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tranet-fs4\財）工事管理室\00工事管理室\02共有\10■共通施策・契約【土木・営繕共通施策】\05週休2日試行工事実施要領\2023.10⑧改定（土木：発注者指定型・加点削除・交替制追加）\01_要領・取扱いの改定\01_要領\03_要領\資料\01_休日取得計画Excel\"/>
    </mc:Choice>
  </mc:AlternateContent>
  <xr:revisionPtr revIDLastSave="0" documentId="13_ncr:1_{BA1A108B-9671-4396-A50E-A0ED7740D277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はじめにお読みください" sheetId="18" r:id="rId1"/>
    <sheet name="初期入力" sheetId="4" r:id="rId2"/>
    <sheet name="実績調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（記入例）" sheetId="20" r:id="rId17"/>
    <sheet name="ｶﾚﾝﾀﾞｰ" sheetId="3" r:id="rId18"/>
  </sheets>
  <definedNames>
    <definedName name="BOX表示">[0]!BOX表示</definedName>
    <definedName name="_xlnm.Print_Area" localSheetId="16">'（記入例）'!$A$1:$AK$65</definedName>
    <definedName name="_xlnm.Print_Area" localSheetId="17">ｶﾚﾝﾀﾞｰ!$B$3</definedName>
    <definedName name="_xlnm.Print_Area" localSheetId="0">はじめにお読みください!$B$1:$M$31</definedName>
    <definedName name="_xlnm.Print_Area" localSheetId="2">実績調書!$A$1:$AK$65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6">#REF!</definedName>
    <definedName name="受益者氏名" localSheetId="2">#REF!</definedName>
    <definedName name="受益者氏名">#REF!</definedName>
    <definedName name="範囲" localSheetId="16">#REF!</definedName>
    <definedName name="範囲" localSheetId="2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7" i="20" l="1"/>
  <c r="AP56" i="20"/>
  <c r="AN56" i="20"/>
  <c r="AQ56" i="20" s="1"/>
  <c r="AP55" i="20"/>
  <c r="AN55" i="20"/>
  <c r="AQ55" i="20" s="1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AN53" i="20"/>
  <c r="AQ52" i="20"/>
  <c r="AP52" i="20"/>
  <c r="AN52" i="20"/>
  <c r="AP51" i="20"/>
  <c r="AN51" i="20"/>
  <c r="AQ51" i="20" s="1"/>
  <c r="B51" i="20"/>
  <c r="B55" i="20" s="1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AN49" i="20"/>
  <c r="AP48" i="20"/>
  <c r="AQ48" i="20" s="1"/>
  <c r="AN48" i="20"/>
  <c r="AQ47" i="20"/>
  <c r="AP47" i="20"/>
  <c r="AN47" i="20"/>
  <c r="B47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B46" i="20"/>
  <c r="AN45" i="20"/>
  <c r="AP44" i="20"/>
  <c r="AN44" i="20"/>
  <c r="AQ44" i="20" s="1"/>
  <c r="AP43" i="20"/>
  <c r="AN43" i="20"/>
  <c r="AQ43" i="20" s="1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AN41" i="20"/>
  <c r="AP40" i="20"/>
  <c r="AN40" i="20"/>
  <c r="AQ40" i="20" s="1"/>
  <c r="AP39" i="20"/>
  <c r="AQ39" i="20" s="1"/>
  <c r="AN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AN37" i="20"/>
  <c r="AP36" i="20"/>
  <c r="AN36" i="20"/>
  <c r="AQ36" i="20" s="1"/>
  <c r="AP35" i="20"/>
  <c r="AN35" i="20"/>
  <c r="AQ35" i="20" s="1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AN33" i="20"/>
  <c r="AP32" i="20"/>
  <c r="AN32" i="20"/>
  <c r="AQ32" i="20" s="1"/>
  <c r="AP31" i="20"/>
  <c r="AN31" i="20"/>
  <c r="AQ31" i="20" s="1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AN29" i="20"/>
  <c r="AP28" i="20"/>
  <c r="AN28" i="20"/>
  <c r="AQ28" i="20" s="1"/>
  <c r="AP27" i="20"/>
  <c r="AN27" i="20"/>
  <c r="AQ27" i="20" s="1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AN25" i="20"/>
  <c r="AP24" i="20"/>
  <c r="AN24" i="20"/>
  <c r="AQ24" i="20" s="1"/>
  <c r="AP23" i="20"/>
  <c r="AN23" i="20"/>
  <c r="AQ23" i="20" s="1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AN21" i="20"/>
  <c r="AP20" i="20"/>
  <c r="AN20" i="20"/>
  <c r="AQ20" i="20" s="1"/>
  <c r="AP19" i="20"/>
  <c r="AN19" i="20"/>
  <c r="AQ19" i="20" s="1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AN17" i="20"/>
  <c r="AP16" i="20"/>
  <c r="AN16" i="20"/>
  <c r="AQ16" i="20" s="1"/>
  <c r="AP15" i="20"/>
  <c r="AN15" i="20"/>
  <c r="AQ15" i="20" s="1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AN13" i="20"/>
  <c r="AP12" i="20"/>
  <c r="AN12" i="20"/>
  <c r="AP11" i="20"/>
  <c r="AN11" i="20"/>
  <c r="B11" i="20"/>
  <c r="B15" i="20" s="1"/>
  <c r="B19" i="20" s="1"/>
  <c r="B23" i="20" s="1"/>
  <c r="B27" i="20" s="1"/>
  <c r="B31" i="20" s="1"/>
  <c r="B35" i="20" s="1"/>
  <c r="B39" i="20" s="1"/>
  <c r="B43" i="20" s="1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AN9" i="20"/>
  <c r="AP8" i="20"/>
  <c r="AN8" i="20"/>
  <c r="AP7" i="20"/>
  <c r="AN7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B6" i="20"/>
  <c r="AH3" i="20"/>
  <c r="AA3" i="20"/>
  <c r="T3" i="20"/>
  <c r="P3" i="20"/>
  <c r="E3" i="20"/>
  <c r="AQ12" i="20" l="1"/>
  <c r="AQ11" i="20"/>
  <c r="AP60" i="20"/>
  <c r="AP59" i="20"/>
  <c r="AN59" i="20"/>
  <c r="AN60" i="20"/>
  <c r="AQ8" i="20"/>
  <c r="AQ7" i="20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N49" i="19"/>
  <c r="AP48" i="19"/>
  <c r="AN48" i="19"/>
  <c r="AP47" i="19"/>
  <c r="AN47" i="19"/>
  <c r="B47" i="19"/>
  <c r="AN45" i="19"/>
  <c r="AP44" i="19"/>
  <c r="AN44" i="19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N17" i="19"/>
  <c r="AP16" i="19"/>
  <c r="AN16" i="19"/>
  <c r="AP15" i="19"/>
  <c r="AN15" i="19"/>
  <c r="AN13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59" i="20" l="1"/>
  <c r="U61" i="20" s="1"/>
  <c r="X61" i="20" s="1"/>
  <c r="AQ60" i="20"/>
  <c r="U64" i="20" s="1"/>
  <c r="AQ28" i="19"/>
  <c r="AQ35" i="19"/>
  <c r="AQ19" i="19"/>
  <c r="AQ15" i="19"/>
  <c r="B51" i="19"/>
  <c r="B55" i="19" s="1"/>
  <c r="AQ44" i="19"/>
  <c r="AQ51" i="19"/>
  <c r="AQ11" i="19"/>
  <c r="AQ20" i="19"/>
  <c r="AQ27" i="19"/>
  <c r="AQ32" i="19"/>
  <c r="AQ7" i="19"/>
  <c r="AP60" i="19"/>
  <c r="AQ40" i="19"/>
  <c r="AQ52" i="19"/>
  <c r="AN59" i="19"/>
  <c r="AN60" i="19"/>
  <c r="AQ8" i="19"/>
  <c r="AQ12" i="19"/>
  <c r="AQ16" i="19"/>
  <c r="AQ23" i="19"/>
  <c r="AQ24" i="19"/>
  <c r="AQ31" i="19"/>
  <c r="AQ36" i="19"/>
  <c r="AQ39" i="19"/>
  <c r="AQ47" i="19"/>
  <c r="AQ48" i="19"/>
  <c r="AQ55" i="19"/>
  <c r="AQ56" i="19"/>
  <c r="AP59" i="19"/>
  <c r="U60" i="20" l="1"/>
  <c r="U65" i="20"/>
  <c r="X65" i="20" s="1"/>
  <c r="AC61" i="20"/>
  <c r="AQ60" i="19"/>
  <c r="U64" i="19" s="1"/>
  <c r="AQ59" i="19"/>
  <c r="U61" i="19" s="1"/>
  <c r="U65" i="19" l="1"/>
  <c r="X65" i="19" s="1"/>
  <c r="AC61" i="19"/>
  <c r="X61" i="19"/>
  <c r="U60" i="19"/>
  <c r="P17" i="13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54" i="19" l="1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J46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１～３月契約は翌年度（翌４月の年度）として下さい</t>
        </r>
      </text>
    </comment>
  </commentList>
</comments>
</file>

<file path=xl/sharedStrings.xml><?xml version="1.0" encoding="utf-8"?>
<sst xmlns="http://schemas.openxmlformats.org/spreadsheetml/2006/main" count="6657" uniqueCount="114">
  <si>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</si>
  <si>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</si>
  <si>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</si>
  <si>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</si>
  <si>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</si>
  <si>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</si>
  <si>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</si>
  <si>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</si>
  <si>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</si>
  <si>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</si>
  <si>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</si>
  <si>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</si>
  <si>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</si>
  <si>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</si>
  <si>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</si>
  <si>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</si>
  <si>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</si>
  <si>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</si>
  <si>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</si>
  <si>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</si>
  <si>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</si>
  <si>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</si>
  <si>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</si>
  <si>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</si>
  <si>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</si>
  <si>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</si>
  <si>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</si>
  <si>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</si>
  <si>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</si>
  <si>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</si>
  <si>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</si>
  <si>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</si>
  <si>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</si>
  <si>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</si>
  <si>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</si>
  <si>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</si>
  <si>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</si>
  <si>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</si>
  <si>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</si>
  <si>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</si>
  <si>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</si>
  <si>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</si>
  <si>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</si>
  <si>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</si>
  <si>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</si>
  <si>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</si>
  <si>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</si>
  <si>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</si>
  <si>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</si>
  <si>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</si>
  <si>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</si>
  <si>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</si>
  <si>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</si>
  <si>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</si>
  <si>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</si>
  <si>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</si>
  <si>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</si>
  <si>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</si>
  <si>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</si>
  <si>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</si>
  <si>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</si>
  <si>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</si>
  <si>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</si>
  <si>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</si>
  <si>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</si>
  <si>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</si>
  <si>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</si>
  <si>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</si>
  <si>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</si>
  <si>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</si>
  <si>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</si>
  <si>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</si>
  <si>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</si>
  <si>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</si>
  <si>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</si>
  <si>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</si>
  <si>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</si>
  <si>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</si>
  <si>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</si>
  <si>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</si>
  <si>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</si>
  <si>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</si>
  <si>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</si>
  <si>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</si>
  <si>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</si>
  <si>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</si>
  <si>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</si>
  <si>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</si>
  <si>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</si>
  <si>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</si>
  <si>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</si>
  <si>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確認方法</t>
    <rPh sb="0" eb="2">
      <t>カクニン</t>
    </rPh>
    <rPh sb="2" eb="4">
      <t>ホウホウ</t>
    </rPh>
    <phoneticPr fontId="2"/>
  </si>
  <si>
    <t>曜日</t>
    <rPh sb="0" eb="2">
      <t>ヨウビ</t>
    </rPh>
    <phoneticPr fontId="2"/>
  </si>
  <si>
    <t>・・・</t>
    <phoneticPr fontId="2"/>
  </si>
  <si>
    <t>〔現場閉所率〕</t>
    <phoneticPr fontId="2"/>
  </si>
  <si>
    <t>休日取得計画（法定休日・所定休日）</t>
    <rPh sb="0" eb="2">
      <t>キュウジツ</t>
    </rPh>
    <rPh sb="2" eb="4">
      <t>シュトク</t>
    </rPh>
    <rPh sb="4" eb="6">
      <t>ケイカク</t>
    </rPh>
    <rPh sb="7" eb="9">
      <t>ホウテイ</t>
    </rPh>
    <rPh sb="9" eb="11">
      <t>キュウジツ</t>
    </rPh>
    <rPh sb="12" eb="14">
      <t>ショテイ</t>
    </rPh>
    <rPh sb="14" eb="16">
      <t>キュウジツ</t>
    </rPh>
    <phoneticPr fontId="2"/>
  </si>
  <si>
    <t>・各自で使いやすいように活用ください。</t>
    <rPh sb="1" eb="3">
      <t>カクジ</t>
    </rPh>
    <rPh sb="4" eb="5">
      <t>ツカ</t>
    </rPh>
    <rPh sb="12" eb="14">
      <t>カツヨウ</t>
    </rPh>
    <phoneticPr fontId="2"/>
  </si>
  <si>
    <t>・このファイルは、発注者指定の様式とはしていません。</t>
    <rPh sb="9" eb="12">
      <t>ハッチュウシャ</t>
    </rPh>
    <rPh sb="12" eb="14">
      <t>シテイ</t>
    </rPh>
    <rPh sb="15" eb="17">
      <t>ヨウシキ</t>
    </rPh>
    <phoneticPr fontId="2"/>
  </si>
  <si>
    <t>　　（受注者の独自の様式等の使用を妨げるものではありません）</t>
    <rPh sb="3" eb="6">
      <t>ジュチュウシャ</t>
    </rPh>
    <rPh sb="7" eb="9">
      <t>ドクジ</t>
    </rPh>
    <rPh sb="10" eb="12">
      <t>ヨウシキ</t>
    </rPh>
    <rPh sb="12" eb="13">
      <t>トウ</t>
    </rPh>
    <rPh sb="14" eb="16">
      <t>シヨウ</t>
    </rPh>
    <rPh sb="17" eb="18">
      <t>サマタ</t>
    </rPh>
    <phoneticPr fontId="2"/>
  </si>
  <si>
    <t>・施工計画書提出時に、休日取得計画（法定休日・所定休日）について確認する。</t>
    <rPh sb="1" eb="3">
      <t>セコウ</t>
    </rPh>
    <rPh sb="3" eb="6">
      <t>ケイカクショ</t>
    </rPh>
    <rPh sb="6" eb="8">
      <t>テイシュツ</t>
    </rPh>
    <rPh sb="8" eb="9">
      <t>ジ</t>
    </rPh>
    <rPh sb="11" eb="13">
      <t>キュウジツ</t>
    </rPh>
    <rPh sb="13" eb="15">
      <t>シュトク</t>
    </rPh>
    <rPh sb="18" eb="22">
      <t>ホウテイキュウジツ</t>
    </rPh>
    <rPh sb="23" eb="27">
      <t>ショテイキュウジツ</t>
    </rPh>
    <phoneticPr fontId="2"/>
  </si>
  <si>
    <t>〔初期入力シート〕</t>
    <phoneticPr fontId="2"/>
  </si>
  <si>
    <t>〔実績調書シート〕</t>
    <rPh sb="1" eb="3">
      <t>ジッセキ</t>
    </rPh>
    <rPh sb="3" eb="5">
      <t>チョウショ</t>
    </rPh>
    <phoneticPr fontId="2"/>
  </si>
  <si>
    <t>休日取得計画について</t>
    <rPh sb="0" eb="2">
      <t>キュウジツ</t>
    </rPh>
    <rPh sb="2" eb="4">
      <t>シュトク</t>
    </rPh>
    <rPh sb="4" eb="6">
      <t>ケイカク</t>
    </rPh>
    <phoneticPr fontId="2"/>
  </si>
  <si>
    <t>　（実績調書シートの、契約工期および対象期間に反映される）</t>
    <rPh sb="2" eb="4">
      <t>ジッセキ</t>
    </rPh>
    <rPh sb="4" eb="6">
      <t>チョウショ</t>
    </rPh>
    <rPh sb="11" eb="13">
      <t>ケイヤク</t>
    </rPh>
    <rPh sb="13" eb="15">
      <t>コウキ</t>
    </rPh>
    <rPh sb="18" eb="20">
      <t>タイショウ</t>
    </rPh>
    <rPh sb="20" eb="22">
      <t>キカン</t>
    </rPh>
    <rPh sb="23" eb="25">
      <t>ハンエイ</t>
    </rPh>
    <phoneticPr fontId="2"/>
  </si>
  <si>
    <t>・受注者の施工予定（施工計画書提出時の予定）を、計画欄に入力する。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19" eb="21">
      <t>ヨテイ</t>
    </rPh>
    <rPh sb="24" eb="26">
      <t>ケイカク</t>
    </rPh>
    <rPh sb="26" eb="27">
      <t>ラン</t>
    </rPh>
    <rPh sb="28" eb="30">
      <t>ニュウリョク</t>
    </rPh>
    <phoneticPr fontId="2"/>
  </si>
  <si>
    <t>　　（実績調書シートの、計画時チェック欄が「OK」となっているか）　</t>
    <phoneticPr fontId="2"/>
  </si>
  <si>
    <t>・計画時、４週８休以上の休日取得が見込まれているか？</t>
    <rPh sb="1" eb="3">
      <t>ケイカク</t>
    </rPh>
    <rPh sb="3" eb="4">
      <t>ジ</t>
    </rPh>
    <rPh sb="6" eb="7">
      <t>シュウ</t>
    </rPh>
    <rPh sb="8" eb="9">
      <t>キュウ</t>
    </rPh>
    <rPh sb="9" eb="11">
      <t>イジョウ</t>
    </rPh>
    <rPh sb="12" eb="14">
      <t>キュウジツ</t>
    </rPh>
    <rPh sb="14" eb="16">
      <t>シュトク</t>
    </rPh>
    <rPh sb="17" eb="19">
      <t>ミコ</t>
    </rPh>
    <phoneticPr fontId="2"/>
  </si>
  <si>
    <t>・実施時、４週８休以上となっているか確認する。</t>
    <rPh sb="1" eb="3">
      <t>ジッシ</t>
    </rPh>
    <rPh sb="3" eb="4">
      <t>ジ</t>
    </rPh>
    <rPh sb="6" eb="7">
      <t>シュウ</t>
    </rPh>
    <rPh sb="8" eb="9">
      <t>キュウ</t>
    </rPh>
    <rPh sb="9" eb="11">
      <t>イジョウ</t>
    </rPh>
    <rPh sb="18" eb="20">
      <t>カクニン</t>
    </rPh>
    <phoneticPr fontId="2"/>
  </si>
  <si>
    <t>　　（計画と同じ方法）</t>
    <rPh sb="3" eb="5">
      <t>ケイカク</t>
    </rPh>
    <rPh sb="6" eb="7">
      <t>オナ</t>
    </rPh>
    <rPh sb="8" eb="10">
      <t>ホウホウ</t>
    </rPh>
    <phoneticPr fontId="2"/>
  </si>
  <si>
    <t>・受注者の施工実績を、実施欄に入力する。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ニュウリョク</t>
    </rPh>
    <phoneticPr fontId="2"/>
  </si>
  <si>
    <t>・カレンダー形式で「作業日」「休工日」を選択することで、現場閉所率が自動で分かります。</t>
    <rPh sb="6" eb="8">
      <t>ケイシキ</t>
    </rPh>
    <rPh sb="10" eb="12">
      <t>サギョウ</t>
    </rPh>
    <rPh sb="12" eb="13">
      <t>ビ</t>
    </rPh>
    <rPh sb="15" eb="16">
      <t>キュウ</t>
    </rPh>
    <rPh sb="16" eb="17">
      <t>コウ</t>
    </rPh>
    <rPh sb="17" eb="18">
      <t>ビ</t>
    </rPh>
    <rPh sb="20" eb="22">
      <t>センタク</t>
    </rPh>
    <rPh sb="28" eb="30">
      <t>ゲンバ</t>
    </rPh>
    <rPh sb="30" eb="32">
      <t>ヘイショ</t>
    </rPh>
    <rPh sb="32" eb="33">
      <t>リツ</t>
    </rPh>
    <rPh sb="34" eb="36">
      <t>ジドウ</t>
    </rPh>
    <rPh sb="37" eb="38">
      <t>ワ</t>
    </rPh>
    <phoneticPr fontId="2"/>
  </si>
  <si>
    <t>現場における準備作業に着手する日　を記入する</t>
    <rPh sb="0" eb="2">
      <t>ゲンバ</t>
    </rPh>
    <rPh sb="6" eb="8">
      <t>ジュンビ</t>
    </rPh>
    <rPh sb="8" eb="10">
      <t>サギョウ</t>
    </rPh>
    <rPh sb="11" eb="13">
      <t>チャクシュ</t>
    </rPh>
    <rPh sb="15" eb="16">
      <t>ヒ</t>
    </rPh>
    <phoneticPr fontId="2"/>
  </si>
  <si>
    <t>現場閉所率</t>
    <phoneticPr fontId="2"/>
  </si>
  <si>
    <t>●●工事</t>
    <rPh sb="2" eb="4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</si>
</sst>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15" xfId="0" applyFont="1" applyFill="1" applyBorder="1">
      <alignment vertical="center"/>
    </xf>
    <xf numFmtId="0" fontId="23" fillId="3" borderId="16" xfId="0" applyFont="1" applyFill="1" applyBorder="1">
      <alignment vertical="center"/>
    </xf>
    <xf numFmtId="0" fontId="23" fillId="3" borderId="17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3" borderId="18" xfId="0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23" fillId="3" borderId="19" xfId="0" applyFont="1" applyFill="1" applyBorder="1">
      <alignment vertical="center"/>
    </xf>
    <xf numFmtId="0" fontId="22" fillId="3" borderId="18" xfId="0" applyFont="1" applyFill="1" applyBorder="1" applyAlignment="1">
      <alignment horizontal="left" vertical="center" indent="1"/>
    </xf>
    <xf numFmtId="0" fontId="23" fillId="3" borderId="21" xfId="0" applyFont="1" applyFill="1" applyBorder="1">
      <alignment vertical="center"/>
    </xf>
    <xf numFmtId="0" fontId="23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3" borderId="20" xfId="0" applyFont="1" applyFill="1" applyBorder="1">
      <alignment vertical="center"/>
    </xf>
    <xf numFmtId="0" fontId="22" fillId="0" borderId="21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3" fillId="3" borderId="24" xfId="0" applyFont="1" applyFill="1" applyBorder="1">
      <alignment vertical="center"/>
    </xf>
    <xf numFmtId="0" fontId="23" fillId="3" borderId="25" xfId="0" applyFont="1" applyFill="1" applyBorder="1">
      <alignment vertical="center"/>
    </xf>
    <xf numFmtId="0" fontId="23" fillId="3" borderId="27" xfId="0" applyFont="1" applyFill="1" applyBorder="1">
      <alignment vertical="center"/>
    </xf>
    <xf numFmtId="0" fontId="23" fillId="3" borderId="29" xfId="0" applyFont="1" applyFill="1" applyBorder="1">
      <alignment vertical="center"/>
    </xf>
    <xf numFmtId="0" fontId="23" fillId="3" borderId="30" xfId="0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6" fillId="3" borderId="66" xfId="0" applyFont="1" applyFill="1" applyBorder="1">
      <alignment vertical="center"/>
    </xf>
    <xf numFmtId="0" fontId="26" fillId="3" borderId="67" xfId="0" applyFont="1" applyFill="1" applyBorder="1">
      <alignment vertical="center"/>
    </xf>
    <xf numFmtId="0" fontId="26" fillId="3" borderId="68" xfId="0" applyFont="1" applyFill="1" applyBorder="1" applyAlignment="1">
      <alignment horizontal="left" vertical="center" indent="1"/>
    </xf>
    <xf numFmtId="0" fontId="26" fillId="3" borderId="69" xfId="0" applyFont="1" applyFill="1" applyBorder="1">
      <alignment vertical="center"/>
    </xf>
    <xf numFmtId="0" fontId="26" fillId="3" borderId="68" xfId="0" applyFont="1" applyFill="1" applyBorder="1">
      <alignment vertical="center"/>
    </xf>
    <xf numFmtId="0" fontId="26" fillId="3" borderId="70" xfId="0" applyFont="1" applyFill="1" applyBorder="1">
      <alignment vertical="center"/>
    </xf>
    <xf numFmtId="0" fontId="26" fillId="3" borderId="71" xfId="0" applyFont="1" applyFill="1" applyBorder="1">
      <alignment vertical="center"/>
    </xf>
    <xf numFmtId="0" fontId="26" fillId="3" borderId="72" xfId="0" applyFont="1" applyFill="1" applyBorder="1">
      <alignment vertical="center"/>
    </xf>
    <xf numFmtId="0" fontId="26" fillId="3" borderId="65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73" xfId="0" applyBorder="1" applyProtection="1">
      <alignment vertical="center"/>
    </xf>
    <xf numFmtId="0" fontId="0" fillId="0" borderId="74" xfId="0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6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73" xfId="0" applyFont="1" applyBorder="1" applyProtection="1">
      <alignment vertical="center"/>
    </xf>
    <xf numFmtId="0" fontId="3" fillId="0" borderId="74" xfId="0" applyFont="1" applyBorder="1" applyProtection="1">
      <alignment vertical="center"/>
    </xf>
    <xf numFmtId="0" fontId="3" fillId="0" borderId="75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7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3" xfId="0" applyFill="1" applyBorder="1" applyProtection="1">
      <alignment vertical="center"/>
    </xf>
    <xf numFmtId="0" fontId="0" fillId="2" borderId="74" xfId="0" applyFill="1" applyBorder="1" applyProtection="1">
      <alignment vertical="center"/>
    </xf>
    <xf numFmtId="0" fontId="0" fillId="2" borderId="75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/>
      <protection locked="0"/>
    </xf>
    <xf numFmtId="0" fontId="17" fillId="2" borderId="73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17" fillId="0" borderId="73" xfId="0" applyFont="1" applyBorder="1" applyAlignment="1" applyProtection="1">
      <alignment horizontal="center" vertical="center"/>
    </xf>
    <xf numFmtId="0" fontId="17" fillId="0" borderId="81" xfId="0" applyFont="1" applyBorder="1" applyAlignment="1" applyProtection="1">
      <alignment horizontal="center" vertical="center"/>
    </xf>
    <xf numFmtId="0" fontId="17" fillId="0" borderId="82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73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>
      <alignment vertical="center"/>
    </xf>
    <xf numFmtId="0" fontId="28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84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59</xdr:row>
      <xdr:rowOff>13607</xdr:rowOff>
    </xdr:from>
    <xdr:to>
      <xdr:col>13</xdr:col>
      <xdr:colOff>312964</xdr:colOff>
      <xdr:row>64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824357"/>
          <a:ext cx="4912179" cy="134711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59</xdr:row>
      <xdr:rowOff>13607</xdr:rowOff>
    </xdr:from>
    <xdr:to>
      <xdr:col>13</xdr:col>
      <xdr:colOff>312964</xdr:colOff>
      <xdr:row>64</xdr:row>
      <xdr:rowOff>204110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E1F475-B510-481E-9B57-0B7D47A43B2D}"/>
            </a:ext>
          </a:extLst>
        </xdr:cNvPr>
        <xdr:cNvSpPr txBox="1"/>
      </xdr:nvSpPr>
      <xdr:spPr>
        <a:xfrm>
          <a:off x="54428" y="9719582"/>
          <a:ext cx="4916261" cy="133350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/>
        </a:p>
      </xdr:txBody>
    </xdr:sp>
    <xdr:clientData/>
  </xdr:twoCellAnchor>
  <xdr:twoCellAnchor>
    <xdr:from>
      <xdr:col>13</xdr:col>
      <xdr:colOff>81643</xdr:colOff>
      <xdr:row>19</xdr:row>
      <xdr:rowOff>95250</xdr:rowOff>
    </xdr:from>
    <xdr:to>
      <xdr:col>21</xdr:col>
      <xdr:colOff>340178</xdr:colOff>
      <xdr:row>19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83903CD-3A51-4F0A-89A2-FE3AF1EDD377}"/>
            </a:ext>
          </a:extLst>
        </xdr:cNvPr>
        <xdr:cNvCxnSpPr/>
      </xdr:nvCxnSpPr>
      <xdr:spPr>
        <a:xfrm>
          <a:off x="4735286" y="3292929"/>
          <a:ext cx="3850821" cy="0"/>
        </a:xfrm>
        <a:prstGeom prst="line">
          <a:avLst/>
        </a:prstGeom>
        <a:ln w="76200">
          <a:solidFill>
            <a:srgbClr val="00B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13606</xdr:colOff>
      <xdr:row>7</xdr:row>
      <xdr:rowOff>122464</xdr:rowOff>
    </xdr:from>
    <xdr:ext cx="2830285" cy="64248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0FCD9F0-3198-496E-B25D-B42F484DE339}"/>
            </a:ext>
          </a:extLst>
        </xdr:cNvPr>
        <xdr:cNvSpPr txBox="1"/>
      </xdr:nvSpPr>
      <xdr:spPr>
        <a:xfrm>
          <a:off x="2871106" y="1360714"/>
          <a:ext cx="2830285" cy="642484"/>
        </a:xfrm>
        <a:prstGeom prst="rect">
          <a:avLst/>
        </a:prstGeom>
        <a:solidFill>
          <a:schemeClr val="lt1"/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一時中止等、発注者があらかじめ履行の対象外としている期間は空欄とする。（対象期間外となる）</a:t>
          </a:r>
        </a:p>
      </xdr:txBody>
    </xdr:sp>
    <xdr:clientData/>
  </xdr:oneCellAnchor>
  <xdr:twoCellAnchor>
    <xdr:from>
      <xdr:col>12</xdr:col>
      <xdr:colOff>231322</xdr:colOff>
      <xdr:row>12</xdr:row>
      <xdr:rowOff>40821</xdr:rowOff>
    </xdr:from>
    <xdr:to>
      <xdr:col>15</xdr:col>
      <xdr:colOff>0</xdr:colOff>
      <xdr:row>19</xdr:row>
      <xdr:rowOff>54428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41D4AD6-3CEC-44F7-9ADE-248D06D4BF30}"/>
            </a:ext>
          </a:extLst>
        </xdr:cNvPr>
        <xdr:cNvCxnSpPr/>
      </xdr:nvCxnSpPr>
      <xdr:spPr>
        <a:xfrm>
          <a:off x="4435929" y="2095500"/>
          <a:ext cx="1115785" cy="1156607"/>
        </a:xfrm>
        <a:prstGeom prst="line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149678</xdr:colOff>
      <xdr:row>27</xdr:row>
      <xdr:rowOff>163285</xdr:rowOff>
    </xdr:from>
    <xdr:ext cx="2830285" cy="82586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99C38E3-3045-41E5-97E0-6D44103530DF}"/>
            </a:ext>
          </a:extLst>
        </xdr:cNvPr>
        <xdr:cNvSpPr txBox="1"/>
      </xdr:nvSpPr>
      <xdr:spPr>
        <a:xfrm>
          <a:off x="1660071" y="4667249"/>
          <a:ext cx="2830285" cy="825867"/>
        </a:xfrm>
        <a:prstGeom prst="rect">
          <a:avLst/>
        </a:prstGeom>
        <a:solidFill>
          <a:schemeClr val="lt1"/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夏季休暇（８月１３日～１５日）、年末年始（１２</a:t>
          </a:r>
        </a:p>
        <a:p>
          <a:r>
            <a:rPr kumimoji="1" lang="ja-JP" altLang="en-US" sz="1100"/>
            <a:t>月２９日～１月３日）は対象期間としない。</a:t>
          </a:r>
        </a:p>
        <a:p>
          <a:r>
            <a:rPr kumimoji="1" lang="ja-JP" altLang="en-US" sz="1100"/>
            <a:t>この期間を作業日とする場合は、その日数分を他の期間で対象期間外とする。</a:t>
          </a:r>
        </a:p>
      </xdr:txBody>
    </xdr:sp>
    <xdr:clientData/>
  </xdr:oneCellAnchor>
  <xdr:twoCellAnchor>
    <xdr:from>
      <xdr:col>13</xdr:col>
      <xdr:colOff>136071</xdr:colOff>
      <xdr:row>27</xdr:row>
      <xdr:rowOff>27215</xdr:rowOff>
    </xdr:from>
    <xdr:to>
      <xdr:col>17</xdr:col>
      <xdr:colOff>435428</xdr:colOff>
      <xdr:row>29</xdr:row>
      <xdr:rowOff>136071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4D6E590-2694-403D-A034-9162A2AE277A}"/>
            </a:ext>
          </a:extLst>
        </xdr:cNvPr>
        <xdr:cNvCxnSpPr/>
      </xdr:nvCxnSpPr>
      <xdr:spPr>
        <a:xfrm flipV="1">
          <a:off x="4789714" y="4531179"/>
          <a:ext cx="2095500" cy="435428"/>
        </a:xfrm>
        <a:prstGeom prst="line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326571</xdr:colOff>
      <xdr:row>34</xdr:row>
      <xdr:rowOff>40822</xdr:rowOff>
    </xdr:from>
    <xdr:to>
      <xdr:col>9</xdr:col>
      <xdr:colOff>190500</xdr:colOff>
      <xdr:row>45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A9FECDC-E12E-4ECE-B4EA-A355777DEC79}"/>
            </a:ext>
          </a:extLst>
        </xdr:cNvPr>
        <xdr:cNvCxnSpPr/>
      </xdr:nvCxnSpPr>
      <xdr:spPr>
        <a:xfrm flipH="1">
          <a:off x="2286000" y="5687786"/>
          <a:ext cx="762000" cy="1755321"/>
        </a:xfrm>
        <a:prstGeom prst="line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108858</xdr:colOff>
      <xdr:row>53</xdr:row>
      <xdr:rowOff>81642</xdr:rowOff>
    </xdr:from>
    <xdr:ext cx="2830285" cy="4591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771CBB8-2782-4A1A-9D07-E95A8671330D}"/>
            </a:ext>
          </a:extLst>
        </xdr:cNvPr>
        <xdr:cNvSpPr txBox="1"/>
      </xdr:nvSpPr>
      <xdr:spPr>
        <a:xfrm>
          <a:off x="11498037" y="8831035"/>
          <a:ext cx="2830285" cy="459100"/>
        </a:xfrm>
        <a:prstGeom prst="rect">
          <a:avLst/>
        </a:prstGeom>
        <a:solidFill>
          <a:schemeClr val="lt1"/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ここが、「４週８休以上」となっていることを確認する。</a:t>
          </a:r>
        </a:p>
      </xdr:txBody>
    </xdr:sp>
    <xdr:clientData/>
  </xdr:oneCellAnchor>
  <xdr:twoCellAnchor>
    <xdr:from>
      <xdr:col>26</xdr:col>
      <xdr:colOff>421822</xdr:colOff>
      <xdr:row>56</xdr:row>
      <xdr:rowOff>149679</xdr:rowOff>
    </xdr:from>
    <xdr:to>
      <xdr:col>30</xdr:col>
      <xdr:colOff>421821</xdr:colOff>
      <xdr:row>60</xdr:row>
      <xdr:rowOff>13608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09E1334-05FE-4914-8132-E693BCA48BD6}"/>
            </a:ext>
          </a:extLst>
        </xdr:cNvPr>
        <xdr:cNvCxnSpPr/>
      </xdr:nvCxnSpPr>
      <xdr:spPr>
        <a:xfrm flipH="1">
          <a:off x="10912929" y="9388929"/>
          <a:ext cx="1796142" cy="666750"/>
        </a:xfrm>
        <a:prstGeom prst="line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13607</xdr:colOff>
      <xdr:row>56</xdr:row>
      <xdr:rowOff>149679</xdr:rowOff>
    </xdr:from>
    <xdr:to>
      <xdr:col>31</xdr:col>
      <xdr:colOff>40821</xdr:colOff>
      <xdr:row>64</xdr:row>
      <xdr:rowOff>13607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381D3DCC-C1C8-42B8-8551-53A0011BF8A7}"/>
            </a:ext>
          </a:extLst>
        </xdr:cNvPr>
        <xdr:cNvCxnSpPr/>
      </xdr:nvCxnSpPr>
      <xdr:spPr>
        <a:xfrm flipH="1">
          <a:off x="10953750" y="9388929"/>
          <a:ext cx="1823357" cy="1592035"/>
        </a:xfrm>
        <a:prstGeom prst="line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340178</xdr:colOff>
      <xdr:row>0</xdr:row>
      <xdr:rowOff>204106</xdr:rowOff>
    </xdr:from>
    <xdr:to>
      <xdr:col>13</xdr:col>
      <xdr:colOff>267040</xdr:colOff>
      <xdr:row>2</xdr:row>
      <xdr:rowOff>151377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4877464-565E-4184-98C5-C297E1D01C84}"/>
            </a:ext>
          </a:extLst>
        </xdr:cNvPr>
        <xdr:cNvSpPr txBox="1"/>
      </xdr:nvSpPr>
      <xdr:spPr>
        <a:xfrm>
          <a:off x="3646714" y="204106"/>
          <a:ext cx="1273969" cy="369092"/>
        </a:xfrm>
        <a:prstGeom prst="rect">
          <a:avLst/>
        </a:prstGeom>
        <a:solidFill>
          <a:sysClr val="window" lastClr="FFFFFF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37"/>
  <sheetViews>
    <sheetView showGridLines="0" showZeros="0" tabSelected="1" view="pageBreakPreview" zoomScaleNormal="100" zoomScaleSheetLayoutView="100" workbookViewId="0">
      <selection activeCell="K19" sqref="K19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4" t="s">
        <v>102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22" ht="16.5" customHeight="1" x14ac:dyDescent="0.15">
      <c r="B2" s="163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22" ht="16.5" customHeight="1" x14ac:dyDescent="0.15">
      <c r="B3" s="157" t="s">
        <v>110</v>
      </c>
      <c r="C3" s="153"/>
      <c r="D3" s="153"/>
      <c r="E3" s="153"/>
      <c r="F3" s="153"/>
      <c r="G3" s="153"/>
      <c r="H3" s="153"/>
      <c r="I3" s="153"/>
      <c r="J3" s="153"/>
      <c r="K3" s="153"/>
      <c r="L3" s="158"/>
    </row>
    <row r="4" spans="2:22" ht="16.5" customHeight="1" x14ac:dyDescent="0.15">
      <c r="B4" s="159"/>
      <c r="C4" s="153"/>
      <c r="D4" s="153"/>
      <c r="E4" s="153"/>
      <c r="F4" s="153"/>
      <c r="G4" s="153"/>
      <c r="H4" s="153"/>
      <c r="I4" s="153"/>
      <c r="J4" s="153"/>
      <c r="K4" s="153"/>
      <c r="L4" s="158"/>
    </row>
    <row r="5" spans="2:22" ht="16.5" customHeight="1" x14ac:dyDescent="0.15">
      <c r="B5" s="157" t="s">
        <v>97</v>
      </c>
      <c r="C5" s="153"/>
      <c r="D5" s="153"/>
      <c r="E5" s="153"/>
      <c r="F5" s="153"/>
      <c r="G5" s="153"/>
      <c r="H5" s="153"/>
      <c r="I5" s="153"/>
      <c r="J5" s="153"/>
      <c r="K5" s="153"/>
      <c r="L5" s="158"/>
    </row>
    <row r="6" spans="2:22" ht="16.5" customHeight="1" x14ac:dyDescent="0.15">
      <c r="B6" s="159" t="s">
        <v>98</v>
      </c>
      <c r="C6" s="153"/>
      <c r="D6" s="153"/>
      <c r="E6" s="153"/>
      <c r="F6" s="153"/>
      <c r="G6" s="153"/>
      <c r="H6" s="153"/>
      <c r="I6" s="153"/>
      <c r="J6" s="153"/>
      <c r="K6" s="153"/>
      <c r="L6" s="158"/>
    </row>
    <row r="7" spans="2:22" ht="16.5" customHeight="1" x14ac:dyDescent="0.15">
      <c r="B7" s="157" t="s">
        <v>96</v>
      </c>
      <c r="C7" s="153"/>
      <c r="D7" s="153"/>
      <c r="E7" s="153"/>
      <c r="F7" s="153"/>
      <c r="G7" s="153"/>
      <c r="H7" s="153"/>
      <c r="I7" s="153"/>
      <c r="J7" s="153"/>
      <c r="K7" s="153"/>
      <c r="L7" s="158"/>
    </row>
    <row r="8" spans="2:22" ht="16.5" customHeight="1" thickBot="1" x14ac:dyDescent="0.2"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2:22" ht="16.5" customHeight="1" x14ac:dyDescent="0.15">
      <c r="B9" s="8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22" ht="16.5" customHeight="1" thickBot="1" x14ac:dyDescent="0.2">
      <c r="B10" s="90" t="s">
        <v>85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78"/>
      <c r="N10" s="20"/>
      <c r="O10" s="87"/>
      <c r="P10" s="87"/>
      <c r="Q10" s="87"/>
      <c r="R10" s="87"/>
      <c r="S10" s="87"/>
      <c r="T10" s="87"/>
      <c r="U10" s="87"/>
      <c r="V10" s="87"/>
    </row>
    <row r="11" spans="2:22" ht="16.5" customHeight="1" x14ac:dyDescent="0.15">
      <c r="B11" s="75" t="s">
        <v>100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78"/>
      <c r="N11" s="87"/>
      <c r="O11" s="87"/>
      <c r="P11" s="87"/>
      <c r="Q11" s="87"/>
      <c r="R11" s="87"/>
      <c r="S11" s="87"/>
      <c r="T11" s="87"/>
      <c r="U11" s="87"/>
      <c r="V11" s="87"/>
    </row>
    <row r="12" spans="2:22" ht="16.5" customHeight="1" x14ac:dyDescent="0.15">
      <c r="B12" s="82" t="s">
        <v>89</v>
      </c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78"/>
      <c r="N12" s="87"/>
      <c r="O12" s="87"/>
      <c r="P12" s="87"/>
      <c r="Q12" s="87"/>
      <c r="R12" s="87"/>
      <c r="S12" s="87"/>
      <c r="T12" s="87"/>
      <c r="U12" s="87"/>
      <c r="V12" s="87"/>
    </row>
    <row r="13" spans="2:22" ht="16.5" customHeight="1" x14ac:dyDescent="0.15">
      <c r="B13" s="82" t="s">
        <v>103</v>
      </c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78"/>
      <c r="N13" s="87"/>
      <c r="O13" s="87"/>
      <c r="P13" s="87"/>
      <c r="Q13" s="87"/>
      <c r="R13" s="87"/>
      <c r="S13" s="87"/>
      <c r="T13" s="87"/>
      <c r="U13" s="87"/>
      <c r="V13" s="87"/>
    </row>
    <row r="14" spans="2:22" ht="16.5" customHeight="1" x14ac:dyDescent="0.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78"/>
      <c r="N14" s="87"/>
      <c r="O14" s="87"/>
      <c r="P14" s="87"/>
      <c r="Q14" s="87"/>
      <c r="R14" s="87"/>
      <c r="S14" s="87"/>
      <c r="T14" s="87"/>
      <c r="U14" s="87"/>
      <c r="V14" s="87"/>
    </row>
    <row r="15" spans="2:22" ht="16.5" customHeight="1" x14ac:dyDescent="0.15">
      <c r="B15" s="79" t="s">
        <v>101</v>
      </c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78"/>
      <c r="N15" s="87"/>
      <c r="O15" s="87"/>
      <c r="P15" s="87"/>
      <c r="Q15" s="87"/>
      <c r="R15" s="87"/>
      <c r="S15" s="87"/>
      <c r="T15" s="87"/>
      <c r="U15" s="87"/>
      <c r="V15" s="87"/>
    </row>
    <row r="16" spans="2:22" ht="16.5" customHeight="1" x14ac:dyDescent="0.15">
      <c r="B16" s="82" t="s">
        <v>104</v>
      </c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78"/>
      <c r="N16" s="87"/>
      <c r="O16" s="87"/>
      <c r="P16" s="87"/>
      <c r="Q16" s="87"/>
      <c r="R16" s="87"/>
      <c r="S16" s="87"/>
      <c r="T16" s="87"/>
      <c r="U16" s="87"/>
      <c r="V16" s="87"/>
    </row>
    <row r="17" spans="2:22" ht="16.5" customHeight="1" x14ac:dyDescent="0.15">
      <c r="B17" s="79" t="s">
        <v>90</v>
      </c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78"/>
      <c r="N17" s="87"/>
      <c r="O17" s="87"/>
      <c r="P17" s="87"/>
      <c r="Q17" s="87"/>
      <c r="R17" s="87"/>
      <c r="S17" s="87"/>
      <c r="T17" s="87"/>
      <c r="U17" s="87"/>
      <c r="V17" s="87"/>
    </row>
    <row r="18" spans="2:22" ht="16.5" customHeight="1" x14ac:dyDescent="0.15">
      <c r="B18" s="82" t="s">
        <v>109</v>
      </c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78"/>
      <c r="N18" s="87"/>
      <c r="O18" s="87"/>
      <c r="P18" s="87"/>
      <c r="Q18" s="87"/>
      <c r="R18" s="87"/>
      <c r="S18" s="87"/>
      <c r="T18" s="87"/>
      <c r="U18" s="87"/>
      <c r="V18" s="87"/>
    </row>
    <row r="19" spans="2:22" ht="16.5" customHeight="1" x14ac:dyDescent="0.15">
      <c r="B19" s="79" t="s">
        <v>108</v>
      </c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78"/>
      <c r="N19" s="87"/>
      <c r="O19" s="87"/>
      <c r="P19" s="87"/>
      <c r="Q19" s="87"/>
      <c r="R19" s="87"/>
      <c r="S19" s="87"/>
      <c r="T19" s="87"/>
      <c r="U19" s="87"/>
      <c r="V19" s="87"/>
    </row>
    <row r="20" spans="2:22" ht="16.5" customHeight="1" thickBot="1" x14ac:dyDescent="0.2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78"/>
      <c r="N20" s="87"/>
      <c r="O20" s="87"/>
      <c r="P20" s="87"/>
      <c r="Q20" s="87"/>
      <c r="R20" s="87"/>
      <c r="S20" s="87"/>
      <c r="T20" s="87"/>
      <c r="U20" s="87"/>
      <c r="V20" s="87"/>
    </row>
    <row r="21" spans="2:22" s="20" customFormat="1" ht="16.5" customHeight="1" x14ac:dyDescent="0.15">
      <c r="B21" s="8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7"/>
      <c r="O21" s="87"/>
      <c r="P21" s="87"/>
      <c r="Q21" s="87"/>
      <c r="R21" s="87"/>
      <c r="S21" s="87"/>
      <c r="T21" s="87"/>
      <c r="U21" s="87"/>
      <c r="V21" s="87"/>
    </row>
    <row r="22" spans="2:22" ht="16.5" customHeight="1" thickBot="1" x14ac:dyDescent="0.2">
      <c r="B22" s="87" t="s">
        <v>91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2:22" s="20" customFormat="1" ht="16.5" customHeight="1" x14ac:dyDescent="0.15">
      <c r="B23" s="71"/>
      <c r="C23" s="72"/>
      <c r="D23" s="72"/>
      <c r="E23" s="72"/>
      <c r="F23" s="72"/>
      <c r="G23" s="72"/>
      <c r="H23" s="72"/>
      <c r="I23" s="72"/>
      <c r="J23" s="72"/>
      <c r="K23" s="148"/>
      <c r="L23" s="149"/>
    </row>
    <row r="24" spans="2:22" ht="16.5" customHeight="1" x14ac:dyDescent="0.15">
      <c r="B24" s="74" t="s">
        <v>99</v>
      </c>
      <c r="C24" s="73"/>
      <c r="D24" s="73"/>
      <c r="E24" s="73"/>
      <c r="F24" s="73"/>
      <c r="G24" s="73"/>
      <c r="H24" s="73"/>
      <c r="I24" s="73"/>
      <c r="J24" s="73"/>
      <c r="K24" s="80"/>
      <c r="L24" s="150"/>
    </row>
    <row r="25" spans="2:22" ht="16.5" customHeight="1" x14ac:dyDescent="0.15">
      <c r="B25" s="74"/>
      <c r="C25" s="73"/>
      <c r="D25" s="73"/>
      <c r="E25" s="73"/>
      <c r="F25" s="73"/>
      <c r="G25" s="73"/>
      <c r="H25" s="73"/>
      <c r="I25" s="73"/>
      <c r="J25" s="73"/>
      <c r="K25" s="80"/>
      <c r="L25" s="150"/>
    </row>
    <row r="26" spans="2:22" ht="16.5" customHeight="1" x14ac:dyDescent="0.15">
      <c r="B26" s="74" t="s">
        <v>106</v>
      </c>
      <c r="C26" s="73"/>
      <c r="D26" s="73"/>
      <c r="E26" s="73"/>
      <c r="F26" s="73"/>
      <c r="G26" s="73"/>
      <c r="H26" s="73"/>
      <c r="I26" s="73"/>
      <c r="J26" s="73"/>
      <c r="K26" s="80"/>
      <c r="L26" s="150"/>
    </row>
    <row r="27" spans="2:22" ht="16.5" customHeight="1" x14ac:dyDescent="0.15">
      <c r="B27" s="74" t="s">
        <v>105</v>
      </c>
      <c r="C27" s="73"/>
      <c r="D27" s="73"/>
      <c r="E27" s="73"/>
      <c r="F27" s="73"/>
      <c r="G27" s="73"/>
      <c r="H27" s="73"/>
      <c r="I27" s="73"/>
      <c r="J27" s="73"/>
      <c r="K27" s="80"/>
      <c r="L27" s="150"/>
    </row>
    <row r="28" spans="2:22" ht="16.5" customHeight="1" x14ac:dyDescent="0.15">
      <c r="B28" s="74"/>
      <c r="C28" s="73"/>
      <c r="D28" s="73"/>
      <c r="E28" s="73"/>
      <c r="F28" s="73"/>
      <c r="G28" s="73"/>
      <c r="H28" s="73"/>
      <c r="I28" s="73"/>
      <c r="J28" s="73"/>
      <c r="K28" s="80"/>
      <c r="L28" s="150"/>
    </row>
    <row r="29" spans="2:22" ht="16.5" customHeight="1" x14ac:dyDescent="0.15">
      <c r="B29" s="74" t="s">
        <v>107</v>
      </c>
      <c r="C29" s="73"/>
      <c r="D29" s="73"/>
      <c r="E29" s="73"/>
      <c r="F29" s="73"/>
      <c r="G29" s="73"/>
      <c r="H29" s="73"/>
      <c r="I29" s="73"/>
      <c r="J29" s="73"/>
      <c r="K29" s="80"/>
      <c r="L29" s="150"/>
    </row>
    <row r="30" spans="2:22" ht="16.5" customHeight="1" thickBot="1" x14ac:dyDescent="0.2">
      <c r="B30" s="85"/>
      <c r="C30" s="86"/>
      <c r="D30" s="86"/>
      <c r="E30" s="86"/>
      <c r="F30" s="86"/>
      <c r="G30" s="86"/>
      <c r="H30" s="86"/>
      <c r="I30" s="86"/>
      <c r="J30" s="86"/>
      <c r="K30" s="151"/>
      <c r="L30" s="152"/>
    </row>
    <row r="31" spans="2:22" x14ac:dyDescent="0.15">
      <c r="E31" s="4"/>
      <c r="H31" s="4"/>
      <c r="I31" s="4"/>
      <c r="J31" s="4"/>
    </row>
    <row r="32" spans="2:22" x14ac:dyDescent="0.15">
      <c r="H32" s="4"/>
      <c r="I32" s="4"/>
      <c r="J32" s="4"/>
    </row>
    <row r="33" spans="8:13" x14ac:dyDescent="0.15">
      <c r="H33" s="4"/>
      <c r="I33" s="4"/>
      <c r="J33" s="4"/>
      <c r="K33"/>
      <c r="M33" s="4"/>
    </row>
    <row r="34" spans="8:13" x14ac:dyDescent="0.15">
      <c r="H34" s="4"/>
      <c r="I34" s="4"/>
      <c r="J34" s="4"/>
    </row>
    <row r="35" spans="8:13" x14ac:dyDescent="0.15">
      <c r="H35" s="4"/>
      <c r="I35" s="4"/>
      <c r="J35" s="4"/>
    </row>
    <row r="36" spans="8:13" x14ac:dyDescent="0.15">
      <c r="H36" s="4"/>
      <c r="I36" s="4"/>
      <c r="J36" s="4"/>
    </row>
    <row r="37" spans="8:13" x14ac:dyDescent="0.15">
      <c r="H37" s="4"/>
      <c r="I37" s="4"/>
      <c r="J37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290"/>
      <c r="I16" s="291"/>
      <c r="J16" s="30"/>
      <c r="K16" s="29"/>
      <c r="L16" s="48"/>
      <c r="M16" s="13">
        <f>C16</f>
        <v>42979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279"/>
      <c r="S16" s="280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290"/>
      <c r="I17" s="291"/>
      <c r="J17" s="30"/>
      <c r="K17" s="29"/>
      <c r="L17" s="48"/>
      <c r="M17" s="13">
        <f t="shared" ref="M17:P26" si="0">C17</f>
        <v>42980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279"/>
      <c r="S17" s="280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290"/>
      <c r="I18" s="291"/>
      <c r="J18" s="30"/>
      <c r="K18" s="29"/>
      <c r="L18" s="48"/>
      <c r="M18" s="13">
        <f t="shared" si="0"/>
        <v>42981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279"/>
      <c r="S18" s="280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290"/>
      <c r="I19" s="291"/>
      <c r="J19" s="30"/>
      <c r="K19" s="29"/>
      <c r="L19" s="48"/>
      <c r="M19" s="13">
        <f t="shared" si="0"/>
        <v>42982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279"/>
      <c r="S19" s="280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木</v>
      </c>
      <c r="E20" s="67"/>
      <c r="F20" s="33" t="s">
        <v>11</v>
      </c>
      <c r="G20" s="29"/>
      <c r="H20" s="290"/>
      <c r="I20" s="291"/>
      <c r="J20" s="30"/>
      <c r="K20" s="29"/>
      <c r="L20" s="48"/>
      <c r="M20" s="13">
        <f t="shared" si="0"/>
        <v>42983</v>
      </c>
      <c r="N20" s="29" t="str">
        <f t="shared" si="0"/>
        <v>木</v>
      </c>
      <c r="O20" s="66">
        <f t="shared" si="0"/>
        <v>0</v>
      </c>
      <c r="P20" s="30" t="str">
        <f t="shared" si="0"/>
        <v>■</v>
      </c>
      <c r="Q20" s="34"/>
      <c r="R20" s="279"/>
      <c r="S20" s="280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290"/>
      <c r="I21" s="291"/>
      <c r="J21" s="30"/>
      <c r="K21" s="29"/>
      <c r="L21" s="48"/>
      <c r="M21" s="13">
        <f t="shared" si="0"/>
        <v>42984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279"/>
      <c r="S21" s="280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土</v>
      </c>
      <c r="E22" s="67"/>
      <c r="F22" s="33" t="s">
        <v>43</v>
      </c>
      <c r="G22" s="29"/>
      <c r="H22" s="290"/>
      <c r="I22" s="291"/>
      <c r="J22" s="30"/>
      <c r="K22" s="29"/>
      <c r="L22" s="48"/>
      <c r="M22" s="13">
        <f t="shared" si="0"/>
        <v>42985</v>
      </c>
      <c r="N22" s="29" t="str">
        <f t="shared" si="0"/>
        <v>土</v>
      </c>
      <c r="O22" s="66">
        <f t="shared" si="0"/>
        <v>0</v>
      </c>
      <c r="P22" s="30" t="str">
        <f t="shared" si="0"/>
        <v>休</v>
      </c>
      <c r="Q22" s="34"/>
      <c r="R22" s="279"/>
      <c r="S22" s="280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日</v>
      </c>
      <c r="E23" s="67"/>
      <c r="F23" s="33" t="s">
        <v>43</v>
      </c>
      <c r="G23" s="29"/>
      <c r="H23" s="290"/>
      <c r="I23" s="291"/>
      <c r="J23" s="30"/>
      <c r="K23" s="29"/>
      <c r="L23" s="48"/>
      <c r="M23" s="13">
        <f t="shared" si="0"/>
        <v>42986</v>
      </c>
      <c r="N23" s="29" t="str">
        <f t="shared" si="0"/>
        <v>日</v>
      </c>
      <c r="O23" s="66">
        <f t="shared" si="0"/>
        <v>0</v>
      </c>
      <c r="P23" s="30" t="str">
        <f t="shared" si="0"/>
        <v>休</v>
      </c>
      <c r="Q23" s="34"/>
      <c r="R23" s="279"/>
      <c r="S23" s="280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290"/>
      <c r="I24" s="291"/>
      <c r="J24" s="30"/>
      <c r="K24" s="29"/>
      <c r="L24" s="48"/>
      <c r="M24" s="13">
        <f t="shared" si="0"/>
        <v>42987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279"/>
      <c r="S24" s="280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290"/>
      <c r="I25" s="291"/>
      <c r="J25" s="30"/>
      <c r="K25" s="29"/>
      <c r="L25" s="48"/>
      <c r="M25" s="13">
        <f t="shared" si="0"/>
        <v>42988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279"/>
      <c r="S25" s="280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290"/>
      <c r="I36" s="291"/>
      <c r="J36" s="30"/>
      <c r="K36" s="29"/>
      <c r="L36" s="48"/>
      <c r="M36" s="13">
        <f t="shared" ref="M36:O46" si="1">C36</f>
        <v>42989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279"/>
      <c r="S36" s="280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木</v>
      </c>
      <c r="E37" s="67"/>
      <c r="F37" s="33" t="s">
        <v>11</v>
      </c>
      <c r="G37" s="29"/>
      <c r="H37" s="290"/>
      <c r="I37" s="291"/>
      <c r="J37" s="30"/>
      <c r="K37" s="29"/>
      <c r="L37" s="48"/>
      <c r="M37" s="13">
        <f t="shared" si="1"/>
        <v>42990</v>
      </c>
      <c r="N37" s="29" t="str">
        <f t="shared" si="1"/>
        <v>木</v>
      </c>
      <c r="O37" s="66">
        <f t="shared" si="1"/>
        <v>0</v>
      </c>
      <c r="P37" s="30" t="str">
        <f t="shared" si="2"/>
        <v>■</v>
      </c>
      <c r="Q37" s="34"/>
      <c r="R37" s="279"/>
      <c r="S37" s="280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290"/>
      <c r="I38" s="291"/>
      <c r="J38" s="30"/>
      <c r="K38" s="29"/>
      <c r="L38" s="48"/>
      <c r="M38" s="13">
        <f t="shared" si="1"/>
        <v>42991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279"/>
      <c r="S38" s="280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土</v>
      </c>
      <c r="E39" s="67"/>
      <c r="F39" s="33" t="s">
        <v>43</v>
      </c>
      <c r="G39" s="12"/>
      <c r="H39" s="290"/>
      <c r="I39" s="291"/>
      <c r="J39" s="30"/>
      <c r="K39" s="29"/>
      <c r="L39" s="48"/>
      <c r="M39" s="13">
        <f t="shared" si="1"/>
        <v>42992</v>
      </c>
      <c r="N39" s="29" t="str">
        <f t="shared" si="1"/>
        <v>土</v>
      </c>
      <c r="O39" s="66">
        <f t="shared" si="1"/>
        <v>0</v>
      </c>
      <c r="P39" s="30" t="str">
        <f t="shared" si="2"/>
        <v>休</v>
      </c>
      <c r="Q39" s="34"/>
      <c r="R39" s="279"/>
      <c r="S39" s="280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日</v>
      </c>
      <c r="E40" s="67"/>
      <c r="F40" s="33" t="s">
        <v>43</v>
      </c>
      <c r="G40" s="29"/>
      <c r="H40" s="290"/>
      <c r="I40" s="291"/>
      <c r="J40" s="30"/>
      <c r="K40" s="29"/>
      <c r="L40" s="48"/>
      <c r="M40" s="13">
        <f t="shared" si="1"/>
        <v>42993</v>
      </c>
      <c r="N40" s="29" t="str">
        <f t="shared" si="1"/>
        <v>日</v>
      </c>
      <c r="O40" s="66">
        <f t="shared" si="1"/>
        <v>0</v>
      </c>
      <c r="P40" s="30" t="str">
        <f t="shared" si="2"/>
        <v>休</v>
      </c>
      <c r="Q40" s="34"/>
      <c r="R40" s="279"/>
      <c r="S40" s="280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290"/>
      <c r="I41" s="291"/>
      <c r="J41" s="30"/>
      <c r="K41" s="29"/>
      <c r="L41" s="48"/>
      <c r="M41" s="13">
        <f t="shared" si="1"/>
        <v>42994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279"/>
      <c r="S41" s="280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290"/>
      <c r="I42" s="291"/>
      <c r="J42" s="30"/>
      <c r="K42" s="29"/>
      <c r="L42" s="48"/>
      <c r="M42" s="13">
        <f t="shared" si="1"/>
        <v>42995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279"/>
      <c r="S42" s="280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290"/>
      <c r="I43" s="291"/>
      <c r="J43" s="30"/>
      <c r="K43" s="29"/>
      <c r="L43" s="48"/>
      <c r="M43" s="13">
        <f t="shared" si="1"/>
        <v>42996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290"/>
      <c r="I44" s="291"/>
      <c r="J44" s="30"/>
      <c r="K44" s="29"/>
      <c r="L44" s="48"/>
      <c r="M44" s="13">
        <f t="shared" si="1"/>
        <v>42997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42998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土</v>
      </c>
      <c r="E56" s="67"/>
      <c r="F56" s="33" t="s">
        <v>43</v>
      </c>
      <c r="G56" s="29"/>
      <c r="H56" s="290"/>
      <c r="I56" s="291"/>
      <c r="J56" s="30"/>
      <c r="K56" s="29"/>
      <c r="L56" s="48"/>
      <c r="M56" s="13">
        <f t="shared" ref="M56:O66" si="3">C56</f>
        <v>42999</v>
      </c>
      <c r="N56" s="29" t="str">
        <f t="shared" si="3"/>
        <v>土</v>
      </c>
      <c r="O56" s="66">
        <f>E56</f>
        <v>0</v>
      </c>
      <c r="P56" s="30" t="str">
        <f t="shared" ref="P56:P66" si="4">F56</f>
        <v>休</v>
      </c>
      <c r="Q56" s="34"/>
      <c r="R56" s="279"/>
      <c r="S56" s="280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日</v>
      </c>
      <c r="E57" s="67"/>
      <c r="F57" s="33" t="s">
        <v>43</v>
      </c>
      <c r="G57" s="29"/>
      <c r="H57" s="290"/>
      <c r="I57" s="291"/>
      <c r="J57" s="30"/>
      <c r="K57" s="29"/>
      <c r="L57" s="48"/>
      <c r="M57" s="13">
        <f t="shared" si="3"/>
        <v>43000</v>
      </c>
      <c r="N57" s="29" t="str">
        <f t="shared" si="3"/>
        <v>日</v>
      </c>
      <c r="O57" s="66">
        <f t="shared" si="3"/>
        <v>0</v>
      </c>
      <c r="P57" s="30" t="str">
        <f t="shared" si="4"/>
        <v>休</v>
      </c>
      <c r="Q57" s="34"/>
      <c r="R57" s="279"/>
      <c r="S57" s="280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290"/>
      <c r="I58" s="291"/>
      <c r="J58" s="30"/>
      <c r="K58" s="29"/>
      <c r="L58" s="48"/>
      <c r="M58" s="13">
        <f t="shared" si="3"/>
        <v>43001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279"/>
      <c r="S58" s="280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290"/>
      <c r="I59" s="291"/>
      <c r="J59" s="30"/>
      <c r="K59" s="29"/>
      <c r="L59" s="48"/>
      <c r="M59" s="13">
        <f t="shared" si="3"/>
        <v>43002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279"/>
      <c r="S59" s="280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290"/>
      <c r="I60" s="291"/>
      <c r="J60" s="30"/>
      <c r="K60" s="29"/>
      <c r="L60" s="48"/>
      <c r="M60" s="13">
        <f t="shared" si="3"/>
        <v>43003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279"/>
      <c r="S60" s="280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290"/>
      <c r="I61" s="291"/>
      <c r="J61" s="30"/>
      <c r="K61" s="29"/>
      <c r="L61" s="48"/>
      <c r="M61" s="13">
        <f t="shared" si="3"/>
        <v>43004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279"/>
      <c r="S61" s="280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290"/>
      <c r="I62" s="291"/>
      <c r="J62" s="30"/>
      <c r="K62" s="29"/>
      <c r="L62" s="48"/>
      <c r="M62" s="13">
        <f t="shared" si="3"/>
        <v>43005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279"/>
      <c r="S62" s="280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土</v>
      </c>
      <c r="E63" s="67"/>
      <c r="F63" s="33" t="s">
        <v>43</v>
      </c>
      <c r="G63" s="29"/>
      <c r="H63" s="290"/>
      <c r="I63" s="291"/>
      <c r="J63" s="30"/>
      <c r="K63" s="29"/>
      <c r="L63" s="48"/>
      <c r="M63" s="13">
        <f t="shared" si="3"/>
        <v>43006</v>
      </c>
      <c r="N63" s="29" t="str">
        <f t="shared" si="3"/>
        <v>土</v>
      </c>
      <c r="O63" s="66">
        <f t="shared" si="3"/>
        <v>0</v>
      </c>
      <c r="P63" s="30" t="str">
        <f t="shared" si="4"/>
        <v>休</v>
      </c>
      <c r="Q63" s="34"/>
      <c r="R63" s="279"/>
      <c r="S63" s="280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日</v>
      </c>
      <c r="E64" s="67"/>
      <c r="F64" s="33" t="s">
        <v>43</v>
      </c>
      <c r="G64" s="29"/>
      <c r="H64" s="290"/>
      <c r="I64" s="291"/>
      <c r="J64" s="30"/>
      <c r="K64" s="29"/>
      <c r="L64" s="48"/>
      <c r="M64" s="13">
        <f t="shared" si="3"/>
        <v>43007</v>
      </c>
      <c r="N64" s="29" t="str">
        <f t="shared" si="3"/>
        <v>日</v>
      </c>
      <c r="O64" s="66">
        <f t="shared" si="3"/>
        <v>0</v>
      </c>
      <c r="P64" s="30" t="str">
        <f t="shared" si="4"/>
        <v>休</v>
      </c>
      <c r="Q64" s="34"/>
      <c r="R64" s="279"/>
      <c r="S64" s="280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290"/>
      <c r="I65" s="291"/>
      <c r="J65" s="30"/>
      <c r="K65" s="29"/>
      <c r="L65" s="48"/>
      <c r="M65" s="13">
        <f t="shared" si="3"/>
        <v>43008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279"/>
      <c r="S65" s="280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290"/>
      <c r="I66" s="291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火</v>
      </c>
      <c r="E16" s="67"/>
      <c r="F16" s="33" t="s">
        <v>11</v>
      </c>
      <c r="G16" s="29"/>
      <c r="H16" s="290"/>
      <c r="I16" s="291"/>
      <c r="J16" s="30"/>
      <c r="K16" s="29"/>
      <c r="L16" s="48"/>
      <c r="M16" s="13">
        <f>C16</f>
        <v>43009</v>
      </c>
      <c r="N16" s="29" t="str">
        <f>D16</f>
        <v>火</v>
      </c>
      <c r="O16" s="66">
        <f>E16</f>
        <v>0</v>
      </c>
      <c r="P16" s="30" t="str">
        <f>F16</f>
        <v>■</v>
      </c>
      <c r="Q16" s="34"/>
      <c r="R16" s="279"/>
      <c r="S16" s="280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水</v>
      </c>
      <c r="E17" s="67"/>
      <c r="F17" s="33" t="s">
        <v>11</v>
      </c>
      <c r="G17" s="29"/>
      <c r="H17" s="290"/>
      <c r="I17" s="291"/>
      <c r="J17" s="30"/>
      <c r="K17" s="29"/>
      <c r="L17" s="48"/>
      <c r="M17" s="13">
        <f t="shared" ref="M17:P26" si="0">C17</f>
        <v>43010</v>
      </c>
      <c r="N17" s="29" t="str">
        <f t="shared" si="0"/>
        <v>水</v>
      </c>
      <c r="O17" s="66">
        <f t="shared" si="0"/>
        <v>0</v>
      </c>
      <c r="P17" s="30" t="str">
        <f t="shared" si="0"/>
        <v>■</v>
      </c>
      <c r="Q17" s="34"/>
      <c r="R17" s="279"/>
      <c r="S17" s="280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木</v>
      </c>
      <c r="E18" s="67"/>
      <c r="F18" s="33" t="s">
        <v>11</v>
      </c>
      <c r="G18" s="12"/>
      <c r="H18" s="290"/>
      <c r="I18" s="291"/>
      <c r="J18" s="30"/>
      <c r="K18" s="29"/>
      <c r="L18" s="48"/>
      <c r="M18" s="13">
        <f t="shared" si="0"/>
        <v>43011</v>
      </c>
      <c r="N18" s="29" t="str">
        <f t="shared" si="0"/>
        <v>木</v>
      </c>
      <c r="O18" s="66">
        <f t="shared" si="0"/>
        <v>0</v>
      </c>
      <c r="P18" s="30" t="str">
        <f t="shared" si="0"/>
        <v>■</v>
      </c>
      <c r="Q18" s="34"/>
      <c r="R18" s="279"/>
      <c r="S18" s="280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290"/>
      <c r="I19" s="291"/>
      <c r="J19" s="30"/>
      <c r="K19" s="29"/>
      <c r="L19" s="48"/>
      <c r="M19" s="13">
        <f t="shared" si="0"/>
        <v>43012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279"/>
      <c r="S19" s="280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土</v>
      </c>
      <c r="E20" s="67"/>
      <c r="F20" s="33" t="s">
        <v>43</v>
      </c>
      <c r="G20" s="29"/>
      <c r="H20" s="290"/>
      <c r="I20" s="291"/>
      <c r="J20" s="30"/>
      <c r="K20" s="29"/>
      <c r="L20" s="48"/>
      <c r="M20" s="13">
        <f t="shared" si="0"/>
        <v>43013</v>
      </c>
      <c r="N20" s="29" t="str">
        <f t="shared" si="0"/>
        <v>土</v>
      </c>
      <c r="O20" s="66">
        <f t="shared" si="0"/>
        <v>0</v>
      </c>
      <c r="P20" s="30" t="str">
        <f t="shared" si="0"/>
        <v>休</v>
      </c>
      <c r="Q20" s="34"/>
      <c r="R20" s="279"/>
      <c r="S20" s="280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日</v>
      </c>
      <c r="E21" s="67"/>
      <c r="F21" s="33" t="s">
        <v>43</v>
      </c>
      <c r="G21" s="29"/>
      <c r="H21" s="290"/>
      <c r="I21" s="291"/>
      <c r="J21" s="30"/>
      <c r="K21" s="29"/>
      <c r="L21" s="48"/>
      <c r="M21" s="13">
        <f t="shared" si="0"/>
        <v>43014</v>
      </c>
      <c r="N21" s="29" t="str">
        <f t="shared" si="0"/>
        <v>日</v>
      </c>
      <c r="O21" s="66">
        <f t="shared" si="0"/>
        <v>0</v>
      </c>
      <c r="P21" s="30" t="str">
        <f t="shared" si="0"/>
        <v>休</v>
      </c>
      <c r="Q21" s="34"/>
      <c r="R21" s="279"/>
      <c r="S21" s="280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290"/>
      <c r="I22" s="291"/>
      <c r="J22" s="30"/>
      <c r="K22" s="29"/>
      <c r="L22" s="48"/>
      <c r="M22" s="13">
        <f t="shared" si="0"/>
        <v>43015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279"/>
      <c r="S22" s="280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火</v>
      </c>
      <c r="E23" s="67"/>
      <c r="F23" s="33" t="s">
        <v>11</v>
      </c>
      <c r="G23" s="29"/>
      <c r="H23" s="290"/>
      <c r="I23" s="291"/>
      <c r="J23" s="30"/>
      <c r="K23" s="29"/>
      <c r="L23" s="48"/>
      <c r="M23" s="13">
        <f t="shared" si="0"/>
        <v>43016</v>
      </c>
      <c r="N23" s="29" t="str">
        <f t="shared" si="0"/>
        <v>火</v>
      </c>
      <c r="O23" s="66">
        <f t="shared" si="0"/>
        <v>0</v>
      </c>
      <c r="P23" s="30" t="str">
        <f t="shared" si="0"/>
        <v>■</v>
      </c>
      <c r="Q23" s="34"/>
      <c r="R23" s="279"/>
      <c r="S23" s="280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水</v>
      </c>
      <c r="E24" s="67"/>
      <c r="F24" s="33" t="s">
        <v>11</v>
      </c>
      <c r="G24" s="29"/>
      <c r="H24" s="290"/>
      <c r="I24" s="291"/>
      <c r="J24" s="30"/>
      <c r="K24" s="29"/>
      <c r="L24" s="48"/>
      <c r="M24" s="13">
        <f t="shared" si="0"/>
        <v>43017</v>
      </c>
      <c r="N24" s="29" t="str">
        <f t="shared" si="0"/>
        <v>水</v>
      </c>
      <c r="O24" s="66">
        <f t="shared" si="0"/>
        <v>0</v>
      </c>
      <c r="P24" s="30" t="str">
        <f t="shared" si="0"/>
        <v>■</v>
      </c>
      <c r="Q24" s="34"/>
      <c r="R24" s="279"/>
      <c r="S24" s="280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木</v>
      </c>
      <c r="E25" s="67"/>
      <c r="F25" s="33" t="s">
        <v>11</v>
      </c>
      <c r="G25" s="29"/>
      <c r="H25" s="290"/>
      <c r="I25" s="291"/>
      <c r="J25" s="30"/>
      <c r="K25" s="29"/>
      <c r="L25" s="48"/>
      <c r="M25" s="13">
        <f t="shared" si="0"/>
        <v>43018</v>
      </c>
      <c r="N25" s="29" t="str">
        <f t="shared" si="0"/>
        <v>木</v>
      </c>
      <c r="O25" s="66">
        <f t="shared" si="0"/>
        <v>0</v>
      </c>
      <c r="P25" s="30" t="str">
        <f t="shared" si="0"/>
        <v>■</v>
      </c>
      <c r="Q25" s="34"/>
      <c r="R25" s="279"/>
      <c r="S25" s="280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290"/>
      <c r="I36" s="291"/>
      <c r="J36" s="30"/>
      <c r="K36" s="29"/>
      <c r="L36" s="48"/>
      <c r="M36" s="13">
        <f t="shared" ref="M36:O46" si="1">C36</f>
        <v>43019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279"/>
      <c r="S36" s="280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土</v>
      </c>
      <c r="E37" s="67"/>
      <c r="F37" s="33" t="s">
        <v>43</v>
      </c>
      <c r="G37" s="29"/>
      <c r="H37" s="290"/>
      <c r="I37" s="291"/>
      <c r="J37" s="30"/>
      <c r="K37" s="29"/>
      <c r="L37" s="48"/>
      <c r="M37" s="13">
        <f t="shared" si="1"/>
        <v>43020</v>
      </c>
      <c r="N37" s="29" t="str">
        <f t="shared" si="1"/>
        <v>土</v>
      </c>
      <c r="O37" s="66">
        <f t="shared" si="1"/>
        <v>0</v>
      </c>
      <c r="P37" s="30" t="str">
        <f t="shared" si="2"/>
        <v>休</v>
      </c>
      <c r="Q37" s="34"/>
      <c r="R37" s="279"/>
      <c r="S37" s="280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日</v>
      </c>
      <c r="E38" s="67"/>
      <c r="F38" s="33" t="s">
        <v>43</v>
      </c>
      <c r="G38" s="12"/>
      <c r="H38" s="290"/>
      <c r="I38" s="291"/>
      <c r="J38" s="30"/>
      <c r="K38" s="29"/>
      <c r="L38" s="48"/>
      <c r="M38" s="13">
        <f t="shared" si="1"/>
        <v>43021</v>
      </c>
      <c r="N38" s="29" t="str">
        <f t="shared" si="1"/>
        <v>日</v>
      </c>
      <c r="O38" s="66">
        <f t="shared" si="1"/>
        <v>0</v>
      </c>
      <c r="P38" s="30" t="str">
        <f t="shared" si="2"/>
        <v>休</v>
      </c>
      <c r="Q38" s="34"/>
      <c r="R38" s="279"/>
      <c r="S38" s="280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290"/>
      <c r="I39" s="291"/>
      <c r="J39" s="30"/>
      <c r="K39" s="29"/>
      <c r="L39" s="48"/>
      <c r="M39" s="13">
        <f t="shared" si="1"/>
        <v>43022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279"/>
      <c r="S39" s="280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火</v>
      </c>
      <c r="E40" s="67"/>
      <c r="F40" s="33" t="s">
        <v>11</v>
      </c>
      <c r="G40" s="29"/>
      <c r="H40" s="290"/>
      <c r="I40" s="291"/>
      <c r="J40" s="30"/>
      <c r="K40" s="29"/>
      <c r="L40" s="48"/>
      <c r="M40" s="13">
        <f t="shared" si="1"/>
        <v>43023</v>
      </c>
      <c r="N40" s="29" t="str">
        <f t="shared" si="1"/>
        <v>火</v>
      </c>
      <c r="O40" s="66">
        <f t="shared" si="1"/>
        <v>0</v>
      </c>
      <c r="P40" s="30" t="str">
        <f t="shared" si="2"/>
        <v>■</v>
      </c>
      <c r="Q40" s="34"/>
      <c r="R40" s="279"/>
      <c r="S40" s="280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水</v>
      </c>
      <c r="E41" s="67"/>
      <c r="F41" s="33" t="s">
        <v>11</v>
      </c>
      <c r="G41" s="29"/>
      <c r="H41" s="290"/>
      <c r="I41" s="291"/>
      <c r="J41" s="30"/>
      <c r="K41" s="29"/>
      <c r="L41" s="48"/>
      <c r="M41" s="13">
        <f t="shared" si="1"/>
        <v>43024</v>
      </c>
      <c r="N41" s="29" t="str">
        <f t="shared" si="1"/>
        <v>水</v>
      </c>
      <c r="O41" s="66">
        <f t="shared" si="1"/>
        <v>0</v>
      </c>
      <c r="P41" s="30" t="str">
        <f t="shared" si="2"/>
        <v>■</v>
      </c>
      <c r="Q41" s="34"/>
      <c r="R41" s="279"/>
      <c r="S41" s="280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木</v>
      </c>
      <c r="E42" s="67"/>
      <c r="F42" s="33" t="s">
        <v>11</v>
      </c>
      <c r="G42" s="29"/>
      <c r="H42" s="290"/>
      <c r="I42" s="291"/>
      <c r="J42" s="30"/>
      <c r="K42" s="29"/>
      <c r="L42" s="48"/>
      <c r="M42" s="13">
        <f t="shared" si="1"/>
        <v>43025</v>
      </c>
      <c r="N42" s="29" t="str">
        <f t="shared" si="1"/>
        <v>木</v>
      </c>
      <c r="O42" s="66">
        <f t="shared" si="1"/>
        <v>0</v>
      </c>
      <c r="P42" s="30" t="str">
        <f t="shared" si="2"/>
        <v>■</v>
      </c>
      <c r="Q42" s="34"/>
      <c r="R42" s="279"/>
      <c r="S42" s="280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290"/>
      <c r="I43" s="291"/>
      <c r="J43" s="30"/>
      <c r="K43" s="29"/>
      <c r="L43" s="48"/>
      <c r="M43" s="13">
        <f t="shared" si="1"/>
        <v>43026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土</v>
      </c>
      <c r="E44" s="67"/>
      <c r="F44" s="33" t="s">
        <v>43</v>
      </c>
      <c r="G44" s="29"/>
      <c r="H44" s="290"/>
      <c r="I44" s="291"/>
      <c r="J44" s="30"/>
      <c r="K44" s="29"/>
      <c r="L44" s="48"/>
      <c r="M44" s="13">
        <f t="shared" si="1"/>
        <v>43027</v>
      </c>
      <c r="N44" s="29" t="str">
        <f t="shared" si="1"/>
        <v>土</v>
      </c>
      <c r="O44" s="66">
        <f t="shared" si="1"/>
        <v>0</v>
      </c>
      <c r="P44" s="30" t="str">
        <f t="shared" si="2"/>
        <v>休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日</v>
      </c>
      <c r="E45" s="67"/>
      <c r="F45" s="33" t="s">
        <v>43</v>
      </c>
      <c r="G45" s="29"/>
      <c r="H45" s="290"/>
      <c r="I45" s="291"/>
      <c r="J45" s="30"/>
      <c r="K45" s="29"/>
      <c r="L45" s="48"/>
      <c r="M45" s="13">
        <f t="shared" si="1"/>
        <v>43028</v>
      </c>
      <c r="N45" s="29" t="str">
        <f t="shared" si="1"/>
        <v>日</v>
      </c>
      <c r="O45" s="66">
        <f t="shared" si="1"/>
        <v>0</v>
      </c>
      <c r="P45" s="30" t="str">
        <f t="shared" si="2"/>
        <v>休</v>
      </c>
      <c r="Q45" s="34"/>
      <c r="R45" s="279"/>
      <c r="S45" s="280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290"/>
      <c r="I56" s="291"/>
      <c r="J56" s="30"/>
      <c r="K56" s="29"/>
      <c r="L56" s="48"/>
      <c r="M56" s="13">
        <f t="shared" ref="M56:O66" si="3">C56</f>
        <v>43029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279"/>
      <c r="S56" s="280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290"/>
      <c r="I57" s="291"/>
      <c r="J57" s="30"/>
      <c r="K57" s="29"/>
      <c r="L57" s="48"/>
      <c r="M57" s="13">
        <f t="shared" si="3"/>
        <v>43030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279"/>
      <c r="S57" s="280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水</v>
      </c>
      <c r="E58" s="67"/>
      <c r="F58" s="33" t="s">
        <v>11</v>
      </c>
      <c r="G58" s="12"/>
      <c r="H58" s="290"/>
      <c r="I58" s="291"/>
      <c r="J58" s="30"/>
      <c r="K58" s="29"/>
      <c r="L58" s="48"/>
      <c r="M58" s="13">
        <f t="shared" si="3"/>
        <v>43031</v>
      </c>
      <c r="N58" s="29" t="str">
        <f t="shared" si="3"/>
        <v>水</v>
      </c>
      <c r="O58" s="66">
        <f t="shared" si="3"/>
        <v>0</v>
      </c>
      <c r="P58" s="30" t="str">
        <f t="shared" si="4"/>
        <v>■</v>
      </c>
      <c r="Q58" s="34"/>
      <c r="R58" s="279"/>
      <c r="S58" s="280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木</v>
      </c>
      <c r="E59" s="67"/>
      <c r="F59" s="33" t="s">
        <v>11</v>
      </c>
      <c r="G59" s="12"/>
      <c r="H59" s="290"/>
      <c r="I59" s="291"/>
      <c r="J59" s="30"/>
      <c r="K59" s="29"/>
      <c r="L59" s="48"/>
      <c r="M59" s="13">
        <f t="shared" si="3"/>
        <v>43032</v>
      </c>
      <c r="N59" s="29" t="str">
        <f t="shared" si="3"/>
        <v>木</v>
      </c>
      <c r="O59" s="66">
        <f t="shared" si="3"/>
        <v>0</v>
      </c>
      <c r="P59" s="30" t="str">
        <f t="shared" si="4"/>
        <v>■</v>
      </c>
      <c r="Q59" s="34"/>
      <c r="R59" s="279"/>
      <c r="S59" s="280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金</v>
      </c>
      <c r="E60" s="67"/>
      <c r="F60" s="33" t="s">
        <v>11</v>
      </c>
      <c r="G60" s="29"/>
      <c r="H60" s="290"/>
      <c r="I60" s="291"/>
      <c r="J60" s="30"/>
      <c r="K60" s="29"/>
      <c r="L60" s="48"/>
      <c r="M60" s="13">
        <f t="shared" si="3"/>
        <v>43033</v>
      </c>
      <c r="N60" s="29" t="str">
        <f t="shared" si="3"/>
        <v>金</v>
      </c>
      <c r="O60" s="66">
        <f t="shared" si="3"/>
        <v>0</v>
      </c>
      <c r="P60" s="30" t="str">
        <f t="shared" si="4"/>
        <v>■</v>
      </c>
      <c r="Q60" s="34"/>
      <c r="R60" s="279"/>
      <c r="S60" s="280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土</v>
      </c>
      <c r="E61" s="67"/>
      <c r="F61" s="33" t="s">
        <v>43</v>
      </c>
      <c r="G61" s="29"/>
      <c r="H61" s="290"/>
      <c r="I61" s="291"/>
      <c r="J61" s="30"/>
      <c r="K61" s="29"/>
      <c r="L61" s="48"/>
      <c r="M61" s="13">
        <f t="shared" si="3"/>
        <v>43034</v>
      </c>
      <c r="N61" s="29" t="str">
        <f t="shared" si="3"/>
        <v>土</v>
      </c>
      <c r="O61" s="66">
        <f t="shared" si="3"/>
        <v>0</v>
      </c>
      <c r="P61" s="30" t="str">
        <f t="shared" si="4"/>
        <v>休</v>
      </c>
      <c r="Q61" s="34"/>
      <c r="R61" s="279"/>
      <c r="S61" s="280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日</v>
      </c>
      <c r="E62" s="67"/>
      <c r="F62" s="33" t="s">
        <v>43</v>
      </c>
      <c r="G62" s="29"/>
      <c r="H62" s="290"/>
      <c r="I62" s="291"/>
      <c r="J62" s="30"/>
      <c r="K62" s="29"/>
      <c r="L62" s="48"/>
      <c r="M62" s="13">
        <f t="shared" si="3"/>
        <v>43035</v>
      </c>
      <c r="N62" s="29" t="str">
        <f t="shared" si="3"/>
        <v>日</v>
      </c>
      <c r="O62" s="66">
        <f t="shared" si="3"/>
        <v>0</v>
      </c>
      <c r="P62" s="30" t="str">
        <f t="shared" si="4"/>
        <v>休</v>
      </c>
      <c r="Q62" s="34"/>
      <c r="R62" s="279"/>
      <c r="S62" s="280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290"/>
      <c r="I63" s="291"/>
      <c r="J63" s="30"/>
      <c r="K63" s="29"/>
      <c r="L63" s="48"/>
      <c r="M63" s="13">
        <f t="shared" si="3"/>
        <v>43036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279"/>
      <c r="S63" s="280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290"/>
      <c r="I64" s="291"/>
      <c r="J64" s="30"/>
      <c r="K64" s="29"/>
      <c r="L64" s="48"/>
      <c r="M64" s="13">
        <f t="shared" si="3"/>
        <v>43037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279"/>
      <c r="S64" s="280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水</v>
      </c>
      <c r="E65" s="67"/>
      <c r="F65" s="33" t="s">
        <v>11</v>
      </c>
      <c r="G65" s="29"/>
      <c r="H65" s="290"/>
      <c r="I65" s="291"/>
      <c r="J65" s="30"/>
      <c r="K65" s="29"/>
      <c r="L65" s="48"/>
      <c r="M65" s="13">
        <f t="shared" si="3"/>
        <v>43038</v>
      </c>
      <c r="N65" s="29" t="str">
        <f t="shared" si="3"/>
        <v>水</v>
      </c>
      <c r="O65" s="66">
        <f t="shared" si="3"/>
        <v>0</v>
      </c>
      <c r="P65" s="30" t="str">
        <f t="shared" si="4"/>
        <v>■</v>
      </c>
      <c r="Q65" s="34"/>
      <c r="R65" s="279"/>
      <c r="S65" s="280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木</v>
      </c>
      <c r="E66" s="67"/>
      <c r="F66" s="33" t="s">
        <v>11</v>
      </c>
      <c r="G66" s="29"/>
      <c r="H66" s="290"/>
      <c r="I66" s="291"/>
      <c r="J66" s="30"/>
      <c r="K66" s="29"/>
      <c r="L66" s="48"/>
      <c r="M66" s="13">
        <f t="shared" si="3"/>
        <v>43039</v>
      </c>
      <c r="N66" s="29" t="str">
        <f t="shared" si="3"/>
        <v>木</v>
      </c>
      <c r="O66" s="66">
        <f t="shared" si="3"/>
        <v>0</v>
      </c>
      <c r="P66" s="30" t="str">
        <f t="shared" si="4"/>
        <v>■</v>
      </c>
      <c r="Q66" s="34"/>
      <c r="R66" s="279"/>
      <c r="S66" s="280"/>
      <c r="T66" s="33" t="s">
        <v>11</v>
      </c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金</v>
      </c>
      <c r="E16" s="67"/>
      <c r="F16" s="33" t="s">
        <v>11</v>
      </c>
      <c r="G16" s="29"/>
      <c r="H16" s="290"/>
      <c r="I16" s="291"/>
      <c r="J16" s="30"/>
      <c r="K16" s="29"/>
      <c r="L16" s="48"/>
      <c r="M16" s="13">
        <f>C16</f>
        <v>43040</v>
      </c>
      <c r="N16" s="29" t="str">
        <f>D16</f>
        <v>金</v>
      </c>
      <c r="O16" s="66">
        <f>E16</f>
        <v>0</v>
      </c>
      <c r="P16" s="30" t="str">
        <f>F16</f>
        <v>■</v>
      </c>
      <c r="Q16" s="34"/>
      <c r="R16" s="279"/>
      <c r="S16" s="280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土</v>
      </c>
      <c r="E17" s="67"/>
      <c r="F17" s="33" t="s">
        <v>43</v>
      </c>
      <c r="G17" s="29"/>
      <c r="H17" s="290"/>
      <c r="I17" s="291"/>
      <c r="J17" s="30"/>
      <c r="K17" s="29"/>
      <c r="L17" s="48"/>
      <c r="M17" s="13">
        <f t="shared" ref="M17:P26" si="0">C17</f>
        <v>43041</v>
      </c>
      <c r="N17" s="29" t="str">
        <f t="shared" si="0"/>
        <v>土</v>
      </c>
      <c r="O17" s="66">
        <f t="shared" si="0"/>
        <v>0</v>
      </c>
      <c r="P17" s="30" t="str">
        <f>F17</f>
        <v>休</v>
      </c>
      <c r="Q17" s="34"/>
      <c r="R17" s="279"/>
      <c r="S17" s="280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日</v>
      </c>
      <c r="E18" s="67"/>
      <c r="F18" s="33" t="s">
        <v>43</v>
      </c>
      <c r="G18" s="12"/>
      <c r="H18" s="290"/>
      <c r="I18" s="291"/>
      <c r="J18" s="30"/>
      <c r="K18" s="29"/>
      <c r="L18" s="48"/>
      <c r="M18" s="13">
        <f t="shared" si="0"/>
        <v>43042</v>
      </c>
      <c r="N18" s="29" t="str">
        <f t="shared" si="0"/>
        <v>日</v>
      </c>
      <c r="O18" s="66">
        <f t="shared" si="0"/>
        <v>0</v>
      </c>
      <c r="P18" s="30" t="str">
        <f t="shared" si="0"/>
        <v>休</v>
      </c>
      <c r="Q18" s="34"/>
      <c r="R18" s="279"/>
      <c r="S18" s="280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290"/>
      <c r="I19" s="291"/>
      <c r="J19" s="30"/>
      <c r="K19" s="29"/>
      <c r="L19" s="48"/>
      <c r="M19" s="13">
        <f t="shared" si="0"/>
        <v>43043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279"/>
      <c r="S19" s="280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290"/>
      <c r="I20" s="291"/>
      <c r="J20" s="30"/>
      <c r="K20" s="29"/>
      <c r="L20" s="48"/>
      <c r="M20" s="13">
        <f t="shared" si="0"/>
        <v>43044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279"/>
      <c r="S20" s="280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290"/>
      <c r="I21" s="291"/>
      <c r="J21" s="30"/>
      <c r="K21" s="29"/>
      <c r="L21" s="48"/>
      <c r="M21" s="13">
        <f t="shared" si="0"/>
        <v>43045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279"/>
      <c r="S21" s="280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木</v>
      </c>
      <c r="E22" s="67"/>
      <c r="F22" s="33" t="s">
        <v>11</v>
      </c>
      <c r="G22" s="29"/>
      <c r="H22" s="290"/>
      <c r="I22" s="291"/>
      <c r="J22" s="30"/>
      <c r="K22" s="29"/>
      <c r="L22" s="48"/>
      <c r="M22" s="13">
        <f t="shared" si="0"/>
        <v>43046</v>
      </c>
      <c r="N22" s="29" t="str">
        <f t="shared" si="0"/>
        <v>木</v>
      </c>
      <c r="O22" s="66">
        <f t="shared" si="0"/>
        <v>0</v>
      </c>
      <c r="P22" s="30" t="str">
        <f t="shared" si="0"/>
        <v>■</v>
      </c>
      <c r="Q22" s="34"/>
      <c r="R22" s="279"/>
      <c r="S22" s="280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金</v>
      </c>
      <c r="E23" s="67"/>
      <c r="F23" s="33" t="s">
        <v>11</v>
      </c>
      <c r="G23" s="29"/>
      <c r="H23" s="290"/>
      <c r="I23" s="291"/>
      <c r="J23" s="30"/>
      <c r="K23" s="29"/>
      <c r="L23" s="48"/>
      <c r="M23" s="13">
        <f t="shared" si="0"/>
        <v>43047</v>
      </c>
      <c r="N23" s="29" t="str">
        <f t="shared" si="0"/>
        <v>金</v>
      </c>
      <c r="O23" s="66">
        <f t="shared" si="0"/>
        <v>0</v>
      </c>
      <c r="P23" s="30" t="str">
        <f t="shared" si="0"/>
        <v>■</v>
      </c>
      <c r="Q23" s="34"/>
      <c r="R23" s="279"/>
      <c r="S23" s="280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土</v>
      </c>
      <c r="E24" s="67"/>
      <c r="F24" s="33" t="s">
        <v>43</v>
      </c>
      <c r="G24" s="29"/>
      <c r="H24" s="290"/>
      <c r="I24" s="291"/>
      <c r="J24" s="30"/>
      <c r="K24" s="29"/>
      <c r="L24" s="48"/>
      <c r="M24" s="13">
        <f t="shared" si="0"/>
        <v>43048</v>
      </c>
      <c r="N24" s="29" t="str">
        <f t="shared" si="0"/>
        <v>土</v>
      </c>
      <c r="O24" s="66">
        <f t="shared" si="0"/>
        <v>0</v>
      </c>
      <c r="P24" s="30" t="str">
        <f t="shared" si="0"/>
        <v>休</v>
      </c>
      <c r="Q24" s="34"/>
      <c r="R24" s="279"/>
      <c r="S24" s="280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日</v>
      </c>
      <c r="E25" s="67"/>
      <c r="F25" s="33" t="s">
        <v>43</v>
      </c>
      <c r="G25" s="29"/>
      <c r="H25" s="290"/>
      <c r="I25" s="291"/>
      <c r="J25" s="30"/>
      <c r="K25" s="29"/>
      <c r="L25" s="48"/>
      <c r="M25" s="13">
        <f t="shared" si="0"/>
        <v>43049</v>
      </c>
      <c r="N25" s="29" t="str">
        <f t="shared" si="0"/>
        <v>日</v>
      </c>
      <c r="O25" s="66">
        <f t="shared" si="0"/>
        <v>0</v>
      </c>
      <c r="P25" s="30" t="str">
        <f t="shared" si="0"/>
        <v>休</v>
      </c>
      <c r="Q25" s="34"/>
      <c r="R25" s="279"/>
      <c r="S25" s="280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290"/>
      <c r="I36" s="291"/>
      <c r="J36" s="30"/>
      <c r="K36" s="29"/>
      <c r="L36" s="48"/>
      <c r="M36" s="13">
        <f t="shared" ref="M36:O46" si="1">C36</f>
        <v>43050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279"/>
      <c r="S36" s="280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290"/>
      <c r="I37" s="291"/>
      <c r="J37" s="30"/>
      <c r="K37" s="29"/>
      <c r="L37" s="48"/>
      <c r="M37" s="13">
        <f t="shared" si="1"/>
        <v>43051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279"/>
      <c r="S37" s="280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290"/>
      <c r="I38" s="291"/>
      <c r="J38" s="30"/>
      <c r="K38" s="29"/>
      <c r="L38" s="48"/>
      <c r="M38" s="13">
        <f t="shared" si="1"/>
        <v>43052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279"/>
      <c r="S38" s="280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木</v>
      </c>
      <c r="E39" s="67"/>
      <c r="F39" s="33" t="s">
        <v>11</v>
      </c>
      <c r="G39" s="12"/>
      <c r="H39" s="290"/>
      <c r="I39" s="291"/>
      <c r="J39" s="30"/>
      <c r="K39" s="29"/>
      <c r="L39" s="48"/>
      <c r="M39" s="13">
        <f t="shared" si="1"/>
        <v>43053</v>
      </c>
      <c r="N39" s="29" t="str">
        <f t="shared" si="1"/>
        <v>木</v>
      </c>
      <c r="O39" s="66">
        <f t="shared" si="1"/>
        <v>0</v>
      </c>
      <c r="P39" s="30" t="str">
        <f t="shared" si="2"/>
        <v>■</v>
      </c>
      <c r="Q39" s="34"/>
      <c r="R39" s="279"/>
      <c r="S39" s="280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金</v>
      </c>
      <c r="E40" s="67"/>
      <c r="F40" s="33" t="s">
        <v>11</v>
      </c>
      <c r="G40" s="29"/>
      <c r="H40" s="290"/>
      <c r="I40" s="291"/>
      <c r="J40" s="30"/>
      <c r="K40" s="29"/>
      <c r="L40" s="48"/>
      <c r="M40" s="13">
        <f t="shared" si="1"/>
        <v>43054</v>
      </c>
      <c r="N40" s="29" t="str">
        <f t="shared" si="1"/>
        <v>金</v>
      </c>
      <c r="O40" s="66">
        <f t="shared" si="1"/>
        <v>0</v>
      </c>
      <c r="P40" s="30" t="str">
        <f t="shared" si="2"/>
        <v>■</v>
      </c>
      <c r="Q40" s="34"/>
      <c r="R40" s="279"/>
      <c r="S40" s="280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土</v>
      </c>
      <c r="E41" s="67"/>
      <c r="F41" s="33" t="s">
        <v>43</v>
      </c>
      <c r="G41" s="29"/>
      <c r="H41" s="290"/>
      <c r="I41" s="291"/>
      <c r="J41" s="30"/>
      <c r="K41" s="29"/>
      <c r="L41" s="48"/>
      <c r="M41" s="13">
        <f t="shared" si="1"/>
        <v>43055</v>
      </c>
      <c r="N41" s="29" t="str">
        <f t="shared" si="1"/>
        <v>土</v>
      </c>
      <c r="O41" s="66">
        <f t="shared" si="1"/>
        <v>0</v>
      </c>
      <c r="P41" s="30" t="str">
        <f t="shared" si="2"/>
        <v>休</v>
      </c>
      <c r="Q41" s="34"/>
      <c r="R41" s="279"/>
      <c r="S41" s="280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日</v>
      </c>
      <c r="E42" s="67"/>
      <c r="F42" s="33" t="s">
        <v>43</v>
      </c>
      <c r="G42" s="29"/>
      <c r="H42" s="290"/>
      <c r="I42" s="291"/>
      <c r="J42" s="30"/>
      <c r="K42" s="29"/>
      <c r="L42" s="48"/>
      <c r="M42" s="13">
        <f t="shared" si="1"/>
        <v>43056</v>
      </c>
      <c r="N42" s="29" t="str">
        <f t="shared" si="1"/>
        <v>日</v>
      </c>
      <c r="O42" s="66">
        <f t="shared" si="1"/>
        <v>0</v>
      </c>
      <c r="P42" s="30" t="str">
        <f t="shared" si="2"/>
        <v>休</v>
      </c>
      <c r="Q42" s="34"/>
      <c r="R42" s="279"/>
      <c r="S42" s="280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290"/>
      <c r="I43" s="291"/>
      <c r="J43" s="30"/>
      <c r="K43" s="29"/>
      <c r="L43" s="48"/>
      <c r="M43" s="13">
        <f t="shared" si="1"/>
        <v>43057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290"/>
      <c r="I44" s="291"/>
      <c r="J44" s="30"/>
      <c r="K44" s="29"/>
      <c r="L44" s="48"/>
      <c r="M44" s="13">
        <f t="shared" si="1"/>
        <v>43058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43059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木</v>
      </c>
      <c r="E56" s="67"/>
      <c r="F56" s="33" t="s">
        <v>11</v>
      </c>
      <c r="G56" s="29"/>
      <c r="H56" s="290"/>
      <c r="I56" s="291"/>
      <c r="J56" s="30"/>
      <c r="K56" s="29"/>
      <c r="L56" s="48"/>
      <c r="M56" s="13">
        <f t="shared" ref="M56:O66" si="3">C56</f>
        <v>43060</v>
      </c>
      <c r="N56" s="29" t="str">
        <f t="shared" si="3"/>
        <v>木</v>
      </c>
      <c r="O56" s="66">
        <f>E56</f>
        <v>0</v>
      </c>
      <c r="P56" s="30" t="str">
        <f t="shared" ref="P56:P66" si="4">F56</f>
        <v>■</v>
      </c>
      <c r="Q56" s="34"/>
      <c r="R56" s="279"/>
      <c r="S56" s="280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金</v>
      </c>
      <c r="E57" s="67"/>
      <c r="F57" s="33" t="s">
        <v>11</v>
      </c>
      <c r="G57" s="29"/>
      <c r="H57" s="290"/>
      <c r="I57" s="291"/>
      <c r="J57" s="30"/>
      <c r="K57" s="29"/>
      <c r="L57" s="48"/>
      <c r="M57" s="13">
        <f t="shared" si="3"/>
        <v>43061</v>
      </c>
      <c r="N57" s="29" t="str">
        <f t="shared" si="3"/>
        <v>金</v>
      </c>
      <c r="O57" s="66">
        <f t="shared" si="3"/>
        <v>0</v>
      </c>
      <c r="P57" s="30" t="str">
        <f t="shared" si="4"/>
        <v>■</v>
      </c>
      <c r="Q57" s="34"/>
      <c r="R57" s="279"/>
      <c r="S57" s="280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土</v>
      </c>
      <c r="E58" s="67"/>
      <c r="F58" s="33" t="s">
        <v>43</v>
      </c>
      <c r="G58" s="12"/>
      <c r="H58" s="290"/>
      <c r="I58" s="291"/>
      <c r="J58" s="30"/>
      <c r="K58" s="29"/>
      <c r="L58" s="48"/>
      <c r="M58" s="13">
        <f t="shared" si="3"/>
        <v>43062</v>
      </c>
      <c r="N58" s="29" t="str">
        <f t="shared" si="3"/>
        <v>土</v>
      </c>
      <c r="O58" s="66">
        <f t="shared" si="3"/>
        <v>0</v>
      </c>
      <c r="P58" s="30" t="str">
        <f t="shared" si="4"/>
        <v>休</v>
      </c>
      <c r="Q58" s="34"/>
      <c r="R58" s="279"/>
      <c r="S58" s="280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日</v>
      </c>
      <c r="E59" s="67"/>
      <c r="F59" s="33" t="s">
        <v>43</v>
      </c>
      <c r="G59" s="12"/>
      <c r="H59" s="290"/>
      <c r="I59" s="291"/>
      <c r="J59" s="30"/>
      <c r="K59" s="29"/>
      <c r="L59" s="48"/>
      <c r="M59" s="13">
        <f t="shared" si="3"/>
        <v>43063</v>
      </c>
      <c r="N59" s="29" t="str">
        <f t="shared" si="3"/>
        <v>日</v>
      </c>
      <c r="O59" s="66">
        <f t="shared" si="3"/>
        <v>0</v>
      </c>
      <c r="P59" s="30" t="str">
        <f t="shared" si="4"/>
        <v>休</v>
      </c>
      <c r="Q59" s="34"/>
      <c r="R59" s="279"/>
      <c r="S59" s="280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290"/>
      <c r="I60" s="291"/>
      <c r="J60" s="30"/>
      <c r="K60" s="29"/>
      <c r="L60" s="48"/>
      <c r="M60" s="13">
        <f t="shared" si="3"/>
        <v>43064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279"/>
      <c r="S60" s="280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290"/>
      <c r="I61" s="291"/>
      <c r="J61" s="30"/>
      <c r="K61" s="29"/>
      <c r="L61" s="48"/>
      <c r="M61" s="13">
        <f t="shared" si="3"/>
        <v>43065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279"/>
      <c r="S61" s="280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290"/>
      <c r="I62" s="291"/>
      <c r="J62" s="30"/>
      <c r="K62" s="29"/>
      <c r="L62" s="48"/>
      <c r="M62" s="13">
        <f t="shared" si="3"/>
        <v>43066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279"/>
      <c r="S62" s="280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木</v>
      </c>
      <c r="E63" s="67"/>
      <c r="F63" s="33" t="s">
        <v>11</v>
      </c>
      <c r="G63" s="29"/>
      <c r="H63" s="290"/>
      <c r="I63" s="291"/>
      <c r="J63" s="30"/>
      <c r="K63" s="29"/>
      <c r="L63" s="48"/>
      <c r="M63" s="13">
        <f t="shared" si="3"/>
        <v>43067</v>
      </c>
      <c r="N63" s="29" t="str">
        <f t="shared" si="3"/>
        <v>木</v>
      </c>
      <c r="O63" s="66">
        <f t="shared" si="3"/>
        <v>0</v>
      </c>
      <c r="P63" s="30" t="str">
        <f t="shared" si="4"/>
        <v>■</v>
      </c>
      <c r="Q63" s="34"/>
      <c r="R63" s="279"/>
      <c r="S63" s="280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金</v>
      </c>
      <c r="E64" s="67"/>
      <c r="F64" s="33" t="s">
        <v>11</v>
      </c>
      <c r="G64" s="29"/>
      <c r="H64" s="290"/>
      <c r="I64" s="291"/>
      <c r="J64" s="30"/>
      <c r="K64" s="29"/>
      <c r="L64" s="48"/>
      <c r="M64" s="13">
        <f t="shared" si="3"/>
        <v>43068</v>
      </c>
      <c r="N64" s="29" t="str">
        <f t="shared" si="3"/>
        <v>金</v>
      </c>
      <c r="O64" s="66">
        <f t="shared" si="3"/>
        <v>0</v>
      </c>
      <c r="P64" s="30" t="str">
        <f t="shared" si="4"/>
        <v>■</v>
      </c>
      <c r="Q64" s="34"/>
      <c r="R64" s="279"/>
      <c r="S64" s="280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土</v>
      </c>
      <c r="E65" s="67"/>
      <c r="F65" s="33" t="s">
        <v>43</v>
      </c>
      <c r="G65" s="29"/>
      <c r="H65" s="290"/>
      <c r="I65" s="291"/>
      <c r="J65" s="30"/>
      <c r="K65" s="29"/>
      <c r="L65" s="48"/>
      <c r="M65" s="13">
        <f t="shared" si="3"/>
        <v>43069</v>
      </c>
      <c r="N65" s="29" t="str">
        <f t="shared" si="3"/>
        <v>土</v>
      </c>
      <c r="O65" s="66">
        <f t="shared" si="3"/>
        <v>0</v>
      </c>
      <c r="P65" s="30" t="str">
        <f t="shared" si="4"/>
        <v>休</v>
      </c>
      <c r="Q65" s="34"/>
      <c r="R65" s="279"/>
      <c r="S65" s="280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290"/>
      <c r="I66" s="291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290"/>
      <c r="I16" s="291"/>
      <c r="J16" s="30"/>
      <c r="K16" s="29"/>
      <c r="L16" s="48"/>
      <c r="M16" s="13">
        <f>C16</f>
        <v>43070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279"/>
      <c r="S16" s="280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290"/>
      <c r="I17" s="291"/>
      <c r="J17" s="30"/>
      <c r="K17" s="29"/>
      <c r="L17" s="48"/>
      <c r="M17" s="13">
        <f t="shared" ref="M17:P26" si="0">C17</f>
        <v>43071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279"/>
      <c r="S17" s="280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290"/>
      <c r="I18" s="291"/>
      <c r="J18" s="30"/>
      <c r="K18" s="29"/>
      <c r="L18" s="48"/>
      <c r="M18" s="13">
        <f t="shared" si="0"/>
        <v>43072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279"/>
      <c r="S18" s="280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290"/>
      <c r="I19" s="291"/>
      <c r="J19" s="30"/>
      <c r="K19" s="29"/>
      <c r="L19" s="48"/>
      <c r="M19" s="13">
        <f t="shared" si="0"/>
        <v>43073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279"/>
      <c r="S19" s="280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木</v>
      </c>
      <c r="E20" s="67"/>
      <c r="F20" s="33" t="s">
        <v>11</v>
      </c>
      <c r="G20" s="29"/>
      <c r="H20" s="290"/>
      <c r="I20" s="291"/>
      <c r="J20" s="30"/>
      <c r="K20" s="29"/>
      <c r="L20" s="48"/>
      <c r="M20" s="13">
        <f t="shared" si="0"/>
        <v>43074</v>
      </c>
      <c r="N20" s="29" t="str">
        <f t="shared" si="0"/>
        <v>木</v>
      </c>
      <c r="O20" s="66">
        <f t="shared" si="0"/>
        <v>0</v>
      </c>
      <c r="P20" s="30" t="str">
        <f t="shared" si="0"/>
        <v>■</v>
      </c>
      <c r="Q20" s="34"/>
      <c r="R20" s="279"/>
      <c r="S20" s="280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290"/>
      <c r="I21" s="291"/>
      <c r="J21" s="30"/>
      <c r="K21" s="29"/>
      <c r="L21" s="48"/>
      <c r="M21" s="13">
        <f t="shared" si="0"/>
        <v>43075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279"/>
      <c r="S21" s="280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土</v>
      </c>
      <c r="E22" s="67"/>
      <c r="F22" s="33" t="s">
        <v>43</v>
      </c>
      <c r="G22" s="29"/>
      <c r="H22" s="290"/>
      <c r="I22" s="291"/>
      <c r="J22" s="30"/>
      <c r="K22" s="29"/>
      <c r="L22" s="48"/>
      <c r="M22" s="13">
        <f t="shared" si="0"/>
        <v>43076</v>
      </c>
      <c r="N22" s="29" t="str">
        <f t="shared" si="0"/>
        <v>土</v>
      </c>
      <c r="O22" s="66">
        <f t="shared" si="0"/>
        <v>0</v>
      </c>
      <c r="P22" s="30" t="str">
        <f t="shared" si="0"/>
        <v>休</v>
      </c>
      <c r="Q22" s="34"/>
      <c r="R22" s="279"/>
      <c r="S22" s="280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日</v>
      </c>
      <c r="E23" s="67"/>
      <c r="F23" s="33" t="s">
        <v>43</v>
      </c>
      <c r="G23" s="29"/>
      <c r="H23" s="290"/>
      <c r="I23" s="291"/>
      <c r="J23" s="30"/>
      <c r="K23" s="29"/>
      <c r="L23" s="48"/>
      <c r="M23" s="13">
        <f t="shared" si="0"/>
        <v>43077</v>
      </c>
      <c r="N23" s="29" t="str">
        <f t="shared" si="0"/>
        <v>日</v>
      </c>
      <c r="O23" s="66">
        <f t="shared" si="0"/>
        <v>0</v>
      </c>
      <c r="P23" s="30" t="str">
        <f t="shared" si="0"/>
        <v>休</v>
      </c>
      <c r="Q23" s="34"/>
      <c r="R23" s="279"/>
      <c r="S23" s="280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290"/>
      <c r="I24" s="291"/>
      <c r="J24" s="30"/>
      <c r="K24" s="29"/>
      <c r="L24" s="48"/>
      <c r="M24" s="13">
        <f t="shared" si="0"/>
        <v>43078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279"/>
      <c r="S24" s="280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290"/>
      <c r="I25" s="291"/>
      <c r="J25" s="30"/>
      <c r="K25" s="29"/>
      <c r="L25" s="48"/>
      <c r="M25" s="13">
        <f t="shared" si="0"/>
        <v>43079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279"/>
      <c r="S25" s="280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290"/>
      <c r="I36" s="291"/>
      <c r="J36" s="30"/>
      <c r="K36" s="29"/>
      <c r="L36" s="48"/>
      <c r="M36" s="13">
        <f t="shared" ref="M36:O46" si="1">C36</f>
        <v>43080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279"/>
      <c r="S36" s="280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木</v>
      </c>
      <c r="E37" s="67"/>
      <c r="F37" s="33" t="s">
        <v>11</v>
      </c>
      <c r="G37" s="29"/>
      <c r="H37" s="290"/>
      <c r="I37" s="291"/>
      <c r="J37" s="30"/>
      <c r="K37" s="29"/>
      <c r="L37" s="48"/>
      <c r="M37" s="13">
        <f t="shared" si="1"/>
        <v>43081</v>
      </c>
      <c r="N37" s="29" t="str">
        <f t="shared" si="1"/>
        <v>木</v>
      </c>
      <c r="O37" s="66">
        <f t="shared" si="1"/>
        <v>0</v>
      </c>
      <c r="P37" s="30" t="str">
        <f t="shared" si="2"/>
        <v>■</v>
      </c>
      <c r="Q37" s="34"/>
      <c r="R37" s="279"/>
      <c r="S37" s="280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290"/>
      <c r="I38" s="291"/>
      <c r="J38" s="30"/>
      <c r="K38" s="29"/>
      <c r="L38" s="48"/>
      <c r="M38" s="13">
        <f t="shared" si="1"/>
        <v>43082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279"/>
      <c r="S38" s="280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土</v>
      </c>
      <c r="E39" s="67"/>
      <c r="F39" s="33" t="s">
        <v>43</v>
      </c>
      <c r="G39" s="12"/>
      <c r="H39" s="290"/>
      <c r="I39" s="291"/>
      <c r="J39" s="30"/>
      <c r="K39" s="29"/>
      <c r="L39" s="48"/>
      <c r="M39" s="13">
        <f t="shared" si="1"/>
        <v>43083</v>
      </c>
      <c r="N39" s="29" t="str">
        <f t="shared" si="1"/>
        <v>土</v>
      </c>
      <c r="O39" s="66">
        <f t="shared" si="1"/>
        <v>0</v>
      </c>
      <c r="P39" s="30" t="str">
        <f t="shared" si="2"/>
        <v>休</v>
      </c>
      <c r="Q39" s="34"/>
      <c r="R39" s="279"/>
      <c r="S39" s="280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日</v>
      </c>
      <c r="E40" s="67"/>
      <c r="F40" s="33" t="s">
        <v>43</v>
      </c>
      <c r="G40" s="29"/>
      <c r="H40" s="290"/>
      <c r="I40" s="291"/>
      <c r="J40" s="30"/>
      <c r="K40" s="29"/>
      <c r="L40" s="48"/>
      <c r="M40" s="13">
        <f t="shared" si="1"/>
        <v>43084</v>
      </c>
      <c r="N40" s="29" t="str">
        <f t="shared" si="1"/>
        <v>日</v>
      </c>
      <c r="O40" s="66">
        <f t="shared" si="1"/>
        <v>0</v>
      </c>
      <c r="P40" s="30" t="str">
        <f t="shared" si="2"/>
        <v>休</v>
      </c>
      <c r="Q40" s="34"/>
      <c r="R40" s="279"/>
      <c r="S40" s="280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290"/>
      <c r="I41" s="291"/>
      <c r="J41" s="30"/>
      <c r="K41" s="29"/>
      <c r="L41" s="48"/>
      <c r="M41" s="13">
        <f t="shared" si="1"/>
        <v>43085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279"/>
      <c r="S41" s="280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290"/>
      <c r="I42" s="291"/>
      <c r="J42" s="30"/>
      <c r="K42" s="29"/>
      <c r="L42" s="48"/>
      <c r="M42" s="13">
        <f t="shared" si="1"/>
        <v>43086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279"/>
      <c r="S42" s="280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290"/>
      <c r="I43" s="291"/>
      <c r="J43" s="30"/>
      <c r="K43" s="29"/>
      <c r="L43" s="48"/>
      <c r="M43" s="13">
        <f t="shared" si="1"/>
        <v>43087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290"/>
      <c r="I44" s="291"/>
      <c r="J44" s="30"/>
      <c r="K44" s="29"/>
      <c r="L44" s="48"/>
      <c r="M44" s="13">
        <f t="shared" si="1"/>
        <v>43088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43089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土</v>
      </c>
      <c r="E56" s="67"/>
      <c r="F56" s="33" t="s">
        <v>43</v>
      </c>
      <c r="G56" s="29"/>
      <c r="H56" s="290"/>
      <c r="I56" s="291"/>
      <c r="J56" s="30"/>
      <c r="K56" s="29"/>
      <c r="L56" s="48"/>
      <c r="M56" s="13">
        <f t="shared" ref="M56:O66" si="3">C56</f>
        <v>43090</v>
      </c>
      <c r="N56" s="29" t="str">
        <f t="shared" si="3"/>
        <v>土</v>
      </c>
      <c r="O56" s="66">
        <f>E56</f>
        <v>0</v>
      </c>
      <c r="P56" s="30" t="str">
        <f t="shared" ref="P56:P66" si="4">F56</f>
        <v>休</v>
      </c>
      <c r="Q56" s="34"/>
      <c r="R56" s="279"/>
      <c r="S56" s="280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日</v>
      </c>
      <c r="E57" s="67"/>
      <c r="F57" s="33" t="s">
        <v>43</v>
      </c>
      <c r="G57" s="29"/>
      <c r="H57" s="290"/>
      <c r="I57" s="291"/>
      <c r="J57" s="30"/>
      <c r="K57" s="29"/>
      <c r="L57" s="48"/>
      <c r="M57" s="13">
        <f t="shared" si="3"/>
        <v>43091</v>
      </c>
      <c r="N57" s="29" t="str">
        <f t="shared" si="3"/>
        <v>日</v>
      </c>
      <c r="O57" s="66">
        <f t="shared" si="3"/>
        <v>0</v>
      </c>
      <c r="P57" s="30" t="str">
        <f t="shared" si="4"/>
        <v>休</v>
      </c>
      <c r="Q57" s="34"/>
      <c r="R57" s="279"/>
      <c r="S57" s="280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290"/>
      <c r="I58" s="291"/>
      <c r="J58" s="30"/>
      <c r="K58" s="29"/>
      <c r="L58" s="48"/>
      <c r="M58" s="13">
        <f t="shared" si="3"/>
        <v>43092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279"/>
      <c r="S58" s="280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290"/>
      <c r="I59" s="291"/>
      <c r="J59" s="30"/>
      <c r="K59" s="29"/>
      <c r="L59" s="48"/>
      <c r="M59" s="13">
        <f t="shared" si="3"/>
        <v>43093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279"/>
      <c r="S59" s="280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290"/>
      <c r="I60" s="291"/>
      <c r="J60" s="30"/>
      <c r="K60" s="29"/>
      <c r="L60" s="48"/>
      <c r="M60" s="13">
        <f t="shared" si="3"/>
        <v>43094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279"/>
      <c r="S60" s="280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290"/>
      <c r="I61" s="291"/>
      <c r="J61" s="30"/>
      <c r="K61" s="29"/>
      <c r="L61" s="48"/>
      <c r="M61" s="13">
        <f t="shared" si="3"/>
        <v>43095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279"/>
      <c r="S61" s="280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290"/>
      <c r="I62" s="291"/>
      <c r="J62" s="30"/>
      <c r="K62" s="29"/>
      <c r="L62" s="48"/>
      <c r="M62" s="13">
        <f t="shared" si="3"/>
        <v>43096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279"/>
      <c r="S62" s="280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土</v>
      </c>
      <c r="E63" s="67"/>
      <c r="F63" s="33" t="s">
        <v>43</v>
      </c>
      <c r="G63" s="29"/>
      <c r="H63" s="290"/>
      <c r="I63" s="291"/>
      <c r="J63" s="30"/>
      <c r="K63" s="29"/>
      <c r="L63" s="48"/>
      <c r="M63" s="13">
        <f t="shared" si="3"/>
        <v>43097</v>
      </c>
      <c r="N63" s="29" t="str">
        <f t="shared" si="3"/>
        <v>土</v>
      </c>
      <c r="O63" s="66">
        <f t="shared" si="3"/>
        <v>0</v>
      </c>
      <c r="P63" s="30" t="str">
        <f t="shared" si="4"/>
        <v>休</v>
      </c>
      <c r="Q63" s="34"/>
      <c r="R63" s="279"/>
      <c r="S63" s="280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日</v>
      </c>
      <c r="E64" s="67"/>
      <c r="F64" s="33" t="s">
        <v>43</v>
      </c>
      <c r="G64" s="29"/>
      <c r="H64" s="290"/>
      <c r="I64" s="291"/>
      <c r="J64" s="30"/>
      <c r="K64" s="29"/>
      <c r="L64" s="48"/>
      <c r="M64" s="13">
        <f t="shared" si="3"/>
        <v>43098</v>
      </c>
      <c r="N64" s="29" t="str">
        <f t="shared" si="3"/>
        <v>日</v>
      </c>
      <c r="O64" s="66">
        <f t="shared" si="3"/>
        <v>0</v>
      </c>
      <c r="P64" s="30" t="str">
        <f t="shared" si="4"/>
        <v>休</v>
      </c>
      <c r="Q64" s="34"/>
      <c r="R64" s="279"/>
      <c r="S64" s="280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月</v>
      </c>
      <c r="E65" s="67"/>
      <c r="F65" s="33" t="s">
        <v>43</v>
      </c>
      <c r="G65" s="29"/>
      <c r="H65" s="290"/>
      <c r="I65" s="291"/>
      <c r="J65" s="30"/>
      <c r="K65" s="29"/>
      <c r="L65" s="48"/>
      <c r="M65" s="13">
        <f t="shared" si="3"/>
        <v>43099</v>
      </c>
      <c r="N65" s="29" t="str">
        <f t="shared" si="3"/>
        <v>月</v>
      </c>
      <c r="O65" s="66">
        <f t="shared" si="3"/>
        <v>0</v>
      </c>
      <c r="P65" s="30" t="str">
        <f t="shared" si="4"/>
        <v>休</v>
      </c>
      <c r="Q65" s="34"/>
      <c r="R65" s="279"/>
      <c r="S65" s="280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火</v>
      </c>
      <c r="E66" s="67"/>
      <c r="F66" s="33" t="s">
        <v>43</v>
      </c>
      <c r="G66" s="29"/>
      <c r="H66" s="290"/>
      <c r="I66" s="291"/>
      <c r="J66" s="30"/>
      <c r="K66" s="29"/>
      <c r="L66" s="48"/>
      <c r="M66" s="13">
        <f t="shared" si="3"/>
        <v>43100</v>
      </c>
      <c r="N66" s="29" t="str">
        <f t="shared" si="3"/>
        <v>火</v>
      </c>
      <c r="O66" s="66">
        <f t="shared" si="3"/>
        <v>0</v>
      </c>
      <c r="P66" s="30" t="str">
        <f t="shared" si="4"/>
        <v>休</v>
      </c>
      <c r="Q66" s="34"/>
      <c r="R66" s="279"/>
      <c r="S66" s="280"/>
      <c r="T66" s="33" t="s">
        <v>43</v>
      </c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290"/>
      <c r="I16" s="291"/>
      <c r="J16" s="30"/>
      <c r="K16" s="29"/>
      <c r="L16" s="48"/>
      <c r="M16" s="13">
        <f>C16</f>
        <v>42736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279"/>
      <c r="S16" s="280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290"/>
      <c r="I17" s="291"/>
      <c r="J17" s="30"/>
      <c r="K17" s="29"/>
      <c r="L17" s="48"/>
      <c r="M17" s="13">
        <f t="shared" ref="M17:P26" si="0">C17</f>
        <v>42737</v>
      </c>
      <c r="N17" s="29" t="str">
        <f t="shared" si="0"/>
        <v>木</v>
      </c>
      <c r="O17" s="66">
        <f t="shared" si="0"/>
        <v>0</v>
      </c>
      <c r="P17" s="30" t="str">
        <f t="shared" si="0"/>
        <v>休</v>
      </c>
      <c r="Q17" s="34"/>
      <c r="R17" s="279"/>
      <c r="S17" s="280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金</v>
      </c>
      <c r="E18" s="67"/>
      <c r="F18" s="33" t="s">
        <v>43</v>
      </c>
      <c r="G18" s="12"/>
      <c r="H18" s="290"/>
      <c r="I18" s="291"/>
      <c r="J18" s="30"/>
      <c r="K18" s="29"/>
      <c r="L18" s="48"/>
      <c r="M18" s="13">
        <f t="shared" si="0"/>
        <v>42738</v>
      </c>
      <c r="N18" s="29" t="str">
        <f t="shared" si="0"/>
        <v>金</v>
      </c>
      <c r="O18" s="66">
        <f t="shared" si="0"/>
        <v>0</v>
      </c>
      <c r="P18" s="30" t="str">
        <f t="shared" si="0"/>
        <v>休</v>
      </c>
      <c r="Q18" s="34"/>
      <c r="R18" s="279"/>
      <c r="S18" s="280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土</v>
      </c>
      <c r="E19" s="67"/>
      <c r="F19" s="33" t="s">
        <v>43</v>
      </c>
      <c r="G19" s="12"/>
      <c r="H19" s="290"/>
      <c r="I19" s="291"/>
      <c r="J19" s="30"/>
      <c r="K19" s="29"/>
      <c r="L19" s="48"/>
      <c r="M19" s="13">
        <f t="shared" si="0"/>
        <v>42739</v>
      </c>
      <c r="N19" s="29" t="str">
        <f t="shared" si="0"/>
        <v>土</v>
      </c>
      <c r="O19" s="66">
        <f t="shared" si="0"/>
        <v>0</v>
      </c>
      <c r="P19" s="30" t="str">
        <f t="shared" si="0"/>
        <v>休</v>
      </c>
      <c r="Q19" s="34"/>
      <c r="R19" s="279"/>
      <c r="S19" s="280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日</v>
      </c>
      <c r="E20" s="67"/>
      <c r="F20" s="33" t="s">
        <v>43</v>
      </c>
      <c r="G20" s="29"/>
      <c r="H20" s="290"/>
      <c r="I20" s="291"/>
      <c r="J20" s="30"/>
      <c r="K20" s="29"/>
      <c r="L20" s="48"/>
      <c r="M20" s="13">
        <f t="shared" si="0"/>
        <v>42740</v>
      </c>
      <c r="N20" s="29" t="str">
        <f t="shared" si="0"/>
        <v>日</v>
      </c>
      <c r="O20" s="66">
        <f t="shared" si="0"/>
        <v>0</v>
      </c>
      <c r="P20" s="30" t="str">
        <f t="shared" si="0"/>
        <v>休</v>
      </c>
      <c r="Q20" s="34"/>
      <c r="R20" s="279"/>
      <c r="S20" s="280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290"/>
      <c r="I21" s="291"/>
      <c r="J21" s="30"/>
      <c r="K21" s="29"/>
      <c r="L21" s="48"/>
      <c r="M21" s="13">
        <f t="shared" si="0"/>
        <v>42741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279"/>
      <c r="S21" s="280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290"/>
      <c r="I22" s="291"/>
      <c r="J22" s="30"/>
      <c r="K22" s="29"/>
      <c r="L22" s="48"/>
      <c r="M22" s="13">
        <f t="shared" si="0"/>
        <v>42742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279"/>
      <c r="S22" s="280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水</v>
      </c>
      <c r="E23" s="67"/>
      <c r="F23" s="33" t="s">
        <v>11</v>
      </c>
      <c r="G23" s="29"/>
      <c r="H23" s="290"/>
      <c r="I23" s="291"/>
      <c r="J23" s="30"/>
      <c r="K23" s="29"/>
      <c r="L23" s="48"/>
      <c r="M23" s="13">
        <f t="shared" si="0"/>
        <v>42743</v>
      </c>
      <c r="N23" s="29" t="str">
        <f t="shared" si="0"/>
        <v>水</v>
      </c>
      <c r="O23" s="66">
        <f t="shared" si="0"/>
        <v>0</v>
      </c>
      <c r="P23" s="30" t="str">
        <f t="shared" si="0"/>
        <v>■</v>
      </c>
      <c r="Q23" s="34"/>
      <c r="R23" s="279"/>
      <c r="S23" s="280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290"/>
      <c r="I24" s="291"/>
      <c r="J24" s="30"/>
      <c r="K24" s="29"/>
      <c r="L24" s="48"/>
      <c r="M24" s="13">
        <f t="shared" si="0"/>
        <v>42744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279"/>
      <c r="S24" s="280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290"/>
      <c r="I25" s="291"/>
      <c r="J25" s="30"/>
      <c r="K25" s="29"/>
      <c r="L25" s="48"/>
      <c r="M25" s="13">
        <f t="shared" si="0"/>
        <v>42745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279"/>
      <c r="S25" s="280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土</v>
      </c>
      <c r="E36" s="67"/>
      <c r="F36" s="33" t="s">
        <v>43</v>
      </c>
      <c r="G36" s="29"/>
      <c r="H36" s="290"/>
      <c r="I36" s="291"/>
      <c r="J36" s="30"/>
      <c r="K36" s="29"/>
      <c r="L36" s="48"/>
      <c r="M36" s="13">
        <f t="shared" ref="M36:O46" si="1">C36</f>
        <v>42746</v>
      </c>
      <c r="N36" s="29" t="str">
        <f t="shared" si="1"/>
        <v>土</v>
      </c>
      <c r="O36" s="66">
        <f>E36</f>
        <v>0</v>
      </c>
      <c r="P36" s="30" t="str">
        <f t="shared" ref="P36:P46" si="2">F36</f>
        <v>休</v>
      </c>
      <c r="Q36" s="34"/>
      <c r="R36" s="279"/>
      <c r="S36" s="280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日</v>
      </c>
      <c r="E37" s="67"/>
      <c r="F37" s="33" t="s">
        <v>43</v>
      </c>
      <c r="G37" s="29"/>
      <c r="H37" s="290"/>
      <c r="I37" s="291"/>
      <c r="J37" s="30"/>
      <c r="K37" s="29"/>
      <c r="L37" s="48"/>
      <c r="M37" s="13">
        <f t="shared" si="1"/>
        <v>42747</v>
      </c>
      <c r="N37" s="29" t="str">
        <f t="shared" si="1"/>
        <v>日</v>
      </c>
      <c r="O37" s="66">
        <f t="shared" si="1"/>
        <v>0</v>
      </c>
      <c r="P37" s="30" t="str">
        <f t="shared" si="2"/>
        <v>休</v>
      </c>
      <c r="Q37" s="34"/>
      <c r="R37" s="279"/>
      <c r="S37" s="280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290"/>
      <c r="I38" s="291"/>
      <c r="J38" s="30"/>
      <c r="K38" s="29"/>
      <c r="L38" s="48"/>
      <c r="M38" s="13">
        <f t="shared" si="1"/>
        <v>42748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279"/>
      <c r="S38" s="280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290"/>
      <c r="I39" s="291"/>
      <c r="J39" s="30"/>
      <c r="K39" s="29"/>
      <c r="L39" s="48"/>
      <c r="M39" s="13">
        <f t="shared" si="1"/>
        <v>42749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279"/>
      <c r="S39" s="280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290"/>
      <c r="I40" s="291"/>
      <c r="J40" s="30"/>
      <c r="K40" s="29"/>
      <c r="L40" s="48"/>
      <c r="M40" s="13">
        <f t="shared" si="1"/>
        <v>42750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279"/>
      <c r="S40" s="280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290"/>
      <c r="I41" s="291"/>
      <c r="J41" s="30"/>
      <c r="K41" s="29"/>
      <c r="L41" s="48"/>
      <c r="M41" s="13">
        <f t="shared" si="1"/>
        <v>42751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279"/>
      <c r="S41" s="280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290"/>
      <c r="I42" s="291"/>
      <c r="J42" s="30"/>
      <c r="K42" s="29"/>
      <c r="L42" s="48"/>
      <c r="M42" s="13">
        <f t="shared" si="1"/>
        <v>42752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279"/>
      <c r="S42" s="280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土</v>
      </c>
      <c r="E43" s="67"/>
      <c r="F43" s="33" t="s">
        <v>43</v>
      </c>
      <c r="G43" s="29"/>
      <c r="H43" s="290"/>
      <c r="I43" s="291"/>
      <c r="J43" s="30"/>
      <c r="K43" s="29"/>
      <c r="L43" s="48"/>
      <c r="M43" s="13">
        <f t="shared" si="1"/>
        <v>42753</v>
      </c>
      <c r="N43" s="29" t="str">
        <f t="shared" si="1"/>
        <v>土</v>
      </c>
      <c r="O43" s="66">
        <f t="shared" si="1"/>
        <v>0</v>
      </c>
      <c r="P43" s="30" t="str">
        <f t="shared" si="2"/>
        <v>休</v>
      </c>
      <c r="Q43" s="34"/>
      <c r="R43" s="279"/>
      <c r="S43" s="280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日</v>
      </c>
      <c r="E44" s="67"/>
      <c r="F44" s="33" t="s">
        <v>43</v>
      </c>
      <c r="G44" s="29"/>
      <c r="H44" s="290"/>
      <c r="I44" s="291"/>
      <c r="J44" s="30"/>
      <c r="K44" s="29"/>
      <c r="L44" s="48"/>
      <c r="M44" s="13">
        <f t="shared" si="1"/>
        <v>42754</v>
      </c>
      <c r="N44" s="29" t="str">
        <f t="shared" si="1"/>
        <v>日</v>
      </c>
      <c r="O44" s="66">
        <f t="shared" si="1"/>
        <v>0</v>
      </c>
      <c r="P44" s="30" t="str">
        <f t="shared" si="2"/>
        <v>休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42755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42756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42757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42758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42759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42760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42761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42762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42763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290"/>
      <c r="I64" s="291"/>
      <c r="J64" s="30"/>
      <c r="K64" s="29"/>
      <c r="L64" s="48"/>
      <c r="M64" s="13">
        <f t="shared" si="3"/>
        <v>42764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290"/>
      <c r="I65" s="291"/>
      <c r="J65" s="30"/>
      <c r="K65" s="29"/>
      <c r="L65" s="48"/>
      <c r="M65" s="13">
        <f t="shared" si="3"/>
        <v>42765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金</v>
      </c>
      <c r="E66" s="67"/>
      <c r="F66" s="33"/>
      <c r="G66" s="29"/>
      <c r="H66" s="290"/>
      <c r="I66" s="291"/>
      <c r="J66" s="30"/>
      <c r="K66" s="29"/>
      <c r="L66" s="48"/>
      <c r="M66" s="13">
        <f t="shared" si="3"/>
        <v>42766</v>
      </c>
      <c r="N66" s="29" t="str">
        <f t="shared" si="3"/>
        <v>金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83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42767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42768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42769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42770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42771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42772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42773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42774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42775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42776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42777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42778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42779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42780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290"/>
      <c r="I40" s="291"/>
      <c r="J40" s="30"/>
      <c r="K40" s="29"/>
      <c r="L40" s="48"/>
      <c r="M40" s="13">
        <f t="shared" si="1"/>
        <v>42781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290"/>
      <c r="I41" s="291"/>
      <c r="J41" s="30"/>
      <c r="K41" s="29"/>
      <c r="L41" s="48"/>
      <c r="M41" s="13">
        <f t="shared" si="1"/>
        <v>42782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290"/>
      <c r="I42" s="291"/>
      <c r="J42" s="30"/>
      <c r="K42" s="29"/>
      <c r="L42" s="48"/>
      <c r="M42" s="13">
        <f t="shared" si="1"/>
        <v>42783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290"/>
      <c r="I43" s="291"/>
      <c r="J43" s="30"/>
      <c r="K43" s="29"/>
      <c r="L43" s="48"/>
      <c r="M43" s="13">
        <f t="shared" si="1"/>
        <v>42784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290"/>
      <c r="I44" s="291"/>
      <c r="J44" s="30"/>
      <c r="K44" s="29"/>
      <c r="L44" s="48"/>
      <c r="M44" s="13">
        <f t="shared" si="1"/>
        <v>42785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290"/>
      <c r="I45" s="291"/>
      <c r="J45" s="30"/>
      <c r="K45" s="29"/>
      <c r="L45" s="48"/>
      <c r="M45" s="13">
        <f t="shared" si="1"/>
        <v>42786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42787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42788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42789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42790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42791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42792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42793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42794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290"/>
      <c r="I64" s="291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290"/>
      <c r="I65" s="291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290"/>
      <c r="I66" s="291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3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42795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42796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42797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42798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42799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42800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42801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42802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42803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42804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42805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42806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42807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42808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290"/>
      <c r="I40" s="291"/>
      <c r="J40" s="30"/>
      <c r="K40" s="29"/>
      <c r="L40" s="48"/>
      <c r="M40" s="13">
        <f t="shared" si="1"/>
        <v>42809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290"/>
      <c r="I41" s="291"/>
      <c r="J41" s="30"/>
      <c r="K41" s="29"/>
      <c r="L41" s="48"/>
      <c r="M41" s="13">
        <f t="shared" si="1"/>
        <v>42810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290"/>
      <c r="I42" s="291"/>
      <c r="J42" s="30"/>
      <c r="K42" s="29"/>
      <c r="L42" s="48"/>
      <c r="M42" s="13">
        <f t="shared" si="1"/>
        <v>42811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290"/>
      <c r="I43" s="291"/>
      <c r="J43" s="30"/>
      <c r="K43" s="29"/>
      <c r="L43" s="48"/>
      <c r="M43" s="13">
        <f t="shared" si="1"/>
        <v>42812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290"/>
      <c r="I44" s="291"/>
      <c r="J44" s="30"/>
      <c r="K44" s="29"/>
      <c r="L44" s="48"/>
      <c r="M44" s="13">
        <f t="shared" si="1"/>
        <v>42813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290"/>
      <c r="I45" s="291"/>
      <c r="J45" s="30"/>
      <c r="K45" s="29"/>
      <c r="L45" s="48"/>
      <c r="M45" s="13">
        <f t="shared" si="1"/>
        <v>42814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42815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42816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42817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42818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42819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42820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42821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42822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290"/>
      <c r="I64" s="291"/>
      <c r="J64" s="30"/>
      <c r="K64" s="29"/>
      <c r="L64" s="48"/>
      <c r="M64" s="13">
        <f t="shared" si="3"/>
        <v>42823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290"/>
      <c r="I65" s="291"/>
      <c r="J65" s="30"/>
      <c r="K65" s="29"/>
      <c r="L65" s="48"/>
      <c r="M65" s="13">
        <f t="shared" si="3"/>
        <v>42824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290"/>
      <c r="I66" s="291"/>
      <c r="J66" s="30"/>
      <c r="K66" s="29"/>
      <c r="L66" s="48"/>
      <c r="M66" s="13">
        <f t="shared" si="3"/>
        <v>42825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9624-CD0F-44A9-86CD-77BBF314FB73}">
  <dimension ref="B1:AU76"/>
  <sheetViews>
    <sheetView showGridLines="0" showZeros="0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N47" sqref="AN47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170" t="s">
        <v>95</v>
      </c>
    </row>
    <row r="2" spans="2:47" x14ac:dyDescent="0.15">
      <c r="O2" s="40" t="s">
        <v>49</v>
      </c>
      <c r="X2" s="40" t="s">
        <v>48</v>
      </c>
      <c r="AM2" s="36" t="s">
        <v>40</v>
      </c>
    </row>
    <row r="3" spans="2:47" x14ac:dyDescent="0.15">
      <c r="B3" s="277" t="s">
        <v>16</v>
      </c>
      <c r="C3" s="277"/>
      <c r="D3" s="277"/>
      <c r="E3" s="278" t="str">
        <f>初期入力!D5</f>
        <v>●●工事</v>
      </c>
      <c r="F3" s="278"/>
      <c r="G3" s="278"/>
      <c r="H3" s="278"/>
      <c r="I3" s="278"/>
      <c r="J3" s="278"/>
      <c r="K3" s="278"/>
      <c r="L3" s="278"/>
      <c r="M3" s="278"/>
      <c r="O3" s="171"/>
      <c r="P3" s="275">
        <f>初期入力!D6</f>
        <v>45355</v>
      </c>
      <c r="Q3" s="275"/>
      <c r="R3" s="275"/>
      <c r="S3" s="172" t="s">
        <v>8</v>
      </c>
      <c r="T3" s="275">
        <f>初期入力!D9</f>
        <v>45667</v>
      </c>
      <c r="U3" s="275"/>
      <c r="V3" s="275"/>
      <c r="W3" s="173"/>
      <c r="Y3" s="276" t="s">
        <v>46</v>
      </c>
      <c r="Z3" s="276"/>
      <c r="AA3" s="274">
        <f>初期入力!D7</f>
        <v>45404</v>
      </c>
      <c r="AB3" s="274"/>
      <c r="AC3" s="274"/>
      <c r="AD3" s="172" t="s">
        <v>8</v>
      </c>
      <c r="AE3" s="273" t="s">
        <v>47</v>
      </c>
      <c r="AF3" s="273"/>
      <c r="AG3" s="273"/>
      <c r="AH3" s="274">
        <f>+初期入力!D8</f>
        <v>45632</v>
      </c>
      <c r="AI3" s="274"/>
      <c r="AJ3" s="274"/>
      <c r="AM3" s="38" t="s">
        <v>82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174">
        <v>1</v>
      </c>
      <c r="H5" s="175">
        <v>2</v>
      </c>
      <c r="I5" s="175">
        <v>3</v>
      </c>
      <c r="J5" s="175">
        <v>4</v>
      </c>
      <c r="K5" s="175">
        <v>5</v>
      </c>
      <c r="L5" s="175">
        <v>6</v>
      </c>
      <c r="M5" s="175">
        <v>7</v>
      </c>
      <c r="N5" s="175">
        <v>8</v>
      </c>
      <c r="O5" s="175">
        <v>9</v>
      </c>
      <c r="P5" s="175">
        <v>10</v>
      </c>
      <c r="Q5" s="175">
        <v>11</v>
      </c>
      <c r="R5" s="175">
        <v>12</v>
      </c>
      <c r="S5" s="175">
        <v>13</v>
      </c>
      <c r="T5" s="175">
        <v>14</v>
      </c>
      <c r="U5" s="175">
        <v>15</v>
      </c>
      <c r="V5" s="175">
        <v>16</v>
      </c>
      <c r="W5" s="175">
        <v>17</v>
      </c>
      <c r="X5" s="175">
        <v>18</v>
      </c>
      <c r="Y5" s="175">
        <v>19</v>
      </c>
      <c r="Z5" s="175">
        <v>20</v>
      </c>
      <c r="AA5" s="175">
        <v>21</v>
      </c>
      <c r="AB5" s="175">
        <v>22</v>
      </c>
      <c r="AC5" s="175">
        <v>23</v>
      </c>
      <c r="AD5" s="175">
        <v>24</v>
      </c>
      <c r="AE5" s="175">
        <v>25</v>
      </c>
      <c r="AF5" s="175">
        <v>26</v>
      </c>
      <c r="AG5" s="175">
        <v>27</v>
      </c>
      <c r="AH5" s="175">
        <v>28</v>
      </c>
      <c r="AI5" s="175">
        <v>29</v>
      </c>
      <c r="AJ5" s="175">
        <v>30</v>
      </c>
      <c r="AK5" s="176">
        <v>31</v>
      </c>
      <c r="AL5" s="238"/>
      <c r="AM5" s="238"/>
      <c r="AN5" s="99" t="s">
        <v>51</v>
      </c>
      <c r="AO5" s="99" t="s">
        <v>50</v>
      </c>
      <c r="AP5" s="35" t="s">
        <v>68</v>
      </c>
      <c r="AQ5" s="35" t="s">
        <v>48</v>
      </c>
      <c r="AT5" s="37"/>
      <c r="AU5" s="37"/>
    </row>
    <row r="6" spans="2:47" ht="12.75" customHeight="1" x14ac:dyDescent="0.15">
      <c r="B6" s="271" t="str">
        <f>+初期入力!D4&amp;"年"</f>
        <v>2024年</v>
      </c>
      <c r="C6" s="272"/>
      <c r="D6" s="177" t="s">
        <v>92</v>
      </c>
      <c r="E6" s="178"/>
      <c r="F6" s="179"/>
      <c r="G6" s="166" t="str">
        <f>'旬報(3月)'!D16</f>
        <v>金</v>
      </c>
      <c r="H6" s="167" t="str">
        <f>'旬報(3月)'!D17</f>
        <v>土</v>
      </c>
      <c r="I6" s="167" t="str">
        <f>'旬報(3月)'!D18</f>
        <v>日</v>
      </c>
      <c r="J6" s="167" t="str">
        <f>'旬報(3月)'!D19</f>
        <v>月</v>
      </c>
      <c r="K6" s="167" t="str">
        <f>'旬報(3月)'!D20</f>
        <v>火</v>
      </c>
      <c r="L6" s="167" t="str">
        <f>'旬報(3月)'!D21</f>
        <v>水</v>
      </c>
      <c r="M6" s="167" t="str">
        <f>'旬報(3月)'!D22</f>
        <v>木</v>
      </c>
      <c r="N6" s="167" t="str">
        <f>'旬報(3月)'!D23</f>
        <v>金</v>
      </c>
      <c r="O6" s="167" t="str">
        <f>'旬報(3月)'!D24</f>
        <v>土</v>
      </c>
      <c r="P6" s="167" t="str">
        <f>'旬報(3月)'!D25</f>
        <v>日</v>
      </c>
      <c r="Q6" s="167" t="str">
        <f>'旬報(3月)'!D36</f>
        <v>月</v>
      </c>
      <c r="R6" s="167" t="str">
        <f>'旬報(3月)'!D37</f>
        <v>火</v>
      </c>
      <c r="S6" s="167" t="str">
        <f>'旬報(3月)'!D38</f>
        <v>水</v>
      </c>
      <c r="T6" s="167" t="str">
        <f>'旬報(3月)'!D39</f>
        <v>木</v>
      </c>
      <c r="U6" s="167" t="str">
        <f>'旬報(3月)'!D40</f>
        <v>金</v>
      </c>
      <c r="V6" s="167" t="str">
        <f>'旬報(3月)'!D41</f>
        <v>土</v>
      </c>
      <c r="W6" s="167" t="str">
        <f>'旬報(3月)'!D42</f>
        <v>日</v>
      </c>
      <c r="X6" s="167" t="str">
        <f>'旬報(3月)'!D43</f>
        <v>月</v>
      </c>
      <c r="Y6" s="167" t="str">
        <f>'旬報(3月)'!D44</f>
        <v>火</v>
      </c>
      <c r="Z6" s="167" t="str">
        <f>'旬報(3月)'!D45</f>
        <v>水</v>
      </c>
      <c r="AA6" s="167" t="str">
        <f>'旬報(3月)'!D56</f>
        <v>木</v>
      </c>
      <c r="AB6" s="167" t="str">
        <f>'旬報(3月)'!D57</f>
        <v>金</v>
      </c>
      <c r="AC6" s="167" t="str">
        <f>'旬報(3月)'!D58</f>
        <v>土</v>
      </c>
      <c r="AD6" s="167" t="str">
        <f>'旬報(3月)'!D59</f>
        <v>日</v>
      </c>
      <c r="AE6" s="167" t="str">
        <f>'旬報(3月)'!D60</f>
        <v>月</v>
      </c>
      <c r="AF6" s="167" t="str">
        <f>'旬報(3月)'!D61</f>
        <v>火</v>
      </c>
      <c r="AG6" s="167" t="str">
        <f>'旬報(3月)'!D62</f>
        <v>水</v>
      </c>
      <c r="AH6" s="167" t="str">
        <f>'旬報(3月)'!D63</f>
        <v>木</v>
      </c>
      <c r="AI6" s="167" t="str">
        <f>'旬報(3月)'!D64</f>
        <v>金</v>
      </c>
      <c r="AJ6" s="167" t="str">
        <f>'旬報(3月)'!D65</f>
        <v>土</v>
      </c>
      <c r="AK6" s="168" t="str">
        <f>'旬報(3月)'!D66</f>
        <v>日</v>
      </c>
      <c r="AL6" s="128"/>
      <c r="AM6" s="128"/>
      <c r="AN6" s="35"/>
      <c r="AO6" s="35"/>
      <c r="AT6" s="37"/>
      <c r="AU6" s="37"/>
    </row>
    <row r="7" spans="2:47" ht="12.75" customHeight="1" x14ac:dyDescent="0.15">
      <c r="B7" s="269">
        <v>3</v>
      </c>
      <c r="C7" s="270" t="s">
        <v>1</v>
      </c>
      <c r="D7" s="180" t="s">
        <v>9</v>
      </c>
      <c r="E7" s="181"/>
      <c r="F7" s="182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5"/>
      <c r="AL7" s="238"/>
      <c r="AM7" s="23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269"/>
      <c r="C8" s="270"/>
      <c r="D8" s="180" t="s">
        <v>10</v>
      </c>
      <c r="E8" s="181"/>
      <c r="F8" s="182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5"/>
      <c r="AL8" s="238"/>
      <c r="AM8" s="23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186"/>
      <c r="C9" s="187"/>
      <c r="D9" s="188"/>
      <c r="E9" s="189"/>
      <c r="F9" s="190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4"/>
      <c r="AM9" s="194"/>
      <c r="AN9" s="37">
        <f>SUM(COUNTIF(G9:AK9,{"休"}))</f>
        <v>0</v>
      </c>
      <c r="AT9" s="37"/>
      <c r="AU9" s="37"/>
    </row>
    <row r="10" spans="2:47" ht="12.75" customHeight="1" x14ac:dyDescent="0.15">
      <c r="B10" s="195"/>
      <c r="C10" s="196"/>
      <c r="D10" s="197" t="s">
        <v>92</v>
      </c>
      <c r="E10" s="198"/>
      <c r="F10" s="199"/>
      <c r="G10" s="200" t="str">
        <f>'旬報(4月)'!D16</f>
        <v>月</v>
      </c>
      <c r="H10" s="201" t="str">
        <f>'旬報(4月)'!D17</f>
        <v>火</v>
      </c>
      <c r="I10" s="201" t="str">
        <f>'旬報(4月)'!D18</f>
        <v>水</v>
      </c>
      <c r="J10" s="201" t="str">
        <f>'旬報(4月)'!D19</f>
        <v>木</v>
      </c>
      <c r="K10" s="201" t="str">
        <f>'旬報(4月)'!D20</f>
        <v>金</v>
      </c>
      <c r="L10" s="201" t="str">
        <f>'旬報(4月)'!D21</f>
        <v>土</v>
      </c>
      <c r="M10" s="201" t="str">
        <f>'旬報(4月)'!D22</f>
        <v>日</v>
      </c>
      <c r="N10" s="201" t="str">
        <f>'旬報(4月)'!D23</f>
        <v>月</v>
      </c>
      <c r="O10" s="201" t="str">
        <f>'旬報(4月)'!D24</f>
        <v>火</v>
      </c>
      <c r="P10" s="201" t="str">
        <f>'旬報(4月)'!D25</f>
        <v>水</v>
      </c>
      <c r="Q10" s="201" t="str">
        <f>'旬報(4月)'!D36</f>
        <v>木</v>
      </c>
      <c r="R10" s="201" t="str">
        <f>'旬報(4月)'!D37</f>
        <v>金</v>
      </c>
      <c r="S10" s="201" t="str">
        <f>'旬報(4月)'!D38</f>
        <v>土</v>
      </c>
      <c r="T10" s="201" t="str">
        <f>'旬報(4月)'!D39</f>
        <v>日</v>
      </c>
      <c r="U10" s="201" t="str">
        <f>'旬報(4月)'!D40</f>
        <v>月</v>
      </c>
      <c r="V10" s="201" t="str">
        <f>'旬報(4月)'!D41</f>
        <v>火</v>
      </c>
      <c r="W10" s="201" t="str">
        <f>'旬報(4月)'!D42</f>
        <v>水</v>
      </c>
      <c r="X10" s="201" t="str">
        <f>'旬報(4月)'!D43</f>
        <v>木</v>
      </c>
      <c r="Y10" s="201" t="str">
        <f>'旬報(4月)'!D44</f>
        <v>金</v>
      </c>
      <c r="Z10" s="201" t="str">
        <f>'旬報(4月)'!D45</f>
        <v>土</v>
      </c>
      <c r="AA10" s="201" t="str">
        <f>'旬報(4月)'!D56</f>
        <v>日</v>
      </c>
      <c r="AB10" s="201" t="str">
        <f>'旬報(4月)'!D57</f>
        <v>月</v>
      </c>
      <c r="AC10" s="201" t="str">
        <f>'旬報(4月)'!D58</f>
        <v>火</v>
      </c>
      <c r="AD10" s="201" t="str">
        <f>'旬報(4月)'!D59</f>
        <v>水</v>
      </c>
      <c r="AE10" s="201" t="str">
        <f>'旬報(4月)'!D60</f>
        <v>木</v>
      </c>
      <c r="AF10" s="201" t="str">
        <f>'旬報(4月)'!D61</f>
        <v>金</v>
      </c>
      <c r="AG10" s="201" t="str">
        <f>'旬報(4月)'!D62</f>
        <v>土</v>
      </c>
      <c r="AH10" s="201" t="str">
        <f>'旬報(4月)'!D63</f>
        <v>日</v>
      </c>
      <c r="AI10" s="201" t="str">
        <f>'旬報(4月)'!D64</f>
        <v>月</v>
      </c>
      <c r="AJ10" s="201" t="str">
        <f>'旬報(4月)'!D65</f>
        <v>火</v>
      </c>
      <c r="AK10" s="202"/>
      <c r="AL10" s="128"/>
      <c r="AM10" s="128"/>
      <c r="AT10" s="37"/>
      <c r="AU10" s="37"/>
    </row>
    <row r="11" spans="2:47" ht="12.75" customHeight="1" x14ac:dyDescent="0.15">
      <c r="B11" s="269">
        <f>B7+1</f>
        <v>4</v>
      </c>
      <c r="C11" s="270" t="s">
        <v>1</v>
      </c>
      <c r="D11" s="180" t="s">
        <v>9</v>
      </c>
      <c r="E11" s="181"/>
      <c r="F11" s="182"/>
      <c r="G11" s="183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 t="s">
        <v>11</v>
      </c>
      <c r="V11" s="184" t="s">
        <v>11</v>
      </c>
      <c r="W11" s="184" t="s">
        <v>11</v>
      </c>
      <c r="X11" s="184" t="s">
        <v>11</v>
      </c>
      <c r="Y11" s="184" t="s">
        <v>11</v>
      </c>
      <c r="Z11" s="184" t="s">
        <v>82</v>
      </c>
      <c r="AA11" s="184" t="s">
        <v>82</v>
      </c>
      <c r="AB11" s="184" t="s">
        <v>11</v>
      </c>
      <c r="AC11" s="184" t="s">
        <v>11</v>
      </c>
      <c r="AD11" s="184" t="s">
        <v>11</v>
      </c>
      <c r="AE11" s="184" t="s">
        <v>11</v>
      </c>
      <c r="AF11" s="184" t="s">
        <v>11</v>
      </c>
      <c r="AG11" s="184" t="s">
        <v>82</v>
      </c>
      <c r="AH11" s="184" t="s">
        <v>82</v>
      </c>
      <c r="AI11" s="184" t="s">
        <v>82</v>
      </c>
      <c r="AJ11" s="184" t="s">
        <v>11</v>
      </c>
      <c r="AK11" s="185"/>
      <c r="AL11" s="238"/>
      <c r="AM11" s="238"/>
      <c r="AN11" s="37">
        <f>SUM(COUNTIF(G11:AK11,{"休"}))</f>
        <v>5</v>
      </c>
      <c r="AP11" s="35">
        <f>SUM(COUNTIF(G11:AK11,{"■"}))</f>
        <v>11</v>
      </c>
      <c r="AQ11" s="35">
        <f>AN11+AP11</f>
        <v>16</v>
      </c>
      <c r="AT11" s="37"/>
      <c r="AU11" s="37"/>
    </row>
    <row r="12" spans="2:47" ht="12.75" customHeight="1" x14ac:dyDescent="0.15">
      <c r="B12" s="269"/>
      <c r="C12" s="270"/>
      <c r="D12" s="180" t="s">
        <v>10</v>
      </c>
      <c r="E12" s="181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 t="s">
        <v>11</v>
      </c>
      <c r="AC12" s="184" t="s">
        <v>11</v>
      </c>
      <c r="AD12" s="184" t="s">
        <v>11</v>
      </c>
      <c r="AE12" s="184" t="s">
        <v>11</v>
      </c>
      <c r="AF12" s="184" t="s">
        <v>11</v>
      </c>
      <c r="AG12" s="184" t="s">
        <v>82</v>
      </c>
      <c r="AH12" s="184" t="s">
        <v>82</v>
      </c>
      <c r="AI12" s="184" t="s">
        <v>82</v>
      </c>
      <c r="AJ12" s="184" t="s">
        <v>11</v>
      </c>
      <c r="AK12" s="185"/>
      <c r="AL12" s="238"/>
      <c r="AM12" s="238"/>
      <c r="AN12" s="37">
        <f>SUM(COUNTIF(G12:AK12,{"休"}))</f>
        <v>3</v>
      </c>
      <c r="AP12" s="35">
        <f>SUM(COUNTIF(G12:AK12,{"■"}))</f>
        <v>6</v>
      </c>
      <c r="AQ12" s="35">
        <f>AN12+AP12</f>
        <v>9</v>
      </c>
    </row>
    <row r="13" spans="2:47" ht="12.75" customHeight="1" x14ac:dyDescent="0.15">
      <c r="B13" s="186"/>
      <c r="C13" s="187"/>
      <c r="D13" s="188"/>
      <c r="E13" s="189"/>
      <c r="F13" s="190"/>
      <c r="G13" s="191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/>
      <c r="AL13" s="194"/>
      <c r="AM13" s="194"/>
      <c r="AN13" s="37">
        <f>SUM(COUNTIF(G13:AK13,{"休"}))</f>
        <v>0</v>
      </c>
    </row>
    <row r="14" spans="2:47" ht="12.75" customHeight="1" x14ac:dyDescent="0.15">
      <c r="B14" s="195"/>
      <c r="C14" s="196"/>
      <c r="D14" s="197" t="s">
        <v>92</v>
      </c>
      <c r="E14" s="198"/>
      <c r="F14" s="199"/>
      <c r="G14" s="200" t="str">
        <f>'旬報(5月)'!D16</f>
        <v>水</v>
      </c>
      <c r="H14" s="201" t="str">
        <f>'旬報(5月)'!D17</f>
        <v>木</v>
      </c>
      <c r="I14" s="201" t="str">
        <f>'旬報(5月)'!D18</f>
        <v>金</v>
      </c>
      <c r="J14" s="201" t="str">
        <f>'旬報(5月)'!D19</f>
        <v>土</v>
      </c>
      <c r="K14" s="201" t="str">
        <f>'旬報(5月)'!D20</f>
        <v>日</v>
      </c>
      <c r="L14" s="201" t="str">
        <f>'旬報(5月)'!D21</f>
        <v>月</v>
      </c>
      <c r="M14" s="201" t="str">
        <f>'旬報(5月)'!D22</f>
        <v>火</v>
      </c>
      <c r="N14" s="201" t="str">
        <f>'旬報(5月)'!D23</f>
        <v>水</v>
      </c>
      <c r="O14" s="201" t="str">
        <f>'旬報(5月)'!D24</f>
        <v>木</v>
      </c>
      <c r="P14" s="201" t="str">
        <f>'旬報(5月)'!D25</f>
        <v>金</v>
      </c>
      <c r="Q14" s="201" t="str">
        <f>'旬報(5月)'!D36</f>
        <v>土</v>
      </c>
      <c r="R14" s="201" t="str">
        <f>'旬報(5月)'!D37</f>
        <v>日</v>
      </c>
      <c r="S14" s="201" t="str">
        <f>'旬報(5月)'!D38</f>
        <v>月</v>
      </c>
      <c r="T14" s="201" t="str">
        <f>'旬報(5月)'!D39</f>
        <v>火</v>
      </c>
      <c r="U14" s="201" t="str">
        <f>'旬報(5月)'!D40</f>
        <v>水</v>
      </c>
      <c r="V14" s="201" t="str">
        <f>'旬報(5月)'!D41</f>
        <v>木</v>
      </c>
      <c r="W14" s="201" t="str">
        <f>'旬報(5月)'!D42</f>
        <v>金</v>
      </c>
      <c r="X14" s="201" t="str">
        <f>'旬報(5月)'!D43</f>
        <v>土</v>
      </c>
      <c r="Y14" s="201" t="str">
        <f>'旬報(5月)'!D44</f>
        <v>日</v>
      </c>
      <c r="Z14" s="201" t="str">
        <f>'旬報(5月)'!D45</f>
        <v>月</v>
      </c>
      <c r="AA14" s="201" t="str">
        <f>'旬報(5月)'!D56</f>
        <v>火</v>
      </c>
      <c r="AB14" s="201" t="str">
        <f>'旬報(5月)'!D57</f>
        <v>水</v>
      </c>
      <c r="AC14" s="201" t="str">
        <f>'旬報(5月)'!D58</f>
        <v>木</v>
      </c>
      <c r="AD14" s="201" t="str">
        <f>'旬報(5月)'!D59</f>
        <v>金</v>
      </c>
      <c r="AE14" s="201" t="str">
        <f>'旬報(5月)'!D60</f>
        <v>土</v>
      </c>
      <c r="AF14" s="201" t="str">
        <f>'旬報(5月)'!D61</f>
        <v>日</v>
      </c>
      <c r="AG14" s="201" t="str">
        <f>'旬報(5月)'!D62</f>
        <v>月</v>
      </c>
      <c r="AH14" s="201" t="str">
        <f>'旬報(5月)'!D63</f>
        <v>火</v>
      </c>
      <c r="AI14" s="201" t="str">
        <f>'旬報(5月)'!D64</f>
        <v>水</v>
      </c>
      <c r="AJ14" s="201" t="str">
        <f>'旬報(5月)'!D65</f>
        <v>木</v>
      </c>
      <c r="AK14" s="202" t="str">
        <f>'旬報(5月)'!D66</f>
        <v>金</v>
      </c>
      <c r="AL14" s="128"/>
      <c r="AM14" s="128"/>
    </row>
    <row r="15" spans="2:47" ht="12.75" customHeight="1" x14ac:dyDescent="0.15">
      <c r="B15" s="269">
        <f t="shared" ref="B15" si="0">B11+1</f>
        <v>5</v>
      </c>
      <c r="C15" s="270" t="s">
        <v>1</v>
      </c>
      <c r="D15" s="180" t="s">
        <v>9</v>
      </c>
      <c r="E15" s="181"/>
      <c r="F15" s="182"/>
      <c r="G15" s="138" t="s">
        <v>11</v>
      </c>
      <c r="H15" s="139" t="s">
        <v>11</v>
      </c>
      <c r="I15" s="139" t="s">
        <v>82</v>
      </c>
      <c r="J15" s="139" t="s">
        <v>82</v>
      </c>
      <c r="K15" s="139" t="s">
        <v>82</v>
      </c>
      <c r="L15" s="139" t="s">
        <v>11</v>
      </c>
      <c r="M15" s="139" t="s">
        <v>11</v>
      </c>
      <c r="N15" s="139" t="s">
        <v>11</v>
      </c>
      <c r="O15" s="139" t="s">
        <v>11</v>
      </c>
      <c r="P15" s="139" t="s">
        <v>11</v>
      </c>
      <c r="Q15" s="139" t="s">
        <v>82</v>
      </c>
      <c r="R15" s="139" t="s">
        <v>82</v>
      </c>
      <c r="S15" s="139" t="s">
        <v>11</v>
      </c>
      <c r="T15" s="139" t="s">
        <v>11</v>
      </c>
      <c r="U15" s="139" t="s">
        <v>11</v>
      </c>
      <c r="V15" s="139" t="s">
        <v>11</v>
      </c>
      <c r="W15" s="139" t="s">
        <v>11</v>
      </c>
      <c r="X15" s="139" t="s">
        <v>82</v>
      </c>
      <c r="Y15" s="139" t="s">
        <v>82</v>
      </c>
      <c r="Z15" s="139" t="s">
        <v>11</v>
      </c>
      <c r="AA15" s="139" t="s">
        <v>11</v>
      </c>
      <c r="AB15" s="139" t="s">
        <v>11</v>
      </c>
      <c r="AC15" s="139" t="s">
        <v>11</v>
      </c>
      <c r="AD15" s="139" t="s">
        <v>11</v>
      </c>
      <c r="AE15" s="139" t="s">
        <v>82</v>
      </c>
      <c r="AF15" s="139" t="s">
        <v>82</v>
      </c>
      <c r="AG15" s="139" t="s">
        <v>11</v>
      </c>
      <c r="AH15" s="139" t="s">
        <v>11</v>
      </c>
      <c r="AI15" s="139" t="s">
        <v>11</v>
      </c>
      <c r="AJ15" s="139" t="s">
        <v>11</v>
      </c>
      <c r="AK15" s="140" t="s">
        <v>11</v>
      </c>
      <c r="AL15" s="238"/>
      <c r="AM15" s="238"/>
      <c r="AN15" s="37">
        <f>SUM(COUNTIF(G15:AK15,{"休"}))</f>
        <v>9</v>
      </c>
      <c r="AP15" s="35">
        <f>SUM(COUNTIF(G15:AK15,{"■"}))</f>
        <v>22</v>
      </c>
      <c r="AQ15" s="35">
        <f>AN15+AP15</f>
        <v>31</v>
      </c>
    </row>
    <row r="16" spans="2:47" ht="12.75" customHeight="1" x14ac:dyDescent="0.15">
      <c r="B16" s="269"/>
      <c r="C16" s="270"/>
      <c r="D16" s="180" t="s">
        <v>10</v>
      </c>
      <c r="E16" s="181"/>
      <c r="F16" s="182"/>
      <c r="G16" s="138" t="s">
        <v>11</v>
      </c>
      <c r="H16" s="139" t="s">
        <v>11</v>
      </c>
      <c r="I16" s="139" t="s">
        <v>82</v>
      </c>
      <c r="J16" s="139" t="s">
        <v>82</v>
      </c>
      <c r="K16" s="139" t="s">
        <v>82</v>
      </c>
      <c r="L16" s="139" t="s">
        <v>11</v>
      </c>
      <c r="M16" s="139" t="s">
        <v>11</v>
      </c>
      <c r="N16" s="139" t="s">
        <v>11</v>
      </c>
      <c r="O16" s="139" t="s">
        <v>11</v>
      </c>
      <c r="P16" s="139" t="s">
        <v>11</v>
      </c>
      <c r="Q16" s="139" t="s">
        <v>82</v>
      </c>
      <c r="R16" s="139" t="s">
        <v>82</v>
      </c>
      <c r="S16" s="139" t="s">
        <v>11</v>
      </c>
      <c r="T16" s="139" t="s">
        <v>11</v>
      </c>
      <c r="U16" s="139" t="s">
        <v>11</v>
      </c>
      <c r="V16" s="139" t="s">
        <v>11</v>
      </c>
      <c r="W16" s="139" t="s">
        <v>11</v>
      </c>
      <c r="X16" s="139" t="s">
        <v>11</v>
      </c>
      <c r="Y16" s="139" t="s">
        <v>82</v>
      </c>
      <c r="Z16" s="139" t="s">
        <v>82</v>
      </c>
      <c r="AA16" s="139" t="s">
        <v>11</v>
      </c>
      <c r="AB16" s="139" t="s">
        <v>11</v>
      </c>
      <c r="AC16" s="139" t="s">
        <v>11</v>
      </c>
      <c r="AD16" s="139" t="s">
        <v>11</v>
      </c>
      <c r="AE16" s="139" t="s">
        <v>82</v>
      </c>
      <c r="AF16" s="139" t="s">
        <v>82</v>
      </c>
      <c r="AG16" s="139" t="s">
        <v>11</v>
      </c>
      <c r="AH16" s="139" t="s">
        <v>11</v>
      </c>
      <c r="AI16" s="139" t="s">
        <v>11</v>
      </c>
      <c r="AJ16" s="139" t="s">
        <v>11</v>
      </c>
      <c r="AK16" s="140" t="s">
        <v>11</v>
      </c>
      <c r="AL16" s="238"/>
      <c r="AM16" s="238"/>
      <c r="AN16" s="37">
        <f>SUM(COUNTIF(G16:AK16,{"休"}))</f>
        <v>9</v>
      </c>
      <c r="AP16" s="35">
        <f>SUM(COUNTIF(G16:AK16,{"■"}))</f>
        <v>22</v>
      </c>
      <c r="AQ16" s="35">
        <f>AN16+AP16</f>
        <v>31</v>
      </c>
    </row>
    <row r="17" spans="2:43" ht="12.75" customHeight="1" x14ac:dyDescent="0.15">
      <c r="B17" s="186"/>
      <c r="C17" s="187"/>
      <c r="D17" s="188"/>
      <c r="E17" s="189"/>
      <c r="F17" s="190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5"/>
      <c r="AL17" s="194"/>
      <c r="AM17" s="194"/>
      <c r="AN17" s="37">
        <f>SUM(COUNTIF(G17:AK17,{"休"}))</f>
        <v>0</v>
      </c>
    </row>
    <row r="18" spans="2:43" ht="12.75" customHeight="1" x14ac:dyDescent="0.15">
      <c r="B18" s="195"/>
      <c r="C18" s="196"/>
      <c r="D18" s="197" t="s">
        <v>92</v>
      </c>
      <c r="E18" s="198"/>
      <c r="F18" s="199"/>
      <c r="G18" s="206" t="str">
        <f>'旬報(6月)'!D16</f>
        <v>土</v>
      </c>
      <c r="H18" s="207" t="str">
        <f>'旬報(6月)'!D17</f>
        <v>日</v>
      </c>
      <c r="I18" s="207" t="str">
        <f>'旬報(6月)'!D18</f>
        <v>月</v>
      </c>
      <c r="J18" s="207" t="str">
        <f>'旬報(6月)'!D19</f>
        <v>火</v>
      </c>
      <c r="K18" s="207" t="str">
        <f>'旬報(6月)'!D20</f>
        <v>水</v>
      </c>
      <c r="L18" s="207" t="str">
        <f>'旬報(6月)'!D21</f>
        <v>木</v>
      </c>
      <c r="M18" s="207" t="str">
        <f>'旬報(6月)'!D22</f>
        <v>金</v>
      </c>
      <c r="N18" s="207" t="str">
        <f>'旬報(6月)'!D23</f>
        <v>土</v>
      </c>
      <c r="O18" s="207" t="str">
        <f>'旬報(6月)'!D24</f>
        <v>日</v>
      </c>
      <c r="P18" s="207" t="str">
        <f>'旬報(6月)'!D25</f>
        <v>月</v>
      </c>
      <c r="Q18" s="207" t="str">
        <f>'旬報(6月)'!D36</f>
        <v>火</v>
      </c>
      <c r="R18" s="207" t="str">
        <f>'旬報(6月)'!D37</f>
        <v>水</v>
      </c>
      <c r="S18" s="207" t="str">
        <f>'旬報(6月)'!D38</f>
        <v>木</v>
      </c>
      <c r="T18" s="207" t="str">
        <f>'旬報(6月)'!D39</f>
        <v>金</v>
      </c>
      <c r="U18" s="207" t="str">
        <f>'旬報(6月)'!D40</f>
        <v>土</v>
      </c>
      <c r="V18" s="207" t="str">
        <f>'旬報(6月)'!D41</f>
        <v>日</v>
      </c>
      <c r="W18" s="207" t="str">
        <f>'旬報(6月)'!D42</f>
        <v>月</v>
      </c>
      <c r="X18" s="207" t="str">
        <f>'旬報(6月)'!D43</f>
        <v>火</v>
      </c>
      <c r="Y18" s="207" t="str">
        <f>'旬報(6月)'!D44</f>
        <v>水</v>
      </c>
      <c r="Z18" s="207" t="str">
        <f>'旬報(6月)'!D45</f>
        <v>木</v>
      </c>
      <c r="AA18" s="207" t="str">
        <f>'旬報(6月)'!D56</f>
        <v>金</v>
      </c>
      <c r="AB18" s="207" t="str">
        <f>'旬報(6月)'!D57</f>
        <v>土</v>
      </c>
      <c r="AC18" s="207" t="str">
        <f>'旬報(6月)'!D58</f>
        <v>日</v>
      </c>
      <c r="AD18" s="207" t="str">
        <f>'旬報(6月)'!D59</f>
        <v>月</v>
      </c>
      <c r="AE18" s="207" t="str">
        <f>'旬報(6月)'!D60</f>
        <v>火</v>
      </c>
      <c r="AF18" s="207" t="str">
        <f>'旬報(6月)'!D61</f>
        <v>水</v>
      </c>
      <c r="AG18" s="207" t="str">
        <f>'旬報(6月)'!D62</f>
        <v>木</v>
      </c>
      <c r="AH18" s="207" t="str">
        <f>'旬報(6月)'!D63</f>
        <v>金</v>
      </c>
      <c r="AI18" s="207" t="str">
        <f>'旬報(6月)'!D64</f>
        <v>土</v>
      </c>
      <c r="AJ18" s="207" t="str">
        <f>'旬報(6月)'!D65</f>
        <v>日</v>
      </c>
      <c r="AK18" s="208"/>
      <c r="AL18" s="128"/>
      <c r="AM18" s="128"/>
    </row>
    <row r="19" spans="2:43" ht="12.75" customHeight="1" x14ac:dyDescent="0.15">
      <c r="B19" s="269">
        <f t="shared" ref="B19" si="1">B15+1</f>
        <v>6</v>
      </c>
      <c r="C19" s="270" t="s">
        <v>1</v>
      </c>
      <c r="D19" s="180" t="s">
        <v>9</v>
      </c>
      <c r="E19" s="181"/>
      <c r="F19" s="182"/>
      <c r="G19" s="138" t="s">
        <v>82</v>
      </c>
      <c r="H19" s="139" t="s">
        <v>82</v>
      </c>
      <c r="I19" s="139" t="s">
        <v>11</v>
      </c>
      <c r="J19" s="139" t="s">
        <v>11</v>
      </c>
      <c r="K19" s="139" t="s">
        <v>11</v>
      </c>
      <c r="L19" s="139" t="s">
        <v>11</v>
      </c>
      <c r="M19" s="139" t="s">
        <v>11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 t="s">
        <v>11</v>
      </c>
      <c r="X19" s="139" t="s">
        <v>11</v>
      </c>
      <c r="Y19" s="139" t="s">
        <v>11</v>
      </c>
      <c r="Z19" s="139" t="s">
        <v>11</v>
      </c>
      <c r="AA19" s="139" t="s">
        <v>11</v>
      </c>
      <c r="AB19" s="139" t="s">
        <v>82</v>
      </c>
      <c r="AC19" s="139" t="s">
        <v>82</v>
      </c>
      <c r="AD19" s="139" t="s">
        <v>11</v>
      </c>
      <c r="AE19" s="139" t="s">
        <v>11</v>
      </c>
      <c r="AF19" s="139" t="s">
        <v>11</v>
      </c>
      <c r="AG19" s="139" t="s">
        <v>11</v>
      </c>
      <c r="AH19" s="139" t="s">
        <v>11</v>
      </c>
      <c r="AI19" s="139" t="s">
        <v>82</v>
      </c>
      <c r="AJ19" s="139" t="s">
        <v>82</v>
      </c>
      <c r="AK19" s="140"/>
      <c r="AL19" s="238"/>
      <c r="AM19" s="238"/>
      <c r="AN19" s="37">
        <f>SUM(COUNTIF(G19:AK19,{"休"}))</f>
        <v>6</v>
      </c>
      <c r="AP19" s="35">
        <f>SUM(COUNTIF(G19:AK19,{"■"}))</f>
        <v>15</v>
      </c>
      <c r="AQ19" s="35">
        <f>AN19+AP19</f>
        <v>21</v>
      </c>
    </row>
    <row r="20" spans="2:43" ht="12.75" customHeight="1" x14ac:dyDescent="0.15">
      <c r="B20" s="269"/>
      <c r="C20" s="270"/>
      <c r="D20" s="180" t="s">
        <v>10</v>
      </c>
      <c r="E20" s="181"/>
      <c r="F20" s="182"/>
      <c r="G20" s="138" t="s">
        <v>82</v>
      </c>
      <c r="H20" s="139" t="s">
        <v>82</v>
      </c>
      <c r="I20" s="139" t="s">
        <v>11</v>
      </c>
      <c r="J20" s="139" t="s">
        <v>11</v>
      </c>
      <c r="K20" s="139" t="s">
        <v>11</v>
      </c>
      <c r="L20" s="139" t="s">
        <v>11</v>
      </c>
      <c r="M20" s="139" t="s">
        <v>11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 t="s">
        <v>11</v>
      </c>
      <c r="X20" s="139" t="s">
        <v>11</v>
      </c>
      <c r="Y20" s="139" t="s">
        <v>11</v>
      </c>
      <c r="Z20" s="139" t="s">
        <v>11</v>
      </c>
      <c r="AA20" s="139" t="s">
        <v>11</v>
      </c>
      <c r="AB20" s="139" t="s">
        <v>82</v>
      </c>
      <c r="AC20" s="139" t="s">
        <v>82</v>
      </c>
      <c r="AD20" s="139" t="s">
        <v>11</v>
      </c>
      <c r="AE20" s="139" t="s">
        <v>11</v>
      </c>
      <c r="AF20" s="139" t="s">
        <v>11</v>
      </c>
      <c r="AG20" s="139" t="s">
        <v>11</v>
      </c>
      <c r="AH20" s="139" t="s">
        <v>11</v>
      </c>
      <c r="AI20" s="139" t="s">
        <v>82</v>
      </c>
      <c r="AJ20" s="139" t="s">
        <v>82</v>
      </c>
      <c r="AK20" s="140"/>
      <c r="AL20" s="238"/>
      <c r="AM20" s="238"/>
      <c r="AN20" s="37">
        <f>SUM(COUNTIF(G20:AK20,{"休"}))</f>
        <v>6</v>
      </c>
      <c r="AP20" s="35">
        <f>SUM(COUNTIF(G20:AK20,{"■"}))</f>
        <v>15</v>
      </c>
      <c r="AQ20" s="35">
        <f>AN20+AP20</f>
        <v>21</v>
      </c>
    </row>
    <row r="21" spans="2:43" ht="12.75" customHeight="1" x14ac:dyDescent="0.15">
      <c r="B21" s="186"/>
      <c r="C21" s="187"/>
      <c r="D21" s="188"/>
      <c r="E21" s="189"/>
      <c r="F21" s="190"/>
      <c r="G21" s="203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5"/>
      <c r="AL21" s="194"/>
      <c r="AM21" s="194"/>
      <c r="AN21" s="37">
        <f>SUM(COUNTIF(G21:AK21,{"休"}))</f>
        <v>0</v>
      </c>
    </row>
    <row r="22" spans="2:43" ht="12.75" customHeight="1" x14ac:dyDescent="0.15">
      <c r="B22" s="195"/>
      <c r="C22" s="196"/>
      <c r="D22" s="197" t="s">
        <v>92</v>
      </c>
      <c r="E22" s="198"/>
      <c r="F22" s="199"/>
      <c r="G22" s="206" t="str">
        <f>'旬報(7月)'!D16</f>
        <v>月</v>
      </c>
      <c r="H22" s="207" t="str">
        <f>'旬報(7月)'!D17</f>
        <v>火</v>
      </c>
      <c r="I22" s="207" t="str">
        <f>'旬報(7月)'!D18</f>
        <v>水</v>
      </c>
      <c r="J22" s="207" t="str">
        <f>'旬報(7月)'!D19</f>
        <v>木</v>
      </c>
      <c r="K22" s="207" t="str">
        <f>'旬報(7月)'!D20</f>
        <v>金</v>
      </c>
      <c r="L22" s="207" t="str">
        <f>'旬報(7月)'!D21</f>
        <v>土</v>
      </c>
      <c r="M22" s="207" t="str">
        <f>'旬報(7月)'!D22</f>
        <v>日</v>
      </c>
      <c r="N22" s="207" t="str">
        <f>'旬報(7月)'!D23</f>
        <v>月</v>
      </c>
      <c r="O22" s="207" t="str">
        <f>'旬報(7月)'!D24</f>
        <v>火</v>
      </c>
      <c r="P22" s="207" t="str">
        <f>'旬報(7月)'!D25</f>
        <v>水</v>
      </c>
      <c r="Q22" s="207" t="str">
        <f>'旬報(7月)'!D36</f>
        <v>木</v>
      </c>
      <c r="R22" s="207" t="str">
        <f>'旬報(7月)'!D37</f>
        <v>金</v>
      </c>
      <c r="S22" s="207" t="str">
        <f>'旬報(7月)'!D38</f>
        <v>土</v>
      </c>
      <c r="T22" s="207" t="str">
        <f>'旬報(7月)'!D39</f>
        <v>日</v>
      </c>
      <c r="U22" s="207" t="str">
        <f>'旬報(7月)'!D40</f>
        <v>月</v>
      </c>
      <c r="V22" s="207" t="str">
        <f>'旬報(7月)'!D41</f>
        <v>火</v>
      </c>
      <c r="W22" s="207" t="str">
        <f>'旬報(7月)'!D42</f>
        <v>水</v>
      </c>
      <c r="X22" s="207" t="str">
        <f>'旬報(7月)'!D43</f>
        <v>木</v>
      </c>
      <c r="Y22" s="207" t="str">
        <f>'旬報(7月)'!D44</f>
        <v>金</v>
      </c>
      <c r="Z22" s="207" t="str">
        <f>'旬報(7月)'!D45</f>
        <v>土</v>
      </c>
      <c r="AA22" s="207" t="str">
        <f>'旬報(7月)'!D56</f>
        <v>日</v>
      </c>
      <c r="AB22" s="207" t="str">
        <f>'旬報(7月)'!D57</f>
        <v>月</v>
      </c>
      <c r="AC22" s="207" t="str">
        <f>'旬報(7月)'!D58</f>
        <v>火</v>
      </c>
      <c r="AD22" s="207" t="str">
        <f>'旬報(7月)'!D59</f>
        <v>水</v>
      </c>
      <c r="AE22" s="207" t="str">
        <f>'旬報(7月)'!D60</f>
        <v>木</v>
      </c>
      <c r="AF22" s="207" t="str">
        <f>'旬報(7月)'!D61</f>
        <v>金</v>
      </c>
      <c r="AG22" s="207" t="str">
        <f>'旬報(7月)'!D62</f>
        <v>土</v>
      </c>
      <c r="AH22" s="207" t="str">
        <f>'旬報(7月)'!D63</f>
        <v>日</v>
      </c>
      <c r="AI22" s="207" t="str">
        <f>'旬報(7月)'!D64</f>
        <v>月</v>
      </c>
      <c r="AJ22" s="207" t="str">
        <f>'旬報(7月)'!D65</f>
        <v>火</v>
      </c>
      <c r="AK22" s="208" t="str">
        <f>'旬報(7月)'!D66</f>
        <v>水</v>
      </c>
      <c r="AL22" s="128"/>
      <c r="AM22" s="128"/>
    </row>
    <row r="23" spans="2:43" ht="12.75" customHeight="1" x14ac:dyDescent="0.15">
      <c r="B23" s="269">
        <f t="shared" ref="B23" si="2">B19+1</f>
        <v>7</v>
      </c>
      <c r="C23" s="270" t="s">
        <v>1</v>
      </c>
      <c r="D23" s="180" t="s">
        <v>9</v>
      </c>
      <c r="E23" s="181"/>
      <c r="F23" s="182"/>
      <c r="G23" s="138" t="s">
        <v>11</v>
      </c>
      <c r="H23" s="139" t="s">
        <v>11</v>
      </c>
      <c r="I23" s="139" t="s">
        <v>11</v>
      </c>
      <c r="J23" s="139" t="s">
        <v>11</v>
      </c>
      <c r="K23" s="139" t="s">
        <v>11</v>
      </c>
      <c r="L23" s="139" t="s">
        <v>82</v>
      </c>
      <c r="M23" s="139" t="s">
        <v>82</v>
      </c>
      <c r="N23" s="139" t="s">
        <v>11</v>
      </c>
      <c r="O23" s="139" t="s">
        <v>11</v>
      </c>
      <c r="P23" s="139" t="s">
        <v>11</v>
      </c>
      <c r="Q23" s="139" t="s">
        <v>11</v>
      </c>
      <c r="R23" s="139" t="s">
        <v>11</v>
      </c>
      <c r="S23" s="139" t="s">
        <v>82</v>
      </c>
      <c r="T23" s="139" t="s">
        <v>82</v>
      </c>
      <c r="U23" s="139" t="s">
        <v>82</v>
      </c>
      <c r="V23" s="139" t="s">
        <v>11</v>
      </c>
      <c r="W23" s="139" t="s">
        <v>11</v>
      </c>
      <c r="X23" s="139" t="s">
        <v>11</v>
      </c>
      <c r="Y23" s="139" t="s">
        <v>11</v>
      </c>
      <c r="Z23" s="139" t="s">
        <v>11</v>
      </c>
      <c r="AA23" s="139" t="s">
        <v>82</v>
      </c>
      <c r="AB23" s="139" t="s">
        <v>11</v>
      </c>
      <c r="AC23" s="139" t="s">
        <v>11</v>
      </c>
      <c r="AD23" s="139" t="s">
        <v>11</v>
      </c>
      <c r="AE23" s="139" t="s">
        <v>11</v>
      </c>
      <c r="AF23" s="139" t="s">
        <v>11</v>
      </c>
      <c r="AG23" s="139" t="s">
        <v>82</v>
      </c>
      <c r="AH23" s="139" t="s">
        <v>82</v>
      </c>
      <c r="AI23" s="139" t="s">
        <v>11</v>
      </c>
      <c r="AJ23" s="139" t="s">
        <v>11</v>
      </c>
      <c r="AK23" s="140" t="s">
        <v>11</v>
      </c>
      <c r="AL23" s="238"/>
      <c r="AM23" s="238"/>
      <c r="AN23" s="37">
        <f>SUM(COUNTIF(G23:AK23,{"休"}))</f>
        <v>8</v>
      </c>
      <c r="AP23" s="35">
        <f>SUM(COUNTIF(G23:AK23,{"■"}))</f>
        <v>23</v>
      </c>
      <c r="AQ23" s="35">
        <f>AN23+AP23</f>
        <v>31</v>
      </c>
    </row>
    <row r="24" spans="2:43" ht="12.75" customHeight="1" x14ac:dyDescent="0.15">
      <c r="B24" s="269"/>
      <c r="C24" s="270"/>
      <c r="D24" s="180" t="s">
        <v>10</v>
      </c>
      <c r="E24" s="181"/>
      <c r="F24" s="182"/>
      <c r="G24" s="138" t="s">
        <v>11</v>
      </c>
      <c r="H24" s="139" t="s">
        <v>11</v>
      </c>
      <c r="I24" s="139" t="s">
        <v>11</v>
      </c>
      <c r="J24" s="139" t="s">
        <v>11</v>
      </c>
      <c r="K24" s="139" t="s">
        <v>11</v>
      </c>
      <c r="L24" s="139" t="s">
        <v>82</v>
      </c>
      <c r="M24" s="139" t="s">
        <v>82</v>
      </c>
      <c r="N24" s="139" t="s">
        <v>11</v>
      </c>
      <c r="O24" s="139" t="s">
        <v>11</v>
      </c>
      <c r="P24" s="139" t="s">
        <v>11</v>
      </c>
      <c r="Q24" s="139" t="s">
        <v>11</v>
      </c>
      <c r="R24" s="139" t="s">
        <v>11</v>
      </c>
      <c r="S24" s="139" t="s">
        <v>82</v>
      </c>
      <c r="T24" s="139" t="s">
        <v>82</v>
      </c>
      <c r="U24" s="139" t="s">
        <v>82</v>
      </c>
      <c r="V24" s="139" t="s">
        <v>11</v>
      </c>
      <c r="W24" s="139" t="s">
        <v>11</v>
      </c>
      <c r="X24" s="139" t="s">
        <v>11</v>
      </c>
      <c r="Y24" s="139" t="s">
        <v>11</v>
      </c>
      <c r="Z24" s="139" t="s">
        <v>11</v>
      </c>
      <c r="AA24" s="139" t="s">
        <v>82</v>
      </c>
      <c r="AB24" s="139" t="s">
        <v>82</v>
      </c>
      <c r="AC24" s="139" t="s">
        <v>11</v>
      </c>
      <c r="AD24" s="139" t="s">
        <v>11</v>
      </c>
      <c r="AE24" s="139" t="s">
        <v>11</v>
      </c>
      <c r="AF24" s="139" t="s">
        <v>11</v>
      </c>
      <c r="AG24" s="139" t="s">
        <v>82</v>
      </c>
      <c r="AH24" s="139" t="s">
        <v>82</v>
      </c>
      <c r="AI24" s="139" t="s">
        <v>11</v>
      </c>
      <c r="AJ24" s="139" t="s">
        <v>11</v>
      </c>
      <c r="AK24" s="140" t="s">
        <v>11</v>
      </c>
      <c r="AL24" s="238"/>
      <c r="AM24" s="238"/>
      <c r="AN24" s="37">
        <f>SUM(COUNTIF(G24:AK24,{"休"}))</f>
        <v>9</v>
      </c>
      <c r="AP24" s="35">
        <f>SUM(COUNTIF(G24:AK24,{"■"}))</f>
        <v>22</v>
      </c>
      <c r="AQ24" s="35">
        <f>AN24+AP24</f>
        <v>31</v>
      </c>
    </row>
    <row r="25" spans="2:43" ht="12.75" customHeight="1" thickBot="1" x14ac:dyDescent="0.2">
      <c r="B25" s="186"/>
      <c r="C25" s="187"/>
      <c r="D25" s="188"/>
      <c r="E25" s="189"/>
      <c r="F25" s="190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9"/>
      <c r="T25" s="209"/>
      <c r="U25" s="209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5"/>
      <c r="AL25" s="194"/>
      <c r="AM25" s="194"/>
      <c r="AN25" s="37">
        <f>SUM(COUNTIF(G25:AK25,{"休"}))</f>
        <v>0</v>
      </c>
    </row>
    <row r="26" spans="2:43" ht="12.75" customHeight="1" x14ac:dyDescent="0.15">
      <c r="B26" s="195"/>
      <c r="C26" s="196"/>
      <c r="D26" s="197" t="s">
        <v>92</v>
      </c>
      <c r="E26" s="198"/>
      <c r="F26" s="199"/>
      <c r="G26" s="206" t="str">
        <f>'旬報(8月)'!D16</f>
        <v>木</v>
      </c>
      <c r="H26" s="207" t="str">
        <f>'旬報(8月)'!D17</f>
        <v>金</v>
      </c>
      <c r="I26" s="207" t="str">
        <f>'旬報(8月)'!D18</f>
        <v>土</v>
      </c>
      <c r="J26" s="207" t="str">
        <f>'旬報(8月)'!D19</f>
        <v>日</v>
      </c>
      <c r="K26" s="207" t="str">
        <f>'旬報(8月)'!D20</f>
        <v>月</v>
      </c>
      <c r="L26" s="207" t="str">
        <f>'旬報(8月)'!D21</f>
        <v>火</v>
      </c>
      <c r="M26" s="207" t="str">
        <f>'旬報(8月)'!D22</f>
        <v>水</v>
      </c>
      <c r="N26" s="207" t="str">
        <f>'旬報(8月)'!D23</f>
        <v>木</v>
      </c>
      <c r="O26" s="207" t="str">
        <f>'旬報(8月)'!D24</f>
        <v>金</v>
      </c>
      <c r="P26" s="207" t="str">
        <f>'旬報(8月)'!D25</f>
        <v>土</v>
      </c>
      <c r="Q26" s="207" t="str">
        <f>'旬報(8月)'!D36</f>
        <v>日</v>
      </c>
      <c r="R26" s="210" t="str">
        <f>'旬報(8月)'!D37</f>
        <v>月</v>
      </c>
      <c r="S26" s="211" t="s">
        <v>80</v>
      </c>
      <c r="T26" s="212" t="s">
        <v>80</v>
      </c>
      <c r="U26" s="213" t="s">
        <v>80</v>
      </c>
      <c r="V26" s="206" t="str">
        <f>'旬報(8月)'!D41</f>
        <v>金</v>
      </c>
      <c r="W26" s="207" t="str">
        <f>'旬報(8月)'!D42</f>
        <v>土</v>
      </c>
      <c r="X26" s="207" t="str">
        <f>'旬報(8月)'!D43</f>
        <v>日</v>
      </c>
      <c r="Y26" s="207" t="str">
        <f>'旬報(8月)'!D44</f>
        <v>月</v>
      </c>
      <c r="Z26" s="207" t="str">
        <f>'旬報(8月)'!D45</f>
        <v>火</v>
      </c>
      <c r="AA26" s="207" t="str">
        <f>'旬報(8月)'!D56</f>
        <v>水</v>
      </c>
      <c r="AB26" s="207" t="str">
        <f>'旬報(8月)'!D57</f>
        <v>木</v>
      </c>
      <c r="AC26" s="207" t="str">
        <f>'旬報(8月)'!D58</f>
        <v>金</v>
      </c>
      <c r="AD26" s="207" t="str">
        <f>'旬報(8月)'!D59</f>
        <v>土</v>
      </c>
      <c r="AE26" s="207" t="str">
        <f>'旬報(8月)'!D60</f>
        <v>日</v>
      </c>
      <c r="AF26" s="207" t="str">
        <f>'旬報(8月)'!D61</f>
        <v>月</v>
      </c>
      <c r="AG26" s="207" t="str">
        <f>'旬報(8月)'!D62</f>
        <v>火</v>
      </c>
      <c r="AH26" s="207" t="str">
        <f>'旬報(8月)'!D63</f>
        <v>水</v>
      </c>
      <c r="AI26" s="207" t="str">
        <f>'旬報(8月)'!D64</f>
        <v>木</v>
      </c>
      <c r="AJ26" s="207" t="str">
        <f>'旬報(8月)'!D65</f>
        <v>金</v>
      </c>
      <c r="AK26" s="208" t="str">
        <f>'旬報(8月)'!D66</f>
        <v>土</v>
      </c>
      <c r="AL26" s="128"/>
      <c r="AM26" s="128"/>
    </row>
    <row r="27" spans="2:43" ht="12.75" customHeight="1" x14ac:dyDescent="0.15">
      <c r="B27" s="269">
        <f t="shared" ref="B27" si="3">B23+1</f>
        <v>8</v>
      </c>
      <c r="C27" s="270" t="s">
        <v>1</v>
      </c>
      <c r="D27" s="180" t="s">
        <v>9</v>
      </c>
      <c r="E27" s="181"/>
      <c r="F27" s="182"/>
      <c r="G27" s="138" t="s">
        <v>11</v>
      </c>
      <c r="H27" s="139" t="s">
        <v>11</v>
      </c>
      <c r="I27" s="139" t="s">
        <v>82</v>
      </c>
      <c r="J27" s="139" t="s">
        <v>82</v>
      </c>
      <c r="K27" s="139" t="s">
        <v>11</v>
      </c>
      <c r="L27" s="139" t="s">
        <v>11</v>
      </c>
      <c r="M27" s="139" t="s">
        <v>11</v>
      </c>
      <c r="N27" s="139" t="s">
        <v>11</v>
      </c>
      <c r="O27" s="139" t="s">
        <v>11</v>
      </c>
      <c r="P27" s="139" t="s">
        <v>82</v>
      </c>
      <c r="Q27" s="139" t="s">
        <v>82</v>
      </c>
      <c r="R27" s="214" t="s">
        <v>11</v>
      </c>
      <c r="S27" s="215"/>
      <c r="T27" s="139"/>
      <c r="U27" s="216"/>
      <c r="V27" s="217" t="s">
        <v>11</v>
      </c>
      <c r="W27" s="139" t="s">
        <v>82</v>
      </c>
      <c r="X27" s="139" t="s">
        <v>82</v>
      </c>
      <c r="Y27" s="139" t="s">
        <v>11</v>
      </c>
      <c r="Z27" s="139" t="s">
        <v>11</v>
      </c>
      <c r="AA27" s="139" t="s">
        <v>11</v>
      </c>
      <c r="AB27" s="139" t="s">
        <v>11</v>
      </c>
      <c r="AC27" s="139" t="s">
        <v>11</v>
      </c>
      <c r="AD27" s="139" t="s">
        <v>82</v>
      </c>
      <c r="AE27" s="139" t="s">
        <v>82</v>
      </c>
      <c r="AF27" s="139" t="s">
        <v>11</v>
      </c>
      <c r="AG27" s="139" t="s">
        <v>11</v>
      </c>
      <c r="AH27" s="139" t="s">
        <v>11</v>
      </c>
      <c r="AI27" s="139" t="s">
        <v>11</v>
      </c>
      <c r="AJ27" s="139" t="s">
        <v>11</v>
      </c>
      <c r="AK27" s="140" t="s">
        <v>82</v>
      </c>
      <c r="AL27" s="238"/>
      <c r="AM27" s="238"/>
      <c r="AN27" s="37">
        <f>SUM(COUNTIF(G27:AK27,{"休"}))</f>
        <v>9</v>
      </c>
      <c r="AO27" s="238"/>
      <c r="AP27" s="35">
        <f>SUM(COUNTIF(G27:AK27,{"■"}))</f>
        <v>19</v>
      </c>
      <c r="AQ27" s="35">
        <f>AN27+AP27</f>
        <v>28</v>
      </c>
    </row>
    <row r="28" spans="2:43" ht="12.75" customHeight="1" x14ac:dyDescent="0.15">
      <c r="B28" s="269"/>
      <c r="C28" s="270"/>
      <c r="D28" s="180" t="s">
        <v>10</v>
      </c>
      <c r="E28" s="181"/>
      <c r="F28" s="182"/>
      <c r="G28" s="138" t="s">
        <v>11</v>
      </c>
      <c r="H28" s="139" t="s">
        <v>11</v>
      </c>
      <c r="I28" s="139" t="s">
        <v>82</v>
      </c>
      <c r="J28" s="139" t="s">
        <v>82</v>
      </c>
      <c r="K28" s="139" t="s">
        <v>11</v>
      </c>
      <c r="L28" s="139" t="s">
        <v>11</v>
      </c>
      <c r="M28" s="139" t="s">
        <v>11</v>
      </c>
      <c r="N28" s="139" t="s">
        <v>11</v>
      </c>
      <c r="O28" s="139" t="s">
        <v>11</v>
      </c>
      <c r="P28" s="139" t="s">
        <v>82</v>
      </c>
      <c r="Q28" s="139" t="s">
        <v>82</v>
      </c>
      <c r="R28" s="214" t="s">
        <v>82</v>
      </c>
      <c r="S28" s="215"/>
      <c r="T28" s="139"/>
      <c r="U28" s="216"/>
      <c r="V28" s="217" t="s">
        <v>82</v>
      </c>
      <c r="W28" s="139" t="s">
        <v>82</v>
      </c>
      <c r="X28" s="139" t="s">
        <v>82</v>
      </c>
      <c r="Y28" s="139" t="s">
        <v>11</v>
      </c>
      <c r="Z28" s="139" t="s">
        <v>11</v>
      </c>
      <c r="AA28" s="139" t="s">
        <v>11</v>
      </c>
      <c r="AB28" s="139" t="s">
        <v>11</v>
      </c>
      <c r="AC28" s="139" t="s">
        <v>11</v>
      </c>
      <c r="AD28" s="139" t="s">
        <v>82</v>
      </c>
      <c r="AE28" s="139" t="s">
        <v>82</v>
      </c>
      <c r="AF28" s="139" t="s">
        <v>11</v>
      </c>
      <c r="AG28" s="139" t="s">
        <v>11</v>
      </c>
      <c r="AH28" s="139" t="s">
        <v>11</v>
      </c>
      <c r="AI28" s="139" t="s">
        <v>11</v>
      </c>
      <c r="AJ28" s="139" t="s">
        <v>11</v>
      </c>
      <c r="AK28" s="140" t="s">
        <v>82</v>
      </c>
      <c r="AL28" s="238"/>
      <c r="AM28" s="238"/>
      <c r="AN28" s="37">
        <f>SUM(COUNTIF(G28:AK28,{"休"}))</f>
        <v>11</v>
      </c>
      <c r="AO28" s="238"/>
      <c r="AP28" s="35">
        <f>SUM(COUNTIF(G28:AK28,{"■"}))</f>
        <v>17</v>
      </c>
      <c r="AQ28" s="35">
        <f>AN28+AP28</f>
        <v>28</v>
      </c>
    </row>
    <row r="29" spans="2:43" ht="12.75" customHeight="1" thickBot="1" x14ac:dyDescent="0.2">
      <c r="B29" s="186"/>
      <c r="C29" s="187"/>
      <c r="D29" s="188"/>
      <c r="E29" s="189"/>
      <c r="F29" s="190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18"/>
      <c r="S29" s="219"/>
      <c r="T29" s="220"/>
      <c r="U29" s="221"/>
      <c r="V29" s="203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5"/>
      <c r="AL29" s="194"/>
      <c r="AM29" s="194"/>
      <c r="AN29" s="37">
        <f>SUM(COUNTIF(G29:AK29,{"休"}))</f>
        <v>0</v>
      </c>
    </row>
    <row r="30" spans="2:43" ht="12.75" customHeight="1" x14ac:dyDescent="0.15">
      <c r="B30" s="195"/>
      <c r="C30" s="196"/>
      <c r="D30" s="197" t="s">
        <v>92</v>
      </c>
      <c r="E30" s="198"/>
      <c r="F30" s="199"/>
      <c r="G30" s="206" t="str">
        <f>'旬報(9月)'!D16</f>
        <v>日</v>
      </c>
      <c r="H30" s="207" t="str">
        <f>'旬報(9月)'!D17</f>
        <v>月</v>
      </c>
      <c r="I30" s="207" t="str">
        <f>'旬報(9月)'!D18</f>
        <v>火</v>
      </c>
      <c r="J30" s="207" t="str">
        <f>'旬報(9月)'!D19</f>
        <v>水</v>
      </c>
      <c r="K30" s="207" t="str">
        <f>'旬報(9月)'!D20</f>
        <v>木</v>
      </c>
      <c r="L30" s="207" t="str">
        <f>'旬報(9月)'!D21</f>
        <v>金</v>
      </c>
      <c r="M30" s="207" t="str">
        <f>'旬報(9月)'!D22</f>
        <v>土</v>
      </c>
      <c r="N30" s="207" t="str">
        <f>'旬報(9月)'!D23</f>
        <v>日</v>
      </c>
      <c r="O30" s="207" t="str">
        <f>'旬報(9月)'!D24</f>
        <v>月</v>
      </c>
      <c r="P30" s="207" t="str">
        <f>'旬報(9月)'!D25</f>
        <v>火</v>
      </c>
      <c r="Q30" s="207" t="str">
        <f>'旬報(9月)'!D36</f>
        <v>水</v>
      </c>
      <c r="R30" s="207" t="str">
        <f>'旬報(9月)'!D37</f>
        <v>木</v>
      </c>
      <c r="S30" s="222" t="str">
        <f>'旬報(9月)'!D38</f>
        <v>金</v>
      </c>
      <c r="T30" s="222" t="str">
        <f>'旬報(9月)'!D39</f>
        <v>土</v>
      </c>
      <c r="U30" s="222" t="str">
        <f>'旬報(9月)'!D40</f>
        <v>日</v>
      </c>
      <c r="V30" s="207" t="str">
        <f>'旬報(9月)'!D41</f>
        <v>月</v>
      </c>
      <c r="W30" s="207" t="str">
        <f>'旬報(9月)'!D42</f>
        <v>火</v>
      </c>
      <c r="X30" s="207" t="str">
        <f>'旬報(9月)'!D43</f>
        <v>水</v>
      </c>
      <c r="Y30" s="207" t="str">
        <f>'旬報(9月)'!D44</f>
        <v>木</v>
      </c>
      <c r="Z30" s="207" t="str">
        <f>'旬報(9月)'!D45</f>
        <v>金</v>
      </c>
      <c r="AA30" s="207" t="str">
        <f>'旬報(9月)'!D56</f>
        <v>土</v>
      </c>
      <c r="AB30" s="207" t="str">
        <f>'旬報(9月)'!D57</f>
        <v>日</v>
      </c>
      <c r="AC30" s="207" t="str">
        <f>'旬報(9月)'!D58</f>
        <v>月</v>
      </c>
      <c r="AD30" s="207" t="str">
        <f>'旬報(9月)'!D59</f>
        <v>火</v>
      </c>
      <c r="AE30" s="207" t="str">
        <f>'旬報(9月)'!D60</f>
        <v>水</v>
      </c>
      <c r="AF30" s="207" t="str">
        <f>'旬報(9月)'!D61</f>
        <v>木</v>
      </c>
      <c r="AG30" s="207" t="str">
        <f>'旬報(9月)'!D62</f>
        <v>金</v>
      </c>
      <c r="AH30" s="207" t="str">
        <f>'旬報(9月)'!D63</f>
        <v>土</v>
      </c>
      <c r="AI30" s="207" t="str">
        <f>'旬報(9月)'!D64</f>
        <v>日</v>
      </c>
      <c r="AJ30" s="207" t="str">
        <f>'旬報(9月)'!D65</f>
        <v>月</v>
      </c>
      <c r="AK30" s="208"/>
      <c r="AL30" s="128"/>
      <c r="AM30" s="128"/>
    </row>
    <row r="31" spans="2:43" ht="12.75" customHeight="1" x14ac:dyDescent="0.15">
      <c r="B31" s="269">
        <f t="shared" ref="B31" si="4">B27+1</f>
        <v>9</v>
      </c>
      <c r="C31" s="270" t="s">
        <v>1</v>
      </c>
      <c r="D31" s="180" t="s">
        <v>9</v>
      </c>
      <c r="E31" s="181"/>
      <c r="F31" s="182"/>
      <c r="G31" s="138" t="s">
        <v>82</v>
      </c>
      <c r="H31" s="139" t="s">
        <v>11</v>
      </c>
      <c r="I31" s="139" t="s">
        <v>11</v>
      </c>
      <c r="J31" s="139" t="s">
        <v>11</v>
      </c>
      <c r="K31" s="139" t="s">
        <v>11</v>
      </c>
      <c r="L31" s="139" t="s">
        <v>11</v>
      </c>
      <c r="M31" s="139" t="s">
        <v>82</v>
      </c>
      <c r="N31" s="139" t="s">
        <v>82</v>
      </c>
      <c r="O31" s="139" t="s">
        <v>11</v>
      </c>
      <c r="P31" s="139" t="s">
        <v>11</v>
      </c>
      <c r="Q31" s="139" t="s">
        <v>11</v>
      </c>
      <c r="R31" s="139" t="s">
        <v>11</v>
      </c>
      <c r="S31" s="139" t="s">
        <v>11</v>
      </c>
      <c r="T31" s="139" t="s">
        <v>82</v>
      </c>
      <c r="U31" s="139" t="s">
        <v>82</v>
      </c>
      <c r="V31" s="139" t="s">
        <v>11</v>
      </c>
      <c r="W31" s="139" t="s">
        <v>11</v>
      </c>
      <c r="X31" s="139" t="s">
        <v>11</v>
      </c>
      <c r="Y31" s="139" t="s">
        <v>11</v>
      </c>
      <c r="Z31" s="139" t="s">
        <v>11</v>
      </c>
      <c r="AA31" s="139" t="s">
        <v>82</v>
      </c>
      <c r="AB31" s="139" t="s">
        <v>82</v>
      </c>
      <c r="AC31" s="139" t="s">
        <v>11</v>
      </c>
      <c r="AD31" s="139" t="s">
        <v>11</v>
      </c>
      <c r="AE31" s="139" t="s">
        <v>11</v>
      </c>
      <c r="AF31" s="139" t="s">
        <v>11</v>
      </c>
      <c r="AG31" s="139" t="s">
        <v>11</v>
      </c>
      <c r="AH31" s="139" t="s">
        <v>82</v>
      </c>
      <c r="AI31" s="139" t="s">
        <v>82</v>
      </c>
      <c r="AJ31" s="139" t="s">
        <v>11</v>
      </c>
      <c r="AK31" s="140"/>
      <c r="AL31" s="238"/>
      <c r="AM31" s="238"/>
      <c r="AN31" s="37">
        <f>SUM(COUNTIF(G31:AK31,{"休"}))</f>
        <v>9</v>
      </c>
      <c r="AP31" s="35">
        <f>SUM(COUNTIF(G31:AK31,{"■"}))</f>
        <v>21</v>
      </c>
      <c r="AQ31" s="35">
        <f>AN31+AP31</f>
        <v>30</v>
      </c>
    </row>
    <row r="32" spans="2:43" ht="12.75" customHeight="1" x14ac:dyDescent="0.15">
      <c r="B32" s="269"/>
      <c r="C32" s="270"/>
      <c r="D32" s="180" t="s">
        <v>10</v>
      </c>
      <c r="E32" s="181"/>
      <c r="F32" s="182"/>
      <c r="G32" s="138" t="s">
        <v>82</v>
      </c>
      <c r="H32" s="139" t="s">
        <v>11</v>
      </c>
      <c r="I32" s="139" t="s">
        <v>11</v>
      </c>
      <c r="J32" s="139" t="s">
        <v>11</v>
      </c>
      <c r="K32" s="139" t="s">
        <v>11</v>
      </c>
      <c r="L32" s="139" t="s">
        <v>11</v>
      </c>
      <c r="M32" s="139" t="s">
        <v>82</v>
      </c>
      <c r="N32" s="139" t="s">
        <v>82</v>
      </c>
      <c r="O32" s="139" t="s">
        <v>11</v>
      </c>
      <c r="P32" s="139" t="s">
        <v>11</v>
      </c>
      <c r="Q32" s="139" t="s">
        <v>11</v>
      </c>
      <c r="R32" s="139" t="s">
        <v>11</v>
      </c>
      <c r="S32" s="139" t="s">
        <v>11</v>
      </c>
      <c r="T32" s="139" t="s">
        <v>82</v>
      </c>
      <c r="U32" s="139" t="s">
        <v>82</v>
      </c>
      <c r="V32" s="139" t="s">
        <v>11</v>
      </c>
      <c r="W32" s="139" t="s">
        <v>11</v>
      </c>
      <c r="X32" s="139" t="s">
        <v>11</v>
      </c>
      <c r="Y32" s="139" t="s">
        <v>11</v>
      </c>
      <c r="Z32" s="139" t="s">
        <v>11</v>
      </c>
      <c r="AA32" s="139" t="s">
        <v>82</v>
      </c>
      <c r="AB32" s="139" t="s">
        <v>82</v>
      </c>
      <c r="AC32" s="139" t="s">
        <v>11</v>
      </c>
      <c r="AD32" s="139" t="s">
        <v>11</v>
      </c>
      <c r="AE32" s="139" t="s">
        <v>11</v>
      </c>
      <c r="AF32" s="139" t="s">
        <v>11</v>
      </c>
      <c r="AG32" s="139" t="s">
        <v>11</v>
      </c>
      <c r="AH32" s="139" t="s">
        <v>82</v>
      </c>
      <c r="AI32" s="139" t="s">
        <v>82</v>
      </c>
      <c r="AJ32" s="139" t="s">
        <v>11</v>
      </c>
      <c r="AK32" s="140"/>
      <c r="AL32" s="238"/>
      <c r="AM32" s="238"/>
      <c r="AN32" s="37">
        <f>SUM(COUNTIF(G32:AK32,{"休"}))</f>
        <v>9</v>
      </c>
      <c r="AP32" s="35">
        <f>SUM(COUNTIF(G32:AK32,{"■"}))</f>
        <v>21</v>
      </c>
      <c r="AQ32" s="35">
        <f>AN32+AP32</f>
        <v>30</v>
      </c>
    </row>
    <row r="33" spans="2:43" ht="12.75" customHeight="1" x14ac:dyDescent="0.15">
      <c r="B33" s="186"/>
      <c r="C33" s="187"/>
      <c r="D33" s="188"/>
      <c r="E33" s="189"/>
      <c r="F33" s="190"/>
      <c r="G33" s="203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5"/>
      <c r="AL33" s="194"/>
      <c r="AM33" s="194"/>
      <c r="AN33" s="37">
        <f>SUM(COUNTIF(G33:AK33,{"休"}))</f>
        <v>0</v>
      </c>
    </row>
    <row r="34" spans="2:43" ht="12.75" customHeight="1" x14ac:dyDescent="0.15">
      <c r="B34" s="195"/>
      <c r="C34" s="196"/>
      <c r="D34" s="197" t="s">
        <v>92</v>
      </c>
      <c r="E34" s="198"/>
      <c r="F34" s="199"/>
      <c r="G34" s="206" t="str">
        <f>'旬報(10月)'!D16</f>
        <v>火</v>
      </c>
      <c r="H34" s="207" t="str">
        <f>'旬報(10月)'!D17</f>
        <v>水</v>
      </c>
      <c r="I34" s="207" t="str">
        <f>'旬報(10月)'!D18</f>
        <v>木</v>
      </c>
      <c r="J34" s="207" t="str">
        <f>'旬報(10月)'!D19</f>
        <v>金</v>
      </c>
      <c r="K34" s="207" t="str">
        <f>'旬報(10月)'!D20</f>
        <v>土</v>
      </c>
      <c r="L34" s="207" t="str">
        <f>'旬報(10月)'!D21</f>
        <v>日</v>
      </c>
      <c r="M34" s="207" t="str">
        <f>'旬報(10月)'!D22</f>
        <v>月</v>
      </c>
      <c r="N34" s="207" t="str">
        <f>'旬報(10月)'!D23</f>
        <v>火</v>
      </c>
      <c r="O34" s="207" t="str">
        <f>'旬報(10月)'!D24</f>
        <v>水</v>
      </c>
      <c r="P34" s="207" t="str">
        <f>'旬報(10月)'!D25</f>
        <v>木</v>
      </c>
      <c r="Q34" s="207" t="str">
        <f>'旬報(10月)'!D36</f>
        <v>金</v>
      </c>
      <c r="R34" s="207" t="str">
        <f>'旬報(10月)'!D37</f>
        <v>土</v>
      </c>
      <c r="S34" s="207" t="str">
        <f>'旬報(10月)'!D38</f>
        <v>日</v>
      </c>
      <c r="T34" s="207" t="str">
        <f>'旬報(10月)'!D39</f>
        <v>月</v>
      </c>
      <c r="U34" s="207" t="str">
        <f>'旬報(10月)'!D40</f>
        <v>火</v>
      </c>
      <c r="V34" s="207" t="str">
        <f>'旬報(10月)'!D41</f>
        <v>水</v>
      </c>
      <c r="W34" s="207" t="str">
        <f>'旬報(10月)'!D42</f>
        <v>木</v>
      </c>
      <c r="X34" s="207" t="str">
        <f>'旬報(10月)'!D43</f>
        <v>金</v>
      </c>
      <c r="Y34" s="207" t="str">
        <f>'旬報(10月)'!D44</f>
        <v>土</v>
      </c>
      <c r="Z34" s="207" t="str">
        <f>'旬報(10月)'!D45</f>
        <v>日</v>
      </c>
      <c r="AA34" s="207" t="str">
        <f>'旬報(10月)'!D56</f>
        <v>月</v>
      </c>
      <c r="AB34" s="207" t="str">
        <f>'旬報(10月)'!D57</f>
        <v>火</v>
      </c>
      <c r="AC34" s="207" t="str">
        <f>'旬報(10月)'!D58</f>
        <v>水</v>
      </c>
      <c r="AD34" s="207" t="str">
        <f>'旬報(10月)'!D59</f>
        <v>木</v>
      </c>
      <c r="AE34" s="207" t="str">
        <f>'旬報(10月)'!D60</f>
        <v>金</v>
      </c>
      <c r="AF34" s="207" t="str">
        <f>'旬報(10月)'!D61</f>
        <v>土</v>
      </c>
      <c r="AG34" s="207" t="str">
        <f>'旬報(10月)'!D62</f>
        <v>日</v>
      </c>
      <c r="AH34" s="207" t="str">
        <f>'旬報(10月)'!D63</f>
        <v>月</v>
      </c>
      <c r="AI34" s="207" t="str">
        <f>'旬報(10月)'!D64</f>
        <v>火</v>
      </c>
      <c r="AJ34" s="207" t="str">
        <f>'旬報(10月)'!D65</f>
        <v>水</v>
      </c>
      <c r="AK34" s="208" t="str">
        <f>'旬報(10月)'!D66</f>
        <v>木</v>
      </c>
      <c r="AL34" s="128"/>
      <c r="AM34" s="128"/>
    </row>
    <row r="35" spans="2:43" ht="12.75" customHeight="1" x14ac:dyDescent="0.15">
      <c r="B35" s="269">
        <f t="shared" ref="B35" si="5">B31+1</f>
        <v>10</v>
      </c>
      <c r="C35" s="270" t="s">
        <v>1</v>
      </c>
      <c r="D35" s="180" t="s">
        <v>9</v>
      </c>
      <c r="E35" s="181"/>
      <c r="F35" s="182"/>
      <c r="G35" s="138" t="s">
        <v>11</v>
      </c>
      <c r="H35" s="139" t="s">
        <v>11</v>
      </c>
      <c r="I35" s="139" t="s">
        <v>11</v>
      </c>
      <c r="J35" s="139" t="s">
        <v>11</v>
      </c>
      <c r="K35" s="139" t="s">
        <v>82</v>
      </c>
      <c r="L35" s="139" t="s">
        <v>82</v>
      </c>
      <c r="M35" s="139" t="s">
        <v>11</v>
      </c>
      <c r="N35" s="139" t="s">
        <v>11</v>
      </c>
      <c r="O35" s="139" t="s">
        <v>11</v>
      </c>
      <c r="P35" s="139" t="s">
        <v>11</v>
      </c>
      <c r="Q35" s="139" t="s">
        <v>11</v>
      </c>
      <c r="R35" s="139" t="s">
        <v>82</v>
      </c>
      <c r="S35" s="139" t="s">
        <v>82</v>
      </c>
      <c r="T35" s="139" t="s">
        <v>11</v>
      </c>
      <c r="U35" s="139" t="s">
        <v>11</v>
      </c>
      <c r="V35" s="139" t="s">
        <v>11</v>
      </c>
      <c r="W35" s="139" t="s">
        <v>11</v>
      </c>
      <c r="X35" s="139" t="s">
        <v>11</v>
      </c>
      <c r="Y35" s="139" t="s">
        <v>82</v>
      </c>
      <c r="Z35" s="139" t="s">
        <v>82</v>
      </c>
      <c r="AA35" s="139" t="s">
        <v>11</v>
      </c>
      <c r="AB35" s="139" t="s">
        <v>11</v>
      </c>
      <c r="AC35" s="139" t="s">
        <v>11</v>
      </c>
      <c r="AD35" s="139" t="s">
        <v>11</v>
      </c>
      <c r="AE35" s="139" t="s">
        <v>11</v>
      </c>
      <c r="AF35" s="139" t="s">
        <v>82</v>
      </c>
      <c r="AG35" s="139" t="s">
        <v>82</v>
      </c>
      <c r="AH35" s="139" t="s">
        <v>11</v>
      </c>
      <c r="AI35" s="139" t="s">
        <v>11</v>
      </c>
      <c r="AJ35" s="139" t="s">
        <v>11</v>
      </c>
      <c r="AK35" s="140" t="s">
        <v>11</v>
      </c>
      <c r="AL35" s="238"/>
      <c r="AM35" s="238"/>
      <c r="AN35" s="37">
        <f>SUM(COUNTIF(G35:AK35,{"休"}))</f>
        <v>8</v>
      </c>
      <c r="AP35" s="35">
        <f>SUM(COUNTIF(G35:AK35,{"■"}))</f>
        <v>23</v>
      </c>
      <c r="AQ35" s="35">
        <f>AN35+AP35</f>
        <v>31</v>
      </c>
    </row>
    <row r="36" spans="2:43" ht="12.75" customHeight="1" x14ac:dyDescent="0.15">
      <c r="B36" s="269"/>
      <c r="C36" s="270"/>
      <c r="D36" s="180" t="s">
        <v>10</v>
      </c>
      <c r="E36" s="181"/>
      <c r="F36" s="182"/>
      <c r="G36" s="138" t="s">
        <v>11</v>
      </c>
      <c r="H36" s="139" t="s">
        <v>11</v>
      </c>
      <c r="I36" s="139" t="s">
        <v>11</v>
      </c>
      <c r="J36" s="139" t="s">
        <v>11</v>
      </c>
      <c r="K36" s="139" t="s">
        <v>82</v>
      </c>
      <c r="L36" s="139" t="s">
        <v>82</v>
      </c>
      <c r="M36" s="139" t="s">
        <v>11</v>
      </c>
      <c r="N36" s="139" t="s">
        <v>11</v>
      </c>
      <c r="O36" s="139" t="s">
        <v>11</v>
      </c>
      <c r="P36" s="139" t="s">
        <v>11</v>
      </c>
      <c r="Q36" s="139" t="s">
        <v>11</v>
      </c>
      <c r="R36" s="139" t="s">
        <v>82</v>
      </c>
      <c r="S36" s="139" t="s">
        <v>82</v>
      </c>
      <c r="T36" s="139" t="s">
        <v>11</v>
      </c>
      <c r="U36" s="139" t="s">
        <v>11</v>
      </c>
      <c r="V36" s="139" t="s">
        <v>11</v>
      </c>
      <c r="W36" s="139" t="s">
        <v>11</v>
      </c>
      <c r="X36" s="139" t="s">
        <v>11</v>
      </c>
      <c r="Y36" s="139" t="s">
        <v>82</v>
      </c>
      <c r="Z36" s="139" t="s">
        <v>82</v>
      </c>
      <c r="AA36" s="139" t="s">
        <v>11</v>
      </c>
      <c r="AB36" s="139" t="s">
        <v>11</v>
      </c>
      <c r="AC36" s="139" t="s">
        <v>11</v>
      </c>
      <c r="AD36" s="139" t="s">
        <v>11</v>
      </c>
      <c r="AE36" s="139" t="s">
        <v>11</v>
      </c>
      <c r="AF36" s="139" t="s">
        <v>82</v>
      </c>
      <c r="AG36" s="139" t="s">
        <v>82</v>
      </c>
      <c r="AH36" s="139" t="s">
        <v>11</v>
      </c>
      <c r="AI36" s="139" t="s">
        <v>11</v>
      </c>
      <c r="AJ36" s="139" t="s">
        <v>11</v>
      </c>
      <c r="AK36" s="140" t="s">
        <v>11</v>
      </c>
      <c r="AL36" s="238"/>
      <c r="AM36" s="238"/>
      <c r="AN36" s="37">
        <f>SUM(COUNTIF(G36:AK36,{"休"}))</f>
        <v>8</v>
      </c>
      <c r="AP36" s="35">
        <f>SUM(COUNTIF(G36:AK36,{"■"}))</f>
        <v>23</v>
      </c>
      <c r="AQ36" s="35">
        <f>AN36+AP36</f>
        <v>31</v>
      </c>
    </row>
    <row r="37" spans="2:43" ht="12.75" customHeight="1" x14ac:dyDescent="0.15">
      <c r="B37" s="186"/>
      <c r="C37" s="187"/>
      <c r="D37" s="188"/>
      <c r="E37" s="189"/>
      <c r="F37" s="190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5"/>
      <c r="AL37" s="194"/>
      <c r="AM37" s="194"/>
      <c r="AN37" s="37">
        <f>SUM(COUNTIF(G37:AK37,{"休"}))</f>
        <v>0</v>
      </c>
    </row>
    <row r="38" spans="2:43" ht="12.75" customHeight="1" x14ac:dyDescent="0.15">
      <c r="B38" s="195"/>
      <c r="C38" s="196"/>
      <c r="D38" s="197" t="s">
        <v>92</v>
      </c>
      <c r="E38" s="198"/>
      <c r="F38" s="199"/>
      <c r="G38" s="206" t="str">
        <f>'旬報(11月)'!D16</f>
        <v>金</v>
      </c>
      <c r="H38" s="207" t="str">
        <f>'旬報(11月)'!D17</f>
        <v>土</v>
      </c>
      <c r="I38" s="207" t="str">
        <f>'旬報(11月)'!D18</f>
        <v>日</v>
      </c>
      <c r="J38" s="207" t="str">
        <f>'旬報(11月)'!D19</f>
        <v>月</v>
      </c>
      <c r="K38" s="207" t="str">
        <f>'旬報(11月)'!D20</f>
        <v>火</v>
      </c>
      <c r="L38" s="207" t="str">
        <f>'旬報(11月)'!D21</f>
        <v>水</v>
      </c>
      <c r="M38" s="207" t="str">
        <f>'旬報(11月)'!D22</f>
        <v>木</v>
      </c>
      <c r="N38" s="207" t="str">
        <f>'旬報(11月)'!D23</f>
        <v>金</v>
      </c>
      <c r="O38" s="207" t="str">
        <f>'旬報(11月)'!D24</f>
        <v>土</v>
      </c>
      <c r="P38" s="207" t="str">
        <f>'旬報(11月)'!D25</f>
        <v>日</v>
      </c>
      <c r="Q38" s="207" t="str">
        <f>'旬報(11月)'!D36</f>
        <v>月</v>
      </c>
      <c r="R38" s="207" t="str">
        <f>'旬報(11月)'!D37</f>
        <v>火</v>
      </c>
      <c r="S38" s="207" t="str">
        <f>'旬報(11月)'!D38</f>
        <v>水</v>
      </c>
      <c r="T38" s="207" t="str">
        <f>'旬報(11月)'!D39</f>
        <v>木</v>
      </c>
      <c r="U38" s="207" t="str">
        <f>'旬報(11月)'!D40</f>
        <v>金</v>
      </c>
      <c r="V38" s="207" t="str">
        <f>'旬報(11月)'!D41</f>
        <v>土</v>
      </c>
      <c r="W38" s="207" t="str">
        <f>'旬報(11月)'!D42</f>
        <v>日</v>
      </c>
      <c r="X38" s="207" t="str">
        <f>'旬報(11月)'!D43</f>
        <v>月</v>
      </c>
      <c r="Y38" s="207" t="str">
        <f>'旬報(11月)'!D44</f>
        <v>火</v>
      </c>
      <c r="Z38" s="207" t="str">
        <f>'旬報(11月)'!D45</f>
        <v>水</v>
      </c>
      <c r="AA38" s="207" t="str">
        <f>'旬報(11月)'!D56</f>
        <v>木</v>
      </c>
      <c r="AB38" s="207" t="str">
        <f>'旬報(11月)'!D57</f>
        <v>金</v>
      </c>
      <c r="AC38" s="207" t="str">
        <f>'旬報(11月)'!D58</f>
        <v>土</v>
      </c>
      <c r="AD38" s="207" t="str">
        <f>'旬報(11月)'!D59</f>
        <v>日</v>
      </c>
      <c r="AE38" s="207" t="str">
        <f>'旬報(11月)'!D60</f>
        <v>月</v>
      </c>
      <c r="AF38" s="207" t="str">
        <f>'旬報(11月)'!D61</f>
        <v>火</v>
      </c>
      <c r="AG38" s="207" t="str">
        <f>'旬報(11月)'!D62</f>
        <v>水</v>
      </c>
      <c r="AH38" s="207" t="str">
        <f>'旬報(11月)'!D63</f>
        <v>木</v>
      </c>
      <c r="AI38" s="207" t="str">
        <f>'旬報(11月)'!D64</f>
        <v>金</v>
      </c>
      <c r="AJ38" s="207" t="str">
        <f>'旬報(11月)'!D65</f>
        <v>土</v>
      </c>
      <c r="AK38" s="208"/>
      <c r="AL38" s="128"/>
      <c r="AM38" s="128"/>
    </row>
    <row r="39" spans="2:43" ht="12.75" customHeight="1" x14ac:dyDescent="0.15">
      <c r="B39" s="269">
        <f t="shared" ref="B39" si="6">B35+1</f>
        <v>11</v>
      </c>
      <c r="C39" s="270" t="s">
        <v>1</v>
      </c>
      <c r="D39" s="180" t="s">
        <v>9</v>
      </c>
      <c r="E39" s="181"/>
      <c r="F39" s="182"/>
      <c r="G39" s="138" t="s">
        <v>11</v>
      </c>
      <c r="H39" s="139" t="s">
        <v>82</v>
      </c>
      <c r="I39" s="139" t="s">
        <v>82</v>
      </c>
      <c r="J39" s="139" t="s">
        <v>11</v>
      </c>
      <c r="K39" s="139" t="s">
        <v>11</v>
      </c>
      <c r="L39" s="139" t="s">
        <v>11</v>
      </c>
      <c r="M39" s="139" t="s">
        <v>11</v>
      </c>
      <c r="N39" s="139" t="s">
        <v>11</v>
      </c>
      <c r="O39" s="139" t="s">
        <v>82</v>
      </c>
      <c r="P39" s="139" t="s">
        <v>82</v>
      </c>
      <c r="Q39" s="139" t="s">
        <v>11</v>
      </c>
      <c r="R39" s="139" t="s">
        <v>11</v>
      </c>
      <c r="S39" s="139" t="s">
        <v>11</v>
      </c>
      <c r="T39" s="139" t="s">
        <v>11</v>
      </c>
      <c r="U39" s="139" t="s">
        <v>11</v>
      </c>
      <c r="V39" s="139" t="s">
        <v>82</v>
      </c>
      <c r="W39" s="139" t="s">
        <v>82</v>
      </c>
      <c r="X39" s="139" t="s">
        <v>11</v>
      </c>
      <c r="Y39" s="139" t="s">
        <v>11</v>
      </c>
      <c r="Z39" s="139" t="s">
        <v>11</v>
      </c>
      <c r="AA39" s="139" t="s">
        <v>11</v>
      </c>
      <c r="AB39" s="139" t="s">
        <v>11</v>
      </c>
      <c r="AC39" s="139" t="s">
        <v>82</v>
      </c>
      <c r="AD39" s="139" t="s">
        <v>82</v>
      </c>
      <c r="AE39" s="139" t="s">
        <v>11</v>
      </c>
      <c r="AF39" s="139" t="s">
        <v>11</v>
      </c>
      <c r="AG39" s="139" t="s">
        <v>11</v>
      </c>
      <c r="AH39" s="139" t="s">
        <v>11</v>
      </c>
      <c r="AI39" s="139" t="s">
        <v>11</v>
      </c>
      <c r="AJ39" s="139" t="s">
        <v>82</v>
      </c>
      <c r="AK39" s="140"/>
      <c r="AL39" s="238"/>
      <c r="AM39" s="238"/>
      <c r="AN39" s="37">
        <f>SUM(COUNTIF(G39:AK39,{"休"}))</f>
        <v>9</v>
      </c>
      <c r="AP39" s="35">
        <f>SUM(COUNTIF(G39:AK39,{"■"}))</f>
        <v>21</v>
      </c>
      <c r="AQ39" s="35">
        <f>AN39+AP39</f>
        <v>30</v>
      </c>
    </row>
    <row r="40" spans="2:43" ht="12.75" customHeight="1" x14ac:dyDescent="0.15">
      <c r="B40" s="269"/>
      <c r="C40" s="270"/>
      <c r="D40" s="180" t="s">
        <v>10</v>
      </c>
      <c r="E40" s="181"/>
      <c r="F40" s="182"/>
      <c r="G40" s="138" t="s">
        <v>11</v>
      </c>
      <c r="H40" s="139" t="s">
        <v>82</v>
      </c>
      <c r="I40" s="139" t="s">
        <v>82</v>
      </c>
      <c r="J40" s="139" t="s">
        <v>11</v>
      </c>
      <c r="K40" s="139" t="s">
        <v>11</v>
      </c>
      <c r="L40" s="139" t="s">
        <v>11</v>
      </c>
      <c r="M40" s="139" t="s">
        <v>11</v>
      </c>
      <c r="N40" s="139" t="s">
        <v>11</v>
      </c>
      <c r="O40" s="139" t="s">
        <v>82</v>
      </c>
      <c r="P40" s="139" t="s">
        <v>82</v>
      </c>
      <c r="Q40" s="139" t="s">
        <v>11</v>
      </c>
      <c r="R40" s="139" t="s">
        <v>11</v>
      </c>
      <c r="S40" s="139" t="s">
        <v>11</v>
      </c>
      <c r="T40" s="139" t="s">
        <v>11</v>
      </c>
      <c r="U40" s="139" t="s">
        <v>11</v>
      </c>
      <c r="V40" s="139" t="s">
        <v>11</v>
      </c>
      <c r="W40" s="139" t="s">
        <v>82</v>
      </c>
      <c r="X40" s="139" t="s">
        <v>82</v>
      </c>
      <c r="Y40" s="139" t="s">
        <v>11</v>
      </c>
      <c r="Z40" s="139" t="s">
        <v>11</v>
      </c>
      <c r="AA40" s="139" t="s">
        <v>11</v>
      </c>
      <c r="AB40" s="139" t="s">
        <v>11</v>
      </c>
      <c r="AC40" s="139" t="s">
        <v>82</v>
      </c>
      <c r="AD40" s="139" t="s">
        <v>82</v>
      </c>
      <c r="AE40" s="139" t="s">
        <v>11</v>
      </c>
      <c r="AF40" s="139" t="s">
        <v>11</v>
      </c>
      <c r="AG40" s="139" t="s">
        <v>11</v>
      </c>
      <c r="AH40" s="139" t="s">
        <v>11</v>
      </c>
      <c r="AI40" s="139" t="s">
        <v>11</v>
      </c>
      <c r="AJ40" s="139" t="s">
        <v>82</v>
      </c>
      <c r="AK40" s="140"/>
      <c r="AL40" s="238"/>
      <c r="AM40" s="238"/>
      <c r="AN40" s="37">
        <f>SUM(COUNTIF(G40:AK40,{"休"}))</f>
        <v>9</v>
      </c>
      <c r="AP40" s="35">
        <f>SUM(COUNTIF(G40:AK40,{"■"}))</f>
        <v>21</v>
      </c>
      <c r="AQ40" s="35">
        <f>AN40+AP40</f>
        <v>30</v>
      </c>
    </row>
    <row r="41" spans="2:43" ht="12.75" customHeight="1" thickBot="1" x14ac:dyDescent="0.2">
      <c r="B41" s="186"/>
      <c r="C41" s="187"/>
      <c r="D41" s="188"/>
      <c r="E41" s="189"/>
      <c r="F41" s="190"/>
      <c r="G41" s="203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9"/>
      <c r="AJ41" s="209"/>
      <c r="AK41" s="223"/>
      <c r="AL41" s="194"/>
      <c r="AM41" s="194"/>
      <c r="AN41" s="37">
        <f>SUM(COUNTIF(G41:AK41,{"休"}))</f>
        <v>0</v>
      </c>
    </row>
    <row r="42" spans="2:43" ht="12.75" customHeight="1" x14ac:dyDescent="0.15">
      <c r="B42" s="195"/>
      <c r="C42" s="196"/>
      <c r="D42" s="197" t="s">
        <v>92</v>
      </c>
      <c r="E42" s="198"/>
      <c r="F42" s="199"/>
      <c r="G42" s="206" t="str">
        <f>'旬報(12月)'!D16</f>
        <v>日</v>
      </c>
      <c r="H42" s="207" t="str">
        <f>'旬報(12月)'!D17</f>
        <v>月</v>
      </c>
      <c r="I42" s="207" t="str">
        <f>'旬報(12月)'!D18</f>
        <v>火</v>
      </c>
      <c r="J42" s="207" t="str">
        <f>'旬報(12月)'!D19</f>
        <v>水</v>
      </c>
      <c r="K42" s="207" t="str">
        <f>'旬報(12月)'!D20</f>
        <v>木</v>
      </c>
      <c r="L42" s="207" t="str">
        <f>'旬報(12月)'!D21</f>
        <v>金</v>
      </c>
      <c r="M42" s="207" t="str">
        <f>'旬報(12月)'!D22</f>
        <v>土</v>
      </c>
      <c r="N42" s="207" t="str">
        <f>'旬報(12月)'!D23</f>
        <v>日</v>
      </c>
      <c r="O42" s="207" t="str">
        <f>'旬報(12月)'!D24</f>
        <v>月</v>
      </c>
      <c r="P42" s="207" t="str">
        <f>'旬報(12月)'!D25</f>
        <v>火</v>
      </c>
      <c r="Q42" s="207" t="str">
        <f>'旬報(12月)'!D36</f>
        <v>水</v>
      </c>
      <c r="R42" s="207" t="str">
        <f>'旬報(12月)'!D37</f>
        <v>木</v>
      </c>
      <c r="S42" s="207" t="str">
        <f>'旬報(12月)'!D38</f>
        <v>金</v>
      </c>
      <c r="T42" s="207" t="str">
        <f>'旬報(12月)'!D39</f>
        <v>土</v>
      </c>
      <c r="U42" s="207" t="str">
        <f>'旬報(12月)'!D40</f>
        <v>日</v>
      </c>
      <c r="V42" s="207" t="str">
        <f>'旬報(12月)'!D41</f>
        <v>月</v>
      </c>
      <c r="W42" s="207" t="str">
        <f>'旬報(12月)'!D42</f>
        <v>火</v>
      </c>
      <c r="X42" s="207" t="str">
        <f>'旬報(12月)'!D43</f>
        <v>水</v>
      </c>
      <c r="Y42" s="207" t="str">
        <f>'旬報(12月)'!D44</f>
        <v>木</v>
      </c>
      <c r="Z42" s="207" t="str">
        <f>'旬報(12月)'!D45</f>
        <v>金</v>
      </c>
      <c r="AA42" s="207" t="str">
        <f>'旬報(12月)'!D56</f>
        <v>土</v>
      </c>
      <c r="AB42" s="207" t="str">
        <f>'旬報(12月)'!D57</f>
        <v>日</v>
      </c>
      <c r="AC42" s="207" t="str">
        <f>'旬報(12月)'!D58</f>
        <v>月</v>
      </c>
      <c r="AD42" s="207" t="str">
        <f>'旬報(12月)'!D59</f>
        <v>火</v>
      </c>
      <c r="AE42" s="207" t="str">
        <f>'旬報(12月)'!D60</f>
        <v>水</v>
      </c>
      <c r="AF42" s="207" t="str">
        <f>'旬報(12月)'!D61</f>
        <v>木</v>
      </c>
      <c r="AG42" s="207" t="str">
        <f>'旬報(12月)'!D62</f>
        <v>金</v>
      </c>
      <c r="AH42" s="210" t="str">
        <f>'旬報(12月)'!D63</f>
        <v>土</v>
      </c>
      <c r="AI42" s="211" t="s">
        <v>81</v>
      </c>
      <c r="AJ42" s="212" t="s">
        <v>81</v>
      </c>
      <c r="AK42" s="213" t="s">
        <v>81</v>
      </c>
      <c r="AL42" s="128"/>
      <c r="AM42" s="128"/>
      <c r="AO42" s="238"/>
    </row>
    <row r="43" spans="2:43" ht="12.75" customHeight="1" x14ac:dyDescent="0.15">
      <c r="B43" s="269">
        <f t="shared" ref="B43" si="7">B39+1</f>
        <v>12</v>
      </c>
      <c r="C43" s="270" t="s">
        <v>1</v>
      </c>
      <c r="D43" s="180" t="s">
        <v>9</v>
      </c>
      <c r="E43" s="181"/>
      <c r="F43" s="182"/>
      <c r="G43" s="138" t="s">
        <v>82</v>
      </c>
      <c r="H43" s="139" t="s">
        <v>11</v>
      </c>
      <c r="I43" s="139" t="s">
        <v>11</v>
      </c>
      <c r="J43" s="139" t="s">
        <v>11</v>
      </c>
      <c r="K43" s="139" t="s">
        <v>11</v>
      </c>
      <c r="L43" s="139" t="s">
        <v>11</v>
      </c>
      <c r="M43" s="139" t="s">
        <v>82</v>
      </c>
      <c r="N43" s="139" t="s">
        <v>82</v>
      </c>
      <c r="O43" s="139" t="s">
        <v>11</v>
      </c>
      <c r="P43" s="139" t="s">
        <v>11</v>
      </c>
      <c r="Q43" s="139" t="s">
        <v>11</v>
      </c>
      <c r="R43" s="139" t="s">
        <v>11</v>
      </c>
      <c r="S43" s="139" t="s">
        <v>11</v>
      </c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214"/>
      <c r="AI43" s="215"/>
      <c r="AJ43" s="139"/>
      <c r="AK43" s="216"/>
      <c r="AL43" s="238"/>
      <c r="AM43" s="238"/>
      <c r="AN43" s="37">
        <f>SUM(COUNTIF(G43:AK43,{"休"}))</f>
        <v>3</v>
      </c>
      <c r="AO43" s="238"/>
      <c r="AP43" s="35">
        <f>SUM(COUNTIF(G43:AK43,{"■"}))</f>
        <v>10</v>
      </c>
      <c r="AQ43" s="35">
        <f>AN43+AP43</f>
        <v>13</v>
      </c>
    </row>
    <row r="44" spans="2:43" ht="12.75" customHeight="1" x14ac:dyDescent="0.15">
      <c r="B44" s="269"/>
      <c r="C44" s="270"/>
      <c r="D44" s="180" t="s">
        <v>10</v>
      </c>
      <c r="E44" s="181"/>
      <c r="F44" s="182"/>
      <c r="G44" s="138" t="s">
        <v>82</v>
      </c>
      <c r="H44" s="139" t="s">
        <v>11</v>
      </c>
      <c r="I44" s="139" t="s">
        <v>11</v>
      </c>
      <c r="J44" s="139" t="s">
        <v>11</v>
      </c>
      <c r="K44" s="139" t="s">
        <v>11</v>
      </c>
      <c r="L44" s="139" t="s">
        <v>11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214"/>
      <c r="AI44" s="215"/>
      <c r="AJ44" s="139"/>
      <c r="AK44" s="216"/>
      <c r="AL44" s="238"/>
      <c r="AM44" s="238"/>
      <c r="AN44" s="37">
        <f>SUM(COUNTIF(G44:AK44,{"休"}))</f>
        <v>1</v>
      </c>
      <c r="AO44" s="238"/>
      <c r="AP44" s="35">
        <f>SUM(COUNTIF(G44:AK44,{"■"}))</f>
        <v>5</v>
      </c>
      <c r="AQ44" s="35">
        <f>AN44+AP44</f>
        <v>6</v>
      </c>
    </row>
    <row r="45" spans="2:43" ht="12.75" customHeight="1" thickBot="1" x14ac:dyDescent="0.2">
      <c r="B45" s="186"/>
      <c r="C45" s="187"/>
      <c r="D45" s="188"/>
      <c r="E45" s="189"/>
      <c r="F45" s="190"/>
      <c r="G45" s="224"/>
      <c r="H45" s="209"/>
      <c r="I45" s="209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18"/>
      <c r="AI45" s="219"/>
      <c r="AJ45" s="220"/>
      <c r="AK45" s="221"/>
      <c r="AL45" s="194"/>
      <c r="AM45" s="194"/>
      <c r="AN45" s="37">
        <f>SUM(COUNTIF(G45:AK45,{"休"}))</f>
        <v>0</v>
      </c>
    </row>
    <row r="46" spans="2:43" ht="12.75" customHeight="1" x14ac:dyDescent="0.15">
      <c r="B46" s="271" t="str">
        <f xml:space="preserve"> 初期入力!D4+1&amp;"年"</f>
        <v>2025年</v>
      </c>
      <c r="C46" s="272"/>
      <c r="D46" s="197" t="s">
        <v>92</v>
      </c>
      <c r="E46" s="198"/>
      <c r="F46" s="198"/>
      <c r="G46" s="211" t="s">
        <v>81</v>
      </c>
      <c r="H46" s="212" t="s">
        <v>81</v>
      </c>
      <c r="I46" s="213" t="s">
        <v>81</v>
      </c>
      <c r="J46" s="206" t="str">
        <f>'旬報(翌1月)'!D19</f>
        <v>土</v>
      </c>
      <c r="K46" s="207" t="str">
        <f>'旬報(翌1月)'!D20</f>
        <v>日</v>
      </c>
      <c r="L46" s="207" t="str">
        <f>'旬報(翌1月)'!D21</f>
        <v>月</v>
      </c>
      <c r="M46" s="207" t="str">
        <f>'旬報(翌1月)'!D22</f>
        <v>火</v>
      </c>
      <c r="N46" s="207" t="str">
        <f>'旬報(翌1月)'!D23</f>
        <v>水</v>
      </c>
      <c r="O46" s="207" t="str">
        <f>'旬報(翌1月)'!D24</f>
        <v>木</v>
      </c>
      <c r="P46" s="207" t="str">
        <f>'旬報(翌1月)'!D25</f>
        <v>金</v>
      </c>
      <c r="Q46" s="207" t="str">
        <f>'旬報(翌1月)'!D36</f>
        <v>土</v>
      </c>
      <c r="R46" s="207" t="str">
        <f>'旬報(翌1月)'!D37</f>
        <v>日</v>
      </c>
      <c r="S46" s="207" t="str">
        <f>'旬報(翌1月)'!D38</f>
        <v>月</v>
      </c>
      <c r="T46" s="207" t="str">
        <f>'旬報(翌1月)'!D39</f>
        <v>火</v>
      </c>
      <c r="U46" s="207" t="str">
        <f>'旬報(翌1月)'!D40</f>
        <v>水</v>
      </c>
      <c r="V46" s="207" t="str">
        <f>'旬報(翌1月)'!D41</f>
        <v>木</v>
      </c>
      <c r="W46" s="207" t="str">
        <f>'旬報(翌1月)'!D42</f>
        <v>金</v>
      </c>
      <c r="X46" s="207" t="str">
        <f>'旬報(翌1月)'!D43</f>
        <v>土</v>
      </c>
      <c r="Y46" s="207" t="str">
        <f>'旬報(翌1月)'!D44</f>
        <v>日</v>
      </c>
      <c r="Z46" s="207" t="str">
        <f>'旬報(翌1月)'!D45</f>
        <v>月</v>
      </c>
      <c r="AA46" s="207" t="str">
        <f>'旬報(翌1月)'!D56</f>
        <v>火</v>
      </c>
      <c r="AB46" s="207" t="str">
        <f>'旬報(翌1月)'!D57</f>
        <v>水</v>
      </c>
      <c r="AC46" s="207" t="str">
        <f>'旬報(翌1月)'!D58</f>
        <v>木</v>
      </c>
      <c r="AD46" s="207" t="str">
        <f>'旬報(翌1月)'!D59</f>
        <v>金</v>
      </c>
      <c r="AE46" s="207" t="str">
        <f>'旬報(翌1月)'!D60</f>
        <v>土</v>
      </c>
      <c r="AF46" s="207" t="str">
        <f>'旬報(翌1月)'!D61</f>
        <v>日</v>
      </c>
      <c r="AG46" s="207" t="str">
        <f>'旬報(翌1月)'!D62</f>
        <v>月</v>
      </c>
      <c r="AH46" s="207" t="str">
        <f>'旬報(翌1月)'!D63</f>
        <v>火</v>
      </c>
      <c r="AI46" s="222" t="str">
        <f>IF(OR('旬報(翌1月)'!D64="土",'旬報(翌1月)'!D64="日"),'旬報(翌1月)'!D64,"年")</f>
        <v>年</v>
      </c>
      <c r="AJ46" s="222" t="str">
        <f>'旬報(翌1月)'!D65</f>
        <v>木</v>
      </c>
      <c r="AK46" s="225" t="str">
        <f>'旬報(翌1月)'!D66</f>
        <v>金</v>
      </c>
      <c r="AL46" s="128"/>
      <c r="AM46" s="128"/>
      <c r="AO46" s="238"/>
    </row>
    <row r="47" spans="2:43" ht="12.75" customHeight="1" x14ac:dyDescent="0.15">
      <c r="B47" s="269">
        <f>B7-2</f>
        <v>1</v>
      </c>
      <c r="C47" s="270" t="s">
        <v>1</v>
      </c>
      <c r="D47" s="180" t="s">
        <v>9</v>
      </c>
      <c r="E47" s="181"/>
      <c r="F47" s="181"/>
      <c r="G47" s="215"/>
      <c r="H47" s="139"/>
      <c r="I47" s="216"/>
      <c r="J47" s="217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  <c r="AL47" s="238"/>
      <c r="AM47" s="238"/>
      <c r="AN47" s="37">
        <f>SUM(COUNTIF(G47:AK47,{"休"}))</f>
        <v>0</v>
      </c>
      <c r="AO47" s="238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269"/>
      <c r="C48" s="270"/>
      <c r="D48" s="180" t="s">
        <v>10</v>
      </c>
      <c r="E48" s="181"/>
      <c r="F48" s="181"/>
      <c r="G48" s="215"/>
      <c r="H48" s="139"/>
      <c r="I48" s="216"/>
      <c r="J48" s="217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  <c r="AL48" s="238"/>
      <c r="AM48" s="238"/>
      <c r="AN48" s="37">
        <f>SUM(COUNTIF(G48:AK48,{"休"}))</f>
        <v>0</v>
      </c>
      <c r="AO48" s="238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186"/>
      <c r="C49" s="187"/>
      <c r="D49" s="188"/>
      <c r="E49" s="189"/>
      <c r="F49" s="189"/>
      <c r="G49" s="219"/>
      <c r="H49" s="220"/>
      <c r="I49" s="221"/>
      <c r="J49" s="203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5"/>
      <c r="AL49" s="194"/>
      <c r="AM49" s="194"/>
      <c r="AN49" s="37">
        <f>SUM(COUNTIF(G49:AK49,{"休"}))</f>
        <v>0</v>
      </c>
    </row>
    <row r="50" spans="2:43" ht="12.75" customHeight="1" x14ac:dyDescent="0.15">
      <c r="B50" s="195"/>
      <c r="C50" s="196"/>
      <c r="D50" s="197" t="s">
        <v>92</v>
      </c>
      <c r="E50" s="198"/>
      <c r="F50" s="199"/>
      <c r="G50" s="226" t="str">
        <f>'旬報(翌2月)'!D16</f>
        <v>土</v>
      </c>
      <c r="H50" s="222" t="str">
        <f>'旬報(翌2月)'!D17</f>
        <v>日</v>
      </c>
      <c r="I50" s="222" t="str">
        <f>'旬報(翌2月)'!D18</f>
        <v>月</v>
      </c>
      <c r="J50" s="207" t="str">
        <f>'旬報(翌2月)'!D19</f>
        <v>火</v>
      </c>
      <c r="K50" s="207" t="str">
        <f>'旬報(翌2月)'!D20</f>
        <v>水</v>
      </c>
      <c r="L50" s="207" t="str">
        <f>'旬報(翌2月)'!D21</f>
        <v>木</v>
      </c>
      <c r="M50" s="207" t="str">
        <f>'旬報(翌2月)'!D22</f>
        <v>金</v>
      </c>
      <c r="N50" s="207" t="str">
        <f>'旬報(翌2月)'!D23</f>
        <v>土</v>
      </c>
      <c r="O50" s="207" t="str">
        <f>'旬報(翌2月)'!D24</f>
        <v>日</v>
      </c>
      <c r="P50" s="207" t="str">
        <f>'旬報(翌2月)'!D25</f>
        <v>月</v>
      </c>
      <c r="Q50" s="207" t="str">
        <f>'旬報(翌2月)'!D36</f>
        <v>火</v>
      </c>
      <c r="R50" s="207" t="str">
        <f>'旬報(翌2月)'!D37</f>
        <v>水</v>
      </c>
      <c r="S50" s="207" t="str">
        <f>'旬報(翌2月)'!D38</f>
        <v>木</v>
      </c>
      <c r="T50" s="207" t="str">
        <f>'旬報(翌2月)'!D39</f>
        <v>金</v>
      </c>
      <c r="U50" s="207" t="str">
        <f>'旬報(翌2月)'!D40</f>
        <v>土</v>
      </c>
      <c r="V50" s="207" t="str">
        <f>'旬報(翌2月)'!D41</f>
        <v>日</v>
      </c>
      <c r="W50" s="207" t="str">
        <f>'旬報(翌2月)'!D42</f>
        <v>月</v>
      </c>
      <c r="X50" s="207" t="str">
        <f>'旬報(翌2月)'!D43</f>
        <v>火</v>
      </c>
      <c r="Y50" s="207" t="str">
        <f>'旬報(翌2月)'!D44</f>
        <v>水</v>
      </c>
      <c r="Z50" s="207" t="str">
        <f>'旬報(翌2月)'!D45</f>
        <v>木</v>
      </c>
      <c r="AA50" s="207" t="str">
        <f>'旬報(翌2月)'!D56</f>
        <v>金</v>
      </c>
      <c r="AB50" s="207" t="str">
        <f>'旬報(翌2月)'!D57</f>
        <v>土</v>
      </c>
      <c r="AC50" s="207" t="str">
        <f>'旬報(翌2月)'!D58</f>
        <v>日</v>
      </c>
      <c r="AD50" s="207" t="str">
        <f>'旬報(翌2月)'!D59</f>
        <v>月</v>
      </c>
      <c r="AE50" s="207" t="str">
        <f>'旬報(翌2月)'!D60</f>
        <v>火</v>
      </c>
      <c r="AF50" s="207" t="str">
        <f>'旬報(翌2月)'!D61</f>
        <v>水</v>
      </c>
      <c r="AG50" s="207" t="str">
        <f>'旬報(翌2月)'!D62</f>
        <v>木</v>
      </c>
      <c r="AH50" s="207" t="str">
        <f>'旬報(翌2月)'!D63</f>
        <v>金</v>
      </c>
      <c r="AI50" s="207">
        <f>'旬報(翌2月)'!D64</f>
        <v>0</v>
      </c>
      <c r="AJ50" s="207"/>
      <c r="AK50" s="208"/>
      <c r="AL50" s="128"/>
      <c r="AM50" s="128"/>
    </row>
    <row r="51" spans="2:43" ht="12.75" customHeight="1" x14ac:dyDescent="0.15">
      <c r="B51" s="269">
        <f t="shared" ref="B51" si="8">B47+1</f>
        <v>2</v>
      </c>
      <c r="C51" s="270" t="s">
        <v>1</v>
      </c>
      <c r="D51" s="180" t="s">
        <v>9</v>
      </c>
      <c r="E51" s="181"/>
      <c r="F51" s="182"/>
      <c r="G51" s="13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  <c r="AL51" s="238"/>
      <c r="AM51" s="23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269"/>
      <c r="C52" s="270"/>
      <c r="D52" s="180" t="s">
        <v>10</v>
      </c>
      <c r="E52" s="181"/>
      <c r="F52" s="182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238"/>
      <c r="AM52" s="23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186"/>
      <c r="C53" s="187"/>
      <c r="D53" s="188"/>
      <c r="E53" s="189"/>
      <c r="F53" s="190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5"/>
      <c r="AL53" s="194"/>
      <c r="AM53" s="194"/>
      <c r="AN53" s="37">
        <f>SUM(COUNTIF(G53:AK53,{"休"}))</f>
        <v>0</v>
      </c>
    </row>
    <row r="54" spans="2:43" ht="12.75" customHeight="1" x14ac:dyDescent="0.15">
      <c r="B54" s="195"/>
      <c r="C54" s="196"/>
      <c r="D54" s="197" t="s">
        <v>92</v>
      </c>
      <c r="E54" s="198"/>
      <c r="F54" s="199"/>
      <c r="G54" s="206" t="str">
        <f>'旬報(翌3月)'!D16</f>
        <v>土</v>
      </c>
      <c r="H54" s="207" t="str">
        <f>'旬報(翌3月)'!D17</f>
        <v>日</v>
      </c>
      <c r="I54" s="207" t="str">
        <f>'旬報(翌3月)'!D18</f>
        <v>月</v>
      </c>
      <c r="J54" s="207" t="str">
        <f>'旬報(翌3月)'!D19</f>
        <v>火</v>
      </c>
      <c r="K54" s="207" t="str">
        <f>'旬報(翌3月)'!D20</f>
        <v>水</v>
      </c>
      <c r="L54" s="207" t="str">
        <f>'旬報(翌3月)'!D21</f>
        <v>木</v>
      </c>
      <c r="M54" s="207" t="str">
        <f>'旬報(翌3月)'!D22</f>
        <v>金</v>
      </c>
      <c r="N54" s="207" t="str">
        <f>'旬報(翌3月)'!D23</f>
        <v>土</v>
      </c>
      <c r="O54" s="207" t="str">
        <f>'旬報(翌3月)'!D24</f>
        <v>日</v>
      </c>
      <c r="P54" s="207" t="str">
        <f>'旬報(翌3月)'!D25</f>
        <v>月</v>
      </c>
      <c r="Q54" s="207" t="str">
        <f>'旬報(翌3月)'!D36</f>
        <v>火</v>
      </c>
      <c r="R54" s="207" t="str">
        <f>'旬報(翌3月)'!D37</f>
        <v>水</v>
      </c>
      <c r="S54" s="207" t="str">
        <f>'旬報(翌3月)'!D38</f>
        <v>木</v>
      </c>
      <c r="T54" s="207" t="str">
        <f>'旬報(翌3月)'!D39</f>
        <v>金</v>
      </c>
      <c r="U54" s="207" t="str">
        <f>'旬報(翌3月)'!D40</f>
        <v>土</v>
      </c>
      <c r="V54" s="207" t="str">
        <f>'旬報(翌3月)'!D41</f>
        <v>日</v>
      </c>
      <c r="W54" s="207" t="str">
        <f>'旬報(翌3月)'!D42</f>
        <v>月</v>
      </c>
      <c r="X54" s="207" t="str">
        <f>'旬報(翌3月)'!D43</f>
        <v>火</v>
      </c>
      <c r="Y54" s="207" t="str">
        <f>'旬報(翌3月)'!D44</f>
        <v>水</v>
      </c>
      <c r="Z54" s="207" t="str">
        <f>'旬報(翌3月)'!D45</f>
        <v>木</v>
      </c>
      <c r="AA54" s="207" t="str">
        <f>'旬報(翌3月)'!D56</f>
        <v>金</v>
      </c>
      <c r="AB54" s="207" t="str">
        <f>'旬報(翌3月)'!D57</f>
        <v>土</v>
      </c>
      <c r="AC54" s="207" t="str">
        <f>'旬報(翌3月)'!D58</f>
        <v>日</v>
      </c>
      <c r="AD54" s="207" t="str">
        <f>'旬報(翌3月)'!D59</f>
        <v>月</v>
      </c>
      <c r="AE54" s="207" t="str">
        <f>'旬報(翌3月)'!D60</f>
        <v>火</v>
      </c>
      <c r="AF54" s="207" t="str">
        <f>'旬報(翌3月)'!D61</f>
        <v>水</v>
      </c>
      <c r="AG54" s="207" t="str">
        <f>'旬報(翌3月)'!D62</f>
        <v>木</v>
      </c>
      <c r="AH54" s="207" t="str">
        <f>'旬報(翌3月)'!D63</f>
        <v>金</v>
      </c>
      <c r="AI54" s="207" t="str">
        <f>'旬報(翌3月)'!D64</f>
        <v>土</v>
      </c>
      <c r="AJ54" s="207" t="str">
        <f>'旬報(翌3月)'!D65</f>
        <v>日</v>
      </c>
      <c r="AK54" s="208" t="str">
        <f>'旬報(翌3月)'!D66</f>
        <v>月</v>
      </c>
      <c r="AL54" s="128"/>
      <c r="AM54" s="128"/>
    </row>
    <row r="55" spans="2:43" ht="12.75" customHeight="1" x14ac:dyDescent="0.15">
      <c r="B55" s="269">
        <f t="shared" ref="B55" si="9">B51+1</f>
        <v>3</v>
      </c>
      <c r="C55" s="270" t="s">
        <v>1</v>
      </c>
      <c r="D55" s="180" t="s">
        <v>9</v>
      </c>
      <c r="E55" s="181"/>
      <c r="F55" s="182"/>
      <c r="G55" s="138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238"/>
      <c r="AM55" s="23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269"/>
      <c r="C56" s="270"/>
      <c r="D56" s="180" t="s">
        <v>10</v>
      </c>
      <c r="E56" s="181"/>
      <c r="F56" s="182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  <c r="AL56" s="238"/>
      <c r="AM56" s="23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227"/>
      <c r="C57" s="228"/>
      <c r="D57" s="229"/>
      <c r="E57" s="230"/>
      <c r="F57" s="231"/>
      <c r="G57" s="232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4"/>
      <c r="AL57" s="194"/>
      <c r="AM57" s="194"/>
      <c r="AN57" s="37">
        <f>SUM(COUNTIF(G57:AK57,{"休"}))</f>
        <v>0</v>
      </c>
    </row>
    <row r="58" spans="2:43" ht="13.5" customHeight="1" x14ac:dyDescent="0.15">
      <c r="G58" s="141" t="s">
        <v>84</v>
      </c>
      <c r="H58" s="141"/>
      <c r="I58" s="141"/>
      <c r="J58" s="141"/>
      <c r="K58" s="141"/>
      <c r="L58" s="141"/>
    </row>
    <row r="59" spans="2:43" ht="18" customHeight="1" x14ac:dyDescent="0.15">
      <c r="O59" s="235" t="s">
        <v>37</v>
      </c>
      <c r="R59" s="119"/>
      <c r="S59" s="134" t="s">
        <v>75</v>
      </c>
      <c r="T59" s="41" t="s">
        <v>69</v>
      </c>
      <c r="U59" s="119" t="s">
        <v>76</v>
      </c>
      <c r="V59" s="239"/>
      <c r="W59" s="239"/>
      <c r="X59" s="239"/>
      <c r="Y59" s="119"/>
      <c r="Z59" s="119"/>
      <c r="AA59" s="41"/>
      <c r="AB59" s="239"/>
      <c r="AC59" s="259"/>
      <c r="AD59" s="259"/>
      <c r="AE59" s="268"/>
      <c r="AF59" s="268"/>
      <c r="AG59" s="268"/>
      <c r="AH59" s="268"/>
      <c r="AI59" s="259" t="s">
        <v>112</v>
      </c>
      <c r="AJ59" s="259"/>
      <c r="AN59" s="37">
        <f>AN7+AN11+AN15+AN19+AN23+AN27+AN31+AN35+AN39+AN43+AN47+AN51+AN55</f>
        <v>66</v>
      </c>
      <c r="AP59" s="37">
        <f>AP7+AP11+AP15+AP19+AP23+AP27+AP31+AP35+AP39+AP43+AP47+AP51+AP55</f>
        <v>165</v>
      </c>
      <c r="AQ59" s="37">
        <f>AQ7+AQ11+AQ15+AQ19+AQ23+AQ27+AQ31+AQ35+AQ39+AQ43+AQ47+AQ51+AQ55</f>
        <v>231</v>
      </c>
    </row>
    <row r="60" spans="2:43" ht="18" customHeight="1" thickBot="1" x14ac:dyDescent="0.2">
      <c r="R60" s="117"/>
      <c r="S60" s="117"/>
      <c r="T60" s="41" t="s">
        <v>69</v>
      </c>
      <c r="U60" s="261" t="str">
        <f>CONCATENATE($AN$59+$AO$59&amp;"日","/",$AQ$59+$AO$59&amp;"日")</f>
        <v>66日/231日</v>
      </c>
      <c r="V60" s="261"/>
      <c r="AC60" s="259"/>
      <c r="AD60" s="259"/>
      <c r="AE60" s="268"/>
      <c r="AF60" s="268"/>
      <c r="AG60" s="268"/>
      <c r="AH60" s="268"/>
      <c r="AI60" s="259"/>
      <c r="AJ60" s="259"/>
      <c r="AN60" s="37">
        <f>AN8+AN12+AN16+AN20+AN24+AN28+AN32+AN36+AN40+AN44+AN48+AN52+AN56</f>
        <v>65</v>
      </c>
      <c r="AP60" s="37">
        <f>AP8+AP12+AP16+AP20+AP24+AP28+AP32+AP36+AP40+AP44+AP48+AP52+AP56</f>
        <v>152</v>
      </c>
      <c r="AQ60" s="37">
        <f>AQ8+AQ12+AQ16+AQ20+AQ24+AQ28+AQ32+AQ36+AQ40+AQ44+AQ48+AQ52+AQ56</f>
        <v>217</v>
      </c>
    </row>
    <row r="61" spans="2:43" ht="18" customHeight="1" thickBot="1" x14ac:dyDescent="0.2">
      <c r="R61" s="117"/>
      <c r="S61" s="117"/>
      <c r="T61" s="41" t="s">
        <v>69</v>
      </c>
      <c r="U61" s="250">
        <f>($AN$59+$AO$59)/($AQ$59+$AO$59)</f>
        <v>0.2857142857142857</v>
      </c>
      <c r="V61" s="251"/>
      <c r="W61" s="41" t="s">
        <v>77</v>
      </c>
      <c r="X61" s="252" t="str">
        <f>IF(U61&gt;=8/28,"4週8休以上","4週6休未満")</f>
        <v>4週8休以上</v>
      </c>
      <c r="Y61" s="253"/>
      <c r="Z61" s="253"/>
      <c r="AA61" s="254"/>
      <c r="AB61" s="41" t="s">
        <v>93</v>
      </c>
      <c r="AC61" s="135" t="str">
        <f>IF(U61&gt;0.285,"ＯＫ","ＮＧ")</f>
        <v>ＯＫ</v>
      </c>
      <c r="AD61" s="237"/>
      <c r="AE61" s="257"/>
      <c r="AF61" s="259"/>
      <c r="AG61" s="257"/>
      <c r="AH61" s="260"/>
      <c r="AI61" s="264" t="s">
        <v>70</v>
      </c>
      <c r="AJ61" s="265"/>
      <c r="AP61" s="37"/>
      <c r="AQ61" s="37"/>
    </row>
    <row r="62" spans="2:43" ht="18" customHeight="1" x14ac:dyDescent="0.15">
      <c r="T62" s="41"/>
      <c r="U62" s="40"/>
      <c r="AB62" s="37"/>
      <c r="AC62" s="237"/>
      <c r="AD62" s="237"/>
      <c r="AE62" s="259"/>
      <c r="AF62" s="259"/>
      <c r="AG62" s="259"/>
      <c r="AH62" s="260"/>
      <c r="AI62" s="266"/>
      <c r="AJ62" s="267"/>
      <c r="AP62" s="37"/>
      <c r="AQ62" s="37"/>
    </row>
    <row r="63" spans="2:43" ht="18" customHeight="1" x14ac:dyDescent="0.15">
      <c r="G63" s="255"/>
      <c r="H63" s="255"/>
      <c r="I63" s="255"/>
      <c r="J63" s="256"/>
      <c r="K63" s="256"/>
      <c r="L63" s="256"/>
      <c r="M63" s="256"/>
      <c r="O63" s="235" t="s">
        <v>38</v>
      </c>
      <c r="R63" s="119"/>
      <c r="S63" s="134" t="s">
        <v>75</v>
      </c>
      <c r="T63" s="117" t="s">
        <v>69</v>
      </c>
      <c r="U63" s="119" t="s">
        <v>74</v>
      </c>
      <c r="V63" s="239"/>
      <c r="W63" s="239"/>
      <c r="X63" s="239"/>
      <c r="Y63" s="119"/>
      <c r="Z63" s="119"/>
      <c r="AA63" s="41"/>
      <c r="AB63" s="239"/>
      <c r="AE63" s="257"/>
      <c r="AF63" s="257"/>
      <c r="AG63" s="257"/>
      <c r="AH63" s="258"/>
      <c r="AI63" s="259" t="s">
        <v>71</v>
      </c>
      <c r="AJ63" s="260"/>
      <c r="AN63" s="35"/>
      <c r="AO63" s="35"/>
    </row>
    <row r="64" spans="2:43" ht="18" customHeight="1" thickBot="1" x14ac:dyDescent="0.2">
      <c r="G64" s="171"/>
      <c r="H64" s="171"/>
      <c r="I64" s="171"/>
      <c r="J64" s="171"/>
      <c r="K64" s="171"/>
      <c r="L64" s="171"/>
      <c r="M64" s="171"/>
      <c r="R64" s="117"/>
      <c r="S64" s="117"/>
      <c r="T64" s="41" t="s">
        <v>69</v>
      </c>
      <c r="U64" s="261" t="str">
        <f>CONCATENATE($AN$60+$AO$60&amp;"日","/",$AQ$60+$AO$60&amp;"日")</f>
        <v>65日/217日</v>
      </c>
      <c r="V64" s="261"/>
      <c r="AB64" s="37"/>
      <c r="AE64" s="257"/>
      <c r="AF64" s="257"/>
      <c r="AG64" s="257"/>
      <c r="AH64" s="258"/>
      <c r="AI64" s="261"/>
      <c r="AJ64" s="262"/>
    </row>
    <row r="65" spans="18:36" ht="18" customHeight="1" thickBot="1" x14ac:dyDescent="0.2">
      <c r="R65" s="117"/>
      <c r="S65" s="117"/>
      <c r="T65" s="41" t="s">
        <v>69</v>
      </c>
      <c r="U65" s="250">
        <f>IF(AN60=0,"",($AN$60+$AO$60)/($AQ$60+$AO$60))</f>
        <v>0.29953917050691242</v>
      </c>
      <c r="V65" s="251"/>
      <c r="W65" s="41" t="s">
        <v>77</v>
      </c>
      <c r="X65" s="252" t="str">
        <f>IF(U65="","",IF(U65&gt;=8/28,"4週8休以上","補正なし"))</f>
        <v>4週8休以上</v>
      </c>
      <c r="Y65" s="253"/>
      <c r="Z65" s="253"/>
      <c r="AA65" s="254"/>
      <c r="AC65" s="37"/>
      <c r="AD65" s="37"/>
      <c r="AE65" s="249"/>
      <c r="AF65" s="249"/>
      <c r="AG65" s="249"/>
      <c r="AH65" s="249"/>
      <c r="AI65" s="249"/>
      <c r="AJ65" s="249"/>
    </row>
    <row r="66" spans="18:36" x14ac:dyDescent="0.15">
      <c r="AE66" s="249"/>
      <c r="AF66" s="249"/>
      <c r="AG66" s="249"/>
      <c r="AH66" s="249"/>
      <c r="AI66" s="249"/>
      <c r="AJ66" s="249"/>
    </row>
    <row r="70" spans="18:36" x14ac:dyDescent="0.15">
      <c r="U70" s="120"/>
      <c r="X70" s="119"/>
      <c r="Y70" s="119"/>
      <c r="Z70" s="119"/>
      <c r="AA70" s="119"/>
      <c r="AB70" s="239"/>
      <c r="AC70" s="239"/>
      <c r="AD70" s="239"/>
      <c r="AE70" s="119"/>
      <c r="AF70" s="119"/>
      <c r="AG70" s="41"/>
    </row>
    <row r="71" spans="18:36" x14ac:dyDescent="0.15">
      <c r="X71" s="117"/>
      <c r="Y71" s="117"/>
      <c r="Z71" s="39"/>
      <c r="AA71" s="40"/>
      <c r="AE71" s="117"/>
      <c r="AF71" s="117"/>
      <c r="AG71" s="41"/>
    </row>
    <row r="72" spans="18:36" x14ac:dyDescent="0.15">
      <c r="X72" s="117"/>
      <c r="Y72" s="117"/>
      <c r="Z72" s="39"/>
      <c r="AA72" s="249"/>
      <c r="AB72" s="249"/>
      <c r="AC72" s="37"/>
      <c r="AD72" s="37"/>
      <c r="AE72" s="117"/>
      <c r="AF72" s="117"/>
      <c r="AG72" s="238"/>
    </row>
    <row r="73" spans="18:36" x14ac:dyDescent="0.15">
      <c r="Z73" s="39"/>
      <c r="AA73" s="118"/>
      <c r="AB73" s="37"/>
      <c r="AC73" s="37"/>
      <c r="AD73" s="37"/>
      <c r="AE73" s="37"/>
      <c r="AF73" s="37"/>
      <c r="AG73" s="37"/>
    </row>
    <row r="74" spans="18:36" x14ac:dyDescent="0.15">
      <c r="U74" s="120"/>
      <c r="X74" s="119"/>
      <c r="Y74" s="119"/>
      <c r="Z74" s="119"/>
      <c r="AA74" s="119"/>
      <c r="AB74" s="239"/>
      <c r="AC74" s="239"/>
      <c r="AD74" s="239"/>
      <c r="AE74" s="119"/>
      <c r="AF74" s="119"/>
      <c r="AG74" s="238"/>
    </row>
    <row r="75" spans="18:36" x14ac:dyDescent="0.15">
      <c r="X75" s="117"/>
      <c r="Y75" s="117"/>
      <c r="Z75" s="39"/>
      <c r="AA75" s="118"/>
      <c r="AB75" s="37"/>
      <c r="AC75" s="37"/>
      <c r="AD75" s="37"/>
      <c r="AE75" s="117"/>
      <c r="AF75" s="117"/>
      <c r="AG75" s="238"/>
    </row>
    <row r="76" spans="18:36" x14ac:dyDescent="0.15">
      <c r="X76" s="117"/>
      <c r="Y76" s="117"/>
      <c r="Z76" s="39"/>
      <c r="AA76" s="249"/>
      <c r="AB76" s="249"/>
      <c r="AC76" s="37"/>
      <c r="AD76" s="37"/>
      <c r="AE76" s="117"/>
      <c r="AF76" s="117"/>
      <c r="AG76" s="238"/>
    </row>
  </sheetData>
  <mergeCells count="58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47:B48"/>
    <mergeCell ref="C47:C48"/>
    <mergeCell ref="B27:B28"/>
    <mergeCell ref="C27:C28"/>
    <mergeCell ref="B31:B32"/>
    <mergeCell ref="C31:C32"/>
    <mergeCell ref="B35:B36"/>
    <mergeCell ref="C35:C36"/>
    <mergeCell ref="B39:B40"/>
    <mergeCell ref="C39:C40"/>
    <mergeCell ref="B43:B44"/>
    <mergeCell ref="C43:C44"/>
    <mergeCell ref="B46:C46"/>
    <mergeCell ref="B51:B52"/>
    <mergeCell ref="C51:C52"/>
    <mergeCell ref="B55:B56"/>
    <mergeCell ref="C55:C56"/>
    <mergeCell ref="AC59:AD60"/>
    <mergeCell ref="AI59:AJ60"/>
    <mergeCell ref="U60:V60"/>
    <mergeCell ref="U61:V61"/>
    <mergeCell ref="X61:AA61"/>
    <mergeCell ref="AE61:AF62"/>
    <mergeCell ref="AG61:AH62"/>
    <mergeCell ref="AI61:AJ62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41" priority="41">
      <formula>G$6="土"</formula>
    </cfRule>
  </conditionalFormatting>
  <conditionalFormatting sqref="G7:AM9">
    <cfRule type="expression" dxfId="40" priority="39">
      <formula>G$6="祝"</formula>
    </cfRule>
    <cfRule type="expression" dxfId="39" priority="40">
      <formula>G$6="日"</formula>
    </cfRule>
  </conditionalFormatting>
  <conditionalFormatting sqref="G11:AM13">
    <cfRule type="expression" dxfId="38" priority="36">
      <formula>G$10="祝"</formula>
    </cfRule>
    <cfRule type="expression" dxfId="37" priority="37">
      <formula>G$10="日"</formula>
    </cfRule>
    <cfRule type="expression" dxfId="36" priority="38">
      <formula>G$10="土"</formula>
    </cfRule>
  </conditionalFormatting>
  <conditionalFormatting sqref="G15:AM17">
    <cfRule type="expression" dxfId="35" priority="33">
      <formula>G$14="祝"</formula>
    </cfRule>
    <cfRule type="expression" dxfId="34" priority="34">
      <formula>G$14="日"</formula>
    </cfRule>
    <cfRule type="expression" dxfId="33" priority="35">
      <formula>G$14="土"</formula>
    </cfRule>
  </conditionalFormatting>
  <conditionalFormatting sqref="G19:AM21">
    <cfRule type="expression" dxfId="32" priority="30">
      <formula>G$18="祝"</formula>
    </cfRule>
    <cfRule type="expression" dxfId="31" priority="31">
      <formula>G$18="日"</formula>
    </cfRule>
    <cfRule type="expression" dxfId="30" priority="32">
      <formula>G$18="土"</formula>
    </cfRule>
  </conditionalFormatting>
  <conditionalFormatting sqref="G23:AM25">
    <cfRule type="expression" dxfId="29" priority="27">
      <formula>G$22="祝"</formula>
    </cfRule>
    <cfRule type="expression" dxfId="28" priority="28">
      <formula>G$22="日"</formula>
    </cfRule>
    <cfRule type="expression" dxfId="27" priority="29">
      <formula>G$22="土"</formula>
    </cfRule>
  </conditionalFormatting>
  <conditionalFormatting sqref="G27:AM29">
    <cfRule type="expression" dxfId="26" priority="24">
      <formula>G$26="祝"</formula>
    </cfRule>
    <cfRule type="expression" dxfId="25" priority="25">
      <formula>G$26="日"</formula>
    </cfRule>
    <cfRule type="expression" dxfId="24" priority="26">
      <formula>G$26="土"</formula>
    </cfRule>
  </conditionalFormatting>
  <conditionalFormatting sqref="G31:AM33">
    <cfRule type="expression" dxfId="23" priority="21">
      <formula>G$30="祝"</formula>
    </cfRule>
    <cfRule type="expression" dxfId="22" priority="22">
      <formula>G$30="日"</formula>
    </cfRule>
    <cfRule type="expression" dxfId="21" priority="23">
      <formula>G$30="土"</formula>
    </cfRule>
  </conditionalFormatting>
  <conditionalFormatting sqref="G35:AM37">
    <cfRule type="expression" dxfId="20" priority="18">
      <formula>G$34="祝"</formula>
    </cfRule>
    <cfRule type="expression" dxfId="19" priority="19">
      <formula>G$34="日"</formula>
    </cfRule>
    <cfRule type="expression" dxfId="18" priority="20">
      <formula>G$34="土"</formula>
    </cfRule>
  </conditionalFormatting>
  <conditionalFormatting sqref="G39:AM41">
    <cfRule type="expression" dxfId="17" priority="15">
      <formula>G$38="祝"</formula>
    </cfRule>
    <cfRule type="expression" dxfId="16" priority="16">
      <formula>G$38="日"</formula>
    </cfRule>
    <cfRule type="expression" dxfId="15" priority="17">
      <formula>G$38="土"</formula>
    </cfRule>
  </conditionalFormatting>
  <conditionalFormatting sqref="G43:AM45">
    <cfRule type="expression" dxfId="14" priority="12">
      <formula>G$42="祝"</formula>
    </cfRule>
    <cfRule type="expression" dxfId="13" priority="13">
      <formula>G$42="日"</formula>
    </cfRule>
    <cfRule type="expression" dxfId="12" priority="14">
      <formula>G$42="土"</formula>
    </cfRule>
  </conditionalFormatting>
  <conditionalFormatting sqref="G47:AM49">
    <cfRule type="expression" dxfId="11" priority="9">
      <formula>G$46="祝"</formula>
    </cfRule>
    <cfRule type="expression" dxfId="10" priority="10">
      <formula>G$46="日"</formula>
    </cfRule>
    <cfRule type="expression" dxfId="9" priority="11">
      <formula>G$46="土"</formula>
    </cfRule>
  </conditionalFormatting>
  <conditionalFormatting sqref="G51:AM53">
    <cfRule type="expression" dxfId="8" priority="6">
      <formula>G$50="祝"</formula>
    </cfRule>
    <cfRule type="expression" dxfId="7" priority="7">
      <formula>G$50="日"</formula>
    </cfRule>
    <cfRule type="expression" dxfId="6" priority="8">
      <formula>G$50="土"</formula>
    </cfRule>
  </conditionalFormatting>
  <conditionalFormatting sqref="G55:AM57">
    <cfRule type="expression" dxfId="5" priority="3">
      <formula>G$54="祝"</formula>
    </cfRule>
    <cfRule type="expression" dxfId="4" priority="4">
      <formula>G$54="日"</formula>
    </cfRule>
    <cfRule type="expression" dxfId="3" priority="5">
      <formula>G$54="土"</formula>
    </cfRule>
  </conditionalFormatting>
  <conditionalFormatting sqref="AI61 AI59">
    <cfRule type="expression" dxfId="2" priority="2">
      <formula>$AH$59="ＮＧ"</formula>
    </cfRule>
  </conditionalFormatting>
  <conditionalFormatting sqref="AI65">
    <cfRule type="expression" dxfId="1" priority="42">
      <formula>$AH$61="ＮＧ"</formula>
    </cfRule>
  </conditionalFormatting>
  <conditionalFormatting sqref="AC61">
    <cfRule type="expression" dxfId="0" priority="1">
      <formula>$AC$61="ＮＧ"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 xr:uid="{3FCE2CFC-5536-4D9A-911C-576B80B004B6}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38" sqref="T38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59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5">
        <v>13</v>
      </c>
      <c r="HU5" s="95">
        <v>14</v>
      </c>
      <c r="HV5" s="95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5">
        <v>29</v>
      </c>
      <c r="NC5" s="95">
        <v>30</v>
      </c>
      <c r="ND5" s="96">
        <v>31</v>
      </c>
      <c r="NE5" s="95">
        <v>1</v>
      </c>
      <c r="NF5" s="95">
        <v>2</v>
      </c>
      <c r="NG5" s="95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54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2" t="s">
        <v>54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54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2" t="s">
        <v>56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54</v>
      </c>
      <c r="DT6" t="s">
        <v>3</v>
      </c>
      <c r="DU6" t="s">
        <v>4</v>
      </c>
      <c r="DV6" s="17" t="s">
        <v>57</v>
      </c>
      <c r="DW6" s="102" t="s">
        <v>58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54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5" t="s">
        <v>54</v>
      </c>
      <c r="HU6" s="95" t="s">
        <v>55</v>
      </c>
      <c r="HV6" s="95" t="s">
        <v>56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54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54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54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2" t="s">
        <v>58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54</v>
      </c>
      <c r="MX6" s="23" t="s">
        <v>3</v>
      </c>
      <c r="MY6" s="23" t="s">
        <v>4</v>
      </c>
      <c r="MZ6" s="23" t="s">
        <v>5</v>
      </c>
      <c r="NA6" s="23" t="s">
        <v>6</v>
      </c>
      <c r="NB6" s="95" t="s">
        <v>7</v>
      </c>
      <c r="NC6" s="95" t="s">
        <v>2</v>
      </c>
      <c r="ND6" s="96" t="s">
        <v>54</v>
      </c>
      <c r="NE6" s="95" t="s">
        <v>55</v>
      </c>
      <c r="NF6" s="95" t="s">
        <v>56</v>
      </c>
      <c r="NG6" s="95" t="s">
        <v>57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54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2" t="s">
        <v>54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57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5">
        <v>13</v>
      </c>
      <c r="HU7" s="95">
        <v>14</v>
      </c>
      <c r="HV7" s="95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7">
        <v>29</v>
      </c>
      <c r="LY7" s="107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5">
        <v>29</v>
      </c>
      <c r="NC7" s="95">
        <v>30</v>
      </c>
      <c r="ND7" s="96">
        <v>31</v>
      </c>
      <c r="NE7" s="95">
        <v>1</v>
      </c>
      <c r="NF7" s="95">
        <v>2</v>
      </c>
      <c r="NG7" s="95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55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54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54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57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54</v>
      </c>
      <c r="DS8" t="s">
        <v>3</v>
      </c>
      <c r="DT8" s="23" t="s">
        <v>4</v>
      </c>
      <c r="DU8" s="23" t="s">
        <v>5</v>
      </c>
      <c r="DV8" s="52" t="s">
        <v>58</v>
      </c>
      <c r="DW8" s="26" t="s">
        <v>36</v>
      </c>
      <c r="DX8" s="52" t="s">
        <v>35</v>
      </c>
      <c r="DY8" s="52" t="s">
        <v>54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54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54</v>
      </c>
      <c r="HT8" s="95" t="s">
        <v>55</v>
      </c>
      <c r="HU8" s="95" t="s">
        <v>56</v>
      </c>
      <c r="HV8" s="95" t="s">
        <v>57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54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54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54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54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7" t="s">
        <v>6</v>
      </c>
      <c r="LY8" s="107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5" t="s">
        <v>2</v>
      </c>
      <c r="NC8" s="98" t="s">
        <v>54</v>
      </c>
      <c r="ND8" s="96" t="s">
        <v>55</v>
      </c>
      <c r="NE8" s="95" t="s">
        <v>56</v>
      </c>
      <c r="NF8" s="95" t="s">
        <v>57</v>
      </c>
      <c r="NG8" s="95" t="s">
        <v>58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2" t="s">
        <v>54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55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2" t="s">
        <v>58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5">
        <v>13</v>
      </c>
      <c r="HU9" s="95">
        <v>14</v>
      </c>
      <c r="HV9" s="95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5">
        <v>29</v>
      </c>
      <c r="NC9" s="98">
        <v>30</v>
      </c>
      <c r="ND9" s="96">
        <v>31</v>
      </c>
      <c r="NE9" s="95">
        <v>1</v>
      </c>
      <c r="NF9" s="95">
        <v>2</v>
      </c>
      <c r="NG9" s="95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56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54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55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58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56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54</v>
      </c>
      <c r="DX10" s="17" t="s">
        <v>55</v>
      </c>
      <c r="DY10" s="17" t="s">
        <v>56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54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55</v>
      </c>
      <c r="HS10" s="23" t="s">
        <v>4</v>
      </c>
      <c r="HT10" s="95" t="s">
        <v>57</v>
      </c>
      <c r="HU10" s="95" t="s">
        <v>58</v>
      </c>
      <c r="HV10" s="95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54</v>
      </c>
      <c r="JH10" s="102" t="s">
        <v>55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54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55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2" t="s">
        <v>54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56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5" t="s">
        <v>55</v>
      </c>
      <c r="NC10" s="98" t="s">
        <v>56</v>
      </c>
      <c r="ND10" s="96" t="s">
        <v>57</v>
      </c>
      <c r="NE10" s="95" t="s">
        <v>58</v>
      </c>
      <c r="NF10" s="95" t="s">
        <v>7</v>
      </c>
      <c r="NG10" s="95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54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2" t="s">
        <v>57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5">
        <v>13</v>
      </c>
      <c r="HU11" s="95">
        <v>14</v>
      </c>
      <c r="HV11" s="95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7">
        <v>29</v>
      </c>
      <c r="LY11" s="107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5">
        <v>29</v>
      </c>
      <c r="NC11" s="98">
        <v>30</v>
      </c>
      <c r="ND11" s="96">
        <v>31</v>
      </c>
      <c r="NE11" s="95">
        <v>1</v>
      </c>
      <c r="NF11" s="95">
        <v>2</v>
      </c>
      <c r="NG11" s="95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58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54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57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57</v>
      </c>
      <c r="DS12" t="s">
        <v>6</v>
      </c>
      <c r="DT12" s="23" t="s">
        <v>7</v>
      </c>
      <c r="DU12" s="23" t="s">
        <v>2</v>
      </c>
      <c r="DV12" s="26" t="s">
        <v>54</v>
      </c>
      <c r="DW12" s="26" t="s">
        <v>55</v>
      </c>
      <c r="DX12" s="26" t="s">
        <v>56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54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56</v>
      </c>
      <c r="HS12" t="s">
        <v>5</v>
      </c>
      <c r="HT12" s="95" t="s">
        <v>58</v>
      </c>
      <c r="HU12" s="95" t="s">
        <v>7</v>
      </c>
      <c r="HV12" s="95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54</v>
      </c>
      <c r="JG12" s="23" t="s">
        <v>3</v>
      </c>
      <c r="JH12" s="23" t="s">
        <v>4</v>
      </c>
      <c r="JI12" s="26" t="s">
        <v>57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54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56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55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7" t="s">
        <v>0</v>
      </c>
      <c r="LY12" s="107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2" t="s">
        <v>57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5" t="s">
        <v>56</v>
      </c>
      <c r="NC12" s="98" t="s">
        <v>57</v>
      </c>
      <c r="ND12" s="96" t="s">
        <v>58</v>
      </c>
      <c r="NE12" s="97" t="s">
        <v>36</v>
      </c>
      <c r="NF12" s="95" t="s">
        <v>2</v>
      </c>
      <c r="NG12" s="95" t="s">
        <v>54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3" t="s">
        <v>54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58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3" t="s">
        <v>54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5">
        <v>13</v>
      </c>
      <c r="HU13" s="95">
        <v>14</v>
      </c>
      <c r="HV13" s="95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08">
        <v>29</v>
      </c>
      <c r="LY13" s="108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5">
        <v>29</v>
      </c>
      <c r="NC13" s="95">
        <v>30</v>
      </c>
      <c r="ND13" s="96">
        <v>31</v>
      </c>
      <c r="NE13" s="95">
        <v>1</v>
      </c>
      <c r="NF13" s="95">
        <v>2</v>
      </c>
      <c r="NG13" s="95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54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58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54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58</v>
      </c>
      <c r="DS14" s="23" t="s">
        <v>7</v>
      </c>
      <c r="DT14" s="18" t="s">
        <v>2</v>
      </c>
      <c r="DU14" s="18" t="s">
        <v>0</v>
      </c>
      <c r="DV14" s="27" t="s">
        <v>55</v>
      </c>
      <c r="DW14" s="103" t="s">
        <v>56</v>
      </c>
      <c r="DX14" s="103" t="s">
        <v>57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54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57</v>
      </c>
      <c r="HS14" s="23" t="s">
        <v>6</v>
      </c>
      <c r="HT14" s="95" t="s">
        <v>7</v>
      </c>
      <c r="HU14" s="95" t="s">
        <v>2</v>
      </c>
      <c r="HV14" s="95" t="s">
        <v>54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54</v>
      </c>
      <c r="JF14" s="18" t="s">
        <v>3</v>
      </c>
      <c r="JG14" s="18" t="s">
        <v>4</v>
      </c>
      <c r="JH14" s="18" t="s">
        <v>5</v>
      </c>
      <c r="JI14" s="27" t="s">
        <v>58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54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57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3" t="s">
        <v>56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08" t="s">
        <v>3</v>
      </c>
      <c r="LY14" s="108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58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5" t="s">
        <v>57</v>
      </c>
      <c r="NC14" s="95" t="s">
        <v>58</v>
      </c>
      <c r="ND14" s="96" t="s">
        <v>7</v>
      </c>
      <c r="NE14" s="97" t="s">
        <v>35</v>
      </c>
      <c r="NF14" s="95" t="s">
        <v>54</v>
      </c>
      <c r="NG14" s="95" t="s">
        <v>55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54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55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5">
        <v>13</v>
      </c>
      <c r="HU15" s="95">
        <v>14</v>
      </c>
      <c r="HV15" s="95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7">
        <v>29</v>
      </c>
      <c r="LY15" s="107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5">
        <v>29</v>
      </c>
      <c r="NC15" s="95">
        <v>30</v>
      </c>
      <c r="ND15" s="96">
        <v>31</v>
      </c>
      <c r="NE15" s="95">
        <v>1</v>
      </c>
      <c r="NF15" s="95">
        <v>2</v>
      </c>
      <c r="NG15" s="95">
        <v>3</v>
      </c>
      <c r="NH15" s="100">
        <v>4</v>
      </c>
      <c r="NI15" s="100">
        <v>5</v>
      </c>
      <c r="NJ15" s="100">
        <v>6</v>
      </c>
      <c r="NK15" s="100">
        <v>7</v>
      </c>
      <c r="NL15" s="100">
        <v>8</v>
      </c>
      <c r="NM15" s="100">
        <v>9</v>
      </c>
      <c r="NN15" s="100">
        <v>10</v>
      </c>
      <c r="NO15" s="100">
        <v>11</v>
      </c>
      <c r="NP15" s="100">
        <v>12</v>
      </c>
      <c r="NQ15" s="100">
        <v>13</v>
      </c>
      <c r="NR15" s="100">
        <v>14</v>
      </c>
      <c r="NS15" s="100">
        <v>15</v>
      </c>
      <c r="NT15" s="100">
        <v>16</v>
      </c>
      <c r="NU15" s="100">
        <v>17</v>
      </c>
      <c r="NV15" s="100">
        <v>18</v>
      </c>
      <c r="NW15" s="100">
        <v>19</v>
      </c>
      <c r="NX15" s="100">
        <v>20</v>
      </c>
      <c r="NY15" s="100">
        <v>21</v>
      </c>
      <c r="NZ15" s="100">
        <v>22</v>
      </c>
      <c r="OA15" s="101">
        <v>23</v>
      </c>
      <c r="OB15" s="100">
        <v>24</v>
      </c>
      <c r="OC15" s="100">
        <v>25</v>
      </c>
      <c r="OD15" s="100">
        <v>26</v>
      </c>
      <c r="OE15" s="100">
        <v>27</v>
      </c>
      <c r="OF15" s="100">
        <v>28</v>
      </c>
      <c r="OG15" s="100">
        <v>29</v>
      </c>
      <c r="OH15" s="100">
        <v>30</v>
      </c>
      <c r="OI15" s="100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54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54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55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56</v>
      </c>
      <c r="DW16" s="52" t="s">
        <v>57</v>
      </c>
      <c r="DX16" s="52" t="s">
        <v>58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54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58</v>
      </c>
      <c r="HS16" s="18" t="s">
        <v>7</v>
      </c>
      <c r="HT16" s="95" t="s">
        <v>2</v>
      </c>
      <c r="HU16" s="95" t="s">
        <v>55</v>
      </c>
      <c r="HV16" s="95" t="s">
        <v>56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54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54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58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57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7" t="s">
        <v>4</v>
      </c>
      <c r="LY16" s="107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5" t="s">
        <v>58</v>
      </c>
      <c r="NC16" s="95" t="s">
        <v>7</v>
      </c>
      <c r="ND16" s="96" t="s">
        <v>2</v>
      </c>
      <c r="NE16" s="95" t="s">
        <v>0</v>
      </c>
      <c r="NF16" s="95" t="s">
        <v>3</v>
      </c>
      <c r="NG16" s="95" t="s">
        <v>4</v>
      </c>
      <c r="NH16" s="100" t="s">
        <v>5</v>
      </c>
      <c r="NI16" s="100" t="s">
        <v>6</v>
      </c>
      <c r="NJ16" s="100" t="s">
        <v>7</v>
      </c>
      <c r="NK16" s="100" t="s">
        <v>2</v>
      </c>
      <c r="NL16" s="100" t="s">
        <v>0</v>
      </c>
      <c r="NM16" s="100" t="s">
        <v>3</v>
      </c>
      <c r="NN16" s="100" t="s">
        <v>4</v>
      </c>
      <c r="NO16" s="100" t="s">
        <v>5</v>
      </c>
      <c r="NP16" s="100" t="s">
        <v>6</v>
      </c>
      <c r="NQ16" s="100" t="s">
        <v>7</v>
      </c>
      <c r="NR16" s="100" t="s">
        <v>2</v>
      </c>
      <c r="NS16" s="100" t="s">
        <v>0</v>
      </c>
      <c r="NT16" s="100" t="s">
        <v>3</v>
      </c>
      <c r="NU16" s="100" t="s">
        <v>4</v>
      </c>
      <c r="NV16" s="100" t="s">
        <v>5</v>
      </c>
      <c r="NW16" s="100" t="s">
        <v>6</v>
      </c>
      <c r="NX16" s="101" t="s">
        <v>36</v>
      </c>
      <c r="NY16" s="100" t="s">
        <v>2</v>
      </c>
      <c r="NZ16" s="100" t="s">
        <v>0</v>
      </c>
      <c r="OA16" s="100" t="s">
        <v>3</v>
      </c>
      <c r="OB16" s="100" t="s">
        <v>4</v>
      </c>
      <c r="OC16" s="100" t="s">
        <v>5</v>
      </c>
      <c r="OD16" s="100" t="s">
        <v>6</v>
      </c>
      <c r="OE16" s="100" t="s">
        <v>7</v>
      </c>
      <c r="OF16" s="100" t="s">
        <v>2</v>
      </c>
      <c r="OG16" s="100" t="s">
        <v>0</v>
      </c>
      <c r="OH16" s="100" t="s">
        <v>3</v>
      </c>
      <c r="OI16" s="100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58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0" t="s">
        <v>6</v>
      </c>
      <c r="PN16" s="100" t="s">
        <v>7</v>
      </c>
      <c r="PO16" s="100" t="s">
        <v>2</v>
      </c>
      <c r="PP16" s="100" t="s">
        <v>0</v>
      </c>
      <c r="PQ16" s="100" t="s">
        <v>3</v>
      </c>
      <c r="PR16" s="100" t="s">
        <v>4</v>
      </c>
      <c r="PS16" s="100" t="s">
        <v>5</v>
      </c>
      <c r="PT16" s="100" t="s">
        <v>6</v>
      </c>
      <c r="PU16" s="100" t="s">
        <v>7</v>
      </c>
      <c r="PV16" s="100" t="s">
        <v>2</v>
      </c>
      <c r="PW16" s="100" t="s">
        <v>0</v>
      </c>
      <c r="PX16" s="100" t="s">
        <v>3</v>
      </c>
      <c r="PY16" s="100" t="s">
        <v>4</v>
      </c>
      <c r="PZ16" s="100" t="s">
        <v>5</v>
      </c>
      <c r="QA16" s="100" t="s">
        <v>6</v>
      </c>
      <c r="QB16" s="100" t="s">
        <v>7</v>
      </c>
      <c r="QC16" s="100" t="s">
        <v>2</v>
      </c>
      <c r="QD16" s="100" t="s">
        <v>0</v>
      </c>
      <c r="QE16" s="100" t="s">
        <v>3</v>
      </c>
      <c r="QF16" s="100" t="s">
        <v>4</v>
      </c>
      <c r="QG16" s="104" t="s">
        <v>57</v>
      </c>
      <c r="QH16" s="100" t="s">
        <v>6</v>
      </c>
      <c r="QI16" s="100" t="s">
        <v>7</v>
      </c>
      <c r="QJ16" s="100" t="s">
        <v>2</v>
      </c>
      <c r="QK16" s="100" t="s">
        <v>0</v>
      </c>
      <c r="QL16" s="100" t="s">
        <v>3</v>
      </c>
      <c r="QM16" s="100" t="s">
        <v>4</v>
      </c>
      <c r="QN16" s="100" t="s">
        <v>5</v>
      </c>
      <c r="QO16" s="100" t="s">
        <v>6</v>
      </c>
      <c r="QP16" s="100" t="s">
        <v>7</v>
      </c>
      <c r="QQ16" s="100" t="s">
        <v>2</v>
      </c>
      <c r="QR16" s="100"/>
    </row>
    <row r="17" spans="1:459" ht="15" customHeight="1" x14ac:dyDescent="0.15">
      <c r="A17" s="22">
        <v>2024</v>
      </c>
      <c r="B17" s="19">
        <v>13</v>
      </c>
      <c r="C17" s="100">
        <v>1</v>
      </c>
      <c r="D17" s="100">
        <v>2</v>
      </c>
      <c r="E17" s="100">
        <v>3</v>
      </c>
      <c r="F17" s="100">
        <v>4</v>
      </c>
      <c r="G17" s="100">
        <v>5</v>
      </c>
      <c r="H17" s="100">
        <v>6</v>
      </c>
      <c r="I17" s="100">
        <v>7</v>
      </c>
      <c r="J17" s="100">
        <v>8</v>
      </c>
      <c r="K17" s="100">
        <v>9</v>
      </c>
      <c r="L17" s="100">
        <v>10</v>
      </c>
      <c r="M17" s="100">
        <v>11</v>
      </c>
      <c r="N17" s="100">
        <v>12</v>
      </c>
      <c r="O17" s="100">
        <v>13</v>
      </c>
      <c r="P17" s="100">
        <v>14</v>
      </c>
      <c r="Q17" s="100">
        <v>15</v>
      </c>
      <c r="R17" s="100">
        <v>16</v>
      </c>
      <c r="S17" s="100">
        <v>17</v>
      </c>
      <c r="T17" s="100">
        <v>18</v>
      </c>
      <c r="U17" s="100">
        <v>19</v>
      </c>
      <c r="V17" s="100">
        <v>20</v>
      </c>
      <c r="W17" s="100">
        <v>21</v>
      </c>
      <c r="X17" s="100">
        <v>22</v>
      </c>
      <c r="Y17" s="101">
        <v>23</v>
      </c>
      <c r="Z17" s="100">
        <v>24</v>
      </c>
      <c r="AA17" s="100">
        <v>25</v>
      </c>
      <c r="AB17" s="100">
        <v>26</v>
      </c>
      <c r="AC17" s="100">
        <v>27</v>
      </c>
      <c r="AD17" s="100">
        <v>28</v>
      </c>
      <c r="AE17" s="100">
        <v>29</v>
      </c>
      <c r="AF17" s="100">
        <v>30</v>
      </c>
      <c r="AG17" s="100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5">
        <v>13</v>
      </c>
      <c r="HU17" s="95">
        <v>14</v>
      </c>
      <c r="HV17" s="95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08">
        <v>29</v>
      </c>
      <c r="LY17" s="108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5">
        <v>29</v>
      </c>
      <c r="NC17" s="95">
        <v>30</v>
      </c>
      <c r="ND17" s="96">
        <v>31</v>
      </c>
      <c r="NE17" s="95">
        <v>1</v>
      </c>
      <c r="NF17" s="95">
        <v>2</v>
      </c>
      <c r="NG17" s="95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0" t="s">
        <v>0</v>
      </c>
      <c r="D18" s="100" t="s">
        <v>3</v>
      </c>
      <c r="E18" s="100" t="s">
        <v>4</v>
      </c>
      <c r="F18" s="100" t="s">
        <v>5</v>
      </c>
      <c r="G18" s="100" t="s">
        <v>6</v>
      </c>
      <c r="H18" s="100" t="s">
        <v>7</v>
      </c>
      <c r="I18" s="100" t="s">
        <v>2</v>
      </c>
      <c r="J18" s="100" t="s">
        <v>0</v>
      </c>
      <c r="K18" s="100" t="s">
        <v>3</v>
      </c>
      <c r="L18" s="100" t="s">
        <v>4</v>
      </c>
      <c r="M18" s="100" t="s">
        <v>5</v>
      </c>
      <c r="N18" s="100" t="s">
        <v>6</v>
      </c>
      <c r="O18" s="100" t="s">
        <v>7</v>
      </c>
      <c r="P18" s="100" t="s">
        <v>2</v>
      </c>
      <c r="Q18" s="100" t="s">
        <v>0</v>
      </c>
      <c r="R18" s="100" t="s">
        <v>3</v>
      </c>
      <c r="S18" s="100" t="s">
        <v>4</v>
      </c>
      <c r="T18" s="100" t="s">
        <v>5</v>
      </c>
      <c r="U18" s="100" t="s">
        <v>6</v>
      </c>
      <c r="V18" s="101" t="s">
        <v>36</v>
      </c>
      <c r="W18" s="100" t="s">
        <v>2</v>
      </c>
      <c r="X18" s="100" t="s">
        <v>0</v>
      </c>
      <c r="Y18" s="100" t="s">
        <v>3</v>
      </c>
      <c r="Z18" s="100" t="s">
        <v>4</v>
      </c>
      <c r="AA18" s="100" t="s">
        <v>5</v>
      </c>
      <c r="AB18" s="100" t="s">
        <v>6</v>
      </c>
      <c r="AC18" s="100" t="s">
        <v>7</v>
      </c>
      <c r="AD18" s="100" t="s">
        <v>2</v>
      </c>
      <c r="AE18" s="100" t="s">
        <v>0</v>
      </c>
      <c r="AF18" s="100" t="s">
        <v>3</v>
      </c>
      <c r="AG18" s="100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58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0" t="s">
        <v>6</v>
      </c>
      <c r="BL18" s="100" t="s">
        <v>7</v>
      </c>
      <c r="BM18" s="100" t="s">
        <v>2</v>
      </c>
      <c r="BN18" s="100" t="s">
        <v>0</v>
      </c>
      <c r="BO18" s="100" t="s">
        <v>3</v>
      </c>
      <c r="BP18" s="100" t="s">
        <v>4</v>
      </c>
      <c r="BQ18" s="100" t="s">
        <v>5</v>
      </c>
      <c r="BR18" s="100" t="s">
        <v>6</v>
      </c>
      <c r="BS18" s="100" t="s">
        <v>7</v>
      </c>
      <c r="BT18" s="100" t="s">
        <v>2</v>
      </c>
      <c r="BU18" s="100" t="s">
        <v>0</v>
      </c>
      <c r="BV18" s="100" t="s">
        <v>3</v>
      </c>
      <c r="BW18" s="100" t="s">
        <v>4</v>
      </c>
      <c r="BX18" s="100" t="s">
        <v>5</v>
      </c>
      <c r="BY18" s="100" t="s">
        <v>6</v>
      </c>
      <c r="BZ18" s="100" t="s">
        <v>7</v>
      </c>
      <c r="CA18" s="100" t="s">
        <v>2</v>
      </c>
      <c r="CB18" s="100" t="s">
        <v>0</v>
      </c>
      <c r="CC18" s="100" t="s">
        <v>3</v>
      </c>
      <c r="CD18" s="100" t="s">
        <v>4</v>
      </c>
      <c r="CE18" s="104" t="s">
        <v>57</v>
      </c>
      <c r="CF18" s="100" t="s">
        <v>6</v>
      </c>
      <c r="CG18" s="100" t="s">
        <v>7</v>
      </c>
      <c r="CH18" s="100" t="s">
        <v>2</v>
      </c>
      <c r="CI18" s="100" t="s">
        <v>0</v>
      </c>
      <c r="CJ18" s="100" t="s">
        <v>3</v>
      </c>
      <c r="CK18" s="100" t="s">
        <v>4</v>
      </c>
      <c r="CL18" s="100" t="s">
        <v>5</v>
      </c>
      <c r="CM18" s="100" t="s">
        <v>6</v>
      </c>
      <c r="CN18" s="100" t="s">
        <v>7</v>
      </c>
      <c r="CO18" s="100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54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54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54</v>
      </c>
      <c r="HF18" t="s">
        <v>3</v>
      </c>
      <c r="HG18" t="s">
        <v>61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54</v>
      </c>
      <c r="HT18" s="95" t="s">
        <v>55</v>
      </c>
      <c r="HU18" s="95" t="s">
        <v>56</v>
      </c>
      <c r="HV18" s="95" t="s">
        <v>57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54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54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08" t="s">
        <v>62</v>
      </c>
      <c r="LY18" s="108" t="s">
        <v>63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5" t="s">
        <v>2</v>
      </c>
      <c r="NC18" s="98" t="s">
        <v>54</v>
      </c>
      <c r="ND18" s="96" t="s">
        <v>55</v>
      </c>
      <c r="NE18" s="95" t="s">
        <v>56</v>
      </c>
      <c r="NF18" s="95" t="s">
        <v>57</v>
      </c>
      <c r="NG18" s="95" t="s">
        <v>58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54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54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54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63</v>
      </c>
      <c r="QP18" s="23" t="s">
        <v>64</v>
      </c>
      <c r="QQ18" s="23" t="s">
        <v>65</v>
      </c>
    </row>
    <row r="19" spans="1:459" ht="15" customHeight="1" x14ac:dyDescent="0.15">
      <c r="A19" s="22">
        <v>2025</v>
      </c>
      <c r="B19" s="19">
        <v>15</v>
      </c>
      <c r="C19" s="105">
        <v>1</v>
      </c>
      <c r="D19" s="105">
        <v>2</v>
      </c>
      <c r="E19" s="105">
        <v>3</v>
      </c>
      <c r="F19" s="105">
        <v>4</v>
      </c>
      <c r="G19" s="105">
        <v>5</v>
      </c>
      <c r="H19" s="105">
        <v>6</v>
      </c>
      <c r="I19" s="105">
        <v>7</v>
      </c>
      <c r="J19" s="105">
        <v>8</v>
      </c>
      <c r="K19" s="105">
        <v>9</v>
      </c>
      <c r="L19" s="105">
        <v>10</v>
      </c>
      <c r="M19" s="105">
        <v>11</v>
      </c>
      <c r="N19" s="105">
        <v>12</v>
      </c>
      <c r="O19" s="105">
        <v>13</v>
      </c>
      <c r="P19" s="105">
        <v>14</v>
      </c>
      <c r="Q19" s="105">
        <v>15</v>
      </c>
      <c r="R19" s="105">
        <v>16</v>
      </c>
      <c r="S19" s="105">
        <v>17</v>
      </c>
      <c r="T19" s="105">
        <v>18</v>
      </c>
      <c r="U19" s="105">
        <v>19</v>
      </c>
      <c r="V19" s="105">
        <v>20</v>
      </c>
      <c r="W19" s="105">
        <v>21</v>
      </c>
      <c r="X19" s="105">
        <v>22</v>
      </c>
      <c r="Y19" s="113">
        <v>23</v>
      </c>
      <c r="Z19" s="105">
        <v>24</v>
      </c>
      <c r="AA19" s="105">
        <v>25</v>
      </c>
      <c r="AB19" s="105">
        <v>26</v>
      </c>
      <c r="AC19" s="105">
        <v>27</v>
      </c>
      <c r="AD19" s="105">
        <v>28</v>
      </c>
      <c r="AE19" s="105">
        <v>29</v>
      </c>
      <c r="AF19" s="105">
        <v>30</v>
      </c>
      <c r="AG19" s="105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5">
        <v>13</v>
      </c>
      <c r="HU19" s="95">
        <v>14</v>
      </c>
      <c r="HV19" s="95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0">
        <v>29</v>
      </c>
      <c r="KT19" s="109">
        <v>30</v>
      </c>
      <c r="KU19" s="110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5">
        <v>29</v>
      </c>
      <c r="NC19" s="95">
        <v>30</v>
      </c>
      <c r="ND19" s="95">
        <v>31</v>
      </c>
      <c r="NE19" s="95">
        <v>1</v>
      </c>
      <c r="NF19" s="95">
        <v>2</v>
      </c>
      <c r="NG19" s="95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5" t="s">
        <v>56</v>
      </c>
      <c r="D20" s="105" t="s">
        <v>57</v>
      </c>
      <c r="E20" s="105" t="s">
        <v>58</v>
      </c>
      <c r="F20" s="105" t="s">
        <v>7</v>
      </c>
      <c r="G20" s="105" t="s">
        <v>2</v>
      </c>
      <c r="H20" s="105" t="s">
        <v>0</v>
      </c>
      <c r="I20" s="105" t="s">
        <v>3</v>
      </c>
      <c r="J20" s="105" t="s">
        <v>4</v>
      </c>
      <c r="K20" s="105" t="s">
        <v>5</v>
      </c>
      <c r="L20" s="105" t="s">
        <v>6</v>
      </c>
      <c r="M20" s="105" t="s">
        <v>7</v>
      </c>
      <c r="N20" s="105" t="s">
        <v>2</v>
      </c>
      <c r="O20" s="106" t="s">
        <v>54</v>
      </c>
      <c r="P20" s="105" t="s">
        <v>3</v>
      </c>
      <c r="Q20" s="105" t="s">
        <v>4</v>
      </c>
      <c r="R20" s="105" t="s">
        <v>5</v>
      </c>
      <c r="S20" s="105" t="s">
        <v>6</v>
      </c>
      <c r="T20" s="105" t="s">
        <v>7</v>
      </c>
      <c r="U20" s="105" t="s">
        <v>2</v>
      </c>
      <c r="V20" s="105" t="s">
        <v>0</v>
      </c>
      <c r="W20" s="105" t="s">
        <v>3</v>
      </c>
      <c r="X20" s="105" t="s">
        <v>4</v>
      </c>
      <c r="Y20" s="105" t="s">
        <v>5</v>
      </c>
      <c r="Z20" s="105" t="s">
        <v>6</v>
      </c>
      <c r="AA20" s="105" t="s">
        <v>7</v>
      </c>
      <c r="AB20" s="105" t="s">
        <v>2</v>
      </c>
      <c r="AC20" s="105" t="s">
        <v>0</v>
      </c>
      <c r="AD20" s="105" t="s">
        <v>3</v>
      </c>
      <c r="AE20" s="105" t="s">
        <v>4</v>
      </c>
      <c r="AF20" s="105" t="s">
        <v>5</v>
      </c>
      <c r="AG20" s="105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54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54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63</v>
      </c>
      <c r="CN20" s="23" t="s">
        <v>64</v>
      </c>
      <c r="CO20" s="23" t="s">
        <v>65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54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57</v>
      </c>
      <c r="EW20" s="23" t="s">
        <v>6</v>
      </c>
      <c r="EX20" s="23" t="s">
        <v>63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54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54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0" t="s">
        <v>6</v>
      </c>
      <c r="HI20" s="100" t="s">
        <v>7</v>
      </c>
      <c r="HJ20" s="100" t="s">
        <v>2</v>
      </c>
      <c r="HK20" s="100" t="s">
        <v>0</v>
      </c>
      <c r="HL20" s="100" t="s">
        <v>3</v>
      </c>
      <c r="HM20" s="100" t="s">
        <v>4</v>
      </c>
      <c r="HN20" s="100" t="s">
        <v>5</v>
      </c>
      <c r="HO20" s="100" t="s">
        <v>6</v>
      </c>
      <c r="HP20" s="100" t="s">
        <v>7</v>
      </c>
      <c r="HQ20" s="100" t="s">
        <v>2</v>
      </c>
      <c r="HR20" s="100" t="s">
        <v>0</v>
      </c>
      <c r="HS20" s="100" t="s">
        <v>3</v>
      </c>
      <c r="HT20" s="95" t="s">
        <v>4</v>
      </c>
      <c r="HU20" s="95" t="s">
        <v>5</v>
      </c>
      <c r="HV20" s="95" t="s">
        <v>6</v>
      </c>
      <c r="HW20" s="100" t="s">
        <v>7</v>
      </c>
      <c r="HX20" s="100" t="s">
        <v>2</v>
      </c>
      <c r="HY20" s="100" t="s">
        <v>0</v>
      </c>
      <c r="HZ20" s="100" t="s">
        <v>3</v>
      </c>
      <c r="IA20" s="100" t="s">
        <v>4</v>
      </c>
      <c r="IB20" s="104" t="s">
        <v>57</v>
      </c>
      <c r="IC20" s="100" t="s">
        <v>6</v>
      </c>
      <c r="ID20" s="100" t="s">
        <v>7</v>
      </c>
      <c r="IE20" s="100" t="s">
        <v>2</v>
      </c>
      <c r="IF20" s="100" t="s">
        <v>0</v>
      </c>
      <c r="IG20" s="100" t="s">
        <v>3</v>
      </c>
      <c r="IH20" s="100" t="s">
        <v>4</v>
      </c>
      <c r="II20" s="100" t="s">
        <v>5</v>
      </c>
      <c r="IJ20" s="100" t="s">
        <v>6</v>
      </c>
      <c r="IK20" s="100" t="s">
        <v>7</v>
      </c>
      <c r="IL20" s="100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57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65</v>
      </c>
      <c r="JP20" s="23" t="s">
        <v>66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2" t="s">
        <v>57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0" t="s">
        <v>56</v>
      </c>
      <c r="KT20" s="109" t="s">
        <v>57</v>
      </c>
      <c r="KU20" s="110" t="s">
        <v>58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54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63</v>
      </c>
      <c r="LY20" s="23" t="s">
        <v>64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2" t="s">
        <v>57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5" t="s">
        <v>65</v>
      </c>
      <c r="NC20" s="95" t="s">
        <v>66</v>
      </c>
      <c r="ND20" s="95" t="s">
        <v>61</v>
      </c>
      <c r="NE20" s="95" t="s">
        <v>5</v>
      </c>
      <c r="NF20" s="95" t="s">
        <v>6</v>
      </c>
      <c r="NG20" s="95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54</v>
      </c>
      <c r="NX20" s="18" t="s">
        <v>3</v>
      </c>
      <c r="NY20" s="18" t="s">
        <v>4</v>
      </c>
      <c r="NZ20" s="18" t="s">
        <v>5</v>
      </c>
      <c r="OA20" s="27" t="s">
        <v>58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63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58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2" t="s">
        <v>58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0">
        <v>1</v>
      </c>
      <c r="D21" s="100">
        <v>2</v>
      </c>
      <c r="E21" s="100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5">
        <v>13</v>
      </c>
      <c r="HU21" s="95">
        <v>14</v>
      </c>
      <c r="HV21" s="95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1">
        <v>13</v>
      </c>
      <c r="IZ21" s="111">
        <v>14</v>
      </c>
      <c r="JA21" s="111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5">
        <v>29</v>
      </c>
      <c r="NC21" s="95">
        <v>30</v>
      </c>
      <c r="ND21" s="95">
        <v>31</v>
      </c>
      <c r="NE21" s="95">
        <v>1</v>
      </c>
      <c r="NF21" s="95">
        <v>2</v>
      </c>
      <c r="NG21" s="95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6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0" t="s">
        <v>5</v>
      </c>
      <c r="D22" s="100" t="s">
        <v>6</v>
      </c>
      <c r="E22" s="100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54</v>
      </c>
      <c r="V22" s="18" t="s">
        <v>3</v>
      </c>
      <c r="W22" s="18" t="s">
        <v>4</v>
      </c>
      <c r="X22" s="18" t="s">
        <v>5</v>
      </c>
      <c r="Y22" s="27" t="s">
        <v>58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63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58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2" t="s">
        <v>58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61</v>
      </c>
      <c r="DS22" s="23" t="s">
        <v>60</v>
      </c>
      <c r="DT22" t="s">
        <v>6</v>
      </c>
      <c r="DU22" t="s">
        <v>7</v>
      </c>
      <c r="DV22" s="17" t="s">
        <v>35</v>
      </c>
      <c r="DW22" s="17" t="s">
        <v>54</v>
      </c>
      <c r="DX22" s="17" t="s">
        <v>55</v>
      </c>
      <c r="DY22" s="17" t="s">
        <v>56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54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54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54</v>
      </c>
      <c r="HR22" s="23" t="s">
        <v>3</v>
      </c>
      <c r="HS22" s="23" t="s">
        <v>4</v>
      </c>
      <c r="HT22" s="95" t="s">
        <v>5</v>
      </c>
      <c r="HU22" s="95" t="s">
        <v>6</v>
      </c>
      <c r="HV22" s="95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63</v>
      </c>
      <c r="IK22" s="23" t="s">
        <v>64</v>
      </c>
      <c r="IL22" s="23" t="s">
        <v>65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58</v>
      </c>
      <c r="IX22" s="18" t="s">
        <v>7</v>
      </c>
      <c r="IY22" s="111" t="s">
        <v>2</v>
      </c>
      <c r="IZ22" s="112" t="s">
        <v>54</v>
      </c>
      <c r="JA22" s="112" t="s">
        <v>55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54</v>
      </c>
      <c r="KC22" s="23" t="s">
        <v>55</v>
      </c>
      <c r="KD22" s="23" t="s">
        <v>56</v>
      </c>
      <c r="KE22" s="23" t="s">
        <v>57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55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2" t="s">
        <v>54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54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5" t="s">
        <v>3</v>
      </c>
      <c r="NC22" s="95" t="s">
        <v>4</v>
      </c>
      <c r="ND22" s="95" t="s">
        <v>5</v>
      </c>
      <c r="NE22" s="95" t="s">
        <v>6</v>
      </c>
      <c r="NF22" s="95" t="s">
        <v>7</v>
      </c>
      <c r="NG22" s="95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58</v>
      </c>
      <c r="OH22" s="23" t="s">
        <v>7</v>
      </c>
      <c r="OI22" s="116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2" t="s">
        <v>57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57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65</v>
      </c>
      <c r="QP22" s="23" t="s">
        <v>66</v>
      </c>
      <c r="QQ22" s="23" t="s">
        <v>61</v>
      </c>
    </row>
    <row r="23" spans="1:459" x14ac:dyDescent="0.15">
      <c r="A23" s="22">
        <v>2027</v>
      </c>
      <c r="B23" s="19">
        <v>19</v>
      </c>
      <c r="C23" s="105">
        <v>1</v>
      </c>
      <c r="D23" s="105">
        <v>2</v>
      </c>
      <c r="E23" s="105">
        <v>3</v>
      </c>
      <c r="F23" s="105">
        <v>4</v>
      </c>
      <c r="G23" s="105">
        <v>5</v>
      </c>
      <c r="H23" s="105">
        <v>6</v>
      </c>
      <c r="I23" s="105">
        <v>7</v>
      </c>
      <c r="J23" s="105">
        <v>8</v>
      </c>
      <c r="K23" s="105">
        <v>9</v>
      </c>
      <c r="L23" s="105">
        <v>10</v>
      </c>
      <c r="M23" s="105">
        <v>11</v>
      </c>
      <c r="N23" s="105">
        <v>12</v>
      </c>
      <c r="O23" s="105">
        <v>13</v>
      </c>
      <c r="P23" s="105">
        <v>14</v>
      </c>
      <c r="Q23" s="105">
        <v>15</v>
      </c>
      <c r="R23" s="105">
        <v>16</v>
      </c>
      <c r="S23" s="105">
        <v>17</v>
      </c>
      <c r="T23" s="105">
        <v>18</v>
      </c>
      <c r="U23" s="105">
        <v>19</v>
      </c>
      <c r="V23" s="105">
        <v>20</v>
      </c>
      <c r="W23" s="105">
        <v>21</v>
      </c>
      <c r="X23" s="105">
        <v>22</v>
      </c>
      <c r="Y23" s="113">
        <v>23</v>
      </c>
      <c r="Z23" s="105">
        <v>24</v>
      </c>
      <c r="AA23" s="105">
        <v>25</v>
      </c>
      <c r="AB23" s="105">
        <v>26</v>
      </c>
      <c r="AC23" s="105">
        <v>27</v>
      </c>
      <c r="AD23" s="105">
        <v>28</v>
      </c>
      <c r="AE23" s="105">
        <v>29</v>
      </c>
      <c r="AF23" s="105">
        <v>30</v>
      </c>
      <c r="AG23" s="114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5">
        <v>13</v>
      </c>
      <c r="HU23" s="95">
        <v>14</v>
      </c>
      <c r="HV23" s="95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5">
        <v>29</v>
      </c>
      <c r="NC23" s="98">
        <v>30</v>
      </c>
      <c r="ND23" s="96">
        <v>31</v>
      </c>
      <c r="NE23" s="95">
        <v>1</v>
      </c>
      <c r="NF23" s="95">
        <v>2</v>
      </c>
      <c r="NG23" s="95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5" t="s">
        <v>6</v>
      </c>
      <c r="D24" s="105" t="s">
        <v>7</v>
      </c>
      <c r="E24" s="105" t="s">
        <v>2</v>
      </c>
      <c r="F24" s="105" t="s">
        <v>0</v>
      </c>
      <c r="G24" s="105" t="s">
        <v>3</v>
      </c>
      <c r="H24" s="105" t="s">
        <v>4</v>
      </c>
      <c r="I24" s="105" t="s">
        <v>5</v>
      </c>
      <c r="J24" s="105" t="s">
        <v>6</v>
      </c>
      <c r="K24" s="105" t="s">
        <v>7</v>
      </c>
      <c r="L24" s="105" t="s">
        <v>2</v>
      </c>
      <c r="M24" s="105" t="s">
        <v>0</v>
      </c>
      <c r="N24" s="105" t="s">
        <v>3</v>
      </c>
      <c r="O24" s="105" t="s">
        <v>4</v>
      </c>
      <c r="P24" s="105" t="s">
        <v>5</v>
      </c>
      <c r="Q24" s="105" t="s">
        <v>6</v>
      </c>
      <c r="R24" s="105" t="s">
        <v>7</v>
      </c>
      <c r="S24" s="105" t="s">
        <v>2</v>
      </c>
      <c r="T24" s="105" t="s">
        <v>0</v>
      </c>
      <c r="U24" s="105" t="s">
        <v>3</v>
      </c>
      <c r="V24" s="105" t="s">
        <v>4</v>
      </c>
      <c r="W24" s="105" t="s">
        <v>5</v>
      </c>
      <c r="X24" s="105" t="s">
        <v>6</v>
      </c>
      <c r="Y24" s="113" t="s">
        <v>36</v>
      </c>
      <c r="Z24" s="105" t="s">
        <v>2</v>
      </c>
      <c r="AA24" s="105" t="s">
        <v>0</v>
      </c>
      <c r="AB24" s="105" t="s">
        <v>3</v>
      </c>
      <c r="AC24" s="105" t="s">
        <v>4</v>
      </c>
      <c r="AD24" s="105" t="s">
        <v>5</v>
      </c>
      <c r="AE24" s="105" t="s">
        <v>58</v>
      </c>
      <c r="AF24" s="105" t="s">
        <v>7</v>
      </c>
      <c r="AG24" s="114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2" t="s">
        <v>57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57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65</v>
      </c>
      <c r="CN24" s="23" t="s">
        <v>66</v>
      </c>
      <c r="CO24" s="23" t="s">
        <v>61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57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65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63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56</v>
      </c>
      <c r="HS24" t="s">
        <v>5</v>
      </c>
      <c r="HT24" s="95" t="s">
        <v>58</v>
      </c>
      <c r="HU24" s="95" t="s">
        <v>7</v>
      </c>
      <c r="HV24" s="95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54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54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57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65</v>
      </c>
      <c r="LY24" s="23" t="s">
        <v>66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2" t="s">
        <v>57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5" t="s">
        <v>56</v>
      </c>
      <c r="NC24" s="98" t="s">
        <v>57</v>
      </c>
      <c r="ND24" s="96" t="s">
        <v>58</v>
      </c>
      <c r="NE24" s="97" t="s">
        <v>36</v>
      </c>
      <c r="NF24" s="95" t="s">
        <v>2</v>
      </c>
      <c r="NG24" s="95" t="s">
        <v>54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3" t="s">
        <v>54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54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66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61</v>
      </c>
      <c r="QP24" s="18" t="s">
        <v>60</v>
      </c>
      <c r="QQ24" s="18" t="s">
        <v>62</v>
      </c>
    </row>
    <row r="25" spans="1:459" x14ac:dyDescent="0.15">
      <c r="A25" s="22">
        <v>2028</v>
      </c>
      <c r="B25" s="19">
        <v>21</v>
      </c>
      <c r="C25" s="100">
        <v>1</v>
      </c>
      <c r="D25" s="100">
        <v>2</v>
      </c>
      <c r="E25" s="100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5">
        <v>13</v>
      </c>
      <c r="HU25" s="95">
        <v>14</v>
      </c>
      <c r="HV25" s="95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5">
        <v>30</v>
      </c>
      <c r="KU25" s="116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5">
        <v>29</v>
      </c>
      <c r="NC25" s="95">
        <v>30</v>
      </c>
      <c r="ND25" s="95">
        <v>31</v>
      </c>
      <c r="NE25" s="95">
        <v>1</v>
      </c>
      <c r="NF25" s="95">
        <v>2</v>
      </c>
      <c r="NG25" s="95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1" t="s">
        <v>36</v>
      </c>
      <c r="D26" s="100" t="s">
        <v>2</v>
      </c>
      <c r="E26" s="100" t="s">
        <v>54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3" t="s">
        <v>54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54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66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61</v>
      </c>
      <c r="CN26" s="18" t="s">
        <v>60</v>
      </c>
      <c r="CO26" s="18" t="s">
        <v>62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54</v>
      </c>
      <c r="DS26" s="23" t="s">
        <v>3</v>
      </c>
      <c r="DT26" t="s">
        <v>67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54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54</v>
      </c>
      <c r="HF26" t="s">
        <v>3</v>
      </c>
      <c r="HG26" t="s">
        <v>61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54</v>
      </c>
      <c r="HT26" s="95" t="s">
        <v>55</v>
      </c>
      <c r="HU26" s="95" t="s">
        <v>56</v>
      </c>
      <c r="HV26" s="95" t="s">
        <v>57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54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54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08" t="s">
        <v>62</v>
      </c>
      <c r="LY26" s="108" t="s">
        <v>63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5" t="s">
        <v>2</v>
      </c>
      <c r="NC26" s="98" t="s">
        <v>54</v>
      </c>
      <c r="ND26" s="96" t="s">
        <v>55</v>
      </c>
      <c r="NE26" s="95" t="s">
        <v>56</v>
      </c>
      <c r="NF26" s="95" t="s">
        <v>57</v>
      </c>
      <c r="NG26" s="95" t="s">
        <v>58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54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54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54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63</v>
      </c>
      <c r="QP26" s="23" t="s">
        <v>64</v>
      </c>
      <c r="QQ26" s="23" t="s">
        <v>65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D6" sqref="D6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3"/>
    </row>
    <row r="2" spans="2:13" ht="30" customHeight="1" x14ac:dyDescent="0.15">
      <c r="F2" s="1"/>
      <c r="G2" s="1"/>
    </row>
    <row r="3" spans="2:13" ht="29.25" customHeight="1" x14ac:dyDescent="0.15">
      <c r="B3" s="146" t="s">
        <v>42</v>
      </c>
      <c r="C3" s="136"/>
      <c r="D3" s="147"/>
      <c r="E3" s="147"/>
      <c r="H3">
        <v>2018</v>
      </c>
      <c r="I3">
        <v>1</v>
      </c>
      <c r="J3">
        <v>2</v>
      </c>
      <c r="M3" s="60"/>
    </row>
    <row r="4" spans="2:13" ht="29.25" customHeight="1" x14ac:dyDescent="0.15">
      <c r="B4" s="137" t="s">
        <v>17</v>
      </c>
      <c r="C4" s="5" t="s">
        <v>41</v>
      </c>
      <c r="D4" s="248">
        <v>2024</v>
      </c>
      <c r="E4" s="248"/>
      <c r="H4">
        <v>2019</v>
      </c>
      <c r="I4">
        <v>3</v>
      </c>
      <c r="J4">
        <v>4</v>
      </c>
      <c r="M4" s="60"/>
    </row>
    <row r="5" spans="2:13" ht="29.25" customHeight="1" x14ac:dyDescent="0.15">
      <c r="B5" s="144" t="s">
        <v>16</v>
      </c>
      <c r="C5" s="63"/>
      <c r="D5" s="246" t="s">
        <v>113</v>
      </c>
      <c r="E5" s="247"/>
      <c r="H5">
        <v>2020</v>
      </c>
      <c r="I5">
        <v>5</v>
      </c>
      <c r="J5">
        <v>6</v>
      </c>
      <c r="M5" s="60"/>
    </row>
    <row r="6" spans="2:13" ht="29.25" customHeight="1" x14ac:dyDescent="0.15">
      <c r="B6" s="243" t="s">
        <v>13</v>
      </c>
      <c r="C6" s="142" t="s">
        <v>78</v>
      </c>
      <c r="D6" s="145">
        <v>45355</v>
      </c>
      <c r="E6" s="65" t="str">
        <f>IF(D6="","",TEXT(D6,"(AAA)"))</f>
        <v>(月)</v>
      </c>
      <c r="F6" s="241" t="s">
        <v>86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244"/>
      <c r="C7" s="143" t="s">
        <v>79</v>
      </c>
      <c r="D7" s="145">
        <v>45404</v>
      </c>
      <c r="E7" s="65" t="str">
        <f>IF(D7="","",TEXT(D7,"(AAA)"))</f>
        <v>(月)</v>
      </c>
      <c r="F7" s="240" t="s">
        <v>111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244"/>
      <c r="C8" s="143" t="s">
        <v>45</v>
      </c>
      <c r="D8" s="145">
        <v>45632</v>
      </c>
      <c r="E8" s="65" t="str">
        <f>IF(D8="","",TEXT(D8,"(AAA)"))</f>
        <v>(金)</v>
      </c>
      <c r="F8" s="242" t="s">
        <v>87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245"/>
      <c r="C9" s="142" t="s">
        <v>44</v>
      </c>
      <c r="D9" s="145">
        <v>45667</v>
      </c>
      <c r="E9" s="65" t="str">
        <f t="shared" ref="E9" si="0">IF(D9="","",TEXT(D9,"(AAA)"))</f>
        <v>(金)</v>
      </c>
      <c r="F9" s="241" t="s">
        <v>88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76"/>
  <sheetViews>
    <sheetView showGridLines="0" showZeros="0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O47" sqref="AO47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170" t="s">
        <v>95</v>
      </c>
    </row>
    <row r="2" spans="2:47" x14ac:dyDescent="0.15">
      <c r="O2" s="40" t="s">
        <v>49</v>
      </c>
      <c r="X2" s="40" t="s">
        <v>48</v>
      </c>
      <c r="AM2" s="36" t="s">
        <v>40</v>
      </c>
    </row>
    <row r="3" spans="2:47" x14ac:dyDescent="0.15">
      <c r="B3" s="277" t="s">
        <v>16</v>
      </c>
      <c r="C3" s="277"/>
      <c r="D3" s="277"/>
      <c r="E3" s="278" t="str">
        <f>初期入力!D5</f>
        <v>●●工事</v>
      </c>
      <c r="F3" s="278"/>
      <c r="G3" s="278"/>
      <c r="H3" s="278"/>
      <c r="I3" s="278"/>
      <c r="J3" s="278"/>
      <c r="K3" s="278"/>
      <c r="L3" s="278"/>
      <c r="M3" s="278"/>
      <c r="O3" s="171"/>
      <c r="P3" s="275">
        <f>初期入力!D6</f>
        <v>45355</v>
      </c>
      <c r="Q3" s="275"/>
      <c r="R3" s="275"/>
      <c r="S3" s="172" t="s">
        <v>8</v>
      </c>
      <c r="T3" s="275">
        <f>初期入力!D9</f>
        <v>45667</v>
      </c>
      <c r="U3" s="275"/>
      <c r="V3" s="275"/>
      <c r="W3" s="173"/>
      <c r="Y3" s="276" t="s">
        <v>46</v>
      </c>
      <c r="Z3" s="276"/>
      <c r="AA3" s="274">
        <f>初期入力!D7</f>
        <v>45404</v>
      </c>
      <c r="AB3" s="274"/>
      <c r="AC3" s="274"/>
      <c r="AD3" s="172" t="s">
        <v>8</v>
      </c>
      <c r="AE3" s="273" t="s">
        <v>47</v>
      </c>
      <c r="AF3" s="273"/>
      <c r="AG3" s="273"/>
      <c r="AH3" s="274">
        <f>+初期入力!D8</f>
        <v>45632</v>
      </c>
      <c r="AI3" s="274"/>
      <c r="AJ3" s="274"/>
      <c r="AM3" s="38" t="s">
        <v>82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174">
        <v>1</v>
      </c>
      <c r="H5" s="175">
        <v>2</v>
      </c>
      <c r="I5" s="175">
        <v>3</v>
      </c>
      <c r="J5" s="175">
        <v>4</v>
      </c>
      <c r="K5" s="175">
        <v>5</v>
      </c>
      <c r="L5" s="175">
        <v>6</v>
      </c>
      <c r="M5" s="175">
        <v>7</v>
      </c>
      <c r="N5" s="175">
        <v>8</v>
      </c>
      <c r="O5" s="175">
        <v>9</v>
      </c>
      <c r="P5" s="175">
        <v>10</v>
      </c>
      <c r="Q5" s="175">
        <v>11</v>
      </c>
      <c r="R5" s="175">
        <v>12</v>
      </c>
      <c r="S5" s="175">
        <v>13</v>
      </c>
      <c r="T5" s="175">
        <v>14</v>
      </c>
      <c r="U5" s="175">
        <v>15</v>
      </c>
      <c r="V5" s="175">
        <v>16</v>
      </c>
      <c r="W5" s="175">
        <v>17</v>
      </c>
      <c r="X5" s="175">
        <v>18</v>
      </c>
      <c r="Y5" s="175">
        <v>19</v>
      </c>
      <c r="Z5" s="175">
        <v>20</v>
      </c>
      <c r="AA5" s="175">
        <v>21</v>
      </c>
      <c r="AB5" s="175">
        <v>22</v>
      </c>
      <c r="AC5" s="175">
        <v>23</v>
      </c>
      <c r="AD5" s="175">
        <v>24</v>
      </c>
      <c r="AE5" s="175">
        <v>25</v>
      </c>
      <c r="AF5" s="175">
        <v>26</v>
      </c>
      <c r="AG5" s="175">
        <v>27</v>
      </c>
      <c r="AH5" s="175">
        <v>28</v>
      </c>
      <c r="AI5" s="175">
        <v>29</v>
      </c>
      <c r="AJ5" s="175">
        <v>30</v>
      </c>
      <c r="AK5" s="176">
        <v>31</v>
      </c>
      <c r="AL5" s="164"/>
      <c r="AM5" s="164"/>
      <c r="AN5" s="99" t="s">
        <v>51</v>
      </c>
      <c r="AO5" s="99" t="s">
        <v>50</v>
      </c>
      <c r="AP5" s="35" t="s">
        <v>68</v>
      </c>
      <c r="AQ5" s="35" t="s">
        <v>48</v>
      </c>
      <c r="AT5" s="37"/>
      <c r="AU5" s="37"/>
    </row>
    <row r="6" spans="2:47" ht="12.75" customHeight="1" x14ac:dyDescent="0.15">
      <c r="B6" s="271" t="str">
        <f>+初期入力!D4&amp;"年"</f>
        <v>2024年</v>
      </c>
      <c r="C6" s="272"/>
      <c r="D6" s="177" t="s">
        <v>92</v>
      </c>
      <c r="E6" s="178"/>
      <c r="F6" s="179"/>
      <c r="G6" s="166" t="str">
        <f>'旬報(3月)'!D16</f>
        <v>金</v>
      </c>
      <c r="H6" s="167" t="str">
        <f>'旬報(3月)'!D17</f>
        <v>土</v>
      </c>
      <c r="I6" s="167" t="str">
        <f>'旬報(3月)'!D18</f>
        <v>日</v>
      </c>
      <c r="J6" s="167" t="str">
        <f>'旬報(3月)'!D19</f>
        <v>月</v>
      </c>
      <c r="K6" s="167" t="str">
        <f>'旬報(3月)'!D20</f>
        <v>火</v>
      </c>
      <c r="L6" s="167" t="str">
        <f>'旬報(3月)'!D21</f>
        <v>水</v>
      </c>
      <c r="M6" s="167" t="str">
        <f>'旬報(3月)'!D22</f>
        <v>木</v>
      </c>
      <c r="N6" s="167" t="str">
        <f>'旬報(3月)'!D23</f>
        <v>金</v>
      </c>
      <c r="O6" s="167" t="str">
        <f>'旬報(3月)'!D24</f>
        <v>土</v>
      </c>
      <c r="P6" s="167" t="str">
        <f>'旬報(3月)'!D25</f>
        <v>日</v>
      </c>
      <c r="Q6" s="167" t="str">
        <f>'旬報(3月)'!D36</f>
        <v>月</v>
      </c>
      <c r="R6" s="167" t="str">
        <f>'旬報(3月)'!D37</f>
        <v>火</v>
      </c>
      <c r="S6" s="167" t="str">
        <f>'旬報(3月)'!D38</f>
        <v>水</v>
      </c>
      <c r="T6" s="167" t="str">
        <f>'旬報(3月)'!D39</f>
        <v>木</v>
      </c>
      <c r="U6" s="167" t="str">
        <f>'旬報(3月)'!D40</f>
        <v>金</v>
      </c>
      <c r="V6" s="167" t="str">
        <f>'旬報(3月)'!D41</f>
        <v>土</v>
      </c>
      <c r="W6" s="167" t="str">
        <f>'旬報(3月)'!D42</f>
        <v>日</v>
      </c>
      <c r="X6" s="167" t="str">
        <f>'旬報(3月)'!D43</f>
        <v>月</v>
      </c>
      <c r="Y6" s="167" t="str">
        <f>'旬報(3月)'!D44</f>
        <v>火</v>
      </c>
      <c r="Z6" s="167" t="str">
        <f>'旬報(3月)'!D45</f>
        <v>水</v>
      </c>
      <c r="AA6" s="167" t="str">
        <f>'旬報(3月)'!D56</f>
        <v>木</v>
      </c>
      <c r="AB6" s="167" t="str">
        <f>'旬報(3月)'!D57</f>
        <v>金</v>
      </c>
      <c r="AC6" s="167" t="str">
        <f>'旬報(3月)'!D58</f>
        <v>土</v>
      </c>
      <c r="AD6" s="167" t="str">
        <f>'旬報(3月)'!D59</f>
        <v>日</v>
      </c>
      <c r="AE6" s="167" t="str">
        <f>'旬報(3月)'!D60</f>
        <v>月</v>
      </c>
      <c r="AF6" s="167" t="str">
        <f>'旬報(3月)'!D61</f>
        <v>火</v>
      </c>
      <c r="AG6" s="167" t="str">
        <f>'旬報(3月)'!D62</f>
        <v>水</v>
      </c>
      <c r="AH6" s="167" t="str">
        <f>'旬報(3月)'!D63</f>
        <v>木</v>
      </c>
      <c r="AI6" s="167" t="str">
        <f>'旬報(3月)'!D64</f>
        <v>金</v>
      </c>
      <c r="AJ6" s="167" t="str">
        <f>'旬報(3月)'!D65</f>
        <v>土</v>
      </c>
      <c r="AK6" s="168" t="str">
        <f>'旬報(3月)'!D66</f>
        <v>日</v>
      </c>
      <c r="AL6" s="128"/>
      <c r="AM6" s="128"/>
      <c r="AN6" s="35"/>
      <c r="AO6" s="35"/>
      <c r="AT6" s="37"/>
      <c r="AU6" s="37"/>
    </row>
    <row r="7" spans="2:47" ht="12.75" customHeight="1" x14ac:dyDescent="0.15">
      <c r="B7" s="269">
        <v>3</v>
      </c>
      <c r="C7" s="270" t="s">
        <v>1</v>
      </c>
      <c r="D7" s="180" t="s">
        <v>9</v>
      </c>
      <c r="E7" s="181"/>
      <c r="F7" s="182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5"/>
      <c r="AL7" s="164"/>
      <c r="AM7" s="164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269"/>
      <c r="C8" s="270"/>
      <c r="D8" s="180" t="s">
        <v>10</v>
      </c>
      <c r="E8" s="181"/>
      <c r="F8" s="182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5"/>
      <c r="AL8" s="164"/>
      <c r="AM8" s="164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186"/>
      <c r="C9" s="187"/>
      <c r="D9" s="188"/>
      <c r="E9" s="189"/>
      <c r="F9" s="190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4"/>
      <c r="AM9" s="194"/>
      <c r="AN9" s="37">
        <f>SUM(COUNTIF(G9:AK9,{"休"}))</f>
        <v>0</v>
      </c>
      <c r="AT9" s="37"/>
      <c r="AU9" s="37"/>
    </row>
    <row r="10" spans="2:47" ht="12.75" customHeight="1" x14ac:dyDescent="0.15">
      <c r="B10" s="195"/>
      <c r="C10" s="196"/>
      <c r="D10" s="197" t="s">
        <v>92</v>
      </c>
      <c r="E10" s="198"/>
      <c r="F10" s="199"/>
      <c r="G10" s="200" t="str">
        <f>'旬報(4月)'!D16</f>
        <v>月</v>
      </c>
      <c r="H10" s="201" t="str">
        <f>'旬報(4月)'!D17</f>
        <v>火</v>
      </c>
      <c r="I10" s="201" t="str">
        <f>'旬報(4月)'!D18</f>
        <v>水</v>
      </c>
      <c r="J10" s="201" t="str">
        <f>'旬報(4月)'!D19</f>
        <v>木</v>
      </c>
      <c r="K10" s="201" t="str">
        <f>'旬報(4月)'!D20</f>
        <v>金</v>
      </c>
      <c r="L10" s="201" t="str">
        <f>'旬報(4月)'!D21</f>
        <v>土</v>
      </c>
      <c r="M10" s="201" t="str">
        <f>'旬報(4月)'!D22</f>
        <v>日</v>
      </c>
      <c r="N10" s="201" t="str">
        <f>'旬報(4月)'!D23</f>
        <v>月</v>
      </c>
      <c r="O10" s="201" t="str">
        <f>'旬報(4月)'!D24</f>
        <v>火</v>
      </c>
      <c r="P10" s="201" t="str">
        <f>'旬報(4月)'!D25</f>
        <v>水</v>
      </c>
      <c r="Q10" s="201" t="str">
        <f>'旬報(4月)'!D36</f>
        <v>木</v>
      </c>
      <c r="R10" s="201" t="str">
        <f>'旬報(4月)'!D37</f>
        <v>金</v>
      </c>
      <c r="S10" s="201" t="str">
        <f>'旬報(4月)'!D38</f>
        <v>土</v>
      </c>
      <c r="T10" s="201" t="str">
        <f>'旬報(4月)'!D39</f>
        <v>日</v>
      </c>
      <c r="U10" s="201" t="str">
        <f>'旬報(4月)'!D40</f>
        <v>月</v>
      </c>
      <c r="V10" s="201" t="str">
        <f>'旬報(4月)'!D41</f>
        <v>火</v>
      </c>
      <c r="W10" s="201" t="str">
        <f>'旬報(4月)'!D42</f>
        <v>水</v>
      </c>
      <c r="X10" s="201" t="str">
        <f>'旬報(4月)'!D43</f>
        <v>木</v>
      </c>
      <c r="Y10" s="201" t="str">
        <f>'旬報(4月)'!D44</f>
        <v>金</v>
      </c>
      <c r="Z10" s="201" t="str">
        <f>'旬報(4月)'!D45</f>
        <v>土</v>
      </c>
      <c r="AA10" s="201" t="str">
        <f>'旬報(4月)'!D56</f>
        <v>日</v>
      </c>
      <c r="AB10" s="201" t="str">
        <f>'旬報(4月)'!D57</f>
        <v>月</v>
      </c>
      <c r="AC10" s="201" t="str">
        <f>'旬報(4月)'!D58</f>
        <v>火</v>
      </c>
      <c r="AD10" s="201" t="str">
        <f>'旬報(4月)'!D59</f>
        <v>水</v>
      </c>
      <c r="AE10" s="201" t="str">
        <f>'旬報(4月)'!D60</f>
        <v>木</v>
      </c>
      <c r="AF10" s="201" t="str">
        <f>'旬報(4月)'!D61</f>
        <v>金</v>
      </c>
      <c r="AG10" s="201" t="str">
        <f>'旬報(4月)'!D62</f>
        <v>土</v>
      </c>
      <c r="AH10" s="201" t="str">
        <f>'旬報(4月)'!D63</f>
        <v>日</v>
      </c>
      <c r="AI10" s="201" t="str">
        <f>'旬報(4月)'!D64</f>
        <v>月</v>
      </c>
      <c r="AJ10" s="201" t="str">
        <f>'旬報(4月)'!D65</f>
        <v>火</v>
      </c>
      <c r="AK10" s="202"/>
      <c r="AL10" s="128"/>
      <c r="AM10" s="128"/>
      <c r="AT10" s="37"/>
      <c r="AU10" s="37"/>
    </row>
    <row r="11" spans="2:47" ht="12.75" customHeight="1" x14ac:dyDescent="0.15">
      <c r="B11" s="269">
        <f>B7+1</f>
        <v>4</v>
      </c>
      <c r="C11" s="270" t="s">
        <v>1</v>
      </c>
      <c r="D11" s="180" t="s">
        <v>9</v>
      </c>
      <c r="E11" s="181"/>
      <c r="F11" s="182"/>
      <c r="G11" s="183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5"/>
      <c r="AL11" s="164"/>
      <c r="AM11" s="164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269"/>
      <c r="C12" s="270"/>
      <c r="D12" s="180" t="s">
        <v>10</v>
      </c>
      <c r="E12" s="181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5"/>
      <c r="AL12" s="164"/>
      <c r="AM12" s="164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186"/>
      <c r="C13" s="187"/>
      <c r="D13" s="188"/>
      <c r="E13" s="189"/>
      <c r="F13" s="190"/>
      <c r="G13" s="191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/>
      <c r="AL13" s="194"/>
      <c r="AM13" s="194"/>
      <c r="AN13" s="37">
        <f>SUM(COUNTIF(G13:AK13,{"休"}))</f>
        <v>0</v>
      </c>
    </row>
    <row r="14" spans="2:47" ht="12.75" customHeight="1" x14ac:dyDescent="0.15">
      <c r="B14" s="195"/>
      <c r="C14" s="196"/>
      <c r="D14" s="197" t="s">
        <v>92</v>
      </c>
      <c r="E14" s="198"/>
      <c r="F14" s="199"/>
      <c r="G14" s="200" t="str">
        <f>'旬報(5月)'!D16</f>
        <v>水</v>
      </c>
      <c r="H14" s="201" t="str">
        <f>'旬報(5月)'!D17</f>
        <v>木</v>
      </c>
      <c r="I14" s="201" t="str">
        <f>'旬報(5月)'!D18</f>
        <v>金</v>
      </c>
      <c r="J14" s="201" t="str">
        <f>'旬報(5月)'!D19</f>
        <v>土</v>
      </c>
      <c r="K14" s="201" t="str">
        <f>'旬報(5月)'!D20</f>
        <v>日</v>
      </c>
      <c r="L14" s="201" t="str">
        <f>'旬報(5月)'!D21</f>
        <v>月</v>
      </c>
      <c r="M14" s="201" t="str">
        <f>'旬報(5月)'!D22</f>
        <v>火</v>
      </c>
      <c r="N14" s="201" t="str">
        <f>'旬報(5月)'!D23</f>
        <v>水</v>
      </c>
      <c r="O14" s="201" t="str">
        <f>'旬報(5月)'!D24</f>
        <v>木</v>
      </c>
      <c r="P14" s="201" t="str">
        <f>'旬報(5月)'!D25</f>
        <v>金</v>
      </c>
      <c r="Q14" s="201" t="str">
        <f>'旬報(5月)'!D36</f>
        <v>土</v>
      </c>
      <c r="R14" s="201" t="str">
        <f>'旬報(5月)'!D37</f>
        <v>日</v>
      </c>
      <c r="S14" s="201" t="str">
        <f>'旬報(5月)'!D38</f>
        <v>月</v>
      </c>
      <c r="T14" s="201" t="str">
        <f>'旬報(5月)'!D39</f>
        <v>火</v>
      </c>
      <c r="U14" s="201" t="str">
        <f>'旬報(5月)'!D40</f>
        <v>水</v>
      </c>
      <c r="V14" s="201" t="str">
        <f>'旬報(5月)'!D41</f>
        <v>木</v>
      </c>
      <c r="W14" s="201" t="str">
        <f>'旬報(5月)'!D42</f>
        <v>金</v>
      </c>
      <c r="X14" s="201" t="str">
        <f>'旬報(5月)'!D43</f>
        <v>土</v>
      </c>
      <c r="Y14" s="201" t="str">
        <f>'旬報(5月)'!D44</f>
        <v>日</v>
      </c>
      <c r="Z14" s="201" t="str">
        <f>'旬報(5月)'!D45</f>
        <v>月</v>
      </c>
      <c r="AA14" s="201" t="str">
        <f>'旬報(5月)'!D56</f>
        <v>火</v>
      </c>
      <c r="AB14" s="201" t="str">
        <f>'旬報(5月)'!D57</f>
        <v>水</v>
      </c>
      <c r="AC14" s="201" t="str">
        <f>'旬報(5月)'!D58</f>
        <v>木</v>
      </c>
      <c r="AD14" s="201" t="str">
        <f>'旬報(5月)'!D59</f>
        <v>金</v>
      </c>
      <c r="AE14" s="201" t="str">
        <f>'旬報(5月)'!D60</f>
        <v>土</v>
      </c>
      <c r="AF14" s="201" t="str">
        <f>'旬報(5月)'!D61</f>
        <v>日</v>
      </c>
      <c r="AG14" s="201" t="str">
        <f>'旬報(5月)'!D62</f>
        <v>月</v>
      </c>
      <c r="AH14" s="201" t="str">
        <f>'旬報(5月)'!D63</f>
        <v>火</v>
      </c>
      <c r="AI14" s="201" t="str">
        <f>'旬報(5月)'!D64</f>
        <v>水</v>
      </c>
      <c r="AJ14" s="201" t="str">
        <f>'旬報(5月)'!D65</f>
        <v>木</v>
      </c>
      <c r="AK14" s="202" t="str">
        <f>'旬報(5月)'!D66</f>
        <v>金</v>
      </c>
      <c r="AL14" s="128"/>
      <c r="AM14" s="128"/>
    </row>
    <row r="15" spans="2:47" ht="12.75" customHeight="1" x14ac:dyDescent="0.15">
      <c r="B15" s="269">
        <f t="shared" ref="B15" si="0">B11+1</f>
        <v>5</v>
      </c>
      <c r="C15" s="270" t="s">
        <v>1</v>
      </c>
      <c r="D15" s="180" t="s">
        <v>9</v>
      </c>
      <c r="E15" s="181"/>
      <c r="F15" s="182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64"/>
      <c r="AM15" s="164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269"/>
      <c r="C16" s="270"/>
      <c r="D16" s="180" t="s">
        <v>10</v>
      </c>
      <c r="E16" s="181"/>
      <c r="F16" s="182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64"/>
      <c r="AM16" s="164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 x14ac:dyDescent="0.15">
      <c r="B17" s="186"/>
      <c r="C17" s="187"/>
      <c r="D17" s="188"/>
      <c r="E17" s="189"/>
      <c r="F17" s="190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5"/>
      <c r="AL17" s="194"/>
      <c r="AM17" s="194"/>
      <c r="AN17" s="37">
        <f>SUM(COUNTIF(G17:AK17,{"休"}))</f>
        <v>0</v>
      </c>
    </row>
    <row r="18" spans="2:43" ht="12.75" customHeight="1" x14ac:dyDescent="0.15">
      <c r="B18" s="195"/>
      <c r="C18" s="196"/>
      <c r="D18" s="197" t="s">
        <v>92</v>
      </c>
      <c r="E18" s="198"/>
      <c r="F18" s="199"/>
      <c r="G18" s="206" t="str">
        <f>'旬報(6月)'!D16</f>
        <v>土</v>
      </c>
      <c r="H18" s="207" t="str">
        <f>'旬報(6月)'!D17</f>
        <v>日</v>
      </c>
      <c r="I18" s="207" t="str">
        <f>'旬報(6月)'!D18</f>
        <v>月</v>
      </c>
      <c r="J18" s="207" t="str">
        <f>'旬報(6月)'!D19</f>
        <v>火</v>
      </c>
      <c r="K18" s="207" t="str">
        <f>'旬報(6月)'!D20</f>
        <v>水</v>
      </c>
      <c r="L18" s="207" t="str">
        <f>'旬報(6月)'!D21</f>
        <v>木</v>
      </c>
      <c r="M18" s="207" t="str">
        <f>'旬報(6月)'!D22</f>
        <v>金</v>
      </c>
      <c r="N18" s="207" t="str">
        <f>'旬報(6月)'!D23</f>
        <v>土</v>
      </c>
      <c r="O18" s="207" t="str">
        <f>'旬報(6月)'!D24</f>
        <v>日</v>
      </c>
      <c r="P18" s="207" t="str">
        <f>'旬報(6月)'!D25</f>
        <v>月</v>
      </c>
      <c r="Q18" s="207" t="str">
        <f>'旬報(6月)'!D36</f>
        <v>火</v>
      </c>
      <c r="R18" s="207" t="str">
        <f>'旬報(6月)'!D37</f>
        <v>水</v>
      </c>
      <c r="S18" s="207" t="str">
        <f>'旬報(6月)'!D38</f>
        <v>木</v>
      </c>
      <c r="T18" s="207" t="str">
        <f>'旬報(6月)'!D39</f>
        <v>金</v>
      </c>
      <c r="U18" s="207" t="str">
        <f>'旬報(6月)'!D40</f>
        <v>土</v>
      </c>
      <c r="V18" s="207" t="str">
        <f>'旬報(6月)'!D41</f>
        <v>日</v>
      </c>
      <c r="W18" s="207" t="str">
        <f>'旬報(6月)'!D42</f>
        <v>月</v>
      </c>
      <c r="X18" s="207" t="str">
        <f>'旬報(6月)'!D43</f>
        <v>火</v>
      </c>
      <c r="Y18" s="207" t="str">
        <f>'旬報(6月)'!D44</f>
        <v>水</v>
      </c>
      <c r="Z18" s="207" t="str">
        <f>'旬報(6月)'!D45</f>
        <v>木</v>
      </c>
      <c r="AA18" s="207" t="str">
        <f>'旬報(6月)'!D56</f>
        <v>金</v>
      </c>
      <c r="AB18" s="207" t="str">
        <f>'旬報(6月)'!D57</f>
        <v>土</v>
      </c>
      <c r="AC18" s="207" t="str">
        <f>'旬報(6月)'!D58</f>
        <v>日</v>
      </c>
      <c r="AD18" s="207" t="str">
        <f>'旬報(6月)'!D59</f>
        <v>月</v>
      </c>
      <c r="AE18" s="207" t="str">
        <f>'旬報(6月)'!D60</f>
        <v>火</v>
      </c>
      <c r="AF18" s="207" t="str">
        <f>'旬報(6月)'!D61</f>
        <v>水</v>
      </c>
      <c r="AG18" s="207" t="str">
        <f>'旬報(6月)'!D62</f>
        <v>木</v>
      </c>
      <c r="AH18" s="207" t="str">
        <f>'旬報(6月)'!D63</f>
        <v>金</v>
      </c>
      <c r="AI18" s="207" t="str">
        <f>'旬報(6月)'!D64</f>
        <v>土</v>
      </c>
      <c r="AJ18" s="207" t="str">
        <f>'旬報(6月)'!D65</f>
        <v>日</v>
      </c>
      <c r="AK18" s="208"/>
      <c r="AL18" s="128"/>
      <c r="AM18" s="128"/>
    </row>
    <row r="19" spans="2:43" ht="12.75" customHeight="1" x14ac:dyDescent="0.15">
      <c r="B19" s="269">
        <f t="shared" ref="B19" si="1">B15+1</f>
        <v>6</v>
      </c>
      <c r="C19" s="270" t="s">
        <v>1</v>
      </c>
      <c r="D19" s="180" t="s">
        <v>9</v>
      </c>
      <c r="E19" s="181"/>
      <c r="F19" s="182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0"/>
      <c r="AL19" s="164"/>
      <c r="AM19" s="164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69"/>
      <c r="C20" s="270"/>
      <c r="D20" s="180" t="s">
        <v>10</v>
      </c>
      <c r="E20" s="181"/>
      <c r="F20" s="182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  <c r="AL20" s="164"/>
      <c r="AM20" s="164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186"/>
      <c r="C21" s="187"/>
      <c r="D21" s="188"/>
      <c r="E21" s="189"/>
      <c r="F21" s="190"/>
      <c r="G21" s="203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5"/>
      <c r="AL21" s="194"/>
      <c r="AM21" s="194"/>
      <c r="AN21" s="37">
        <f>SUM(COUNTIF(G21:AK21,{"休"}))</f>
        <v>0</v>
      </c>
    </row>
    <row r="22" spans="2:43" ht="12.75" customHeight="1" x14ac:dyDescent="0.15">
      <c r="B22" s="195"/>
      <c r="C22" s="196"/>
      <c r="D22" s="197" t="s">
        <v>92</v>
      </c>
      <c r="E22" s="198"/>
      <c r="F22" s="199"/>
      <c r="G22" s="206" t="str">
        <f>'旬報(7月)'!D16</f>
        <v>月</v>
      </c>
      <c r="H22" s="207" t="str">
        <f>'旬報(7月)'!D17</f>
        <v>火</v>
      </c>
      <c r="I22" s="207" t="str">
        <f>'旬報(7月)'!D18</f>
        <v>水</v>
      </c>
      <c r="J22" s="207" t="str">
        <f>'旬報(7月)'!D19</f>
        <v>木</v>
      </c>
      <c r="K22" s="207" t="str">
        <f>'旬報(7月)'!D20</f>
        <v>金</v>
      </c>
      <c r="L22" s="207" t="str">
        <f>'旬報(7月)'!D21</f>
        <v>土</v>
      </c>
      <c r="M22" s="207" t="str">
        <f>'旬報(7月)'!D22</f>
        <v>日</v>
      </c>
      <c r="N22" s="207" t="str">
        <f>'旬報(7月)'!D23</f>
        <v>月</v>
      </c>
      <c r="O22" s="207" t="str">
        <f>'旬報(7月)'!D24</f>
        <v>火</v>
      </c>
      <c r="P22" s="207" t="str">
        <f>'旬報(7月)'!D25</f>
        <v>水</v>
      </c>
      <c r="Q22" s="207" t="str">
        <f>'旬報(7月)'!D36</f>
        <v>木</v>
      </c>
      <c r="R22" s="207" t="str">
        <f>'旬報(7月)'!D37</f>
        <v>金</v>
      </c>
      <c r="S22" s="207" t="str">
        <f>'旬報(7月)'!D38</f>
        <v>土</v>
      </c>
      <c r="T22" s="207" t="str">
        <f>'旬報(7月)'!D39</f>
        <v>日</v>
      </c>
      <c r="U22" s="207" t="str">
        <f>'旬報(7月)'!D40</f>
        <v>月</v>
      </c>
      <c r="V22" s="207" t="str">
        <f>'旬報(7月)'!D41</f>
        <v>火</v>
      </c>
      <c r="W22" s="207" t="str">
        <f>'旬報(7月)'!D42</f>
        <v>水</v>
      </c>
      <c r="X22" s="207" t="str">
        <f>'旬報(7月)'!D43</f>
        <v>木</v>
      </c>
      <c r="Y22" s="207" t="str">
        <f>'旬報(7月)'!D44</f>
        <v>金</v>
      </c>
      <c r="Z22" s="207" t="str">
        <f>'旬報(7月)'!D45</f>
        <v>土</v>
      </c>
      <c r="AA22" s="207" t="str">
        <f>'旬報(7月)'!D56</f>
        <v>日</v>
      </c>
      <c r="AB22" s="207" t="str">
        <f>'旬報(7月)'!D57</f>
        <v>月</v>
      </c>
      <c r="AC22" s="207" t="str">
        <f>'旬報(7月)'!D58</f>
        <v>火</v>
      </c>
      <c r="AD22" s="207" t="str">
        <f>'旬報(7月)'!D59</f>
        <v>水</v>
      </c>
      <c r="AE22" s="207" t="str">
        <f>'旬報(7月)'!D60</f>
        <v>木</v>
      </c>
      <c r="AF22" s="207" t="str">
        <f>'旬報(7月)'!D61</f>
        <v>金</v>
      </c>
      <c r="AG22" s="207" t="str">
        <f>'旬報(7月)'!D62</f>
        <v>土</v>
      </c>
      <c r="AH22" s="207" t="str">
        <f>'旬報(7月)'!D63</f>
        <v>日</v>
      </c>
      <c r="AI22" s="207" t="str">
        <f>'旬報(7月)'!D64</f>
        <v>月</v>
      </c>
      <c r="AJ22" s="207" t="str">
        <f>'旬報(7月)'!D65</f>
        <v>火</v>
      </c>
      <c r="AK22" s="208" t="str">
        <f>'旬報(7月)'!D66</f>
        <v>水</v>
      </c>
      <c r="AL22" s="128"/>
      <c r="AM22" s="128"/>
    </row>
    <row r="23" spans="2:43" ht="12.75" customHeight="1" x14ac:dyDescent="0.15">
      <c r="B23" s="269">
        <f t="shared" ref="B23" si="2">B19+1</f>
        <v>7</v>
      </c>
      <c r="C23" s="270" t="s">
        <v>1</v>
      </c>
      <c r="D23" s="180" t="s">
        <v>9</v>
      </c>
      <c r="E23" s="181"/>
      <c r="F23" s="182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64"/>
      <c r="AM23" s="164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269"/>
      <c r="C24" s="270"/>
      <c r="D24" s="180" t="s">
        <v>10</v>
      </c>
      <c r="E24" s="181"/>
      <c r="F24" s="182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  <c r="AL24" s="164"/>
      <c r="AM24" s="164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 x14ac:dyDescent="0.2">
      <c r="B25" s="186"/>
      <c r="C25" s="187"/>
      <c r="D25" s="188"/>
      <c r="E25" s="189"/>
      <c r="F25" s="190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9"/>
      <c r="T25" s="209"/>
      <c r="U25" s="209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5"/>
      <c r="AL25" s="194"/>
      <c r="AM25" s="194"/>
      <c r="AN25" s="37">
        <f>SUM(COUNTIF(G25:AK25,{"休"}))</f>
        <v>0</v>
      </c>
    </row>
    <row r="26" spans="2:43" ht="12.75" customHeight="1" x14ac:dyDescent="0.15">
      <c r="B26" s="195"/>
      <c r="C26" s="196"/>
      <c r="D26" s="197" t="s">
        <v>92</v>
      </c>
      <c r="E26" s="198"/>
      <c r="F26" s="199"/>
      <c r="G26" s="206" t="str">
        <f>'旬報(8月)'!D16</f>
        <v>木</v>
      </c>
      <c r="H26" s="207" t="str">
        <f>'旬報(8月)'!D17</f>
        <v>金</v>
      </c>
      <c r="I26" s="207" t="str">
        <f>'旬報(8月)'!D18</f>
        <v>土</v>
      </c>
      <c r="J26" s="207" t="str">
        <f>'旬報(8月)'!D19</f>
        <v>日</v>
      </c>
      <c r="K26" s="207" t="str">
        <f>'旬報(8月)'!D20</f>
        <v>月</v>
      </c>
      <c r="L26" s="207" t="str">
        <f>'旬報(8月)'!D21</f>
        <v>火</v>
      </c>
      <c r="M26" s="207" t="str">
        <f>'旬報(8月)'!D22</f>
        <v>水</v>
      </c>
      <c r="N26" s="207" t="str">
        <f>'旬報(8月)'!D23</f>
        <v>木</v>
      </c>
      <c r="O26" s="207" t="str">
        <f>'旬報(8月)'!D24</f>
        <v>金</v>
      </c>
      <c r="P26" s="207" t="str">
        <f>'旬報(8月)'!D25</f>
        <v>土</v>
      </c>
      <c r="Q26" s="207" t="str">
        <f>'旬報(8月)'!D36</f>
        <v>日</v>
      </c>
      <c r="R26" s="210" t="str">
        <f>'旬報(8月)'!D37</f>
        <v>月</v>
      </c>
      <c r="S26" s="211" t="s">
        <v>80</v>
      </c>
      <c r="T26" s="212" t="s">
        <v>80</v>
      </c>
      <c r="U26" s="213" t="s">
        <v>80</v>
      </c>
      <c r="V26" s="206" t="str">
        <f>'旬報(8月)'!D41</f>
        <v>金</v>
      </c>
      <c r="W26" s="207" t="str">
        <f>'旬報(8月)'!D42</f>
        <v>土</v>
      </c>
      <c r="X26" s="207" t="str">
        <f>'旬報(8月)'!D43</f>
        <v>日</v>
      </c>
      <c r="Y26" s="207" t="str">
        <f>'旬報(8月)'!D44</f>
        <v>月</v>
      </c>
      <c r="Z26" s="207" t="str">
        <f>'旬報(8月)'!D45</f>
        <v>火</v>
      </c>
      <c r="AA26" s="207" t="str">
        <f>'旬報(8月)'!D56</f>
        <v>水</v>
      </c>
      <c r="AB26" s="207" t="str">
        <f>'旬報(8月)'!D57</f>
        <v>木</v>
      </c>
      <c r="AC26" s="207" t="str">
        <f>'旬報(8月)'!D58</f>
        <v>金</v>
      </c>
      <c r="AD26" s="207" t="str">
        <f>'旬報(8月)'!D59</f>
        <v>土</v>
      </c>
      <c r="AE26" s="207" t="str">
        <f>'旬報(8月)'!D60</f>
        <v>日</v>
      </c>
      <c r="AF26" s="207" t="str">
        <f>'旬報(8月)'!D61</f>
        <v>月</v>
      </c>
      <c r="AG26" s="207" t="str">
        <f>'旬報(8月)'!D62</f>
        <v>火</v>
      </c>
      <c r="AH26" s="207" t="str">
        <f>'旬報(8月)'!D63</f>
        <v>水</v>
      </c>
      <c r="AI26" s="207" t="str">
        <f>'旬報(8月)'!D64</f>
        <v>木</v>
      </c>
      <c r="AJ26" s="207" t="str">
        <f>'旬報(8月)'!D65</f>
        <v>金</v>
      </c>
      <c r="AK26" s="208" t="str">
        <f>'旬報(8月)'!D66</f>
        <v>土</v>
      </c>
      <c r="AL26" s="128"/>
      <c r="AM26" s="128"/>
    </row>
    <row r="27" spans="2:43" ht="12.75" customHeight="1" x14ac:dyDescent="0.15">
      <c r="B27" s="269">
        <f t="shared" ref="B27" si="3">B23+1</f>
        <v>8</v>
      </c>
      <c r="C27" s="270" t="s">
        <v>1</v>
      </c>
      <c r="D27" s="180" t="s">
        <v>9</v>
      </c>
      <c r="E27" s="181"/>
      <c r="F27" s="182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214"/>
      <c r="S27" s="215"/>
      <c r="T27" s="139"/>
      <c r="U27" s="216"/>
      <c r="V27" s="217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164"/>
      <c r="AM27" s="164"/>
      <c r="AN27" s="37">
        <f>SUM(COUNTIF(G27:AK27,{"休"}))</f>
        <v>0</v>
      </c>
      <c r="AO27" s="164"/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269"/>
      <c r="C28" s="270"/>
      <c r="D28" s="180" t="s">
        <v>10</v>
      </c>
      <c r="E28" s="181"/>
      <c r="F28" s="182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214"/>
      <c r="S28" s="215"/>
      <c r="T28" s="139"/>
      <c r="U28" s="216"/>
      <c r="V28" s="217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0"/>
      <c r="AL28" s="164"/>
      <c r="AM28" s="164"/>
      <c r="AN28" s="37">
        <f>SUM(COUNTIF(G28:AK28,{"休"}))</f>
        <v>0</v>
      </c>
      <c r="AO28" s="164"/>
      <c r="AP28" s="35">
        <f>SUM(COUNTIF(G28:AK28,{"■"}))</f>
        <v>0</v>
      </c>
      <c r="AQ28" s="35">
        <f>AN28+AP28</f>
        <v>0</v>
      </c>
    </row>
    <row r="29" spans="2:43" ht="12.75" customHeight="1" thickBot="1" x14ac:dyDescent="0.2">
      <c r="B29" s="186"/>
      <c r="C29" s="187"/>
      <c r="D29" s="188"/>
      <c r="E29" s="189"/>
      <c r="F29" s="190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18"/>
      <c r="S29" s="219"/>
      <c r="T29" s="220"/>
      <c r="U29" s="221"/>
      <c r="V29" s="203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5"/>
      <c r="AL29" s="194"/>
      <c r="AM29" s="194"/>
      <c r="AN29" s="37">
        <f>SUM(COUNTIF(G29:AK29,{"休"}))</f>
        <v>0</v>
      </c>
    </row>
    <row r="30" spans="2:43" ht="12.75" customHeight="1" x14ac:dyDescent="0.15">
      <c r="B30" s="195"/>
      <c r="C30" s="196"/>
      <c r="D30" s="197" t="s">
        <v>92</v>
      </c>
      <c r="E30" s="198"/>
      <c r="F30" s="199"/>
      <c r="G30" s="206" t="str">
        <f>'旬報(9月)'!D16</f>
        <v>日</v>
      </c>
      <c r="H30" s="207" t="str">
        <f>'旬報(9月)'!D17</f>
        <v>月</v>
      </c>
      <c r="I30" s="207" t="str">
        <f>'旬報(9月)'!D18</f>
        <v>火</v>
      </c>
      <c r="J30" s="207" t="str">
        <f>'旬報(9月)'!D19</f>
        <v>水</v>
      </c>
      <c r="K30" s="207" t="str">
        <f>'旬報(9月)'!D20</f>
        <v>木</v>
      </c>
      <c r="L30" s="207" t="str">
        <f>'旬報(9月)'!D21</f>
        <v>金</v>
      </c>
      <c r="M30" s="207" t="str">
        <f>'旬報(9月)'!D22</f>
        <v>土</v>
      </c>
      <c r="N30" s="207" t="str">
        <f>'旬報(9月)'!D23</f>
        <v>日</v>
      </c>
      <c r="O30" s="207" t="str">
        <f>'旬報(9月)'!D24</f>
        <v>月</v>
      </c>
      <c r="P30" s="207" t="str">
        <f>'旬報(9月)'!D25</f>
        <v>火</v>
      </c>
      <c r="Q30" s="207" t="str">
        <f>'旬報(9月)'!D36</f>
        <v>水</v>
      </c>
      <c r="R30" s="207" t="str">
        <f>'旬報(9月)'!D37</f>
        <v>木</v>
      </c>
      <c r="S30" s="222" t="str">
        <f>'旬報(9月)'!D38</f>
        <v>金</v>
      </c>
      <c r="T30" s="222" t="str">
        <f>'旬報(9月)'!D39</f>
        <v>土</v>
      </c>
      <c r="U30" s="222" t="str">
        <f>'旬報(9月)'!D40</f>
        <v>日</v>
      </c>
      <c r="V30" s="207" t="str">
        <f>'旬報(9月)'!D41</f>
        <v>月</v>
      </c>
      <c r="W30" s="207" t="str">
        <f>'旬報(9月)'!D42</f>
        <v>火</v>
      </c>
      <c r="X30" s="207" t="str">
        <f>'旬報(9月)'!D43</f>
        <v>水</v>
      </c>
      <c r="Y30" s="207" t="str">
        <f>'旬報(9月)'!D44</f>
        <v>木</v>
      </c>
      <c r="Z30" s="207" t="str">
        <f>'旬報(9月)'!D45</f>
        <v>金</v>
      </c>
      <c r="AA30" s="207" t="str">
        <f>'旬報(9月)'!D56</f>
        <v>土</v>
      </c>
      <c r="AB30" s="207" t="str">
        <f>'旬報(9月)'!D57</f>
        <v>日</v>
      </c>
      <c r="AC30" s="207" t="str">
        <f>'旬報(9月)'!D58</f>
        <v>月</v>
      </c>
      <c r="AD30" s="207" t="str">
        <f>'旬報(9月)'!D59</f>
        <v>火</v>
      </c>
      <c r="AE30" s="207" t="str">
        <f>'旬報(9月)'!D60</f>
        <v>水</v>
      </c>
      <c r="AF30" s="207" t="str">
        <f>'旬報(9月)'!D61</f>
        <v>木</v>
      </c>
      <c r="AG30" s="207" t="str">
        <f>'旬報(9月)'!D62</f>
        <v>金</v>
      </c>
      <c r="AH30" s="207" t="str">
        <f>'旬報(9月)'!D63</f>
        <v>土</v>
      </c>
      <c r="AI30" s="207" t="str">
        <f>'旬報(9月)'!D64</f>
        <v>日</v>
      </c>
      <c r="AJ30" s="207" t="str">
        <f>'旬報(9月)'!D65</f>
        <v>月</v>
      </c>
      <c r="AK30" s="208"/>
      <c r="AL30" s="128"/>
      <c r="AM30" s="128"/>
    </row>
    <row r="31" spans="2:43" ht="12.75" customHeight="1" x14ac:dyDescent="0.15">
      <c r="B31" s="269">
        <f t="shared" ref="B31" si="4">B27+1</f>
        <v>9</v>
      </c>
      <c r="C31" s="270" t="s">
        <v>1</v>
      </c>
      <c r="D31" s="180" t="s">
        <v>9</v>
      </c>
      <c r="E31" s="181"/>
      <c r="F31" s="182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64"/>
      <c r="AM31" s="164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269"/>
      <c r="C32" s="270"/>
      <c r="D32" s="180" t="s">
        <v>10</v>
      </c>
      <c r="E32" s="181"/>
      <c r="F32" s="182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64"/>
      <c r="AM32" s="164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186"/>
      <c r="C33" s="187"/>
      <c r="D33" s="188"/>
      <c r="E33" s="189"/>
      <c r="F33" s="190"/>
      <c r="G33" s="203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5"/>
      <c r="AL33" s="194"/>
      <c r="AM33" s="194"/>
      <c r="AN33" s="37">
        <f>SUM(COUNTIF(G33:AK33,{"休"}))</f>
        <v>0</v>
      </c>
    </row>
    <row r="34" spans="2:43" ht="12.75" customHeight="1" x14ac:dyDescent="0.15">
      <c r="B34" s="195"/>
      <c r="C34" s="196"/>
      <c r="D34" s="197" t="s">
        <v>92</v>
      </c>
      <c r="E34" s="198"/>
      <c r="F34" s="199"/>
      <c r="G34" s="206" t="str">
        <f>'旬報(10月)'!D16</f>
        <v>火</v>
      </c>
      <c r="H34" s="207" t="str">
        <f>'旬報(10月)'!D17</f>
        <v>水</v>
      </c>
      <c r="I34" s="207" t="str">
        <f>'旬報(10月)'!D18</f>
        <v>木</v>
      </c>
      <c r="J34" s="207" t="str">
        <f>'旬報(10月)'!D19</f>
        <v>金</v>
      </c>
      <c r="K34" s="207" t="str">
        <f>'旬報(10月)'!D20</f>
        <v>土</v>
      </c>
      <c r="L34" s="207" t="str">
        <f>'旬報(10月)'!D21</f>
        <v>日</v>
      </c>
      <c r="M34" s="207" t="str">
        <f>'旬報(10月)'!D22</f>
        <v>月</v>
      </c>
      <c r="N34" s="207" t="str">
        <f>'旬報(10月)'!D23</f>
        <v>火</v>
      </c>
      <c r="O34" s="207" t="str">
        <f>'旬報(10月)'!D24</f>
        <v>水</v>
      </c>
      <c r="P34" s="207" t="str">
        <f>'旬報(10月)'!D25</f>
        <v>木</v>
      </c>
      <c r="Q34" s="207" t="str">
        <f>'旬報(10月)'!D36</f>
        <v>金</v>
      </c>
      <c r="R34" s="207" t="str">
        <f>'旬報(10月)'!D37</f>
        <v>土</v>
      </c>
      <c r="S34" s="207" t="str">
        <f>'旬報(10月)'!D38</f>
        <v>日</v>
      </c>
      <c r="T34" s="207" t="str">
        <f>'旬報(10月)'!D39</f>
        <v>月</v>
      </c>
      <c r="U34" s="207" t="str">
        <f>'旬報(10月)'!D40</f>
        <v>火</v>
      </c>
      <c r="V34" s="207" t="str">
        <f>'旬報(10月)'!D41</f>
        <v>水</v>
      </c>
      <c r="W34" s="207" t="str">
        <f>'旬報(10月)'!D42</f>
        <v>木</v>
      </c>
      <c r="X34" s="207" t="str">
        <f>'旬報(10月)'!D43</f>
        <v>金</v>
      </c>
      <c r="Y34" s="207" t="str">
        <f>'旬報(10月)'!D44</f>
        <v>土</v>
      </c>
      <c r="Z34" s="207" t="str">
        <f>'旬報(10月)'!D45</f>
        <v>日</v>
      </c>
      <c r="AA34" s="207" t="str">
        <f>'旬報(10月)'!D56</f>
        <v>月</v>
      </c>
      <c r="AB34" s="207" t="str">
        <f>'旬報(10月)'!D57</f>
        <v>火</v>
      </c>
      <c r="AC34" s="207" t="str">
        <f>'旬報(10月)'!D58</f>
        <v>水</v>
      </c>
      <c r="AD34" s="207" t="str">
        <f>'旬報(10月)'!D59</f>
        <v>木</v>
      </c>
      <c r="AE34" s="207" t="str">
        <f>'旬報(10月)'!D60</f>
        <v>金</v>
      </c>
      <c r="AF34" s="207" t="str">
        <f>'旬報(10月)'!D61</f>
        <v>土</v>
      </c>
      <c r="AG34" s="207" t="str">
        <f>'旬報(10月)'!D62</f>
        <v>日</v>
      </c>
      <c r="AH34" s="207" t="str">
        <f>'旬報(10月)'!D63</f>
        <v>月</v>
      </c>
      <c r="AI34" s="207" t="str">
        <f>'旬報(10月)'!D64</f>
        <v>火</v>
      </c>
      <c r="AJ34" s="207" t="str">
        <f>'旬報(10月)'!D65</f>
        <v>水</v>
      </c>
      <c r="AK34" s="208" t="str">
        <f>'旬報(10月)'!D66</f>
        <v>木</v>
      </c>
      <c r="AL34" s="128"/>
      <c r="AM34" s="128"/>
    </row>
    <row r="35" spans="2:43" ht="12.75" customHeight="1" x14ac:dyDescent="0.15">
      <c r="B35" s="269">
        <f t="shared" ref="B35" si="5">B31+1</f>
        <v>10</v>
      </c>
      <c r="C35" s="270" t="s">
        <v>1</v>
      </c>
      <c r="D35" s="180" t="s">
        <v>9</v>
      </c>
      <c r="E35" s="181"/>
      <c r="F35" s="182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64"/>
      <c r="AM35" s="164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69"/>
      <c r="C36" s="270"/>
      <c r="D36" s="180" t="s">
        <v>10</v>
      </c>
      <c r="E36" s="181"/>
      <c r="F36" s="182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64"/>
      <c r="AM36" s="164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186"/>
      <c r="C37" s="187"/>
      <c r="D37" s="188"/>
      <c r="E37" s="189"/>
      <c r="F37" s="190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5"/>
      <c r="AL37" s="194"/>
      <c r="AM37" s="194"/>
      <c r="AN37" s="37">
        <f>SUM(COUNTIF(G37:AK37,{"休"}))</f>
        <v>0</v>
      </c>
    </row>
    <row r="38" spans="2:43" ht="12.75" customHeight="1" x14ac:dyDescent="0.15">
      <c r="B38" s="195"/>
      <c r="C38" s="196"/>
      <c r="D38" s="197" t="s">
        <v>92</v>
      </c>
      <c r="E38" s="198"/>
      <c r="F38" s="199"/>
      <c r="G38" s="206" t="str">
        <f>'旬報(11月)'!D16</f>
        <v>金</v>
      </c>
      <c r="H38" s="207" t="str">
        <f>'旬報(11月)'!D17</f>
        <v>土</v>
      </c>
      <c r="I38" s="207" t="str">
        <f>'旬報(11月)'!D18</f>
        <v>日</v>
      </c>
      <c r="J38" s="207" t="str">
        <f>'旬報(11月)'!D19</f>
        <v>月</v>
      </c>
      <c r="K38" s="207" t="str">
        <f>'旬報(11月)'!D20</f>
        <v>火</v>
      </c>
      <c r="L38" s="207" t="str">
        <f>'旬報(11月)'!D21</f>
        <v>水</v>
      </c>
      <c r="M38" s="207" t="str">
        <f>'旬報(11月)'!D22</f>
        <v>木</v>
      </c>
      <c r="N38" s="207" t="str">
        <f>'旬報(11月)'!D23</f>
        <v>金</v>
      </c>
      <c r="O38" s="207" t="str">
        <f>'旬報(11月)'!D24</f>
        <v>土</v>
      </c>
      <c r="P38" s="207" t="str">
        <f>'旬報(11月)'!D25</f>
        <v>日</v>
      </c>
      <c r="Q38" s="207" t="str">
        <f>'旬報(11月)'!D36</f>
        <v>月</v>
      </c>
      <c r="R38" s="207" t="str">
        <f>'旬報(11月)'!D37</f>
        <v>火</v>
      </c>
      <c r="S38" s="207" t="str">
        <f>'旬報(11月)'!D38</f>
        <v>水</v>
      </c>
      <c r="T38" s="207" t="str">
        <f>'旬報(11月)'!D39</f>
        <v>木</v>
      </c>
      <c r="U38" s="207" t="str">
        <f>'旬報(11月)'!D40</f>
        <v>金</v>
      </c>
      <c r="V38" s="207" t="str">
        <f>'旬報(11月)'!D41</f>
        <v>土</v>
      </c>
      <c r="W38" s="207" t="str">
        <f>'旬報(11月)'!D42</f>
        <v>日</v>
      </c>
      <c r="X38" s="207" t="str">
        <f>'旬報(11月)'!D43</f>
        <v>月</v>
      </c>
      <c r="Y38" s="207" t="str">
        <f>'旬報(11月)'!D44</f>
        <v>火</v>
      </c>
      <c r="Z38" s="207" t="str">
        <f>'旬報(11月)'!D45</f>
        <v>水</v>
      </c>
      <c r="AA38" s="207" t="str">
        <f>'旬報(11月)'!D56</f>
        <v>木</v>
      </c>
      <c r="AB38" s="207" t="str">
        <f>'旬報(11月)'!D57</f>
        <v>金</v>
      </c>
      <c r="AC38" s="207" t="str">
        <f>'旬報(11月)'!D58</f>
        <v>土</v>
      </c>
      <c r="AD38" s="207" t="str">
        <f>'旬報(11月)'!D59</f>
        <v>日</v>
      </c>
      <c r="AE38" s="207" t="str">
        <f>'旬報(11月)'!D60</f>
        <v>月</v>
      </c>
      <c r="AF38" s="207" t="str">
        <f>'旬報(11月)'!D61</f>
        <v>火</v>
      </c>
      <c r="AG38" s="207" t="str">
        <f>'旬報(11月)'!D62</f>
        <v>水</v>
      </c>
      <c r="AH38" s="207" t="str">
        <f>'旬報(11月)'!D63</f>
        <v>木</v>
      </c>
      <c r="AI38" s="207" t="str">
        <f>'旬報(11月)'!D64</f>
        <v>金</v>
      </c>
      <c r="AJ38" s="207" t="str">
        <f>'旬報(11月)'!D65</f>
        <v>土</v>
      </c>
      <c r="AK38" s="208"/>
      <c r="AL38" s="128"/>
      <c r="AM38" s="128"/>
    </row>
    <row r="39" spans="2:43" ht="12.75" customHeight="1" x14ac:dyDescent="0.15">
      <c r="B39" s="269">
        <f t="shared" ref="B39" si="6">B35+1</f>
        <v>11</v>
      </c>
      <c r="C39" s="270" t="s">
        <v>1</v>
      </c>
      <c r="D39" s="180" t="s">
        <v>9</v>
      </c>
      <c r="E39" s="181"/>
      <c r="F39" s="182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  <c r="AL39" s="164"/>
      <c r="AM39" s="164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69"/>
      <c r="C40" s="270"/>
      <c r="D40" s="180" t="s">
        <v>10</v>
      </c>
      <c r="E40" s="181"/>
      <c r="F40" s="182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64"/>
      <c r="AM40" s="164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186"/>
      <c r="C41" s="187"/>
      <c r="D41" s="188"/>
      <c r="E41" s="189"/>
      <c r="F41" s="190"/>
      <c r="G41" s="203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9"/>
      <c r="AJ41" s="209"/>
      <c r="AK41" s="223"/>
      <c r="AL41" s="194"/>
      <c r="AM41" s="194"/>
      <c r="AN41" s="37">
        <f>SUM(COUNTIF(G41:AK41,{"休"}))</f>
        <v>0</v>
      </c>
    </row>
    <row r="42" spans="2:43" ht="12.75" customHeight="1" x14ac:dyDescent="0.15">
      <c r="B42" s="195"/>
      <c r="C42" s="196"/>
      <c r="D42" s="197" t="s">
        <v>92</v>
      </c>
      <c r="E42" s="198"/>
      <c r="F42" s="199"/>
      <c r="G42" s="206" t="str">
        <f>'旬報(12月)'!D16</f>
        <v>日</v>
      </c>
      <c r="H42" s="207" t="str">
        <f>'旬報(12月)'!D17</f>
        <v>月</v>
      </c>
      <c r="I42" s="207" t="str">
        <f>'旬報(12月)'!D18</f>
        <v>火</v>
      </c>
      <c r="J42" s="207" t="str">
        <f>'旬報(12月)'!D19</f>
        <v>水</v>
      </c>
      <c r="K42" s="207" t="str">
        <f>'旬報(12月)'!D20</f>
        <v>木</v>
      </c>
      <c r="L42" s="207" t="str">
        <f>'旬報(12月)'!D21</f>
        <v>金</v>
      </c>
      <c r="M42" s="207" t="str">
        <f>'旬報(12月)'!D22</f>
        <v>土</v>
      </c>
      <c r="N42" s="207" t="str">
        <f>'旬報(12月)'!D23</f>
        <v>日</v>
      </c>
      <c r="O42" s="207" t="str">
        <f>'旬報(12月)'!D24</f>
        <v>月</v>
      </c>
      <c r="P42" s="207" t="str">
        <f>'旬報(12月)'!D25</f>
        <v>火</v>
      </c>
      <c r="Q42" s="207" t="str">
        <f>'旬報(12月)'!D36</f>
        <v>水</v>
      </c>
      <c r="R42" s="207" t="str">
        <f>'旬報(12月)'!D37</f>
        <v>木</v>
      </c>
      <c r="S42" s="207" t="str">
        <f>'旬報(12月)'!D38</f>
        <v>金</v>
      </c>
      <c r="T42" s="207" t="str">
        <f>'旬報(12月)'!D39</f>
        <v>土</v>
      </c>
      <c r="U42" s="207" t="str">
        <f>'旬報(12月)'!D40</f>
        <v>日</v>
      </c>
      <c r="V42" s="207" t="str">
        <f>'旬報(12月)'!D41</f>
        <v>月</v>
      </c>
      <c r="W42" s="207" t="str">
        <f>'旬報(12月)'!D42</f>
        <v>火</v>
      </c>
      <c r="X42" s="207" t="str">
        <f>'旬報(12月)'!D43</f>
        <v>水</v>
      </c>
      <c r="Y42" s="207" t="str">
        <f>'旬報(12月)'!D44</f>
        <v>木</v>
      </c>
      <c r="Z42" s="207" t="str">
        <f>'旬報(12月)'!D45</f>
        <v>金</v>
      </c>
      <c r="AA42" s="207" t="str">
        <f>'旬報(12月)'!D56</f>
        <v>土</v>
      </c>
      <c r="AB42" s="207" t="str">
        <f>'旬報(12月)'!D57</f>
        <v>日</v>
      </c>
      <c r="AC42" s="207" t="str">
        <f>'旬報(12月)'!D58</f>
        <v>月</v>
      </c>
      <c r="AD42" s="207" t="str">
        <f>'旬報(12月)'!D59</f>
        <v>火</v>
      </c>
      <c r="AE42" s="207" t="str">
        <f>'旬報(12月)'!D60</f>
        <v>水</v>
      </c>
      <c r="AF42" s="207" t="str">
        <f>'旬報(12月)'!D61</f>
        <v>木</v>
      </c>
      <c r="AG42" s="207" t="str">
        <f>'旬報(12月)'!D62</f>
        <v>金</v>
      </c>
      <c r="AH42" s="210" t="str">
        <f>'旬報(12月)'!D63</f>
        <v>土</v>
      </c>
      <c r="AI42" s="211" t="s">
        <v>81</v>
      </c>
      <c r="AJ42" s="212" t="s">
        <v>81</v>
      </c>
      <c r="AK42" s="213" t="s">
        <v>81</v>
      </c>
      <c r="AL42" s="128"/>
      <c r="AM42" s="128"/>
      <c r="AO42" s="164"/>
    </row>
    <row r="43" spans="2:43" ht="12.75" customHeight="1" x14ac:dyDescent="0.15">
      <c r="B43" s="269">
        <f t="shared" ref="B43" si="7">B39+1</f>
        <v>12</v>
      </c>
      <c r="C43" s="270" t="s">
        <v>1</v>
      </c>
      <c r="D43" s="180" t="s">
        <v>9</v>
      </c>
      <c r="E43" s="181"/>
      <c r="F43" s="182"/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214"/>
      <c r="AI43" s="215"/>
      <c r="AJ43" s="139"/>
      <c r="AK43" s="216"/>
      <c r="AL43" s="164"/>
      <c r="AM43" s="164"/>
      <c r="AN43" s="37">
        <f>SUM(COUNTIF(G43:AK43,{"休"}))</f>
        <v>0</v>
      </c>
      <c r="AO43" s="164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269"/>
      <c r="C44" s="270"/>
      <c r="D44" s="180" t="s">
        <v>10</v>
      </c>
      <c r="E44" s="181"/>
      <c r="F44" s="182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214"/>
      <c r="AI44" s="215"/>
      <c r="AJ44" s="139"/>
      <c r="AK44" s="216"/>
      <c r="AL44" s="164"/>
      <c r="AM44" s="164"/>
      <c r="AN44" s="37">
        <f>SUM(COUNTIF(G44:AK44,{"休"}))</f>
        <v>0</v>
      </c>
      <c r="AO44" s="164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186"/>
      <c r="C45" s="187"/>
      <c r="D45" s="188"/>
      <c r="E45" s="189"/>
      <c r="F45" s="190"/>
      <c r="G45" s="224"/>
      <c r="H45" s="209"/>
      <c r="I45" s="209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18"/>
      <c r="AI45" s="219"/>
      <c r="AJ45" s="220"/>
      <c r="AK45" s="221"/>
      <c r="AL45" s="194"/>
      <c r="AM45" s="194"/>
      <c r="AN45" s="37">
        <f>SUM(COUNTIF(G45:AK45,{"休"}))</f>
        <v>0</v>
      </c>
    </row>
    <row r="46" spans="2:43" ht="12.75" customHeight="1" x14ac:dyDescent="0.15">
      <c r="B46" s="271" t="str">
        <f xml:space="preserve"> 初期入力!D4+1&amp;"年"</f>
        <v>2025年</v>
      </c>
      <c r="C46" s="272"/>
      <c r="D46" s="197" t="s">
        <v>92</v>
      </c>
      <c r="E46" s="198"/>
      <c r="F46" s="198"/>
      <c r="G46" s="211" t="s">
        <v>81</v>
      </c>
      <c r="H46" s="212" t="s">
        <v>81</v>
      </c>
      <c r="I46" s="213" t="s">
        <v>81</v>
      </c>
      <c r="J46" s="206" t="str">
        <f>'旬報(翌1月)'!D19</f>
        <v>土</v>
      </c>
      <c r="K46" s="207" t="str">
        <f>'旬報(翌1月)'!D20</f>
        <v>日</v>
      </c>
      <c r="L46" s="207" t="str">
        <f>'旬報(翌1月)'!D21</f>
        <v>月</v>
      </c>
      <c r="M46" s="207" t="str">
        <f>'旬報(翌1月)'!D22</f>
        <v>火</v>
      </c>
      <c r="N46" s="207" t="str">
        <f>'旬報(翌1月)'!D23</f>
        <v>水</v>
      </c>
      <c r="O46" s="207" t="str">
        <f>'旬報(翌1月)'!D24</f>
        <v>木</v>
      </c>
      <c r="P46" s="207" t="str">
        <f>'旬報(翌1月)'!D25</f>
        <v>金</v>
      </c>
      <c r="Q46" s="207" t="str">
        <f>'旬報(翌1月)'!D36</f>
        <v>土</v>
      </c>
      <c r="R46" s="207" t="str">
        <f>'旬報(翌1月)'!D37</f>
        <v>日</v>
      </c>
      <c r="S46" s="207" t="str">
        <f>'旬報(翌1月)'!D38</f>
        <v>月</v>
      </c>
      <c r="T46" s="207" t="str">
        <f>'旬報(翌1月)'!D39</f>
        <v>火</v>
      </c>
      <c r="U46" s="207" t="str">
        <f>'旬報(翌1月)'!D40</f>
        <v>水</v>
      </c>
      <c r="V46" s="207" t="str">
        <f>'旬報(翌1月)'!D41</f>
        <v>木</v>
      </c>
      <c r="W46" s="207" t="str">
        <f>'旬報(翌1月)'!D42</f>
        <v>金</v>
      </c>
      <c r="X46" s="207" t="str">
        <f>'旬報(翌1月)'!D43</f>
        <v>土</v>
      </c>
      <c r="Y46" s="207" t="str">
        <f>'旬報(翌1月)'!D44</f>
        <v>日</v>
      </c>
      <c r="Z46" s="207" t="str">
        <f>'旬報(翌1月)'!D45</f>
        <v>月</v>
      </c>
      <c r="AA46" s="207" t="str">
        <f>'旬報(翌1月)'!D56</f>
        <v>火</v>
      </c>
      <c r="AB46" s="207" t="str">
        <f>'旬報(翌1月)'!D57</f>
        <v>水</v>
      </c>
      <c r="AC46" s="207" t="str">
        <f>'旬報(翌1月)'!D58</f>
        <v>木</v>
      </c>
      <c r="AD46" s="207" t="str">
        <f>'旬報(翌1月)'!D59</f>
        <v>金</v>
      </c>
      <c r="AE46" s="207" t="str">
        <f>'旬報(翌1月)'!D60</f>
        <v>土</v>
      </c>
      <c r="AF46" s="207" t="str">
        <f>'旬報(翌1月)'!D61</f>
        <v>日</v>
      </c>
      <c r="AG46" s="207" t="str">
        <f>'旬報(翌1月)'!D62</f>
        <v>月</v>
      </c>
      <c r="AH46" s="207" t="str">
        <f>'旬報(翌1月)'!D63</f>
        <v>火</v>
      </c>
      <c r="AI46" s="222" t="str">
        <f>IF(OR('旬報(翌1月)'!D64="土",'旬報(翌1月)'!D64="日"),'旬報(翌1月)'!D64,"年")</f>
        <v>年</v>
      </c>
      <c r="AJ46" s="222" t="str">
        <f>'旬報(翌1月)'!D65</f>
        <v>木</v>
      </c>
      <c r="AK46" s="225" t="str">
        <f>'旬報(翌1月)'!D66</f>
        <v>金</v>
      </c>
      <c r="AL46" s="128"/>
      <c r="AM46" s="128"/>
      <c r="AO46" s="164"/>
    </row>
    <row r="47" spans="2:43" ht="12.75" customHeight="1" x14ac:dyDescent="0.15">
      <c r="B47" s="269">
        <f>B7-2</f>
        <v>1</v>
      </c>
      <c r="C47" s="270" t="s">
        <v>1</v>
      </c>
      <c r="D47" s="180" t="s">
        <v>9</v>
      </c>
      <c r="E47" s="181"/>
      <c r="F47" s="181"/>
      <c r="G47" s="215"/>
      <c r="H47" s="139"/>
      <c r="I47" s="216"/>
      <c r="J47" s="217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  <c r="AL47" s="164"/>
      <c r="AM47" s="164"/>
      <c r="AN47" s="37">
        <f>SUM(COUNTIF(G47:AK47,{"休"}))</f>
        <v>0</v>
      </c>
      <c r="AO47" s="164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269"/>
      <c r="C48" s="270"/>
      <c r="D48" s="180" t="s">
        <v>10</v>
      </c>
      <c r="E48" s="181"/>
      <c r="F48" s="181"/>
      <c r="G48" s="215"/>
      <c r="H48" s="139"/>
      <c r="I48" s="216"/>
      <c r="J48" s="217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  <c r="AL48" s="164"/>
      <c r="AM48" s="164"/>
      <c r="AN48" s="37">
        <f>SUM(COUNTIF(G48:AK48,{"休"}))</f>
        <v>0</v>
      </c>
      <c r="AO48" s="164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186"/>
      <c r="C49" s="187"/>
      <c r="D49" s="188"/>
      <c r="E49" s="189"/>
      <c r="F49" s="189"/>
      <c r="G49" s="219"/>
      <c r="H49" s="220"/>
      <c r="I49" s="221"/>
      <c r="J49" s="203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5"/>
      <c r="AL49" s="194"/>
      <c r="AM49" s="194"/>
      <c r="AN49" s="37">
        <f>SUM(COUNTIF(G49:AK49,{"休"}))</f>
        <v>0</v>
      </c>
    </row>
    <row r="50" spans="2:43" ht="12.75" customHeight="1" x14ac:dyDescent="0.15">
      <c r="B50" s="195"/>
      <c r="C50" s="196"/>
      <c r="D50" s="197" t="s">
        <v>92</v>
      </c>
      <c r="E50" s="198"/>
      <c r="F50" s="199"/>
      <c r="G50" s="226" t="str">
        <f>'旬報(翌2月)'!D16</f>
        <v>土</v>
      </c>
      <c r="H50" s="222" t="str">
        <f>'旬報(翌2月)'!D17</f>
        <v>日</v>
      </c>
      <c r="I50" s="222" t="str">
        <f>'旬報(翌2月)'!D18</f>
        <v>月</v>
      </c>
      <c r="J50" s="207" t="str">
        <f>'旬報(翌2月)'!D19</f>
        <v>火</v>
      </c>
      <c r="K50" s="207" t="str">
        <f>'旬報(翌2月)'!D20</f>
        <v>水</v>
      </c>
      <c r="L50" s="207" t="str">
        <f>'旬報(翌2月)'!D21</f>
        <v>木</v>
      </c>
      <c r="M50" s="207" t="str">
        <f>'旬報(翌2月)'!D22</f>
        <v>金</v>
      </c>
      <c r="N50" s="207" t="str">
        <f>'旬報(翌2月)'!D23</f>
        <v>土</v>
      </c>
      <c r="O50" s="207" t="str">
        <f>'旬報(翌2月)'!D24</f>
        <v>日</v>
      </c>
      <c r="P50" s="207" t="str">
        <f>'旬報(翌2月)'!D25</f>
        <v>月</v>
      </c>
      <c r="Q50" s="207" t="str">
        <f>'旬報(翌2月)'!D36</f>
        <v>火</v>
      </c>
      <c r="R50" s="207" t="str">
        <f>'旬報(翌2月)'!D37</f>
        <v>水</v>
      </c>
      <c r="S50" s="207" t="str">
        <f>'旬報(翌2月)'!D38</f>
        <v>木</v>
      </c>
      <c r="T50" s="207" t="str">
        <f>'旬報(翌2月)'!D39</f>
        <v>金</v>
      </c>
      <c r="U50" s="207" t="str">
        <f>'旬報(翌2月)'!D40</f>
        <v>土</v>
      </c>
      <c r="V50" s="207" t="str">
        <f>'旬報(翌2月)'!D41</f>
        <v>日</v>
      </c>
      <c r="W50" s="207" t="str">
        <f>'旬報(翌2月)'!D42</f>
        <v>月</v>
      </c>
      <c r="X50" s="207" t="str">
        <f>'旬報(翌2月)'!D43</f>
        <v>火</v>
      </c>
      <c r="Y50" s="207" t="str">
        <f>'旬報(翌2月)'!D44</f>
        <v>水</v>
      </c>
      <c r="Z50" s="207" t="str">
        <f>'旬報(翌2月)'!D45</f>
        <v>木</v>
      </c>
      <c r="AA50" s="207" t="str">
        <f>'旬報(翌2月)'!D56</f>
        <v>金</v>
      </c>
      <c r="AB50" s="207" t="str">
        <f>'旬報(翌2月)'!D57</f>
        <v>土</v>
      </c>
      <c r="AC50" s="207" t="str">
        <f>'旬報(翌2月)'!D58</f>
        <v>日</v>
      </c>
      <c r="AD50" s="207" t="str">
        <f>'旬報(翌2月)'!D59</f>
        <v>月</v>
      </c>
      <c r="AE50" s="207" t="str">
        <f>'旬報(翌2月)'!D60</f>
        <v>火</v>
      </c>
      <c r="AF50" s="207" t="str">
        <f>'旬報(翌2月)'!D61</f>
        <v>水</v>
      </c>
      <c r="AG50" s="207" t="str">
        <f>'旬報(翌2月)'!D62</f>
        <v>木</v>
      </c>
      <c r="AH50" s="207" t="str">
        <f>'旬報(翌2月)'!D63</f>
        <v>金</v>
      </c>
      <c r="AI50" s="207">
        <f>'旬報(翌2月)'!D64</f>
        <v>0</v>
      </c>
      <c r="AJ50" s="207"/>
      <c r="AK50" s="208"/>
      <c r="AL50" s="128"/>
      <c r="AM50" s="128"/>
    </row>
    <row r="51" spans="2:43" ht="12.75" customHeight="1" x14ac:dyDescent="0.15">
      <c r="B51" s="269">
        <f t="shared" ref="B51" si="8">B47+1</f>
        <v>2</v>
      </c>
      <c r="C51" s="270" t="s">
        <v>1</v>
      </c>
      <c r="D51" s="180" t="s">
        <v>9</v>
      </c>
      <c r="E51" s="181"/>
      <c r="F51" s="182"/>
      <c r="G51" s="13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  <c r="AL51" s="164"/>
      <c r="AM51" s="164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269"/>
      <c r="C52" s="270"/>
      <c r="D52" s="180" t="s">
        <v>10</v>
      </c>
      <c r="E52" s="181"/>
      <c r="F52" s="182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64"/>
      <c r="AM52" s="164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186"/>
      <c r="C53" s="187"/>
      <c r="D53" s="188"/>
      <c r="E53" s="189"/>
      <c r="F53" s="190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5"/>
      <c r="AL53" s="194"/>
      <c r="AM53" s="194"/>
      <c r="AN53" s="37">
        <f>SUM(COUNTIF(G53:AK53,{"休"}))</f>
        <v>0</v>
      </c>
    </row>
    <row r="54" spans="2:43" ht="12.75" customHeight="1" x14ac:dyDescent="0.15">
      <c r="B54" s="195"/>
      <c r="C54" s="196"/>
      <c r="D54" s="197" t="s">
        <v>92</v>
      </c>
      <c r="E54" s="198"/>
      <c r="F54" s="199"/>
      <c r="G54" s="206" t="str">
        <f>'旬報(翌3月)'!D16</f>
        <v>土</v>
      </c>
      <c r="H54" s="207" t="str">
        <f>'旬報(翌3月)'!D17</f>
        <v>日</v>
      </c>
      <c r="I54" s="207" t="str">
        <f>'旬報(翌3月)'!D18</f>
        <v>月</v>
      </c>
      <c r="J54" s="207" t="str">
        <f>'旬報(翌3月)'!D19</f>
        <v>火</v>
      </c>
      <c r="K54" s="207" t="str">
        <f>'旬報(翌3月)'!D20</f>
        <v>水</v>
      </c>
      <c r="L54" s="207" t="str">
        <f>'旬報(翌3月)'!D21</f>
        <v>木</v>
      </c>
      <c r="M54" s="207" t="str">
        <f>'旬報(翌3月)'!D22</f>
        <v>金</v>
      </c>
      <c r="N54" s="207" t="str">
        <f>'旬報(翌3月)'!D23</f>
        <v>土</v>
      </c>
      <c r="O54" s="207" t="str">
        <f>'旬報(翌3月)'!D24</f>
        <v>日</v>
      </c>
      <c r="P54" s="207" t="str">
        <f>'旬報(翌3月)'!D25</f>
        <v>月</v>
      </c>
      <c r="Q54" s="207" t="str">
        <f>'旬報(翌3月)'!D36</f>
        <v>火</v>
      </c>
      <c r="R54" s="207" t="str">
        <f>'旬報(翌3月)'!D37</f>
        <v>水</v>
      </c>
      <c r="S54" s="207" t="str">
        <f>'旬報(翌3月)'!D38</f>
        <v>木</v>
      </c>
      <c r="T54" s="207" t="str">
        <f>'旬報(翌3月)'!D39</f>
        <v>金</v>
      </c>
      <c r="U54" s="207" t="str">
        <f>'旬報(翌3月)'!D40</f>
        <v>土</v>
      </c>
      <c r="V54" s="207" t="str">
        <f>'旬報(翌3月)'!D41</f>
        <v>日</v>
      </c>
      <c r="W54" s="207" t="str">
        <f>'旬報(翌3月)'!D42</f>
        <v>月</v>
      </c>
      <c r="X54" s="207" t="str">
        <f>'旬報(翌3月)'!D43</f>
        <v>火</v>
      </c>
      <c r="Y54" s="207" t="str">
        <f>'旬報(翌3月)'!D44</f>
        <v>水</v>
      </c>
      <c r="Z54" s="207" t="str">
        <f>'旬報(翌3月)'!D45</f>
        <v>木</v>
      </c>
      <c r="AA54" s="207" t="str">
        <f>'旬報(翌3月)'!D56</f>
        <v>金</v>
      </c>
      <c r="AB54" s="207" t="str">
        <f>'旬報(翌3月)'!D57</f>
        <v>土</v>
      </c>
      <c r="AC54" s="207" t="str">
        <f>'旬報(翌3月)'!D58</f>
        <v>日</v>
      </c>
      <c r="AD54" s="207" t="str">
        <f>'旬報(翌3月)'!D59</f>
        <v>月</v>
      </c>
      <c r="AE54" s="207" t="str">
        <f>'旬報(翌3月)'!D60</f>
        <v>火</v>
      </c>
      <c r="AF54" s="207" t="str">
        <f>'旬報(翌3月)'!D61</f>
        <v>水</v>
      </c>
      <c r="AG54" s="207" t="str">
        <f>'旬報(翌3月)'!D62</f>
        <v>木</v>
      </c>
      <c r="AH54" s="207" t="str">
        <f>'旬報(翌3月)'!D63</f>
        <v>金</v>
      </c>
      <c r="AI54" s="207" t="str">
        <f>'旬報(翌3月)'!D64</f>
        <v>土</v>
      </c>
      <c r="AJ54" s="207" t="str">
        <f>'旬報(翌3月)'!D65</f>
        <v>日</v>
      </c>
      <c r="AK54" s="208" t="str">
        <f>'旬報(翌3月)'!D66</f>
        <v>月</v>
      </c>
      <c r="AL54" s="128"/>
      <c r="AM54" s="128"/>
    </row>
    <row r="55" spans="2:43" ht="12.75" customHeight="1" x14ac:dyDescent="0.15">
      <c r="B55" s="269">
        <f t="shared" ref="B55" si="9">B51+1</f>
        <v>3</v>
      </c>
      <c r="C55" s="270" t="s">
        <v>1</v>
      </c>
      <c r="D55" s="180" t="s">
        <v>9</v>
      </c>
      <c r="E55" s="181"/>
      <c r="F55" s="182"/>
      <c r="G55" s="138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164"/>
      <c r="AM55" s="164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269"/>
      <c r="C56" s="270"/>
      <c r="D56" s="180" t="s">
        <v>10</v>
      </c>
      <c r="E56" s="181"/>
      <c r="F56" s="182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  <c r="AL56" s="164"/>
      <c r="AM56" s="164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227"/>
      <c r="C57" s="228"/>
      <c r="D57" s="229"/>
      <c r="E57" s="230"/>
      <c r="F57" s="231"/>
      <c r="G57" s="232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4"/>
      <c r="AL57" s="194"/>
      <c r="AM57" s="194"/>
      <c r="AN57" s="37">
        <f>SUM(COUNTIF(G57:AK57,{"休"}))</f>
        <v>0</v>
      </c>
    </row>
    <row r="58" spans="2:43" ht="13.5" customHeight="1" x14ac:dyDescent="0.15">
      <c r="G58" s="141" t="s">
        <v>84</v>
      </c>
      <c r="H58" s="141"/>
      <c r="I58" s="141"/>
      <c r="J58" s="141"/>
      <c r="K58" s="141"/>
      <c r="L58" s="141"/>
    </row>
    <row r="59" spans="2:43" ht="18" customHeight="1" x14ac:dyDescent="0.15">
      <c r="O59" s="235" t="s">
        <v>37</v>
      </c>
      <c r="R59" s="119"/>
      <c r="S59" s="134" t="s">
        <v>75</v>
      </c>
      <c r="T59" s="41" t="s">
        <v>69</v>
      </c>
      <c r="U59" s="119" t="s">
        <v>76</v>
      </c>
      <c r="V59" s="165"/>
      <c r="W59" s="165"/>
      <c r="X59" s="165"/>
      <c r="Y59" s="119"/>
      <c r="Z59" s="119"/>
      <c r="AA59" s="41"/>
      <c r="AB59" s="165"/>
      <c r="AC59" s="259"/>
      <c r="AD59" s="259"/>
      <c r="AE59" s="268"/>
      <c r="AF59" s="268"/>
      <c r="AG59" s="268"/>
      <c r="AH59" s="268"/>
      <c r="AI59" s="263" t="s">
        <v>94</v>
      </c>
      <c r="AJ59" s="263"/>
      <c r="AN59" s="37">
        <f>AN7+AN11+AN15+AN19+AN23+AN27+AN31+AN35+AN39+AN43+AN47+AN51+AN55</f>
        <v>0</v>
      </c>
      <c r="AP59" s="37">
        <f>AP7+AP11+AP15+AP19+AP23+AP27+AP31+AP35+AP39+AP43+AP47+AP51+AP55</f>
        <v>0</v>
      </c>
      <c r="AQ59" s="37">
        <f>AQ7+AQ11+AQ15+AQ19+AQ23+AQ27+AQ31+AQ35+AQ39+AQ43+AQ47+AQ51+AQ55</f>
        <v>0</v>
      </c>
    </row>
    <row r="60" spans="2:43" ht="18" customHeight="1" thickBot="1" x14ac:dyDescent="0.2">
      <c r="R60" s="117"/>
      <c r="S60" s="117"/>
      <c r="T60" s="41" t="s">
        <v>69</v>
      </c>
      <c r="U60" s="261" t="str">
        <f>CONCATENATE($AN$59+$AO$59&amp;"日","/",$AQ$59+$AO$59&amp;"日")</f>
        <v>0日/0日</v>
      </c>
      <c r="V60" s="261"/>
      <c r="AC60" s="259"/>
      <c r="AD60" s="259"/>
      <c r="AE60" s="268"/>
      <c r="AF60" s="268"/>
      <c r="AG60" s="268"/>
      <c r="AH60" s="268"/>
      <c r="AI60" s="263"/>
      <c r="AJ60" s="263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 x14ac:dyDescent="0.2">
      <c r="R61" s="117"/>
      <c r="S61" s="117"/>
      <c r="T61" s="41" t="s">
        <v>69</v>
      </c>
      <c r="U61" s="250" t="e">
        <f>($AN$59+$AO$59)/($AQ$59+$AO$59)</f>
        <v>#DIV/0!</v>
      </c>
      <c r="V61" s="251"/>
      <c r="W61" s="41" t="s">
        <v>77</v>
      </c>
      <c r="X61" s="252" t="e">
        <f>IF(U61&gt;=8/28,"4週8休以上","4週6休未満")</f>
        <v>#DIV/0!</v>
      </c>
      <c r="Y61" s="253"/>
      <c r="Z61" s="253"/>
      <c r="AA61" s="254"/>
      <c r="AB61" s="41" t="s">
        <v>93</v>
      </c>
      <c r="AC61" s="135" t="e">
        <f>IF(U61&gt;0.285,"ＯＫ","ＮＧ")</f>
        <v>#DIV/0!</v>
      </c>
      <c r="AD61" s="236"/>
      <c r="AE61" s="257"/>
      <c r="AF61" s="259"/>
      <c r="AG61" s="257"/>
      <c r="AH61" s="260"/>
      <c r="AI61" s="264" t="s">
        <v>70</v>
      </c>
      <c r="AJ61" s="265"/>
      <c r="AP61" s="37"/>
      <c r="AQ61" s="37"/>
    </row>
    <row r="62" spans="2:43" ht="18" customHeight="1" x14ac:dyDescent="0.15">
      <c r="T62" s="41"/>
      <c r="U62" s="40"/>
      <c r="AB62" s="37"/>
      <c r="AC62" s="169"/>
      <c r="AD62" s="236"/>
      <c r="AE62" s="259"/>
      <c r="AF62" s="259"/>
      <c r="AG62" s="259"/>
      <c r="AH62" s="260"/>
      <c r="AI62" s="266"/>
      <c r="AJ62" s="267"/>
      <c r="AP62" s="37"/>
      <c r="AQ62" s="37"/>
    </row>
    <row r="63" spans="2:43" ht="18" customHeight="1" x14ac:dyDescent="0.15">
      <c r="G63" s="255"/>
      <c r="H63" s="255"/>
      <c r="I63" s="255"/>
      <c r="J63" s="256"/>
      <c r="K63" s="256"/>
      <c r="L63" s="256"/>
      <c r="M63" s="256"/>
      <c r="O63" s="235" t="s">
        <v>38</v>
      </c>
      <c r="R63" s="119"/>
      <c r="S63" s="134" t="s">
        <v>75</v>
      </c>
      <c r="T63" s="117" t="s">
        <v>69</v>
      </c>
      <c r="U63" s="119" t="s">
        <v>74</v>
      </c>
      <c r="V63" s="165"/>
      <c r="W63" s="165"/>
      <c r="X63" s="165"/>
      <c r="Y63" s="119"/>
      <c r="Z63" s="119"/>
      <c r="AA63" s="41"/>
      <c r="AB63" s="165"/>
      <c r="AE63" s="257"/>
      <c r="AF63" s="257"/>
      <c r="AG63" s="257"/>
      <c r="AH63" s="258"/>
      <c r="AI63" s="259" t="s">
        <v>71</v>
      </c>
      <c r="AJ63" s="260"/>
      <c r="AN63" s="35"/>
      <c r="AO63" s="35"/>
    </row>
    <row r="64" spans="2:43" ht="18" customHeight="1" thickBot="1" x14ac:dyDescent="0.2">
      <c r="G64" s="171"/>
      <c r="H64" s="171"/>
      <c r="I64" s="171"/>
      <c r="J64" s="171"/>
      <c r="K64" s="171"/>
      <c r="L64" s="171"/>
      <c r="M64" s="171"/>
      <c r="R64" s="117"/>
      <c r="S64" s="117"/>
      <c r="T64" s="41" t="s">
        <v>69</v>
      </c>
      <c r="U64" s="261" t="str">
        <f>CONCATENATE($AN$60+$AO$60&amp;"日","/",$AQ$60+$AO$60&amp;"日")</f>
        <v>0日/0日</v>
      </c>
      <c r="V64" s="261"/>
      <c r="AB64" s="37"/>
      <c r="AE64" s="257"/>
      <c r="AF64" s="257"/>
      <c r="AG64" s="257"/>
      <c r="AH64" s="258"/>
      <c r="AI64" s="261"/>
      <c r="AJ64" s="262"/>
    </row>
    <row r="65" spans="18:36" ht="18" customHeight="1" thickBot="1" x14ac:dyDescent="0.2">
      <c r="R65" s="117"/>
      <c r="S65" s="117"/>
      <c r="T65" s="41" t="s">
        <v>69</v>
      </c>
      <c r="U65" s="250" t="str">
        <f>IF(AN60=0,"",($AN$60+$AO$60)/($AQ$60+$AO$60))</f>
        <v/>
      </c>
      <c r="V65" s="251"/>
      <c r="W65" s="41" t="s">
        <v>77</v>
      </c>
      <c r="X65" s="252" t="str">
        <f>IF(U65="","",IF(U65&gt;=8/28,"4週8休以上","補正なし"))</f>
        <v/>
      </c>
      <c r="Y65" s="253"/>
      <c r="Z65" s="253"/>
      <c r="AA65" s="254"/>
      <c r="AC65" s="37"/>
      <c r="AD65" s="37"/>
      <c r="AE65" s="249"/>
      <c r="AF65" s="249"/>
      <c r="AG65" s="249"/>
      <c r="AH65" s="249"/>
      <c r="AI65" s="249"/>
      <c r="AJ65" s="249"/>
    </row>
    <row r="66" spans="18:36" x14ac:dyDescent="0.15">
      <c r="AE66" s="249"/>
      <c r="AF66" s="249"/>
      <c r="AG66" s="249"/>
      <c r="AH66" s="249"/>
      <c r="AI66" s="249"/>
      <c r="AJ66" s="249"/>
    </row>
    <row r="70" spans="18:36" x14ac:dyDescent="0.15">
      <c r="U70" s="120"/>
      <c r="X70" s="119"/>
      <c r="Y70" s="119"/>
      <c r="Z70" s="119"/>
      <c r="AA70" s="119"/>
      <c r="AB70" s="165"/>
      <c r="AC70" s="165"/>
      <c r="AD70" s="165"/>
      <c r="AE70" s="119"/>
      <c r="AF70" s="119"/>
      <c r="AG70" s="41"/>
    </row>
    <row r="71" spans="18:36" x14ac:dyDescent="0.15">
      <c r="X71" s="117"/>
      <c r="Y71" s="117"/>
      <c r="Z71" s="39"/>
      <c r="AA71" s="40"/>
      <c r="AE71" s="117"/>
      <c r="AF71" s="117"/>
      <c r="AG71" s="41"/>
    </row>
    <row r="72" spans="18:36" x14ac:dyDescent="0.15">
      <c r="X72" s="117"/>
      <c r="Y72" s="117"/>
      <c r="Z72" s="39"/>
      <c r="AA72" s="249"/>
      <c r="AB72" s="249"/>
      <c r="AC72" s="37"/>
      <c r="AD72" s="37"/>
      <c r="AE72" s="117"/>
      <c r="AF72" s="117"/>
      <c r="AG72" s="164"/>
    </row>
    <row r="73" spans="18:36" x14ac:dyDescent="0.15">
      <c r="Z73" s="39"/>
      <c r="AA73" s="118"/>
      <c r="AB73" s="37"/>
      <c r="AC73" s="37"/>
      <c r="AD73" s="37"/>
      <c r="AE73" s="37"/>
      <c r="AF73" s="37"/>
      <c r="AG73" s="37"/>
    </row>
    <row r="74" spans="18:36" x14ac:dyDescent="0.15">
      <c r="U74" s="120"/>
      <c r="X74" s="119"/>
      <c r="Y74" s="119"/>
      <c r="Z74" s="119"/>
      <c r="AA74" s="119"/>
      <c r="AB74" s="165"/>
      <c r="AC74" s="165"/>
      <c r="AD74" s="165"/>
      <c r="AE74" s="119"/>
      <c r="AF74" s="119"/>
      <c r="AG74" s="164"/>
    </row>
    <row r="75" spans="18:36" x14ac:dyDescent="0.15">
      <c r="X75" s="117"/>
      <c r="Y75" s="117"/>
      <c r="Z75" s="39"/>
      <c r="AA75" s="118"/>
      <c r="AB75" s="37"/>
      <c r="AC75" s="37"/>
      <c r="AD75" s="37"/>
      <c r="AE75" s="117"/>
      <c r="AF75" s="117"/>
      <c r="AG75" s="164"/>
    </row>
    <row r="76" spans="18:36" x14ac:dyDescent="0.15">
      <c r="X76" s="117"/>
      <c r="Y76" s="117"/>
      <c r="Z76" s="39"/>
      <c r="AA76" s="249"/>
      <c r="AB76" s="249"/>
      <c r="AC76" s="37"/>
      <c r="AD76" s="37"/>
      <c r="AE76" s="117"/>
      <c r="AF76" s="117"/>
      <c r="AG76" s="164"/>
    </row>
  </sheetData>
  <mergeCells count="58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83" priority="41">
      <formula>G$6="土"</formula>
    </cfRule>
  </conditionalFormatting>
  <conditionalFormatting sqref="G7:AM9">
    <cfRule type="expression" dxfId="82" priority="39">
      <formula>G$6="祝"</formula>
    </cfRule>
    <cfRule type="expression" dxfId="81" priority="40">
      <formula>G$6="日"</formula>
    </cfRule>
  </conditionalFormatting>
  <conditionalFormatting sqref="G11:AM13">
    <cfRule type="expression" dxfId="80" priority="36">
      <formula>G$10="祝"</formula>
    </cfRule>
    <cfRule type="expression" dxfId="79" priority="37">
      <formula>G$10="日"</formula>
    </cfRule>
    <cfRule type="expression" dxfId="78" priority="38">
      <formula>G$10="土"</formula>
    </cfRule>
  </conditionalFormatting>
  <conditionalFormatting sqref="G15:AM17">
    <cfRule type="expression" dxfId="77" priority="33">
      <formula>G$14="祝"</formula>
    </cfRule>
    <cfRule type="expression" dxfId="76" priority="34">
      <formula>G$14="日"</formula>
    </cfRule>
    <cfRule type="expression" dxfId="75" priority="35">
      <formula>G$14="土"</formula>
    </cfRule>
  </conditionalFormatting>
  <conditionalFormatting sqref="G19:AM21">
    <cfRule type="expression" dxfId="74" priority="30">
      <formula>G$18="祝"</formula>
    </cfRule>
    <cfRule type="expression" dxfId="73" priority="31">
      <formula>G$18="日"</formula>
    </cfRule>
    <cfRule type="expression" dxfId="72" priority="32">
      <formula>G$18="土"</formula>
    </cfRule>
  </conditionalFormatting>
  <conditionalFormatting sqref="G23:AM25">
    <cfRule type="expression" dxfId="71" priority="27">
      <formula>G$22="祝"</formula>
    </cfRule>
    <cfRule type="expression" dxfId="70" priority="28">
      <formula>G$22="日"</formula>
    </cfRule>
    <cfRule type="expression" dxfId="69" priority="29">
      <formula>G$22="土"</formula>
    </cfRule>
  </conditionalFormatting>
  <conditionalFormatting sqref="G27:AM29">
    <cfRule type="expression" dxfId="68" priority="24">
      <formula>G$26="祝"</formula>
    </cfRule>
    <cfRule type="expression" dxfId="67" priority="25">
      <formula>G$26="日"</formula>
    </cfRule>
    <cfRule type="expression" dxfId="66" priority="26">
      <formula>G$26="土"</formula>
    </cfRule>
  </conditionalFormatting>
  <conditionalFormatting sqref="G31:AM33">
    <cfRule type="expression" dxfId="65" priority="21">
      <formula>G$30="祝"</formula>
    </cfRule>
    <cfRule type="expression" dxfId="64" priority="22">
      <formula>G$30="日"</formula>
    </cfRule>
    <cfRule type="expression" dxfId="63" priority="23">
      <formula>G$30="土"</formula>
    </cfRule>
  </conditionalFormatting>
  <conditionalFormatting sqref="G35:AM37">
    <cfRule type="expression" dxfId="62" priority="18">
      <formula>G$34="祝"</formula>
    </cfRule>
    <cfRule type="expression" dxfId="61" priority="19">
      <formula>G$34="日"</formula>
    </cfRule>
    <cfRule type="expression" dxfId="60" priority="20">
      <formula>G$34="土"</formula>
    </cfRule>
  </conditionalFormatting>
  <conditionalFormatting sqref="G39:AM41">
    <cfRule type="expression" dxfId="59" priority="15">
      <formula>G$38="祝"</formula>
    </cfRule>
    <cfRule type="expression" dxfId="58" priority="16">
      <formula>G$38="日"</formula>
    </cfRule>
    <cfRule type="expression" dxfId="57" priority="17">
      <formula>G$38="土"</formula>
    </cfRule>
  </conditionalFormatting>
  <conditionalFormatting sqref="G43:AM45">
    <cfRule type="expression" dxfId="56" priority="12">
      <formula>G$42="祝"</formula>
    </cfRule>
    <cfRule type="expression" dxfId="55" priority="13">
      <formula>G$42="日"</formula>
    </cfRule>
    <cfRule type="expression" dxfId="54" priority="14">
      <formula>G$42="土"</formula>
    </cfRule>
  </conditionalFormatting>
  <conditionalFormatting sqref="G47:AM49">
    <cfRule type="expression" dxfId="53" priority="9">
      <formula>G$46="祝"</formula>
    </cfRule>
    <cfRule type="expression" dxfId="52" priority="10">
      <formula>G$46="日"</formula>
    </cfRule>
    <cfRule type="expression" dxfId="51" priority="11">
      <formula>G$46="土"</formula>
    </cfRule>
  </conditionalFormatting>
  <conditionalFormatting sqref="G51:AM53">
    <cfRule type="expression" dxfId="50" priority="6">
      <formula>G$50="祝"</formula>
    </cfRule>
    <cfRule type="expression" dxfId="49" priority="7">
      <formula>G$50="日"</formula>
    </cfRule>
    <cfRule type="expression" dxfId="48" priority="8">
      <formula>G$50="土"</formula>
    </cfRule>
  </conditionalFormatting>
  <conditionalFormatting sqref="G55:AM57">
    <cfRule type="expression" dxfId="47" priority="3">
      <formula>G$54="祝"</formula>
    </cfRule>
    <cfRule type="expression" dxfId="46" priority="4">
      <formula>G$54="日"</formula>
    </cfRule>
    <cfRule type="expression" dxfId="45" priority="5">
      <formula>G$54="土"</formula>
    </cfRule>
  </conditionalFormatting>
  <conditionalFormatting sqref="AI61 AI59">
    <cfRule type="expression" dxfId="44" priority="2">
      <formula>$AH$59="ＮＧ"</formula>
    </cfRule>
  </conditionalFormatting>
  <conditionalFormatting sqref="AI65">
    <cfRule type="expression" dxfId="43" priority="42">
      <formula>$AH$61="ＮＧ"</formula>
    </cfRule>
  </conditionalFormatting>
  <conditionalFormatting sqref="AC61">
    <cfRule type="expression" dxfId="42" priority="1">
      <formula>$AC$61="ＮＧ"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 xr:uid="{00000000-0002-0000-0200-000000000000}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0" t="s">
        <v>73</v>
      </c>
      <c r="R1" s="131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68"/>
      <c r="J9" s="69"/>
      <c r="K9" s="68"/>
      <c r="S9" s="18"/>
      <c r="T9" s="20"/>
      <c r="U9" s="18"/>
      <c r="W9" s="92" t="s">
        <v>52</v>
      </c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金</v>
      </c>
      <c r="E16" s="122"/>
      <c r="F16" s="33"/>
      <c r="G16" s="14"/>
      <c r="H16" s="290"/>
      <c r="I16" s="291"/>
      <c r="J16" s="64"/>
      <c r="K16" s="14"/>
      <c r="L16" s="48"/>
      <c r="M16" s="13">
        <f>C16</f>
        <v>42795</v>
      </c>
      <c r="N16" s="14" t="str">
        <f>D16</f>
        <v>金</v>
      </c>
      <c r="O16" s="66">
        <f>E16</f>
        <v>0</v>
      </c>
      <c r="P16" s="16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土</v>
      </c>
      <c r="E17" s="67"/>
      <c r="F17" s="33"/>
      <c r="G17" s="14"/>
      <c r="H17" s="290"/>
      <c r="I17" s="291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土</v>
      </c>
      <c r="O17" s="66">
        <f t="shared" ref="O17:O26" si="2">E17</f>
        <v>0</v>
      </c>
      <c r="P17" s="21">
        <f t="shared" ref="P17:P26" si="3">F17</f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日</v>
      </c>
      <c r="E18" s="67"/>
      <c r="F18" s="33"/>
      <c r="G18" s="12"/>
      <c r="H18" s="290"/>
      <c r="I18" s="291"/>
      <c r="J18" s="16"/>
      <c r="K18" s="14"/>
      <c r="L18" s="48"/>
      <c r="M18" s="13">
        <f t="shared" si="0"/>
        <v>42797</v>
      </c>
      <c r="N18" s="14" t="str">
        <f t="shared" si="1"/>
        <v>日</v>
      </c>
      <c r="O18" s="66">
        <f t="shared" si="2"/>
        <v>0</v>
      </c>
      <c r="P18" s="21">
        <f t="shared" si="3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月</v>
      </c>
      <c r="E19" s="67"/>
      <c r="F19" s="33"/>
      <c r="G19" s="12"/>
      <c r="H19" s="290"/>
      <c r="I19" s="291"/>
      <c r="J19" s="16"/>
      <c r="K19" s="14"/>
      <c r="L19" s="48"/>
      <c r="M19" s="13">
        <f t="shared" si="0"/>
        <v>42798</v>
      </c>
      <c r="N19" s="14" t="str">
        <f t="shared" si="1"/>
        <v>月</v>
      </c>
      <c r="O19" s="66">
        <f t="shared" si="2"/>
        <v>0</v>
      </c>
      <c r="P19" s="21">
        <f t="shared" si="3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火</v>
      </c>
      <c r="E20" s="67"/>
      <c r="F20" s="33"/>
      <c r="G20" s="14"/>
      <c r="H20" s="290"/>
      <c r="I20" s="291"/>
      <c r="J20" s="16"/>
      <c r="K20" s="14"/>
      <c r="L20" s="48"/>
      <c r="M20" s="13">
        <f t="shared" si="0"/>
        <v>42799</v>
      </c>
      <c r="N20" s="14" t="str">
        <f t="shared" si="1"/>
        <v>火</v>
      </c>
      <c r="O20" s="66">
        <f t="shared" si="2"/>
        <v>0</v>
      </c>
      <c r="P20" s="21">
        <f t="shared" si="3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水</v>
      </c>
      <c r="E21" s="67"/>
      <c r="F21" s="33"/>
      <c r="G21" s="14"/>
      <c r="H21" s="290"/>
      <c r="I21" s="291"/>
      <c r="J21" s="16"/>
      <c r="K21" s="14"/>
      <c r="L21" s="48"/>
      <c r="M21" s="13">
        <f t="shared" si="0"/>
        <v>42800</v>
      </c>
      <c r="N21" s="14" t="str">
        <f t="shared" si="1"/>
        <v>水</v>
      </c>
      <c r="O21" s="66">
        <f t="shared" si="2"/>
        <v>0</v>
      </c>
      <c r="P21" s="21">
        <f t="shared" si="3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木</v>
      </c>
      <c r="E22" s="67"/>
      <c r="F22" s="33"/>
      <c r="G22" s="14"/>
      <c r="H22" s="290"/>
      <c r="I22" s="291"/>
      <c r="J22" s="16"/>
      <c r="K22" s="14"/>
      <c r="L22" s="48"/>
      <c r="M22" s="13">
        <f t="shared" si="0"/>
        <v>42801</v>
      </c>
      <c r="N22" s="14" t="str">
        <f t="shared" si="1"/>
        <v>木</v>
      </c>
      <c r="O22" s="66">
        <f t="shared" si="2"/>
        <v>0</v>
      </c>
      <c r="P22" s="21">
        <f t="shared" si="3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金</v>
      </c>
      <c r="E23" s="67"/>
      <c r="F23" s="33"/>
      <c r="G23" s="14"/>
      <c r="H23" s="290"/>
      <c r="I23" s="291"/>
      <c r="J23" s="16"/>
      <c r="K23" s="14"/>
      <c r="L23" s="48"/>
      <c r="M23" s="13">
        <f t="shared" si="0"/>
        <v>42802</v>
      </c>
      <c r="N23" s="14" t="str">
        <f t="shared" si="1"/>
        <v>金</v>
      </c>
      <c r="O23" s="66">
        <f t="shared" si="2"/>
        <v>0</v>
      </c>
      <c r="P23" s="21">
        <f t="shared" si="3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土</v>
      </c>
      <c r="E24" s="67"/>
      <c r="F24" s="33"/>
      <c r="G24" s="14"/>
      <c r="H24" s="290"/>
      <c r="I24" s="291"/>
      <c r="J24" s="16"/>
      <c r="K24" s="14"/>
      <c r="L24" s="48"/>
      <c r="M24" s="13">
        <f t="shared" si="0"/>
        <v>42803</v>
      </c>
      <c r="N24" s="14" t="str">
        <f t="shared" si="1"/>
        <v>土</v>
      </c>
      <c r="O24" s="66">
        <f t="shared" si="2"/>
        <v>0</v>
      </c>
      <c r="P24" s="21">
        <f t="shared" si="3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日</v>
      </c>
      <c r="E25" s="67"/>
      <c r="F25" s="33"/>
      <c r="G25" s="14"/>
      <c r="H25" s="290"/>
      <c r="I25" s="291"/>
      <c r="J25" s="16"/>
      <c r="K25" s="14"/>
      <c r="L25" s="48"/>
      <c r="M25" s="13">
        <f t="shared" si="0"/>
        <v>42804</v>
      </c>
      <c r="N25" s="14" t="str">
        <f t="shared" si="1"/>
        <v>日</v>
      </c>
      <c r="O25" s="66">
        <f t="shared" si="2"/>
        <v>0</v>
      </c>
      <c r="P25" s="21">
        <f t="shared" si="3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290"/>
      <c r="I26" s="291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月</v>
      </c>
      <c r="E36" s="67"/>
      <c r="F36" s="33"/>
      <c r="G36" s="14"/>
      <c r="H36" s="290"/>
      <c r="I36" s="291"/>
      <c r="J36" s="16"/>
      <c r="K36" s="14"/>
      <c r="L36" s="48"/>
      <c r="M36" s="13">
        <f t="shared" ref="M36" si="4">C36</f>
        <v>42805</v>
      </c>
      <c r="N36" s="14" t="str">
        <f t="shared" ref="N36" si="5">D36</f>
        <v>月</v>
      </c>
      <c r="O36" s="66">
        <f>E36</f>
        <v>0</v>
      </c>
      <c r="P36" s="21">
        <f t="shared" ref="P36:P46" si="6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火</v>
      </c>
      <c r="E37" s="67"/>
      <c r="F37" s="33"/>
      <c r="G37" s="14"/>
      <c r="H37" s="290"/>
      <c r="I37" s="291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火</v>
      </c>
      <c r="O37" s="66">
        <f t="shared" ref="O37:O46" si="9">E37</f>
        <v>0</v>
      </c>
      <c r="P37" s="21">
        <f t="shared" si="6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水</v>
      </c>
      <c r="E38" s="67"/>
      <c r="F38" s="33"/>
      <c r="G38" s="12"/>
      <c r="H38" s="290"/>
      <c r="I38" s="291"/>
      <c r="J38" s="16"/>
      <c r="K38" s="14"/>
      <c r="L38" s="48"/>
      <c r="M38" s="13">
        <f t="shared" si="7"/>
        <v>42807</v>
      </c>
      <c r="N38" s="14" t="str">
        <f t="shared" si="8"/>
        <v>水</v>
      </c>
      <c r="O38" s="66">
        <f t="shared" si="9"/>
        <v>0</v>
      </c>
      <c r="P38" s="21">
        <f t="shared" si="6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木</v>
      </c>
      <c r="E39" s="67"/>
      <c r="F39" s="33"/>
      <c r="G39" s="12"/>
      <c r="H39" s="290"/>
      <c r="I39" s="291"/>
      <c r="J39" s="16"/>
      <c r="K39" s="14"/>
      <c r="L39" s="48"/>
      <c r="M39" s="13">
        <f t="shared" si="7"/>
        <v>42808</v>
      </c>
      <c r="N39" s="14" t="str">
        <f t="shared" si="8"/>
        <v>木</v>
      </c>
      <c r="O39" s="66">
        <f t="shared" si="9"/>
        <v>0</v>
      </c>
      <c r="P39" s="21">
        <f t="shared" si="6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金</v>
      </c>
      <c r="E40" s="67"/>
      <c r="F40" s="33"/>
      <c r="G40" s="14"/>
      <c r="H40" s="290"/>
      <c r="I40" s="291"/>
      <c r="J40" s="16"/>
      <c r="K40" s="14"/>
      <c r="L40" s="48"/>
      <c r="M40" s="13">
        <f t="shared" si="7"/>
        <v>42809</v>
      </c>
      <c r="N40" s="14" t="str">
        <f t="shared" si="8"/>
        <v>金</v>
      </c>
      <c r="O40" s="66">
        <f t="shared" si="9"/>
        <v>0</v>
      </c>
      <c r="P40" s="21">
        <f t="shared" si="6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土</v>
      </c>
      <c r="E41" s="67"/>
      <c r="F41" s="33"/>
      <c r="G41" s="14"/>
      <c r="H41" s="290"/>
      <c r="I41" s="291"/>
      <c r="J41" s="16"/>
      <c r="K41" s="14"/>
      <c r="L41" s="48"/>
      <c r="M41" s="13">
        <f t="shared" si="7"/>
        <v>42810</v>
      </c>
      <c r="N41" s="14" t="str">
        <f t="shared" si="8"/>
        <v>土</v>
      </c>
      <c r="O41" s="66">
        <f t="shared" si="9"/>
        <v>0</v>
      </c>
      <c r="P41" s="21">
        <f t="shared" si="6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日</v>
      </c>
      <c r="E42" s="67"/>
      <c r="F42" s="33"/>
      <c r="G42" s="14"/>
      <c r="H42" s="290"/>
      <c r="I42" s="291"/>
      <c r="J42" s="16"/>
      <c r="K42" s="14"/>
      <c r="L42" s="48"/>
      <c r="M42" s="13">
        <f t="shared" si="7"/>
        <v>42811</v>
      </c>
      <c r="N42" s="14" t="str">
        <f t="shared" si="8"/>
        <v>日</v>
      </c>
      <c r="O42" s="66">
        <f t="shared" si="9"/>
        <v>0</v>
      </c>
      <c r="P42" s="21">
        <f t="shared" si="6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月</v>
      </c>
      <c r="E43" s="67"/>
      <c r="F43" s="33"/>
      <c r="G43" s="14"/>
      <c r="H43" s="290"/>
      <c r="I43" s="291"/>
      <c r="J43" s="16"/>
      <c r="K43" s="14"/>
      <c r="L43" s="48"/>
      <c r="M43" s="13">
        <f t="shared" si="7"/>
        <v>42812</v>
      </c>
      <c r="N43" s="14" t="str">
        <f t="shared" si="8"/>
        <v>月</v>
      </c>
      <c r="O43" s="66">
        <f t="shared" si="9"/>
        <v>0</v>
      </c>
      <c r="P43" s="21">
        <f t="shared" si="6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火</v>
      </c>
      <c r="E44" s="67"/>
      <c r="F44" s="33"/>
      <c r="G44" s="14"/>
      <c r="H44" s="290"/>
      <c r="I44" s="291"/>
      <c r="J44" s="16"/>
      <c r="K44" s="14"/>
      <c r="L44" s="48"/>
      <c r="M44" s="13">
        <f t="shared" si="7"/>
        <v>42813</v>
      </c>
      <c r="N44" s="14" t="str">
        <f t="shared" si="8"/>
        <v>火</v>
      </c>
      <c r="O44" s="66">
        <f t="shared" si="9"/>
        <v>0</v>
      </c>
      <c r="P44" s="21">
        <f t="shared" si="6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水</v>
      </c>
      <c r="E45" s="67"/>
      <c r="F45" s="33"/>
      <c r="G45" s="14"/>
      <c r="H45" s="290"/>
      <c r="I45" s="291"/>
      <c r="J45" s="16"/>
      <c r="K45" s="14"/>
      <c r="L45" s="48"/>
      <c r="M45" s="13">
        <f t="shared" si="7"/>
        <v>42814</v>
      </c>
      <c r="N45" s="14" t="str">
        <f t="shared" si="8"/>
        <v>水</v>
      </c>
      <c r="O45" s="66">
        <f t="shared" si="9"/>
        <v>0</v>
      </c>
      <c r="P45" s="21">
        <f t="shared" si="6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290"/>
      <c r="I46" s="291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木</v>
      </c>
      <c r="E56" s="67"/>
      <c r="F56" s="33"/>
      <c r="G56" s="14"/>
      <c r="H56" s="290"/>
      <c r="I56" s="291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木</v>
      </c>
      <c r="O56" s="66">
        <f>E56</f>
        <v>0</v>
      </c>
      <c r="P56" s="21">
        <f t="shared" ref="P56:P66" si="12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金</v>
      </c>
      <c r="E57" s="67"/>
      <c r="F57" s="33"/>
      <c r="G57" s="14"/>
      <c r="H57" s="290"/>
      <c r="I57" s="291"/>
      <c r="J57" s="16"/>
      <c r="K57" s="14"/>
      <c r="L57" s="48"/>
      <c r="M57" s="13">
        <f t="shared" si="10"/>
        <v>42816</v>
      </c>
      <c r="N57" s="14" t="str">
        <f t="shared" si="11"/>
        <v>金</v>
      </c>
      <c r="O57" s="66">
        <f t="shared" ref="O57:O66" si="13">E57</f>
        <v>0</v>
      </c>
      <c r="P57" s="21">
        <f t="shared" si="12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290"/>
      <c r="I58" s="291"/>
      <c r="J58" s="16"/>
      <c r="K58" s="14"/>
      <c r="L58" s="48"/>
      <c r="M58" s="13">
        <f t="shared" si="10"/>
        <v>42817</v>
      </c>
      <c r="N58" s="14" t="str">
        <f t="shared" si="11"/>
        <v>土</v>
      </c>
      <c r="O58" s="66">
        <f t="shared" si="13"/>
        <v>0</v>
      </c>
      <c r="P58" s="21">
        <f t="shared" si="12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290"/>
      <c r="I59" s="291"/>
      <c r="J59" s="16"/>
      <c r="K59" s="14"/>
      <c r="L59" s="48"/>
      <c r="M59" s="13">
        <f t="shared" si="10"/>
        <v>42818</v>
      </c>
      <c r="N59" s="14" t="str">
        <f t="shared" si="11"/>
        <v>日</v>
      </c>
      <c r="O59" s="66">
        <f t="shared" si="13"/>
        <v>0</v>
      </c>
      <c r="P59" s="21">
        <f t="shared" si="12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月</v>
      </c>
      <c r="E60" s="67"/>
      <c r="F60" s="33"/>
      <c r="G60" s="14"/>
      <c r="H60" s="290"/>
      <c r="I60" s="291"/>
      <c r="J60" s="16"/>
      <c r="K60" s="14"/>
      <c r="L60" s="48"/>
      <c r="M60" s="13">
        <f t="shared" si="10"/>
        <v>42819</v>
      </c>
      <c r="N60" s="14" t="str">
        <f t="shared" si="11"/>
        <v>月</v>
      </c>
      <c r="O60" s="66">
        <f t="shared" si="13"/>
        <v>0</v>
      </c>
      <c r="P60" s="21">
        <f t="shared" si="12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火</v>
      </c>
      <c r="E61" s="67"/>
      <c r="F61" s="33"/>
      <c r="G61" s="14"/>
      <c r="H61" s="290"/>
      <c r="I61" s="291"/>
      <c r="J61" s="16"/>
      <c r="K61" s="14"/>
      <c r="L61" s="48"/>
      <c r="M61" s="13">
        <f t="shared" si="10"/>
        <v>42820</v>
      </c>
      <c r="N61" s="14" t="str">
        <f t="shared" si="11"/>
        <v>火</v>
      </c>
      <c r="O61" s="66">
        <f t="shared" si="13"/>
        <v>0</v>
      </c>
      <c r="P61" s="21">
        <f t="shared" si="12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水</v>
      </c>
      <c r="E62" s="67"/>
      <c r="F62" s="33"/>
      <c r="G62" s="14"/>
      <c r="H62" s="290"/>
      <c r="I62" s="291"/>
      <c r="J62" s="16"/>
      <c r="K62" s="14"/>
      <c r="L62" s="48"/>
      <c r="M62" s="13">
        <f t="shared" si="10"/>
        <v>42821</v>
      </c>
      <c r="N62" s="14" t="str">
        <f t="shared" si="11"/>
        <v>水</v>
      </c>
      <c r="O62" s="66">
        <f t="shared" si="13"/>
        <v>0</v>
      </c>
      <c r="P62" s="21">
        <f t="shared" si="12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木</v>
      </c>
      <c r="E63" s="67"/>
      <c r="F63" s="33"/>
      <c r="G63" s="14"/>
      <c r="H63" s="290"/>
      <c r="I63" s="291"/>
      <c r="J63" s="16"/>
      <c r="K63" s="14"/>
      <c r="L63" s="48"/>
      <c r="M63" s="13">
        <f t="shared" si="10"/>
        <v>42822</v>
      </c>
      <c r="N63" s="14" t="str">
        <f t="shared" si="11"/>
        <v>木</v>
      </c>
      <c r="O63" s="66">
        <f t="shared" si="13"/>
        <v>0</v>
      </c>
      <c r="P63" s="21">
        <f t="shared" si="12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金</v>
      </c>
      <c r="E64" s="67"/>
      <c r="F64" s="33"/>
      <c r="G64" s="14"/>
      <c r="H64" s="290"/>
      <c r="I64" s="291"/>
      <c r="J64" s="16"/>
      <c r="K64" s="14"/>
      <c r="L64" s="48"/>
      <c r="M64" s="13">
        <f t="shared" si="10"/>
        <v>42823</v>
      </c>
      <c r="N64" s="14" t="str">
        <f t="shared" si="11"/>
        <v>金</v>
      </c>
      <c r="O64" s="66">
        <f t="shared" si="13"/>
        <v>0</v>
      </c>
      <c r="P64" s="21">
        <f t="shared" si="12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土</v>
      </c>
      <c r="E65" s="67"/>
      <c r="F65" s="33"/>
      <c r="G65" s="14"/>
      <c r="H65" s="290"/>
      <c r="I65" s="291"/>
      <c r="J65" s="16"/>
      <c r="K65" s="14"/>
      <c r="L65" s="48"/>
      <c r="M65" s="13">
        <f t="shared" si="10"/>
        <v>42824</v>
      </c>
      <c r="N65" s="14" t="str">
        <f t="shared" si="11"/>
        <v>土</v>
      </c>
      <c r="O65" s="66">
        <f t="shared" si="13"/>
        <v>0</v>
      </c>
      <c r="P65" s="21">
        <f t="shared" si="12"/>
        <v>0</v>
      </c>
      <c r="Q65" s="34"/>
      <c r="R65" s="279"/>
      <c r="S65" s="280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日</v>
      </c>
      <c r="E66" s="67"/>
      <c r="F66" s="33"/>
      <c r="G66" s="14"/>
      <c r="H66" s="290"/>
      <c r="I66" s="291"/>
      <c r="J66" s="16"/>
      <c r="K66" s="14"/>
      <c r="L66" s="48"/>
      <c r="M66" s="13">
        <f t="shared" si="10"/>
        <v>42825</v>
      </c>
      <c r="N66" s="14" t="str">
        <f t="shared" si="11"/>
        <v>日</v>
      </c>
      <c r="O66" s="66">
        <f t="shared" si="13"/>
        <v>0</v>
      </c>
      <c r="P66" s="21">
        <f t="shared" si="12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42826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42827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42828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42829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42830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42831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42832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42833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42834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42835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42836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42837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42838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42839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290"/>
      <c r="I40" s="291"/>
      <c r="J40" s="30"/>
      <c r="K40" s="29"/>
      <c r="L40" s="48"/>
      <c r="M40" s="13">
        <f t="shared" si="1"/>
        <v>42840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290"/>
      <c r="I41" s="291"/>
      <c r="J41" s="30"/>
      <c r="K41" s="29"/>
      <c r="L41" s="48"/>
      <c r="M41" s="13">
        <f t="shared" si="1"/>
        <v>42841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290"/>
      <c r="I42" s="291"/>
      <c r="J42" s="30"/>
      <c r="K42" s="29"/>
      <c r="L42" s="48"/>
      <c r="M42" s="13">
        <f t="shared" si="1"/>
        <v>42842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290"/>
      <c r="I43" s="291"/>
      <c r="J43" s="30"/>
      <c r="K43" s="29"/>
      <c r="L43" s="48"/>
      <c r="M43" s="13">
        <f t="shared" si="1"/>
        <v>42843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290"/>
      <c r="I44" s="291"/>
      <c r="J44" s="30"/>
      <c r="K44" s="29"/>
      <c r="L44" s="48"/>
      <c r="M44" s="13">
        <f t="shared" si="1"/>
        <v>42844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290"/>
      <c r="I45" s="291"/>
      <c r="J45" s="30"/>
      <c r="K45" s="29"/>
      <c r="L45" s="48"/>
      <c r="M45" s="13">
        <f t="shared" si="1"/>
        <v>42845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42846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42847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42848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42849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42850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42851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42852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42853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290"/>
      <c r="I64" s="291"/>
      <c r="J64" s="30"/>
      <c r="K64" s="29"/>
      <c r="L64" s="48"/>
      <c r="M64" s="13">
        <f t="shared" si="3"/>
        <v>42854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290"/>
      <c r="I65" s="291"/>
      <c r="J65" s="30"/>
      <c r="K65" s="29"/>
      <c r="L65" s="48"/>
      <c r="M65" s="13">
        <f t="shared" si="3"/>
        <v>42855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290"/>
      <c r="I66" s="291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42856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42857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42858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42859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42860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42861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42862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42863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42864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42865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42866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42867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42868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42869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290"/>
      <c r="I40" s="291"/>
      <c r="J40" s="30"/>
      <c r="K40" s="29"/>
      <c r="L40" s="48"/>
      <c r="M40" s="13">
        <f t="shared" si="1"/>
        <v>42870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290"/>
      <c r="I41" s="291"/>
      <c r="J41" s="30"/>
      <c r="K41" s="29"/>
      <c r="L41" s="48"/>
      <c r="M41" s="13">
        <f t="shared" si="1"/>
        <v>42871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290"/>
      <c r="I42" s="291"/>
      <c r="J42" s="30"/>
      <c r="K42" s="29"/>
      <c r="L42" s="48"/>
      <c r="M42" s="13">
        <f t="shared" si="1"/>
        <v>42872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290"/>
      <c r="I43" s="291"/>
      <c r="J43" s="30"/>
      <c r="K43" s="29"/>
      <c r="L43" s="48"/>
      <c r="M43" s="13">
        <f t="shared" si="1"/>
        <v>42873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290"/>
      <c r="I44" s="291"/>
      <c r="J44" s="30"/>
      <c r="K44" s="29"/>
      <c r="L44" s="48"/>
      <c r="M44" s="13">
        <f t="shared" si="1"/>
        <v>42874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290"/>
      <c r="I45" s="291"/>
      <c r="J45" s="30"/>
      <c r="K45" s="29"/>
      <c r="L45" s="48"/>
      <c r="M45" s="13">
        <f t="shared" si="1"/>
        <v>42875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42876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42877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42878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290"/>
      <c r="I59" s="291"/>
      <c r="J59" s="30"/>
      <c r="K59" s="29"/>
      <c r="L59" s="48"/>
      <c r="M59" s="13">
        <f t="shared" si="3"/>
        <v>42879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279"/>
      <c r="S59" s="280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土</v>
      </c>
      <c r="E60" s="67"/>
      <c r="F60" s="33" t="s">
        <v>43</v>
      </c>
      <c r="G60" s="29"/>
      <c r="H60" s="290"/>
      <c r="I60" s="291"/>
      <c r="J60" s="30"/>
      <c r="K60" s="29"/>
      <c r="L60" s="48"/>
      <c r="M60" s="13">
        <f t="shared" si="3"/>
        <v>42880</v>
      </c>
      <c r="N60" s="29" t="str">
        <f t="shared" si="3"/>
        <v>土</v>
      </c>
      <c r="O60" s="66">
        <f t="shared" si="3"/>
        <v>0</v>
      </c>
      <c r="P60" s="30" t="str">
        <f t="shared" si="4"/>
        <v>休</v>
      </c>
      <c r="Q60" s="34"/>
      <c r="R60" s="279"/>
      <c r="S60" s="280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日</v>
      </c>
      <c r="E61" s="67"/>
      <c r="F61" s="33" t="s">
        <v>43</v>
      </c>
      <c r="G61" s="29"/>
      <c r="H61" s="290"/>
      <c r="I61" s="291"/>
      <c r="J61" s="30"/>
      <c r="K61" s="29"/>
      <c r="L61" s="48"/>
      <c r="M61" s="13">
        <f t="shared" si="3"/>
        <v>42881</v>
      </c>
      <c r="N61" s="29" t="str">
        <f t="shared" si="3"/>
        <v>日</v>
      </c>
      <c r="O61" s="66">
        <f t="shared" si="3"/>
        <v>0</v>
      </c>
      <c r="P61" s="30" t="str">
        <f t="shared" si="4"/>
        <v>休</v>
      </c>
      <c r="Q61" s="34"/>
      <c r="R61" s="279"/>
      <c r="S61" s="280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290"/>
      <c r="I62" s="291"/>
      <c r="J62" s="30"/>
      <c r="K62" s="29"/>
      <c r="L62" s="48"/>
      <c r="M62" s="13">
        <f t="shared" si="3"/>
        <v>42882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279"/>
      <c r="S62" s="280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火</v>
      </c>
      <c r="E63" s="67"/>
      <c r="F63" s="33" t="s">
        <v>11</v>
      </c>
      <c r="G63" s="29"/>
      <c r="H63" s="290"/>
      <c r="I63" s="291"/>
      <c r="J63" s="30"/>
      <c r="K63" s="29"/>
      <c r="L63" s="48"/>
      <c r="M63" s="13">
        <f t="shared" si="3"/>
        <v>42883</v>
      </c>
      <c r="N63" s="29" t="str">
        <f t="shared" si="3"/>
        <v>火</v>
      </c>
      <c r="O63" s="66">
        <f t="shared" si="3"/>
        <v>0</v>
      </c>
      <c r="P63" s="30" t="str">
        <f t="shared" si="4"/>
        <v>■</v>
      </c>
      <c r="Q63" s="34"/>
      <c r="R63" s="279"/>
      <c r="S63" s="280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水</v>
      </c>
      <c r="E64" s="67"/>
      <c r="F64" s="33" t="s">
        <v>11</v>
      </c>
      <c r="G64" s="29"/>
      <c r="H64" s="290"/>
      <c r="I64" s="291"/>
      <c r="J64" s="30"/>
      <c r="K64" s="29"/>
      <c r="L64" s="48"/>
      <c r="M64" s="13">
        <f t="shared" si="3"/>
        <v>42884</v>
      </c>
      <c r="N64" s="29" t="str">
        <f t="shared" si="3"/>
        <v>水</v>
      </c>
      <c r="O64" s="66">
        <f t="shared" si="3"/>
        <v>0</v>
      </c>
      <c r="P64" s="30" t="str">
        <f t="shared" si="4"/>
        <v>■</v>
      </c>
      <c r="Q64" s="34"/>
      <c r="R64" s="279"/>
      <c r="S64" s="280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木</v>
      </c>
      <c r="E65" s="67"/>
      <c r="F65" s="33" t="s">
        <v>11</v>
      </c>
      <c r="G65" s="29"/>
      <c r="H65" s="290"/>
      <c r="I65" s="291"/>
      <c r="J65" s="30"/>
      <c r="K65" s="29"/>
      <c r="L65" s="48"/>
      <c r="M65" s="13">
        <f t="shared" si="3"/>
        <v>42885</v>
      </c>
      <c r="N65" s="29" t="str">
        <f t="shared" si="3"/>
        <v>木</v>
      </c>
      <c r="O65" s="66">
        <f t="shared" si="3"/>
        <v>0</v>
      </c>
      <c r="P65" s="30" t="str">
        <f t="shared" si="4"/>
        <v>■</v>
      </c>
      <c r="Q65" s="34"/>
      <c r="R65" s="279"/>
      <c r="S65" s="280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金</v>
      </c>
      <c r="E66" s="67"/>
      <c r="F66" s="33" t="s">
        <v>11</v>
      </c>
      <c r="G66" s="29"/>
      <c r="H66" s="290"/>
      <c r="I66" s="291"/>
      <c r="J66" s="30"/>
      <c r="K66" s="29"/>
      <c r="L66" s="48"/>
      <c r="M66" s="13">
        <f t="shared" si="3"/>
        <v>42886</v>
      </c>
      <c r="N66" s="29" t="str">
        <f t="shared" si="3"/>
        <v>金</v>
      </c>
      <c r="O66" s="66">
        <f t="shared" si="3"/>
        <v>0</v>
      </c>
      <c r="P66" s="30" t="str">
        <f t="shared" si="4"/>
        <v>■</v>
      </c>
      <c r="Q66" s="34"/>
      <c r="R66" s="279"/>
      <c r="S66" s="280"/>
      <c r="T66" s="33" t="s">
        <v>11</v>
      </c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土</v>
      </c>
      <c r="E16" s="67"/>
      <c r="F16" s="33" t="s">
        <v>43</v>
      </c>
      <c r="G16" s="29"/>
      <c r="H16" s="290"/>
      <c r="I16" s="291"/>
      <c r="J16" s="30"/>
      <c r="K16" s="29"/>
      <c r="L16" s="48"/>
      <c r="M16" s="13">
        <f>C16</f>
        <v>42887</v>
      </c>
      <c r="N16" s="29" t="str">
        <f>D16</f>
        <v>土</v>
      </c>
      <c r="O16" s="66">
        <f>E16</f>
        <v>0</v>
      </c>
      <c r="P16" s="30" t="str">
        <f>F16</f>
        <v>休</v>
      </c>
      <c r="Q16" s="34"/>
      <c r="R16" s="279"/>
      <c r="S16" s="280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日</v>
      </c>
      <c r="E17" s="67"/>
      <c r="F17" s="33" t="s">
        <v>43</v>
      </c>
      <c r="G17" s="29"/>
      <c r="H17" s="290"/>
      <c r="I17" s="291"/>
      <c r="J17" s="30"/>
      <c r="K17" s="29"/>
      <c r="L17" s="48"/>
      <c r="M17" s="13">
        <f t="shared" ref="M17:P26" si="0">C17</f>
        <v>42888</v>
      </c>
      <c r="N17" s="29" t="str">
        <f t="shared" si="0"/>
        <v>日</v>
      </c>
      <c r="O17" s="66">
        <f t="shared" si="0"/>
        <v>0</v>
      </c>
      <c r="P17" s="30" t="str">
        <f t="shared" si="0"/>
        <v>休</v>
      </c>
      <c r="Q17" s="34"/>
      <c r="R17" s="279"/>
      <c r="S17" s="280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月</v>
      </c>
      <c r="E18" s="67"/>
      <c r="F18" s="33" t="s">
        <v>11</v>
      </c>
      <c r="G18" s="12"/>
      <c r="H18" s="290"/>
      <c r="I18" s="291"/>
      <c r="J18" s="30"/>
      <c r="K18" s="29"/>
      <c r="L18" s="48"/>
      <c r="M18" s="13">
        <f t="shared" si="0"/>
        <v>42889</v>
      </c>
      <c r="N18" s="29" t="str">
        <f t="shared" si="0"/>
        <v>月</v>
      </c>
      <c r="O18" s="66">
        <f t="shared" si="0"/>
        <v>0</v>
      </c>
      <c r="P18" s="30" t="str">
        <f t="shared" si="0"/>
        <v>■</v>
      </c>
      <c r="Q18" s="34"/>
      <c r="R18" s="279"/>
      <c r="S18" s="280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火</v>
      </c>
      <c r="E19" s="67"/>
      <c r="F19" s="33" t="s">
        <v>11</v>
      </c>
      <c r="G19" s="12"/>
      <c r="H19" s="290"/>
      <c r="I19" s="291"/>
      <c r="J19" s="30"/>
      <c r="K19" s="29"/>
      <c r="L19" s="48"/>
      <c r="M19" s="13">
        <f t="shared" si="0"/>
        <v>42890</v>
      </c>
      <c r="N19" s="29" t="str">
        <f t="shared" si="0"/>
        <v>火</v>
      </c>
      <c r="O19" s="66">
        <f t="shared" si="0"/>
        <v>0</v>
      </c>
      <c r="P19" s="30" t="str">
        <f t="shared" si="0"/>
        <v>■</v>
      </c>
      <c r="Q19" s="34"/>
      <c r="R19" s="279"/>
      <c r="S19" s="280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水</v>
      </c>
      <c r="E20" s="67"/>
      <c r="F20" s="33" t="s">
        <v>11</v>
      </c>
      <c r="G20" s="29"/>
      <c r="H20" s="290"/>
      <c r="I20" s="291"/>
      <c r="J20" s="30"/>
      <c r="K20" s="29"/>
      <c r="L20" s="48"/>
      <c r="M20" s="13">
        <f t="shared" si="0"/>
        <v>42891</v>
      </c>
      <c r="N20" s="29" t="str">
        <f t="shared" si="0"/>
        <v>水</v>
      </c>
      <c r="O20" s="66">
        <f t="shared" si="0"/>
        <v>0</v>
      </c>
      <c r="P20" s="30" t="str">
        <f t="shared" si="0"/>
        <v>■</v>
      </c>
      <c r="Q20" s="34"/>
      <c r="R20" s="279"/>
      <c r="S20" s="280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木</v>
      </c>
      <c r="E21" s="67"/>
      <c r="F21" s="33" t="s">
        <v>11</v>
      </c>
      <c r="G21" s="29"/>
      <c r="H21" s="290"/>
      <c r="I21" s="291"/>
      <c r="J21" s="30"/>
      <c r="K21" s="29"/>
      <c r="L21" s="48"/>
      <c r="M21" s="13">
        <f t="shared" si="0"/>
        <v>42892</v>
      </c>
      <c r="N21" s="29" t="str">
        <f t="shared" si="0"/>
        <v>木</v>
      </c>
      <c r="O21" s="66">
        <f t="shared" si="0"/>
        <v>0</v>
      </c>
      <c r="P21" s="30" t="str">
        <f t="shared" si="0"/>
        <v>■</v>
      </c>
      <c r="Q21" s="34"/>
      <c r="R21" s="279"/>
      <c r="S21" s="280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290"/>
      <c r="I22" s="291"/>
      <c r="J22" s="30"/>
      <c r="K22" s="29"/>
      <c r="L22" s="48"/>
      <c r="M22" s="13">
        <f t="shared" si="0"/>
        <v>42893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279"/>
      <c r="S22" s="280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土</v>
      </c>
      <c r="E23" s="67"/>
      <c r="F23" s="33" t="s">
        <v>43</v>
      </c>
      <c r="G23" s="29"/>
      <c r="H23" s="290"/>
      <c r="I23" s="291"/>
      <c r="J23" s="30"/>
      <c r="K23" s="29"/>
      <c r="L23" s="48"/>
      <c r="M23" s="13">
        <f t="shared" si="0"/>
        <v>42894</v>
      </c>
      <c r="N23" s="29" t="str">
        <f t="shared" si="0"/>
        <v>土</v>
      </c>
      <c r="O23" s="66">
        <f t="shared" si="0"/>
        <v>0</v>
      </c>
      <c r="P23" s="30" t="str">
        <f t="shared" si="0"/>
        <v>休</v>
      </c>
      <c r="Q23" s="34"/>
      <c r="R23" s="279"/>
      <c r="S23" s="280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日</v>
      </c>
      <c r="E24" s="67"/>
      <c r="F24" s="33" t="s">
        <v>43</v>
      </c>
      <c r="G24" s="29"/>
      <c r="H24" s="290"/>
      <c r="I24" s="291"/>
      <c r="J24" s="30"/>
      <c r="K24" s="29"/>
      <c r="L24" s="48"/>
      <c r="M24" s="13">
        <f t="shared" si="0"/>
        <v>42895</v>
      </c>
      <c r="N24" s="29" t="str">
        <f t="shared" si="0"/>
        <v>日</v>
      </c>
      <c r="O24" s="66">
        <f t="shared" si="0"/>
        <v>0</v>
      </c>
      <c r="P24" s="30" t="str">
        <f t="shared" si="0"/>
        <v>休</v>
      </c>
      <c r="Q24" s="34"/>
      <c r="R24" s="279"/>
      <c r="S24" s="280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290"/>
      <c r="I25" s="291"/>
      <c r="J25" s="30"/>
      <c r="K25" s="29"/>
      <c r="L25" s="48"/>
      <c r="M25" s="13">
        <f t="shared" si="0"/>
        <v>42896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279"/>
      <c r="S25" s="280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火</v>
      </c>
      <c r="E36" s="67"/>
      <c r="F36" s="33" t="s">
        <v>11</v>
      </c>
      <c r="G36" s="29"/>
      <c r="H36" s="290"/>
      <c r="I36" s="291"/>
      <c r="J36" s="30"/>
      <c r="K36" s="29"/>
      <c r="L36" s="48"/>
      <c r="M36" s="13">
        <f t="shared" ref="M36:O46" si="1">C36</f>
        <v>42897</v>
      </c>
      <c r="N36" s="29" t="str">
        <f t="shared" si="1"/>
        <v>火</v>
      </c>
      <c r="O36" s="66">
        <f>E36</f>
        <v>0</v>
      </c>
      <c r="P36" s="30" t="str">
        <f t="shared" ref="P36:P46" si="2">F36</f>
        <v>■</v>
      </c>
      <c r="Q36" s="34"/>
      <c r="R36" s="279"/>
      <c r="S36" s="280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水</v>
      </c>
      <c r="E37" s="67"/>
      <c r="F37" s="33" t="s">
        <v>11</v>
      </c>
      <c r="G37" s="29"/>
      <c r="H37" s="290"/>
      <c r="I37" s="291"/>
      <c r="J37" s="30"/>
      <c r="K37" s="29"/>
      <c r="L37" s="48"/>
      <c r="M37" s="13">
        <f t="shared" si="1"/>
        <v>42898</v>
      </c>
      <c r="N37" s="29" t="str">
        <f t="shared" si="1"/>
        <v>水</v>
      </c>
      <c r="O37" s="66">
        <f t="shared" si="1"/>
        <v>0</v>
      </c>
      <c r="P37" s="30" t="str">
        <f t="shared" si="2"/>
        <v>■</v>
      </c>
      <c r="Q37" s="34"/>
      <c r="R37" s="279"/>
      <c r="S37" s="280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木</v>
      </c>
      <c r="E38" s="67"/>
      <c r="F38" s="33" t="s">
        <v>11</v>
      </c>
      <c r="G38" s="12"/>
      <c r="H38" s="290"/>
      <c r="I38" s="291"/>
      <c r="J38" s="30"/>
      <c r="K38" s="29"/>
      <c r="L38" s="48"/>
      <c r="M38" s="13">
        <f t="shared" si="1"/>
        <v>42899</v>
      </c>
      <c r="N38" s="29" t="str">
        <f t="shared" si="1"/>
        <v>木</v>
      </c>
      <c r="O38" s="66">
        <f t="shared" si="1"/>
        <v>0</v>
      </c>
      <c r="P38" s="30" t="str">
        <f t="shared" si="2"/>
        <v>■</v>
      </c>
      <c r="Q38" s="34"/>
      <c r="R38" s="279"/>
      <c r="S38" s="280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290"/>
      <c r="I39" s="291"/>
      <c r="J39" s="30"/>
      <c r="K39" s="29"/>
      <c r="L39" s="48"/>
      <c r="M39" s="13">
        <f t="shared" si="1"/>
        <v>42900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279"/>
      <c r="S39" s="280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土</v>
      </c>
      <c r="E40" s="67"/>
      <c r="F40" s="33" t="s">
        <v>43</v>
      </c>
      <c r="G40" s="29"/>
      <c r="H40" s="290"/>
      <c r="I40" s="291"/>
      <c r="J40" s="30"/>
      <c r="K40" s="29"/>
      <c r="L40" s="48"/>
      <c r="M40" s="13">
        <f t="shared" si="1"/>
        <v>42901</v>
      </c>
      <c r="N40" s="29" t="str">
        <f t="shared" si="1"/>
        <v>土</v>
      </c>
      <c r="O40" s="66">
        <f t="shared" si="1"/>
        <v>0</v>
      </c>
      <c r="P40" s="30" t="str">
        <f t="shared" si="2"/>
        <v>休</v>
      </c>
      <c r="Q40" s="34"/>
      <c r="R40" s="279"/>
      <c r="S40" s="280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日</v>
      </c>
      <c r="E41" s="67"/>
      <c r="F41" s="33" t="s">
        <v>43</v>
      </c>
      <c r="G41" s="29"/>
      <c r="H41" s="290"/>
      <c r="I41" s="291"/>
      <c r="J41" s="30"/>
      <c r="K41" s="29"/>
      <c r="L41" s="48"/>
      <c r="M41" s="13">
        <f t="shared" si="1"/>
        <v>42902</v>
      </c>
      <c r="N41" s="29" t="str">
        <f t="shared" si="1"/>
        <v>日</v>
      </c>
      <c r="O41" s="66">
        <f t="shared" si="1"/>
        <v>0</v>
      </c>
      <c r="P41" s="30" t="str">
        <f t="shared" si="2"/>
        <v>休</v>
      </c>
      <c r="Q41" s="34"/>
      <c r="R41" s="279"/>
      <c r="S41" s="280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290"/>
      <c r="I42" s="291"/>
      <c r="J42" s="30"/>
      <c r="K42" s="29"/>
      <c r="L42" s="48"/>
      <c r="M42" s="13">
        <f t="shared" si="1"/>
        <v>42903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279"/>
      <c r="S42" s="280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火</v>
      </c>
      <c r="E43" s="67"/>
      <c r="F43" s="33" t="s">
        <v>11</v>
      </c>
      <c r="G43" s="29"/>
      <c r="H43" s="290"/>
      <c r="I43" s="291"/>
      <c r="J43" s="30"/>
      <c r="K43" s="29"/>
      <c r="L43" s="48"/>
      <c r="M43" s="13">
        <f t="shared" si="1"/>
        <v>42904</v>
      </c>
      <c r="N43" s="29" t="str">
        <f t="shared" si="1"/>
        <v>火</v>
      </c>
      <c r="O43" s="66">
        <f t="shared" si="1"/>
        <v>0</v>
      </c>
      <c r="P43" s="30" t="str">
        <f t="shared" si="2"/>
        <v>■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水</v>
      </c>
      <c r="E44" s="67"/>
      <c r="F44" s="33" t="s">
        <v>11</v>
      </c>
      <c r="G44" s="29"/>
      <c r="H44" s="290"/>
      <c r="I44" s="291"/>
      <c r="J44" s="30"/>
      <c r="K44" s="29"/>
      <c r="L44" s="48"/>
      <c r="M44" s="13">
        <f t="shared" si="1"/>
        <v>42905</v>
      </c>
      <c r="N44" s="29" t="str">
        <f t="shared" si="1"/>
        <v>水</v>
      </c>
      <c r="O44" s="66">
        <f t="shared" si="1"/>
        <v>0</v>
      </c>
      <c r="P44" s="30" t="str">
        <f t="shared" si="2"/>
        <v>■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木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42906</v>
      </c>
      <c r="N45" s="29" t="str">
        <f t="shared" si="1"/>
        <v>木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42907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42908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42909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42910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42911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42912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42913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42914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290"/>
      <c r="I64" s="291"/>
      <c r="J64" s="30"/>
      <c r="K64" s="29"/>
      <c r="L64" s="48"/>
      <c r="M64" s="13">
        <f t="shared" si="3"/>
        <v>42915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290"/>
      <c r="I65" s="291"/>
      <c r="J65" s="30"/>
      <c r="K65" s="29"/>
      <c r="L65" s="48"/>
      <c r="M65" s="13">
        <f t="shared" si="3"/>
        <v>42916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290"/>
      <c r="I66" s="291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42917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42918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42919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42920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42921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42922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42923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42924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42925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水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42926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42927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42928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42929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42930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290"/>
      <c r="I40" s="291"/>
      <c r="J40" s="30"/>
      <c r="K40" s="29"/>
      <c r="L40" s="48"/>
      <c r="M40" s="13">
        <f t="shared" si="1"/>
        <v>42931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279"/>
      <c r="S40" s="280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290"/>
      <c r="I41" s="291"/>
      <c r="J41" s="30"/>
      <c r="K41" s="29"/>
      <c r="L41" s="48"/>
      <c r="M41" s="13">
        <f t="shared" si="1"/>
        <v>42932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279"/>
      <c r="S41" s="280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290"/>
      <c r="I42" s="291"/>
      <c r="J42" s="30"/>
      <c r="K42" s="29"/>
      <c r="L42" s="48"/>
      <c r="M42" s="13">
        <f t="shared" si="1"/>
        <v>42933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279"/>
      <c r="S42" s="280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290"/>
      <c r="I43" s="291"/>
      <c r="J43" s="30"/>
      <c r="K43" s="29"/>
      <c r="L43" s="48"/>
      <c r="M43" s="13">
        <f t="shared" si="1"/>
        <v>42934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279"/>
      <c r="S43" s="280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290"/>
      <c r="I44" s="291"/>
      <c r="J44" s="30"/>
      <c r="K44" s="29"/>
      <c r="L44" s="48"/>
      <c r="M44" s="13">
        <f t="shared" si="1"/>
        <v>42935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279"/>
      <c r="S44" s="280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290"/>
      <c r="I45" s="291"/>
      <c r="J45" s="30"/>
      <c r="K45" s="29"/>
      <c r="L45" s="48"/>
      <c r="M45" s="13">
        <f t="shared" si="1"/>
        <v>42936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279"/>
      <c r="S45" s="280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290"/>
      <c r="I56" s="291"/>
      <c r="J56" s="30"/>
      <c r="K56" s="29"/>
      <c r="L56" s="48"/>
      <c r="M56" s="13">
        <f t="shared" ref="M56:O66" si="3">C56</f>
        <v>42937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79"/>
      <c r="S56" s="280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290"/>
      <c r="I57" s="291"/>
      <c r="J57" s="30"/>
      <c r="K57" s="29"/>
      <c r="L57" s="48"/>
      <c r="M57" s="13">
        <f t="shared" si="3"/>
        <v>42938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79"/>
      <c r="S57" s="280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290"/>
      <c r="I58" s="291"/>
      <c r="J58" s="30"/>
      <c r="K58" s="29"/>
      <c r="L58" s="48"/>
      <c r="M58" s="13">
        <f t="shared" si="3"/>
        <v>42939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79"/>
      <c r="S58" s="280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290"/>
      <c r="I59" s="291"/>
      <c r="J59" s="30"/>
      <c r="K59" s="29"/>
      <c r="L59" s="48"/>
      <c r="M59" s="13">
        <f t="shared" si="3"/>
        <v>42940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279"/>
      <c r="S59" s="280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290"/>
      <c r="I60" s="291"/>
      <c r="J60" s="30"/>
      <c r="K60" s="29"/>
      <c r="L60" s="48"/>
      <c r="M60" s="13">
        <f t="shared" si="3"/>
        <v>42941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279"/>
      <c r="S60" s="280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290"/>
      <c r="I61" s="291"/>
      <c r="J61" s="30"/>
      <c r="K61" s="29"/>
      <c r="L61" s="48"/>
      <c r="M61" s="13">
        <f t="shared" si="3"/>
        <v>42942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279"/>
      <c r="S61" s="280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290"/>
      <c r="I62" s="291"/>
      <c r="J62" s="30"/>
      <c r="K62" s="29"/>
      <c r="L62" s="48"/>
      <c r="M62" s="13">
        <f t="shared" si="3"/>
        <v>42943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279"/>
      <c r="S62" s="280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290"/>
      <c r="I63" s="291"/>
      <c r="J63" s="30"/>
      <c r="K63" s="29"/>
      <c r="L63" s="48"/>
      <c r="M63" s="13">
        <f t="shared" si="3"/>
        <v>42944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279"/>
      <c r="S63" s="280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290"/>
      <c r="I64" s="291"/>
      <c r="J64" s="30"/>
      <c r="K64" s="29"/>
      <c r="L64" s="48"/>
      <c r="M64" s="13">
        <f t="shared" si="3"/>
        <v>42945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279"/>
      <c r="S64" s="280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290"/>
      <c r="I65" s="291"/>
      <c r="J65" s="30"/>
      <c r="K65" s="29"/>
      <c r="L65" s="48"/>
      <c r="M65" s="13">
        <f t="shared" si="3"/>
        <v>42946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279"/>
      <c r="S65" s="280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水</v>
      </c>
      <c r="E66" s="67"/>
      <c r="F66" s="33"/>
      <c r="G66" s="29"/>
      <c r="H66" s="290"/>
      <c r="I66" s="291"/>
      <c r="J66" s="30"/>
      <c r="K66" s="29"/>
      <c r="L66" s="48"/>
      <c r="M66" s="13">
        <f t="shared" si="3"/>
        <v>42947</v>
      </c>
      <c r="N66" s="29" t="str">
        <f t="shared" si="3"/>
        <v>水</v>
      </c>
      <c r="O66" s="66">
        <f t="shared" si="3"/>
        <v>0</v>
      </c>
      <c r="P66" s="30">
        <f t="shared" si="4"/>
        <v>0</v>
      </c>
      <c r="Q66" s="34"/>
      <c r="R66" s="279"/>
      <c r="S66" s="280"/>
      <c r="T66" s="33"/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29" t="s">
        <v>72</v>
      </c>
      <c r="D1" s="123" t="e">
        <f>#REF!</f>
        <v>#REF!</v>
      </c>
      <c r="E1" s="124" t="e">
        <f>#REF!</f>
        <v>#REF!</v>
      </c>
      <c r="Q1" s="132" t="s">
        <v>73</v>
      </c>
      <c r="R1" s="125" t="e">
        <f>#REF!</f>
        <v>#REF!</v>
      </c>
      <c r="S1" s="126" t="e">
        <f>#REF!</f>
        <v>#REF!</v>
      </c>
      <c r="T1" s="126"/>
      <c r="U1" s="127"/>
    </row>
    <row r="2" spans="1:24" x14ac:dyDescent="0.15">
      <c r="D2" s="121"/>
      <c r="E2" s="1"/>
      <c r="Q2" s="121"/>
    </row>
    <row r="3" spans="1:24" x14ac:dyDescent="0.15">
      <c r="C3" s="15" t="s">
        <v>18</v>
      </c>
      <c r="M3" s="15" t="s">
        <v>18</v>
      </c>
    </row>
    <row r="4" spans="1:24" ht="18.75" x14ac:dyDescent="0.15">
      <c r="C4" s="286" t="s">
        <v>29</v>
      </c>
      <c r="D4" s="286"/>
      <c r="E4" s="286"/>
      <c r="F4" s="286"/>
      <c r="G4" s="286"/>
      <c r="H4" s="286"/>
      <c r="I4" s="286"/>
      <c r="J4" s="286"/>
      <c r="K4" s="286"/>
      <c r="L4" s="47"/>
      <c r="M4" s="286" t="s">
        <v>30</v>
      </c>
      <c r="N4" s="286"/>
      <c r="O4" s="286"/>
      <c r="P4" s="286"/>
      <c r="Q4" s="286"/>
      <c r="R4" s="286"/>
      <c r="S4" s="286"/>
      <c r="T4" s="286"/>
      <c r="U4" s="286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287" t="e">
        <f>初期入力!#REF!</f>
        <v>#REF!</v>
      </c>
      <c r="J6" s="287"/>
      <c r="K6" s="287"/>
      <c r="M6" s="8"/>
      <c r="S6" s="287" t="e">
        <f>初期入力!#REF!</f>
        <v>#REF!</v>
      </c>
      <c r="T6" s="287"/>
      <c r="U6" s="287"/>
      <c r="X6" s="5" t="s">
        <v>12</v>
      </c>
    </row>
    <row r="7" spans="1:24" ht="13.5" customHeight="1" x14ac:dyDescent="0.15">
      <c r="C7" s="6"/>
      <c r="D7" s="287" t="str">
        <f>初期入力!$D$5</f>
        <v>●●工事</v>
      </c>
      <c r="E7" s="287"/>
      <c r="F7" s="287"/>
      <c r="I7" s="287"/>
      <c r="J7" s="287"/>
      <c r="K7" s="287"/>
      <c r="M7" s="6"/>
      <c r="N7" s="287" t="str">
        <f>初期入力!$D$5</f>
        <v>●●工事</v>
      </c>
      <c r="O7" s="287"/>
      <c r="P7" s="287"/>
      <c r="S7" s="287"/>
      <c r="T7" s="287"/>
      <c r="U7" s="287"/>
      <c r="X7" s="5" t="s">
        <v>31</v>
      </c>
    </row>
    <row r="8" spans="1:24" ht="14.25" x14ac:dyDescent="0.15">
      <c r="C8" s="10" t="s">
        <v>25</v>
      </c>
      <c r="D8" s="288"/>
      <c r="E8" s="288"/>
      <c r="F8" s="288"/>
      <c r="H8" s="11" t="s">
        <v>26</v>
      </c>
      <c r="I8" s="288"/>
      <c r="J8" s="288"/>
      <c r="K8" s="288"/>
      <c r="L8" s="46"/>
      <c r="M8" s="10" t="s">
        <v>25</v>
      </c>
      <c r="N8" s="288"/>
      <c r="O8" s="288"/>
      <c r="P8" s="288"/>
      <c r="R8" s="11" t="s">
        <v>26</v>
      </c>
      <c r="S8" s="288"/>
      <c r="T8" s="288"/>
      <c r="U8" s="288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289" t="e">
        <f>初期入力!#REF!</f>
        <v>#REF!</v>
      </c>
      <c r="J10" s="289"/>
      <c r="K10" s="289"/>
      <c r="L10" s="46"/>
      <c r="M10" s="6"/>
      <c r="R10" s="10" t="s">
        <v>27</v>
      </c>
      <c r="S10" s="289" t="e">
        <f>初期入力!#REF!</f>
        <v>#REF!</v>
      </c>
      <c r="T10" s="289"/>
      <c r="U10" s="289"/>
      <c r="W10" s="92" t="s">
        <v>15</v>
      </c>
      <c r="X10" s="2" t="s">
        <v>34</v>
      </c>
    </row>
    <row r="11" spans="1:24" x14ac:dyDescent="0.15">
      <c r="C11" s="6"/>
      <c r="M11" s="6"/>
      <c r="W11" s="93" t="s">
        <v>14</v>
      </c>
      <c r="X11" s="2" t="s">
        <v>43</v>
      </c>
    </row>
    <row r="12" spans="1:24" x14ac:dyDescent="0.15">
      <c r="C12" s="281" t="s">
        <v>32</v>
      </c>
      <c r="D12" s="281" t="s">
        <v>33</v>
      </c>
      <c r="E12" s="284" t="s">
        <v>19</v>
      </c>
      <c r="F12" s="285"/>
      <c r="G12" s="285" t="s">
        <v>20</v>
      </c>
      <c r="H12" s="285"/>
      <c r="I12" s="285"/>
      <c r="J12" s="285"/>
      <c r="K12" s="285"/>
      <c r="L12" s="48"/>
      <c r="M12" s="281" t="s">
        <v>32</v>
      </c>
      <c r="N12" s="281" t="s">
        <v>33</v>
      </c>
      <c r="O12" s="284" t="s">
        <v>19</v>
      </c>
      <c r="P12" s="285"/>
      <c r="Q12" s="285" t="s">
        <v>20</v>
      </c>
      <c r="R12" s="285"/>
      <c r="S12" s="285"/>
      <c r="T12" s="285"/>
      <c r="U12" s="285"/>
    </row>
    <row r="13" spans="1:24" x14ac:dyDescent="0.15">
      <c r="C13" s="282"/>
      <c r="D13" s="282"/>
      <c r="E13" s="284"/>
      <c r="F13" s="285"/>
      <c r="G13" s="285"/>
      <c r="H13" s="285"/>
      <c r="I13" s="285"/>
      <c r="J13" s="285"/>
      <c r="K13" s="285"/>
      <c r="L13" s="48"/>
      <c r="M13" s="282"/>
      <c r="N13" s="282"/>
      <c r="O13" s="284"/>
      <c r="P13" s="285"/>
      <c r="Q13" s="285"/>
      <c r="R13" s="285"/>
      <c r="S13" s="285"/>
      <c r="T13" s="285"/>
      <c r="U13" s="285"/>
    </row>
    <row r="14" spans="1:24" x14ac:dyDescent="0.15">
      <c r="C14" s="282"/>
      <c r="D14" s="282"/>
      <c r="E14" s="284" t="s">
        <v>21</v>
      </c>
      <c r="F14" s="285"/>
      <c r="G14" s="285" t="s">
        <v>28</v>
      </c>
      <c r="H14" s="285" t="s">
        <v>22</v>
      </c>
      <c r="I14" s="285"/>
      <c r="J14" s="285"/>
      <c r="K14" s="285" t="s">
        <v>23</v>
      </c>
      <c r="L14" s="48"/>
      <c r="M14" s="282"/>
      <c r="N14" s="282"/>
      <c r="O14" s="284" t="s">
        <v>21</v>
      </c>
      <c r="P14" s="285"/>
      <c r="Q14" s="285" t="s">
        <v>28</v>
      </c>
      <c r="R14" s="285" t="s">
        <v>22</v>
      </c>
      <c r="S14" s="285"/>
      <c r="T14" s="285"/>
      <c r="U14" s="285" t="s">
        <v>23</v>
      </c>
    </row>
    <row r="15" spans="1:24" x14ac:dyDescent="0.15">
      <c r="C15" s="283"/>
      <c r="D15" s="283"/>
      <c r="E15" s="284"/>
      <c r="F15" s="285"/>
      <c r="G15" s="285"/>
      <c r="H15" s="285"/>
      <c r="I15" s="285"/>
      <c r="J15" s="285"/>
      <c r="K15" s="285"/>
      <c r="L15" s="48"/>
      <c r="M15" s="283"/>
      <c r="N15" s="283"/>
      <c r="O15" s="284"/>
      <c r="P15" s="285"/>
      <c r="Q15" s="285"/>
      <c r="R15" s="285"/>
      <c r="S15" s="285"/>
      <c r="T15" s="285"/>
      <c r="U15" s="285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290"/>
      <c r="I16" s="291"/>
      <c r="J16" s="30"/>
      <c r="K16" s="29"/>
      <c r="L16" s="48"/>
      <c r="M16" s="13">
        <f>C16</f>
        <v>42948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279"/>
      <c r="S16" s="280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290"/>
      <c r="I17" s="291"/>
      <c r="J17" s="30"/>
      <c r="K17" s="29"/>
      <c r="L17" s="48"/>
      <c r="M17" s="13">
        <f t="shared" ref="M17:P26" si="0">C17</f>
        <v>42949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279"/>
      <c r="S17" s="280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290"/>
      <c r="I18" s="291"/>
      <c r="J18" s="30"/>
      <c r="K18" s="29"/>
      <c r="L18" s="48"/>
      <c r="M18" s="13">
        <f t="shared" si="0"/>
        <v>42950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279"/>
      <c r="S18" s="280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290"/>
      <c r="I19" s="291"/>
      <c r="J19" s="30"/>
      <c r="K19" s="29"/>
      <c r="L19" s="48"/>
      <c r="M19" s="13">
        <f t="shared" si="0"/>
        <v>42951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279"/>
      <c r="S19" s="280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290"/>
      <c r="I20" s="291"/>
      <c r="J20" s="30"/>
      <c r="K20" s="29"/>
      <c r="L20" s="48"/>
      <c r="M20" s="13">
        <f t="shared" si="0"/>
        <v>42952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279"/>
      <c r="S20" s="280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290"/>
      <c r="I21" s="291"/>
      <c r="J21" s="30"/>
      <c r="K21" s="29"/>
      <c r="L21" s="48"/>
      <c r="M21" s="13">
        <f t="shared" si="0"/>
        <v>42953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279"/>
      <c r="S21" s="280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290"/>
      <c r="I22" s="291"/>
      <c r="J22" s="30"/>
      <c r="K22" s="29"/>
      <c r="L22" s="48"/>
      <c r="M22" s="13">
        <f t="shared" si="0"/>
        <v>42954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279"/>
      <c r="S22" s="280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290"/>
      <c r="I23" s="291"/>
      <c r="J23" s="30"/>
      <c r="K23" s="29"/>
      <c r="L23" s="48"/>
      <c r="M23" s="13">
        <f t="shared" si="0"/>
        <v>42955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279"/>
      <c r="S23" s="280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290"/>
      <c r="I24" s="291"/>
      <c r="J24" s="30"/>
      <c r="K24" s="29"/>
      <c r="L24" s="48"/>
      <c r="M24" s="13">
        <f t="shared" si="0"/>
        <v>42956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279"/>
      <c r="S24" s="280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290"/>
      <c r="I25" s="291"/>
      <c r="J25" s="30"/>
      <c r="K25" s="29"/>
      <c r="L25" s="48"/>
      <c r="M25" s="13">
        <f t="shared" si="0"/>
        <v>42957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279"/>
      <c r="S25" s="280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290"/>
      <c r="I26" s="291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79"/>
      <c r="S26" s="280"/>
      <c r="T26" s="33"/>
      <c r="U26" s="34"/>
    </row>
    <row r="27" spans="1:24" ht="25.5" customHeight="1" x14ac:dyDescent="0.15">
      <c r="C27" s="94" t="s">
        <v>53</v>
      </c>
      <c r="D27" s="94"/>
      <c r="E27" s="94"/>
      <c r="F27" s="94"/>
      <c r="G27" s="94"/>
      <c r="H27" s="94"/>
      <c r="I27" s="94"/>
      <c r="J27" s="94"/>
      <c r="K27" s="94"/>
      <c r="L27" s="94"/>
      <c r="M27" s="94" t="s">
        <v>53</v>
      </c>
      <c r="N27" s="94"/>
      <c r="O27" s="94"/>
      <c r="P27" s="94"/>
      <c r="Q27" s="94"/>
      <c r="R27" s="94"/>
      <c r="S27" s="94"/>
      <c r="T27" s="94"/>
      <c r="U27" s="94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290"/>
      <c r="I36" s="291"/>
      <c r="J36" s="30"/>
      <c r="K36" s="29"/>
      <c r="L36" s="48"/>
      <c r="M36" s="13">
        <f t="shared" ref="M36:O46" si="1">C36</f>
        <v>42958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279"/>
      <c r="S36" s="280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290"/>
      <c r="I37" s="291"/>
      <c r="J37" s="30"/>
      <c r="K37" s="29"/>
      <c r="L37" s="48"/>
      <c r="M37" s="13">
        <f t="shared" si="1"/>
        <v>42959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279"/>
      <c r="S37" s="280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290"/>
      <c r="I38" s="291"/>
      <c r="J38" s="30"/>
      <c r="K38" s="29"/>
      <c r="L38" s="48"/>
      <c r="M38" s="13">
        <f t="shared" si="1"/>
        <v>42960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279"/>
      <c r="S38" s="280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290"/>
      <c r="I39" s="291"/>
      <c r="J39" s="30"/>
      <c r="K39" s="29"/>
      <c r="L39" s="48"/>
      <c r="M39" s="13">
        <f t="shared" si="1"/>
        <v>42961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279"/>
      <c r="S39" s="280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木</v>
      </c>
      <c r="E40" s="67"/>
      <c r="F40" s="33" t="s">
        <v>11</v>
      </c>
      <c r="G40" s="29"/>
      <c r="H40" s="290"/>
      <c r="I40" s="291"/>
      <c r="J40" s="30"/>
      <c r="K40" s="29"/>
      <c r="L40" s="48"/>
      <c r="M40" s="13">
        <f t="shared" si="1"/>
        <v>42962</v>
      </c>
      <c r="N40" s="29" t="str">
        <f t="shared" si="1"/>
        <v>木</v>
      </c>
      <c r="O40" s="66">
        <f t="shared" si="1"/>
        <v>0</v>
      </c>
      <c r="P40" s="30" t="str">
        <f t="shared" si="2"/>
        <v>■</v>
      </c>
      <c r="Q40" s="34"/>
      <c r="R40" s="279"/>
      <c r="S40" s="280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290"/>
      <c r="I41" s="291"/>
      <c r="J41" s="30"/>
      <c r="K41" s="29"/>
      <c r="L41" s="48"/>
      <c r="M41" s="13">
        <f t="shared" si="1"/>
        <v>42963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279"/>
      <c r="S41" s="280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土</v>
      </c>
      <c r="E42" s="67"/>
      <c r="F42" s="33" t="s">
        <v>43</v>
      </c>
      <c r="G42" s="29"/>
      <c r="H42" s="290"/>
      <c r="I42" s="291"/>
      <c r="J42" s="30"/>
      <c r="K42" s="29"/>
      <c r="L42" s="48"/>
      <c r="M42" s="13">
        <f t="shared" si="1"/>
        <v>42964</v>
      </c>
      <c r="N42" s="29" t="str">
        <f t="shared" si="1"/>
        <v>土</v>
      </c>
      <c r="O42" s="66">
        <f t="shared" si="1"/>
        <v>0</v>
      </c>
      <c r="P42" s="30" t="str">
        <f t="shared" si="2"/>
        <v>休</v>
      </c>
      <c r="Q42" s="34"/>
      <c r="R42" s="279"/>
      <c r="S42" s="280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日</v>
      </c>
      <c r="E43" s="67"/>
      <c r="F43" s="33" t="s">
        <v>43</v>
      </c>
      <c r="G43" s="29"/>
      <c r="H43" s="290"/>
      <c r="I43" s="291"/>
      <c r="J43" s="30"/>
      <c r="K43" s="29"/>
      <c r="L43" s="48"/>
      <c r="M43" s="13">
        <f t="shared" si="1"/>
        <v>42965</v>
      </c>
      <c r="N43" s="29" t="str">
        <f t="shared" si="1"/>
        <v>日</v>
      </c>
      <c r="O43" s="66">
        <f t="shared" si="1"/>
        <v>0</v>
      </c>
      <c r="P43" s="30" t="str">
        <f t="shared" si="2"/>
        <v>休</v>
      </c>
      <c r="Q43" s="34"/>
      <c r="R43" s="279"/>
      <c r="S43" s="280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290"/>
      <c r="I44" s="291"/>
      <c r="J44" s="30"/>
      <c r="K44" s="29"/>
      <c r="L44" s="48"/>
      <c r="M44" s="13">
        <f t="shared" si="1"/>
        <v>42966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279"/>
      <c r="S44" s="280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290"/>
      <c r="I45" s="291"/>
      <c r="J45" s="30"/>
      <c r="K45" s="29"/>
      <c r="L45" s="48"/>
      <c r="M45" s="13">
        <f t="shared" si="1"/>
        <v>42967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279"/>
      <c r="S45" s="280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290"/>
      <c r="I46" s="291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79"/>
      <c r="S46" s="280"/>
      <c r="T46" s="33"/>
      <c r="U46" s="34"/>
    </row>
    <row r="47" spans="1:21" ht="25.5" customHeight="1" x14ac:dyDescent="0.15">
      <c r="C47" s="94" t="s">
        <v>53</v>
      </c>
      <c r="D47" s="94"/>
      <c r="E47" s="94"/>
      <c r="F47" s="94"/>
      <c r="G47" s="94"/>
      <c r="H47" s="94"/>
      <c r="I47" s="94"/>
      <c r="J47" s="94"/>
      <c r="K47" s="94"/>
      <c r="L47" s="94"/>
      <c r="M47" s="94" t="s">
        <v>53</v>
      </c>
      <c r="N47" s="94"/>
      <c r="O47" s="94"/>
      <c r="P47" s="94"/>
      <c r="Q47" s="94"/>
      <c r="R47" s="94"/>
      <c r="S47" s="94"/>
      <c r="T47" s="94"/>
      <c r="U47" s="94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水</v>
      </c>
      <c r="E56" s="67"/>
      <c r="F56" s="33" t="s">
        <v>11</v>
      </c>
      <c r="G56" s="29"/>
      <c r="H56" s="290"/>
      <c r="I56" s="291"/>
      <c r="J56" s="30"/>
      <c r="K56" s="29"/>
      <c r="L56" s="48"/>
      <c r="M56" s="13">
        <f t="shared" ref="M56:O66" si="3">C56</f>
        <v>42968</v>
      </c>
      <c r="N56" s="29" t="str">
        <f t="shared" si="3"/>
        <v>水</v>
      </c>
      <c r="O56" s="66">
        <f>E56</f>
        <v>0</v>
      </c>
      <c r="P56" s="30" t="str">
        <f t="shared" ref="P56:P66" si="4">F56</f>
        <v>■</v>
      </c>
      <c r="Q56" s="34"/>
      <c r="R56" s="279"/>
      <c r="S56" s="280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木</v>
      </c>
      <c r="E57" s="67"/>
      <c r="F57" s="33" t="s">
        <v>11</v>
      </c>
      <c r="G57" s="29"/>
      <c r="H57" s="290"/>
      <c r="I57" s="291"/>
      <c r="J57" s="30"/>
      <c r="K57" s="29"/>
      <c r="L57" s="48"/>
      <c r="M57" s="13">
        <f t="shared" si="3"/>
        <v>42969</v>
      </c>
      <c r="N57" s="29" t="str">
        <f t="shared" si="3"/>
        <v>木</v>
      </c>
      <c r="O57" s="66">
        <f t="shared" si="3"/>
        <v>0</v>
      </c>
      <c r="P57" s="30" t="str">
        <f t="shared" si="4"/>
        <v>■</v>
      </c>
      <c r="Q57" s="34"/>
      <c r="R57" s="279"/>
      <c r="S57" s="280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290"/>
      <c r="I58" s="291"/>
      <c r="J58" s="30"/>
      <c r="K58" s="29"/>
      <c r="L58" s="48"/>
      <c r="M58" s="13">
        <f t="shared" si="3"/>
        <v>42970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279"/>
      <c r="S58" s="280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土</v>
      </c>
      <c r="E59" s="67"/>
      <c r="F59" s="33" t="s">
        <v>43</v>
      </c>
      <c r="G59" s="12"/>
      <c r="H59" s="290"/>
      <c r="I59" s="291"/>
      <c r="J59" s="30"/>
      <c r="K59" s="29"/>
      <c r="L59" s="48"/>
      <c r="M59" s="13">
        <f t="shared" si="3"/>
        <v>42971</v>
      </c>
      <c r="N59" s="29" t="str">
        <f t="shared" si="3"/>
        <v>土</v>
      </c>
      <c r="O59" s="66">
        <f t="shared" si="3"/>
        <v>0</v>
      </c>
      <c r="P59" s="30" t="str">
        <f t="shared" si="4"/>
        <v>休</v>
      </c>
      <c r="Q59" s="34"/>
      <c r="R59" s="279"/>
      <c r="S59" s="280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日</v>
      </c>
      <c r="E60" s="67"/>
      <c r="F60" s="33" t="s">
        <v>43</v>
      </c>
      <c r="G60" s="29"/>
      <c r="H60" s="290"/>
      <c r="I60" s="291"/>
      <c r="J60" s="30"/>
      <c r="K60" s="29"/>
      <c r="L60" s="48"/>
      <c r="M60" s="13">
        <f t="shared" si="3"/>
        <v>42972</v>
      </c>
      <c r="N60" s="29" t="str">
        <f t="shared" si="3"/>
        <v>日</v>
      </c>
      <c r="O60" s="66">
        <f t="shared" si="3"/>
        <v>0</v>
      </c>
      <c r="P60" s="30" t="str">
        <f t="shared" si="4"/>
        <v>休</v>
      </c>
      <c r="Q60" s="34"/>
      <c r="R60" s="279"/>
      <c r="S60" s="280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290"/>
      <c r="I61" s="291"/>
      <c r="J61" s="30"/>
      <c r="K61" s="29"/>
      <c r="L61" s="48"/>
      <c r="M61" s="13">
        <f t="shared" si="3"/>
        <v>42973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279"/>
      <c r="S61" s="280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290"/>
      <c r="I62" s="291"/>
      <c r="J62" s="30"/>
      <c r="K62" s="29"/>
      <c r="L62" s="48"/>
      <c r="M62" s="13">
        <f t="shared" si="3"/>
        <v>42974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279"/>
      <c r="S62" s="280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水</v>
      </c>
      <c r="E63" s="67"/>
      <c r="F63" s="33" t="s">
        <v>11</v>
      </c>
      <c r="G63" s="29"/>
      <c r="H63" s="290"/>
      <c r="I63" s="291"/>
      <c r="J63" s="30"/>
      <c r="K63" s="29"/>
      <c r="L63" s="48"/>
      <c r="M63" s="13">
        <f t="shared" si="3"/>
        <v>42975</v>
      </c>
      <c r="N63" s="29" t="str">
        <f t="shared" si="3"/>
        <v>水</v>
      </c>
      <c r="O63" s="66">
        <f t="shared" si="3"/>
        <v>0</v>
      </c>
      <c r="P63" s="30" t="str">
        <f t="shared" si="4"/>
        <v>■</v>
      </c>
      <c r="Q63" s="34"/>
      <c r="R63" s="279"/>
      <c r="S63" s="280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木</v>
      </c>
      <c r="E64" s="67"/>
      <c r="F64" s="33" t="s">
        <v>11</v>
      </c>
      <c r="G64" s="29"/>
      <c r="H64" s="290"/>
      <c r="I64" s="291"/>
      <c r="J64" s="30"/>
      <c r="K64" s="29"/>
      <c r="L64" s="48"/>
      <c r="M64" s="13">
        <f t="shared" si="3"/>
        <v>42976</v>
      </c>
      <c r="N64" s="29" t="str">
        <f t="shared" si="3"/>
        <v>木</v>
      </c>
      <c r="O64" s="66">
        <f t="shared" si="3"/>
        <v>0</v>
      </c>
      <c r="P64" s="30" t="str">
        <f t="shared" si="4"/>
        <v>■</v>
      </c>
      <c r="Q64" s="34"/>
      <c r="R64" s="279"/>
      <c r="S64" s="280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金</v>
      </c>
      <c r="E65" s="67"/>
      <c r="F65" s="33" t="s">
        <v>11</v>
      </c>
      <c r="G65" s="29"/>
      <c r="H65" s="290"/>
      <c r="I65" s="291"/>
      <c r="J65" s="30"/>
      <c r="K65" s="29"/>
      <c r="L65" s="48"/>
      <c r="M65" s="13">
        <f t="shared" si="3"/>
        <v>42977</v>
      </c>
      <c r="N65" s="29" t="str">
        <f t="shared" si="3"/>
        <v>金</v>
      </c>
      <c r="O65" s="66">
        <f t="shared" si="3"/>
        <v>0</v>
      </c>
      <c r="P65" s="30" t="str">
        <f t="shared" si="4"/>
        <v>■</v>
      </c>
      <c r="Q65" s="34"/>
      <c r="R65" s="279"/>
      <c r="S65" s="280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土</v>
      </c>
      <c r="E66" s="67"/>
      <c r="F66" s="33" t="s">
        <v>43</v>
      </c>
      <c r="G66" s="29"/>
      <c r="H66" s="290"/>
      <c r="I66" s="291"/>
      <c r="J66" s="30"/>
      <c r="K66" s="29"/>
      <c r="L66" s="48"/>
      <c r="M66" s="13">
        <f t="shared" si="3"/>
        <v>42978</v>
      </c>
      <c r="N66" s="29" t="str">
        <f t="shared" si="3"/>
        <v>土</v>
      </c>
      <c r="O66" s="66">
        <f t="shared" si="3"/>
        <v>0</v>
      </c>
      <c r="P66" s="30" t="str">
        <f t="shared" si="4"/>
        <v>休</v>
      </c>
      <c r="Q66" s="34"/>
      <c r="R66" s="279"/>
      <c r="S66" s="280"/>
      <c r="T66" s="33" t="s">
        <v>11</v>
      </c>
      <c r="U66" s="34"/>
    </row>
    <row r="67" spans="1:24" ht="25.5" customHeight="1" x14ac:dyDescent="0.15">
      <c r="C67" s="94" t="s">
        <v>53</v>
      </c>
      <c r="D67" s="94"/>
      <c r="E67" s="94"/>
      <c r="F67" s="94"/>
      <c r="G67" s="94"/>
      <c r="H67" s="94"/>
      <c r="I67" s="94"/>
      <c r="J67" s="94"/>
      <c r="K67" s="94"/>
      <c r="L67" s="94"/>
      <c r="M67" s="94" t="s">
        <v>53</v>
      </c>
      <c r="N67" s="94"/>
      <c r="O67" s="94"/>
      <c r="P67" s="94"/>
      <c r="Q67" s="94"/>
      <c r="R67" s="94"/>
      <c r="S67" s="94"/>
      <c r="T67" s="94"/>
      <c r="U67" s="94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はじめにお読みください</vt:lpstr>
      <vt:lpstr>初期入力</vt:lpstr>
      <vt:lpstr>実績調書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（記入例）</vt:lpstr>
      <vt:lpstr>ｶﾚﾝﾀﾞｰ</vt:lpstr>
      <vt:lpstr>'（記入例）'!Print_Area</vt:lpstr>
      <vt:lpstr>ｶﾚﾝﾀﾞｰ!Print_Area</vt:lpstr>
      <vt:lpstr>はじめにお読みください!Print_Area</vt:lpstr>
      <vt:lpstr>実績調書!Print_Area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192.佐々木　一穂</cp:lastModifiedBy>
  <cp:lastPrinted>2023-09-15T11:45:56Z</cp:lastPrinted>
  <dcterms:created xsi:type="dcterms:W3CDTF">2017-12-11T04:11:28Z</dcterms:created>
  <dcterms:modified xsi:type="dcterms:W3CDTF">2023-09-15T11:52:12Z</dcterms:modified>
</cp:coreProperties>
</file>