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31078\Desktop\"/>
    </mc:Choice>
  </mc:AlternateContent>
  <xr:revisionPtr revIDLastSave="0" documentId="8_{E1D74555-4059-4589-B72F-9A8E0B996E3D}" xr6:coauthVersionLast="47" xr6:coauthVersionMax="47" xr10:uidLastSave="{00000000-0000-0000-0000-000000000000}"/>
  <bookViews>
    <workbookView xWindow="-120" yWindow="-120" windowWidth="29040" windowHeight="15720" xr2:uid="{F049F425-093A-40C9-8C20-6051FB891A2F}"/>
  </bookViews>
  <sheets>
    <sheet name="役務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D10" i="2"/>
  <c r="D17" i="2"/>
  <c r="D18" i="2"/>
  <c r="D40" i="2"/>
  <c r="D34" i="2"/>
  <c r="D29" i="2"/>
  <c r="F28" i="2"/>
  <c r="H28" i="2"/>
  <c r="F45" i="2"/>
  <c r="H45" i="2"/>
  <c r="F44" i="2"/>
  <c r="H44" i="2"/>
  <c r="F39" i="2"/>
  <c r="H39" i="2"/>
  <c r="F33" i="2"/>
  <c r="H33" i="2"/>
  <c r="F16" i="2"/>
  <c r="H16" i="2"/>
  <c r="F15" i="2"/>
  <c r="H15" i="2"/>
  <c r="F8" i="2"/>
  <c r="H8" i="2"/>
  <c r="F7" i="2"/>
  <c r="H7" i="2"/>
  <c r="H49" i="2"/>
  <c r="F49" i="2"/>
  <c r="D46" i="2"/>
  <c r="D47" i="2"/>
  <c r="D49" i="2"/>
  <c r="D51" i="2"/>
</calcChain>
</file>

<file path=xl/sharedStrings.xml><?xml version="1.0" encoding="utf-8"?>
<sst xmlns="http://schemas.openxmlformats.org/spreadsheetml/2006/main" count="51" uniqueCount="32">
  <si>
    <t>千円</t>
    <rPh sb="0" eb="2">
      <t>センエン</t>
    </rPh>
    <phoneticPr fontId="1"/>
  </si>
  <si>
    <t>直前年度</t>
    <rPh sb="0" eb="2">
      <t>チョクゼン</t>
    </rPh>
    <rPh sb="2" eb="4">
      <t>ネンド</t>
    </rPh>
    <phoneticPr fontId="1"/>
  </si>
  <si>
    <t>前々年度</t>
    <rPh sb="0" eb="2">
      <t>ゼンゼン</t>
    </rPh>
    <rPh sb="2" eb="4">
      <t>ネンド</t>
    </rPh>
    <phoneticPr fontId="1"/>
  </si>
  <si>
    <t>平均実績高</t>
    <rPh sb="0" eb="2">
      <t>ヘイキン</t>
    </rPh>
    <rPh sb="2" eb="4">
      <t>ジッセキ</t>
    </rPh>
    <rPh sb="4" eb="5">
      <t>ダカ</t>
    </rPh>
    <phoneticPr fontId="1"/>
  </si>
  <si>
    <t>点</t>
    <rPh sb="0" eb="1">
      <t>テン</t>
    </rPh>
    <phoneticPr fontId="1"/>
  </si>
  <si>
    <t>営業年数</t>
    <rPh sb="0" eb="2">
      <t>エイギョウ</t>
    </rPh>
    <rPh sb="2" eb="4">
      <t>ネンスウ</t>
    </rPh>
    <phoneticPr fontId="1"/>
  </si>
  <si>
    <t>合計点数</t>
    <rPh sb="0" eb="2">
      <t>ゴウケイ</t>
    </rPh>
    <rPh sb="2" eb="4">
      <t>テンスウ</t>
    </rPh>
    <phoneticPr fontId="1"/>
  </si>
  <si>
    <t>年</t>
    <rPh sb="0" eb="1">
      <t>ネン</t>
    </rPh>
    <phoneticPr fontId="1"/>
  </si>
  <si>
    <t>１　製造、販売等実績高</t>
    <rPh sb="2" eb="4">
      <t>セイゾウ</t>
    </rPh>
    <rPh sb="5" eb="7">
      <t>ハンバイ</t>
    </rPh>
    <rPh sb="7" eb="8">
      <t>トウ</t>
    </rPh>
    <rPh sb="8" eb="10">
      <t>ジッセキ</t>
    </rPh>
    <rPh sb="10" eb="11">
      <t>ダカ</t>
    </rPh>
    <phoneticPr fontId="1"/>
  </si>
  <si>
    <t>　（１）直前２年度の製造、販売等年間平均実績高</t>
    <rPh sb="4" eb="6">
      <t>チョクゼン</t>
    </rPh>
    <rPh sb="7" eb="9">
      <t>ネンド</t>
    </rPh>
    <rPh sb="10" eb="12">
      <t>セイゾウ</t>
    </rPh>
    <rPh sb="13" eb="15">
      <t>ハンバイ</t>
    </rPh>
    <rPh sb="15" eb="16">
      <t>トウ</t>
    </rPh>
    <rPh sb="16" eb="18">
      <t>ネンカン</t>
    </rPh>
    <rPh sb="18" eb="20">
      <t>ヘイキン</t>
    </rPh>
    <rPh sb="20" eb="22">
      <t>ジッセキ</t>
    </rPh>
    <rPh sb="22" eb="23">
      <t>ダカ</t>
    </rPh>
    <phoneticPr fontId="1"/>
  </si>
  <si>
    <t>　（２）直前２年度の取扱業種別製造、販売等年間平均実績高</t>
    <rPh sb="4" eb="6">
      <t>チョクゼン</t>
    </rPh>
    <rPh sb="7" eb="9">
      <t>ネンド</t>
    </rPh>
    <rPh sb="10" eb="12">
      <t>トリアツカイ</t>
    </rPh>
    <rPh sb="12" eb="14">
      <t>ギョウシュ</t>
    </rPh>
    <rPh sb="14" eb="15">
      <t>ベツ</t>
    </rPh>
    <rPh sb="15" eb="17">
      <t>セイゾウ</t>
    </rPh>
    <rPh sb="18" eb="20">
      <t>ハンバイ</t>
    </rPh>
    <rPh sb="20" eb="21">
      <t>トウ</t>
    </rPh>
    <rPh sb="21" eb="23">
      <t>ネンカン</t>
    </rPh>
    <rPh sb="23" eb="25">
      <t>ヘイキン</t>
    </rPh>
    <rPh sb="25" eb="27">
      <t>ジッセキ</t>
    </rPh>
    <rPh sb="27" eb="28">
      <t>ダカ</t>
    </rPh>
    <phoneticPr fontId="1"/>
  </si>
  <si>
    <t>※直前１期分の決算しか終えていない場合は、同じ数字を入力してください。</t>
    <phoneticPr fontId="1"/>
  </si>
  <si>
    <t>※事業年度の月数が１２カ月に満たない場合は次のとおり計算してください。
　＜決算期を変更したことにより事業年度の月数が１２ヵ月に満たない場合＞
　　　（不足している年度の前の決算の実績高）÷１２月＝月平均実績高……（Ａ）
　　　（Ａ）×不足する月数＝不足月分の実績高……（Ｂ）
　　　（Ｂ）＋（不足している年度の実績高）＝（当該１年度分の実績高）
　＜会社創立後１事業年度しか経過していない場合＞
　　　（直前第１事業年度）÷経過月＝月平均実績高……（Ｃ）
　　　（Ｃ）×１２月＝当該１事業年度の実績高</t>
    <phoneticPr fontId="1"/>
  </si>
  <si>
    <t>２　経営規模</t>
    <rPh sb="2" eb="4">
      <t>ケイエイ</t>
    </rPh>
    <rPh sb="4" eb="6">
      <t>キボ</t>
    </rPh>
    <phoneticPr fontId="1"/>
  </si>
  <si>
    <t>自己資本額</t>
    <rPh sb="0" eb="2">
      <t>ジコ</t>
    </rPh>
    <rPh sb="2" eb="4">
      <t>シホン</t>
    </rPh>
    <rPh sb="4" eb="5">
      <t>ガク</t>
    </rPh>
    <phoneticPr fontId="1"/>
  </si>
  <si>
    <t>常勤職員数</t>
    <rPh sb="0" eb="2">
      <t>ジョウキン</t>
    </rPh>
    <rPh sb="2" eb="5">
      <t>ショクインスウ</t>
    </rPh>
    <phoneticPr fontId="1"/>
  </si>
  <si>
    <t>人</t>
    <rPh sb="0" eb="1">
      <t>ニン</t>
    </rPh>
    <phoneticPr fontId="1"/>
  </si>
  <si>
    <t>３　経営状況</t>
    <rPh sb="2" eb="4">
      <t>ケイエイ</t>
    </rPh>
    <rPh sb="4" eb="6">
      <t>ジョウキョウ</t>
    </rPh>
    <phoneticPr fontId="1"/>
  </si>
  <si>
    <t>流動比率</t>
    <rPh sb="0" eb="2">
      <t>リュウドウ</t>
    </rPh>
    <rPh sb="2" eb="4">
      <t>ヒリツ</t>
    </rPh>
    <phoneticPr fontId="1"/>
  </si>
  <si>
    <t>直近の決算書（貸借対照表）の流動資産及び流動負債の金額を千円単位で入力してください。</t>
    <rPh sb="28" eb="30">
      <t>センエン</t>
    </rPh>
    <rPh sb="30" eb="32">
      <t>タンイ</t>
    </rPh>
    <phoneticPr fontId="1"/>
  </si>
  <si>
    <t>流動資産</t>
    <rPh sb="0" eb="2">
      <t>リュウドウ</t>
    </rPh>
    <rPh sb="2" eb="4">
      <t>シサン</t>
    </rPh>
    <phoneticPr fontId="1"/>
  </si>
  <si>
    <t>流動負債</t>
    <rPh sb="0" eb="2">
      <t>リュウドウ</t>
    </rPh>
    <rPh sb="2" eb="4">
      <t>フサイ</t>
    </rPh>
    <phoneticPr fontId="1"/>
  </si>
  <si>
    <t>格付</t>
    <rPh sb="0" eb="1">
      <t>カク</t>
    </rPh>
    <rPh sb="1" eb="2">
      <t>ヅ</t>
    </rPh>
    <phoneticPr fontId="1"/>
  </si>
  <si>
    <t>清掃業及び警備業格付試算シート</t>
    <rPh sb="0" eb="3">
      <t>セイソウギョウ</t>
    </rPh>
    <rPh sb="3" eb="4">
      <t>オヨ</t>
    </rPh>
    <rPh sb="5" eb="7">
      <t>ケイビ</t>
    </rPh>
    <rPh sb="7" eb="8">
      <t>ギョウ</t>
    </rPh>
    <rPh sb="8" eb="9">
      <t>カク</t>
    </rPh>
    <rPh sb="9" eb="10">
      <t>ヅケ</t>
    </rPh>
    <rPh sb="10" eb="12">
      <t>シサン</t>
    </rPh>
    <phoneticPr fontId="1"/>
  </si>
  <si>
    <t>黄色のセルに、数値を入力してください。</t>
    <rPh sb="0" eb="2">
      <t>キイロ</t>
    </rPh>
    <rPh sb="7" eb="9">
      <t>スウチ</t>
    </rPh>
    <rPh sb="10" eb="12">
      <t>ニュウリョク</t>
    </rPh>
    <phoneticPr fontId="1"/>
  </si>
  <si>
    <t>※平均実績高は小数点以下切上げ</t>
    <rPh sb="1" eb="3">
      <t>ヘイキン</t>
    </rPh>
    <rPh sb="3" eb="5">
      <t>ジッセキ</t>
    </rPh>
    <rPh sb="5" eb="6">
      <t>ダカ</t>
    </rPh>
    <rPh sb="7" eb="10">
      <t>ショウスウテン</t>
    </rPh>
    <rPh sb="10" eb="12">
      <t>イカ</t>
    </rPh>
    <rPh sb="12" eb="14">
      <t>キリア</t>
    </rPh>
    <phoneticPr fontId="2"/>
  </si>
  <si>
    <t>※流動比率は小数点以下四捨五入</t>
    <rPh sb="1" eb="5">
      <t>リュウドウヒリツ</t>
    </rPh>
    <rPh sb="6" eb="11">
      <t>ショウスウテンイカ</t>
    </rPh>
    <rPh sb="11" eb="15">
      <t>シシャゴニュウ</t>
    </rPh>
    <phoneticPr fontId="2"/>
  </si>
  <si>
    <r>
      <t>直近の決算書（貸借対照表）の「</t>
    </r>
    <r>
      <rPr>
        <b/>
        <sz val="10"/>
        <color indexed="8"/>
        <rFont val="ＭＳ Ｐゴシック"/>
        <family val="3"/>
        <charset val="128"/>
      </rPr>
      <t>純資産の部</t>
    </r>
    <r>
      <rPr>
        <sz val="10"/>
        <color indexed="8"/>
        <rFont val="ＭＳ Ｐゴシック"/>
        <family val="3"/>
        <charset val="128"/>
      </rPr>
      <t>」の</t>
    </r>
    <r>
      <rPr>
        <b/>
        <sz val="10"/>
        <color indexed="8"/>
        <rFont val="ＭＳ Ｐゴシック"/>
        <family val="3"/>
        <charset val="128"/>
      </rPr>
      <t>純資産合計</t>
    </r>
    <r>
      <rPr>
        <sz val="10"/>
        <color indexed="8"/>
        <rFont val="ＭＳ Ｐゴシック"/>
        <family val="3"/>
        <charset val="128"/>
      </rPr>
      <t>を千円単位で入力してください。</t>
    </r>
    <rPh sb="0" eb="2">
      <t>チョッキン</t>
    </rPh>
    <rPh sb="3" eb="6">
      <t>ケッサンショ</t>
    </rPh>
    <rPh sb="28" eb="30">
      <t>センエン</t>
    </rPh>
    <rPh sb="30" eb="32">
      <t>タンイ</t>
    </rPh>
    <phoneticPr fontId="1"/>
  </si>
  <si>
    <t>※「資本金」ではありません。</t>
    <rPh sb="2" eb="5">
      <t>シホンキン</t>
    </rPh>
    <phoneticPr fontId="2"/>
  </si>
  <si>
    <t>常時雇用している従業員数を入力してください。役員や個人事業主は数に含みません。</t>
    <phoneticPr fontId="2"/>
  </si>
  <si>
    <r>
      <rPr>
        <u/>
        <sz val="10"/>
        <color indexed="8"/>
        <rFont val="ＭＳ Ｐゴシック"/>
        <family val="3"/>
        <charset val="128"/>
      </rPr>
      <t>申請する業種における</t>
    </r>
    <r>
      <rPr>
        <sz val="10"/>
        <color indexed="8"/>
        <rFont val="ＭＳ Ｐゴシック"/>
        <family val="3"/>
        <charset val="128"/>
      </rPr>
      <t>直近２期分の売上高を千円単位で入力してください。</t>
    </r>
    <rPh sb="0" eb="2">
      <t>シンセイ</t>
    </rPh>
    <rPh sb="4" eb="6">
      <t>ギョウシュ</t>
    </rPh>
    <rPh sb="10" eb="12">
      <t>チョッキン</t>
    </rPh>
    <rPh sb="13" eb="14">
      <t>キ</t>
    </rPh>
    <rPh sb="14" eb="15">
      <t>ブン</t>
    </rPh>
    <rPh sb="16" eb="18">
      <t>ウリアゲ</t>
    </rPh>
    <rPh sb="18" eb="19">
      <t>ダカ</t>
    </rPh>
    <rPh sb="20" eb="22">
      <t>センエン</t>
    </rPh>
    <rPh sb="22" eb="24">
      <t>タンイ</t>
    </rPh>
    <rPh sb="25" eb="27">
      <t>ニュウリョク</t>
    </rPh>
    <phoneticPr fontId="1"/>
  </si>
  <si>
    <r>
      <t>直近２期分の決算書（損益計算書）に記載されている、</t>
    </r>
    <r>
      <rPr>
        <u/>
        <sz val="10"/>
        <color indexed="8"/>
        <rFont val="ＭＳ Ｐゴシック"/>
        <family val="3"/>
        <charset val="128"/>
      </rPr>
      <t>会社としての総売上高</t>
    </r>
    <r>
      <rPr>
        <sz val="10"/>
        <color indexed="8"/>
        <rFont val="ＭＳ Ｐゴシック"/>
        <family val="3"/>
        <charset val="128"/>
      </rPr>
      <t>を千円単位で入力してください。</t>
    </r>
    <rPh sb="0" eb="2">
      <t>チョッキン</t>
    </rPh>
    <rPh sb="3" eb="4">
      <t>キ</t>
    </rPh>
    <rPh sb="4" eb="5">
      <t>ブン</t>
    </rPh>
    <rPh sb="6" eb="9">
      <t>ケッサンショ</t>
    </rPh>
    <rPh sb="10" eb="12">
      <t>ソンエキ</t>
    </rPh>
    <rPh sb="12" eb="15">
      <t>ケイサンショ</t>
    </rPh>
    <rPh sb="17" eb="19">
      <t>キサイ</t>
    </rPh>
    <rPh sb="25" eb="27">
      <t>カイシャ</t>
    </rPh>
    <rPh sb="31" eb="35">
      <t>ソウウリアゲダカ</t>
    </rPh>
    <rPh sb="36" eb="38">
      <t>センエン</t>
    </rPh>
    <rPh sb="38" eb="40">
      <t>タンイ</t>
    </rPh>
    <rPh sb="41" eb="43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</si>
</sst>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u/>
      <sz val="10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2" borderId="0" xfId="0" applyFill="1" applyAlignment="1">
      <alignment vertical="center" shrinkToFit="1"/>
    </xf>
    <xf numFmtId="0" fontId="10" fillId="0" borderId="0" xfId="0" applyFont="1" applyAlignment="1">
      <alignment vertical="top" wrapText="1"/>
    </xf>
    <xf numFmtId="9" fontId="7" fillId="2" borderId="0" xfId="1" applyFont="1" applyFill="1">
      <alignment vertical="center"/>
    </xf>
    <xf numFmtId="0" fontId="8" fillId="0" borderId="0" xfId="0" applyFont="1">
      <alignment vertical="center"/>
    </xf>
    <xf numFmtId="0" fontId="9" fillId="3" borderId="0" xfId="0" applyFont="1" applyFill="1">
      <alignment vertical="center"/>
    </xf>
    <xf numFmtId="0" fontId="0" fillId="4" borderId="1" xfId="0" applyFill="1" applyBorder="1" applyAlignment="1" applyProtection="1">
      <alignment vertical="center" shrinkToFit="1"/>
      <protection locked="0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1" fillId="5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vertical="center" shrinkToFit="1"/>
    </xf>
    <xf numFmtId="0" fontId="0" fillId="0" borderId="0" xfId="0" applyFill="1" applyBorder="1" applyAlignment="1">
      <alignment vertical="center"/>
    </xf>
    <xf numFmtId="0" fontId="0" fillId="4" borderId="1" xfId="0" applyFill="1" applyBorder="1" applyAlignment="1" applyProtection="1">
      <alignment vertical="center"/>
      <protection locked="0"/>
    </xf>
    <xf numFmtId="176" fontId="13" fillId="0" borderId="0" xfId="0" applyNumberFormat="1" applyFont="1">
      <alignment vertical="center"/>
    </xf>
    <xf numFmtId="0" fontId="14" fillId="0" borderId="0" xfId="0" applyFont="1">
      <alignment vertical="center"/>
    </xf>
    <xf numFmtId="0" fontId="13" fillId="0" borderId="0" xfId="0" applyFont="1" applyAlignment="1">
      <alignment horizontal="left" vertical="center" wrapText="1"/>
    </xf>
    <xf numFmtId="0" fontId="15" fillId="0" borderId="2" xfId="0" applyFont="1" applyFill="1" applyBorder="1" applyAlignment="1" applyProtection="1">
      <alignment horizontal="left" vertical="center" shrinkToFit="1"/>
      <protection locked="0"/>
    </xf>
    <xf numFmtId="0" fontId="15" fillId="0" borderId="0" xfId="0" applyFont="1" applyFill="1" applyBorder="1" applyAlignment="1" applyProtection="1">
      <alignment horizontal="left" vertical="center" shrinkToFit="1"/>
      <protection locked="0"/>
    </xf>
    <xf numFmtId="0" fontId="10" fillId="0" borderId="0" xfId="0" applyFont="1" applyAlignment="1">
      <alignment horizontal="left" vertical="top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AA93F-4B08-4774-A7EC-E2267A1CAE33}">
  <dimension ref="A1:K51"/>
  <sheetViews>
    <sheetView tabSelected="1" zoomScale="115" zoomScaleNormal="115" workbookViewId="0"/>
  </sheetViews>
  <sheetFormatPr defaultRowHeight="13.5" x14ac:dyDescent="0.15"/>
  <cols>
    <col min="1" max="1" width="3.125" customWidth="1"/>
    <col min="2" max="2" width="3" customWidth="1"/>
    <col min="3" max="3" width="9.5" bestFit="1" customWidth="1"/>
    <col min="4" max="4" width="18.125" customWidth="1"/>
  </cols>
  <sheetData>
    <row r="1" spans="1:8" x14ac:dyDescent="0.15">
      <c r="A1" s="3" t="s">
        <v>23</v>
      </c>
    </row>
    <row r="2" spans="1:8" x14ac:dyDescent="0.15">
      <c r="A2" s="21" t="s">
        <v>24</v>
      </c>
      <c r="B2" s="22"/>
      <c r="C2" s="22"/>
      <c r="D2" s="22"/>
      <c r="E2" s="22"/>
      <c r="F2" s="22"/>
    </row>
    <row r="3" spans="1:8" x14ac:dyDescent="0.15">
      <c r="A3" t="s">
        <v>8</v>
      </c>
    </row>
    <row r="4" spans="1:8" x14ac:dyDescent="0.15">
      <c r="A4" t="s">
        <v>9</v>
      </c>
    </row>
    <row r="5" spans="1:8" x14ac:dyDescent="0.15">
      <c r="B5" s="2" t="s">
        <v>31</v>
      </c>
    </row>
    <row r="6" spans="1:8" ht="14.25" thickBot="1" x14ac:dyDescent="0.2"/>
    <row r="7" spans="1:8" ht="14.25" thickBot="1" x14ac:dyDescent="0.2">
      <c r="C7" t="s">
        <v>1</v>
      </c>
      <c r="D7" s="10"/>
      <c r="E7" t="s">
        <v>0</v>
      </c>
      <c r="F7" s="18" t="str">
        <f>IF(D7="","←入力してください","")</f>
        <v>←入力してください</v>
      </c>
      <c r="H7" s="8">
        <f>IF(F7="←入力してください",1,0)</f>
        <v>1</v>
      </c>
    </row>
    <row r="8" spans="1:8" ht="14.25" thickBot="1" x14ac:dyDescent="0.2">
      <c r="C8" t="s">
        <v>2</v>
      </c>
      <c r="D8" s="10"/>
      <c r="E8" t="s">
        <v>0</v>
      </c>
      <c r="F8" s="18" t="str">
        <f>IF(D8="","←入力してください","")</f>
        <v>←入力してください</v>
      </c>
      <c r="H8" s="8">
        <f>IF(F8="←入力してください",1,0)</f>
        <v>1</v>
      </c>
    </row>
    <row r="9" spans="1:8" x14ac:dyDescent="0.15">
      <c r="C9" s="4" t="s">
        <v>3</v>
      </c>
      <c r="D9" s="5">
        <f>ROUNDUP((D7+D8)/2,0)</f>
        <v>0</v>
      </c>
      <c r="E9" t="s">
        <v>0</v>
      </c>
      <c r="F9" t="s">
        <v>25</v>
      </c>
    </row>
    <row r="10" spans="1:8" x14ac:dyDescent="0.15">
      <c r="D10" s="9">
        <f>IF(D9&gt;=10000000,10,IF(D9&gt;=5000000,8,IF(D9&gt;=1000000,6,IF(D9&gt;=100000,5,3))))</f>
        <v>3</v>
      </c>
      <c r="E10" s="3" t="s">
        <v>4</v>
      </c>
    </row>
    <row r="12" spans="1:8" x14ac:dyDescent="0.15">
      <c r="A12" t="s">
        <v>10</v>
      </c>
    </row>
    <row r="13" spans="1:8" x14ac:dyDescent="0.15">
      <c r="B13" s="2" t="s">
        <v>30</v>
      </c>
    </row>
    <row r="14" spans="1:8" ht="14.25" thickBot="1" x14ac:dyDescent="0.2"/>
    <row r="15" spans="1:8" ht="14.25" thickBot="1" x14ac:dyDescent="0.2">
      <c r="C15" t="s">
        <v>1</v>
      </c>
      <c r="D15" s="10"/>
      <c r="E15" t="s">
        <v>0</v>
      </c>
      <c r="F15" s="18" t="str">
        <f>IF(D15="","←入力してください","")</f>
        <v>←入力してください</v>
      </c>
      <c r="H15" s="8">
        <f>IF(F15="←入力してください",1,0)</f>
        <v>1</v>
      </c>
    </row>
    <row r="16" spans="1:8" ht="14.25" thickBot="1" x14ac:dyDescent="0.2">
      <c r="C16" t="s">
        <v>2</v>
      </c>
      <c r="D16" s="10"/>
      <c r="E16" t="s">
        <v>0</v>
      </c>
      <c r="F16" s="18" t="str">
        <f>IF(D16="","←入力してください","")</f>
        <v>←入力してください</v>
      </c>
      <c r="H16" s="8">
        <f>IF(F16="←入力してください",1,0)</f>
        <v>1</v>
      </c>
    </row>
    <row r="17" spans="1:11" x14ac:dyDescent="0.15">
      <c r="C17" s="4" t="s">
        <v>3</v>
      </c>
      <c r="D17" s="5">
        <f>ROUNDUP((D15+D16)/2,0)</f>
        <v>0</v>
      </c>
      <c r="E17" t="s">
        <v>0</v>
      </c>
      <c r="F17" t="s">
        <v>25</v>
      </c>
    </row>
    <row r="18" spans="1:11" x14ac:dyDescent="0.15">
      <c r="D18" s="9">
        <f>IF(D17&gt;=1000000,30,IF(D17&gt;=500000,25,IF(D17&gt;=100000,20,IF(D17&gt;=10000,15,10))))</f>
        <v>10</v>
      </c>
      <c r="E18" s="3" t="s">
        <v>4</v>
      </c>
    </row>
    <row r="20" spans="1:11" x14ac:dyDescent="0.15">
      <c r="B20" s="2" t="s">
        <v>11</v>
      </c>
    </row>
    <row r="21" spans="1:11" ht="97.5" customHeight="1" x14ac:dyDescent="0.15">
      <c r="B21" s="23" t="s">
        <v>12</v>
      </c>
      <c r="C21" s="23"/>
      <c r="D21" s="23"/>
      <c r="E21" s="23"/>
      <c r="F21" s="23"/>
      <c r="G21" s="23"/>
      <c r="H21" s="23"/>
      <c r="I21" s="23"/>
      <c r="J21" s="23"/>
      <c r="K21" s="6"/>
    </row>
    <row r="23" spans="1:11" x14ac:dyDescent="0.15">
      <c r="A23" t="s">
        <v>13</v>
      </c>
    </row>
    <row r="25" spans="1:11" x14ac:dyDescent="0.15">
      <c r="B25" t="s">
        <v>14</v>
      </c>
    </row>
    <row r="26" spans="1:11" x14ac:dyDescent="0.15">
      <c r="B26" s="2" t="s">
        <v>27</v>
      </c>
    </row>
    <row r="27" spans="1:11" ht="14.25" thickBot="1" x14ac:dyDescent="0.2">
      <c r="B27" s="19" t="s">
        <v>28</v>
      </c>
    </row>
    <row r="28" spans="1:11" ht="14.25" thickBot="1" x14ac:dyDescent="0.2">
      <c r="C28" s="15"/>
      <c r="D28" s="10"/>
      <c r="E28" t="s">
        <v>0</v>
      </c>
      <c r="F28" s="18" t="str">
        <f>IF(D28="","←入力してください","")</f>
        <v>←入力してください</v>
      </c>
      <c r="H28" s="8">
        <f>IF(F28="←入力してください",1,0)</f>
        <v>1</v>
      </c>
    </row>
    <row r="29" spans="1:11" x14ac:dyDescent="0.15">
      <c r="D29" s="9">
        <f>IF(D28&gt;=500000,20,IF(D28&gt;=100000,16,IF(D28&gt;=50000,12,IF(D28&gt;=10000,8,6))))</f>
        <v>6</v>
      </c>
      <c r="E29" s="3" t="s">
        <v>4</v>
      </c>
    </row>
    <row r="30" spans="1:11" x14ac:dyDescent="0.15">
      <c r="D30" s="1"/>
    </row>
    <row r="31" spans="1:11" x14ac:dyDescent="0.15">
      <c r="B31" t="s">
        <v>15</v>
      </c>
      <c r="D31" s="1"/>
    </row>
    <row r="32" spans="1:11" ht="14.25" thickBot="1" x14ac:dyDescent="0.2">
      <c r="B32" s="2" t="s">
        <v>29</v>
      </c>
    </row>
    <row r="33" spans="1:8" ht="14.25" thickBot="1" x14ac:dyDescent="0.2">
      <c r="C33" s="16"/>
      <c r="D33" s="17"/>
      <c r="E33" t="s">
        <v>16</v>
      </c>
      <c r="F33" s="18" t="str">
        <f>IF(D33="","←入力してください","")</f>
        <v>←入力してください</v>
      </c>
      <c r="H33" s="8">
        <f>IF(F33="←入力してください",1,0)</f>
        <v>1</v>
      </c>
    </row>
    <row r="34" spans="1:8" x14ac:dyDescent="0.15">
      <c r="D34" s="9">
        <f>IF(D33&gt;=300,10,IF(D33&gt;=100,8,IF(D33&gt;=50,6,IF(D33&gt;=10,4,3))))</f>
        <v>3</v>
      </c>
      <c r="E34" s="3" t="s">
        <v>4</v>
      </c>
    </row>
    <row r="36" spans="1:8" x14ac:dyDescent="0.15">
      <c r="A36" t="s">
        <v>17</v>
      </c>
    </row>
    <row r="38" spans="1:8" ht="14.25" thickBot="1" x14ac:dyDescent="0.2">
      <c r="B38" t="s">
        <v>5</v>
      </c>
    </row>
    <row r="39" spans="1:8" ht="14.25" thickBot="1" x14ac:dyDescent="0.2">
      <c r="C39" s="16"/>
      <c r="D39" s="17"/>
      <c r="E39" t="s">
        <v>7</v>
      </c>
      <c r="F39" s="18" t="str">
        <f>IF(D39="","←入力してください","")</f>
        <v>←入力してください</v>
      </c>
      <c r="H39" s="8">
        <f>IF(F39="←入力してください",1,0)</f>
        <v>1</v>
      </c>
    </row>
    <row r="40" spans="1:8" x14ac:dyDescent="0.15">
      <c r="D40" s="9">
        <f>IF(D39&gt;=25,10,IF(D39&gt;=20,9,IF(D39&gt;=10,8,IF(D39&gt;=5,7,6))))</f>
        <v>6</v>
      </c>
      <c r="E40" s="3" t="s">
        <v>4</v>
      </c>
    </row>
    <row r="42" spans="1:8" x14ac:dyDescent="0.15">
      <c r="B42" t="s">
        <v>18</v>
      </c>
    </row>
    <row r="43" spans="1:8" ht="14.25" thickBot="1" x14ac:dyDescent="0.2">
      <c r="B43" s="2" t="s">
        <v>19</v>
      </c>
    </row>
    <row r="44" spans="1:8" ht="14.25" thickBot="1" x14ac:dyDescent="0.2">
      <c r="C44" t="s">
        <v>20</v>
      </c>
      <c r="D44" s="10"/>
      <c r="E44" t="s">
        <v>0</v>
      </c>
      <c r="F44" s="18" t="str">
        <f>IF(D44="","←入力してください","")</f>
        <v>←入力してください</v>
      </c>
      <c r="H44" s="8">
        <f>IF(F44="←入力してください",1,0)</f>
        <v>1</v>
      </c>
    </row>
    <row r="45" spans="1:8" ht="14.25" thickBot="1" x14ac:dyDescent="0.2">
      <c r="C45" t="s">
        <v>21</v>
      </c>
      <c r="D45" s="10"/>
      <c r="E45" t="s">
        <v>0</v>
      </c>
      <c r="F45" s="18" t="str">
        <f>IF(D45="","←入力してください","")</f>
        <v>←入力してください</v>
      </c>
      <c r="H45" s="8">
        <f>IF(F45="←入力してください",1,0)</f>
        <v>1</v>
      </c>
    </row>
    <row r="46" spans="1:8" x14ac:dyDescent="0.15">
      <c r="C46" t="s">
        <v>18</v>
      </c>
      <c r="D46" s="7">
        <f>IF(D45="",0,D44/D45)</f>
        <v>0</v>
      </c>
      <c r="F46" t="s">
        <v>26</v>
      </c>
    </row>
    <row r="47" spans="1:8" x14ac:dyDescent="0.15">
      <c r="D47" s="9">
        <f>IF(D46&gt;=1.2,10,IF(D46&gt;=1.1,9,IF(D46&gt;=1,8,IF(D46&gt;=0.8,7,6))))</f>
        <v>6</v>
      </c>
      <c r="E47" s="3" t="s">
        <v>4</v>
      </c>
    </row>
    <row r="49" spans="1:8" ht="17.25" x14ac:dyDescent="0.15">
      <c r="A49" s="11" t="s">
        <v>6</v>
      </c>
      <c r="B49" s="12"/>
      <c r="C49" s="12"/>
      <c r="D49" s="13">
        <f>D10+D18+D29+D34+D40+D47</f>
        <v>34</v>
      </c>
      <c r="E49" s="11" t="s">
        <v>4</v>
      </c>
      <c r="F49" s="20" t="str">
        <f>IF(H49=0,"","入力されていない項目があります")</f>
        <v>入力されていない項目があります</v>
      </c>
      <c r="G49" s="20"/>
      <c r="H49" s="8">
        <f>H7+H8+H15+H16+H28+H33+H39+H44+H45</f>
        <v>9</v>
      </c>
    </row>
    <row r="50" spans="1:8" ht="12.75" customHeight="1" x14ac:dyDescent="0.15">
      <c r="A50" s="11"/>
      <c r="B50" s="12"/>
      <c r="C50" s="12"/>
      <c r="D50" s="14"/>
      <c r="E50" s="11"/>
      <c r="F50" s="20"/>
      <c r="G50" s="20"/>
    </row>
    <row r="51" spans="1:8" ht="17.25" x14ac:dyDescent="0.15">
      <c r="A51" s="11" t="s">
        <v>22</v>
      </c>
      <c r="B51" s="12"/>
      <c r="C51" s="12"/>
      <c r="D51" s="13" t="str">
        <f>IF(D49&gt;=60,"A",IF(D49&gt;=50,"B","C"))</f>
        <v>C</v>
      </c>
      <c r="E51" s="12"/>
    </row>
  </sheetData>
  <sheetProtection sheet="1"/>
  <mergeCells count="3">
    <mergeCell ref="F49:G50"/>
    <mergeCell ref="A2:F2"/>
    <mergeCell ref="B21:J21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役務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格付試算シート（清掃・警備）</dc:title>
  <dc:creator>札幌市財政局管財部契約管理課</dc:creator>
  <cp:lastModifiedBy>東 友哉</cp:lastModifiedBy>
  <cp:lastPrinted>2013-03-19T04:27:58Z</cp:lastPrinted>
  <dcterms:created xsi:type="dcterms:W3CDTF">2011-07-14T02:25:32Z</dcterms:created>
  <dcterms:modified xsi:type="dcterms:W3CDTF">2025-08-29T04:12:05Z</dcterms:modified>
</cp:coreProperties>
</file>