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11430" activeTab="0"/>
  </bookViews>
  <sheets>
    <sheet name="様式1-2" sheetId="1" r:id="rId1"/>
    <sheet name="【記載例】様式1-2" sheetId="2" r:id="rId2"/>
    <sheet name="Sheet1" sheetId="3" r:id="rId3"/>
  </sheets>
  <definedNames>
    <definedName name="_xlnm.Print_Area" localSheetId="1">'【記載例】様式1-2'!$A$1:$S$54</definedName>
    <definedName name="_xlnm.Print_Area" localSheetId="0">'様式1-2'!$A$1:$S$30</definedName>
  </definedNames>
  <calcPr fullCalcOnLoad="1"/>
</workbook>
</file>

<file path=xl/sharedStrings.xml><?xml version="1.0" encoding="utf-8"?>
<sst xmlns="http://schemas.openxmlformats.org/spreadsheetml/2006/main" count="206" uniqueCount="61">
  <si>
    <t>業務従事者賃金支給計画書</t>
  </si>
  <si>
    <t>様式1－2</t>
  </si>
  <si>
    <t>従事者№</t>
  </si>
  <si>
    <t>年　齢
区　分</t>
  </si>
  <si>
    <t>従事者
区　分</t>
  </si>
  <si>
    <t>所定労働時間</t>
  </si>
  <si>
    <t>１月の
所　定
労　働
日　数</t>
  </si>
  <si>
    <t>基本給形態
（金額）</t>
  </si>
  <si>
    <t>月支給額内訳
（時給・日給は月額合計）</t>
  </si>
  <si>
    <t>賞与等⑤</t>
  </si>
  <si>
    <t>雇用
保険</t>
  </si>
  <si>
    <t>健康
厚生
年金</t>
  </si>
  <si>
    <t>給与Ａ　①</t>
  </si>
  <si>
    <t>給与Ｂ　②</t>
  </si>
  <si>
    <t>日</t>
  </si>
  <si>
    <t>週</t>
  </si>
  <si>
    <t>月</t>
  </si>
  <si>
    <t>基本給</t>
  </si>
  <si>
    <t>通勤手当</t>
  </si>
  <si>
    <t>その他</t>
  </si>
  <si>
    <t>精皆勤・家族手当</t>
  </si>
  <si>
    <t>40歳未満
40歳以上
65歳以上</t>
  </si>
  <si>
    <t>合計</t>
  </si>
  <si>
    <t>Ａ</t>
  </si>
  <si>
    <t>Ｂ</t>
  </si>
  <si>
    <t>※就業規則・雇用契約書を基準とし記載願います。</t>
  </si>
  <si>
    <t>労災保険対象額</t>
  </si>
  <si>
    <t>内雇用保険対象額</t>
  </si>
  <si>
    <t>○</t>
  </si>
  <si>
    <t>×</t>
  </si>
  <si>
    <r>
      <t>(③×</t>
    </r>
    <r>
      <rPr>
        <u val="single"/>
        <sz val="9"/>
        <rFont val="ＭＳ Ｐ明朝"/>
        <family val="1"/>
      </rPr>
      <t>　　　カ月</t>
    </r>
    <r>
      <rPr>
        <sz val="9"/>
        <rFont val="ＭＳ Ｐ明朝"/>
        <family val="1"/>
      </rPr>
      <t>)</t>
    </r>
  </si>
  <si>
    <t>（雇用期間中</t>
  </si>
  <si>
    <t>の支給額）</t>
  </si>
  <si>
    <r>
      <t>雇用期間（</t>
    </r>
    <r>
      <rPr>
        <u val="single"/>
        <sz val="10"/>
        <rFont val="ＭＳ Ｐ明朝"/>
        <family val="1"/>
      </rPr>
      <t>　　　　カ月）</t>
    </r>
  </si>
  <si>
    <r>
      <t>■労働条件に係る事項　</t>
    </r>
    <r>
      <rPr>
        <sz val="11"/>
        <rFont val="ＭＳ Ｐ明朝"/>
        <family val="1"/>
      </rPr>
      <t>※この様式を複数枚作成するときは最初のページに記載願います。</t>
    </r>
  </si>
  <si>
    <t>雇用期間
給与総支給額
（④＋⑤）</t>
  </si>
  <si>
    <t>社会保険
加入状況</t>
  </si>
  <si>
    <t>月支給
合計③
（③=①+②）</t>
  </si>
  <si>
    <t>　業務費内訳書(様式1-1)の「直接人件費その１(①)」に記載した金額に相当する業務従事者の支給予定賃金等について、次の表に基づき従事予定の業務従事者毎に記載願います。なお、臨時の業務従事者や代替要員は除きます。</t>
  </si>
  <si>
    <r>
      <t>月給・時給・日給</t>
    </r>
  </si>
  <si>
    <r>
      <t>雇用期間（</t>
    </r>
    <r>
      <rPr>
        <u val="single"/>
        <sz val="10"/>
        <rFont val="ＭＳ Ｐゴシック"/>
        <family val="3"/>
      </rPr>
      <t>　４　</t>
    </r>
    <r>
      <rPr>
        <sz val="10"/>
        <rFont val="ＭＳ Ｐ明朝"/>
        <family val="1"/>
      </rPr>
      <t>カ月）</t>
    </r>
  </si>
  <si>
    <r>
      <t>(③×</t>
    </r>
    <r>
      <rPr>
        <u val="single"/>
        <sz val="9"/>
        <rFont val="ＭＳ Ｐゴシック"/>
        <family val="3"/>
      </rPr>
      <t>　４　</t>
    </r>
    <r>
      <rPr>
        <sz val="9"/>
        <rFont val="ＭＳ Ｐ明朝"/>
        <family val="1"/>
      </rPr>
      <t>カ月)</t>
    </r>
  </si>
  <si>
    <t>○</t>
  </si>
  <si>
    <t>　　ア　通常の正規労働者の１日の所定労働時間は（　　　　　）時間/日である。</t>
  </si>
  <si>
    <t>　　イ　通常の正規労働者の１週間の所定労働時間は（　　　　　）時間/週である。</t>
  </si>
  <si>
    <t>　　ウ　通常の正規労働者の１月の所定労働日数は（　　　　　）日/月である。</t>
  </si>
  <si>
    <t>（　　　　　　　）円</t>
  </si>
  <si>
    <t>（　　　　　　　）円</t>
  </si>
  <si>
    <t>業務従事者賃金支給計画書　【記載例】</t>
  </si>
  <si>
    <t>業務従事者賃金支給計画書　【記載例：想定事例】</t>
  </si>
  <si>
    <t>【想定】　65歳以上　・9：00～18：00（休憩60分）＝8時間勤務/日  × 週2回勤務（休日不定）＝　16時間/週　　１日8時間×月所定労働日数10日＝80時間/月
　　　　　基本給（日給：12,000円）× 10日＝120,000円＋通勤手当5,000円（500円/日×月所定労働日数10日）＝125,000円</t>
  </si>
  <si>
    <t>【想定】　40歳未満　・9：00～18：00（休憩60分）＝8時間勤務/日  × 週5回勤務（土・日曜休日）＝　40時間/週　　１日8時間×月所定労働日数21日＝168時間/月
　　　　　基本給（時給：1,500円）× 8時間勤務 × 21日＝252,000円＋通勤手当10,500円（500円/日×月所定労働日数21日）＋精勤手当5,000円＝267,500円</t>
  </si>
  <si>
    <t>【想定】　65歳以上　・9：00～13：00＝4時間勤務/日  × 週5回勤務（土・日曜休日）＝　20時間/週　　１日4時間×月所定労働日数21日＝84時間/月
　　　　　基本給（時給：1,500円）× 4時間勤務 × 21日＝126,000円＋通勤手当10,500円（500円/日×月所定労働日数21日＝136,500円</t>
  </si>
  <si>
    <r>
      <t>　　ア　通常の正規労働者の１日の所定労働時間は（</t>
    </r>
    <r>
      <rPr>
        <sz val="11"/>
        <rFont val="ＭＳ Ｐゴシック"/>
        <family val="3"/>
      </rPr>
      <t>　８　</t>
    </r>
    <r>
      <rPr>
        <sz val="11"/>
        <rFont val="ＭＳ Ｐ明朝"/>
        <family val="1"/>
      </rPr>
      <t>）時間/日である。</t>
    </r>
  </si>
  <si>
    <r>
      <t>　　イ　通常の正規労働者の１週間の所定労働時間は（　</t>
    </r>
    <r>
      <rPr>
        <sz val="11"/>
        <rFont val="ＭＳ Ｐゴシック"/>
        <family val="3"/>
      </rPr>
      <t>４０</t>
    </r>
    <r>
      <rPr>
        <sz val="11"/>
        <rFont val="ＭＳ Ｐ明朝"/>
        <family val="1"/>
      </rPr>
      <t>　）時間/週である。</t>
    </r>
  </si>
  <si>
    <r>
      <t>　　ウ　通常の正規労働者の１月の所定労働日数は（</t>
    </r>
    <r>
      <rPr>
        <sz val="11"/>
        <rFont val="ＭＳ Ｐゴシック"/>
        <family val="3"/>
      </rPr>
      <t>　21.6　</t>
    </r>
    <r>
      <rPr>
        <sz val="11"/>
        <rFont val="ＭＳ Ｐ明朝"/>
        <family val="1"/>
      </rPr>
      <t>）日/月である。</t>
    </r>
  </si>
  <si>
    <t>雇用期間中
給与④</t>
  </si>
  <si>
    <t>【想定】　40歳以上　・9：00～18：00（休憩60分）＝8時間勤務/日  × 週5回勤務（土・日曜休日）＝　40時間/週
　　　　　365日/年－（休日105日（土・日曜日）/年）×8時間÷12ヵ月≒173.3時間/月、365日/年－（休日105日/年）÷12ヵ月≒21.6日/月
　　　　　基本給（月給）300,000円＋役職手当10,000円＋通勤手当10,500円（定期代１ヵ月）＋家族手当10,000円＝350,500円</t>
  </si>
  <si>
    <t>【想定】　40歳未満　・9：00～18：00（休憩60分）＝8時間勤務/日  × 週5回勤務（土・日曜休日）＝　40時間/週
　　　　　365日/年－（休日105日（土・日曜日）/年）×8時間÷12ヵ月≒173.3時間/月、365日/年－（休日105日/年）÷12ヵ月≒21.6日/月
　　　　　基本給（月給）250,000円＋主任手当5,000円＋通勤手当10,500円（定期代１ヵ月）＋家族手当10,000円＝275,500円</t>
  </si>
  <si>
    <t>【想定】　40歳以上　・9：00～18：00（休憩60分）＝8時間勤務/日  × 週5回勤務（土・日曜休日）＝　40時間/週　　１日8時間×月所定労働日数21日＝168時間/月
　　　　　基本給（日給：12,000円）× 21日＝252,000円＋通勤手当10,500円（500円/日×月所定労働日数21日）＋精勤手当5,000円＝267,500円</t>
  </si>
  <si>
    <t>A.業務責任者
B.主任技術者
C.接合工事等資格者
D.作業員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</si>
</sst>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&quot;円&quot;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u val="single"/>
      <sz val="10"/>
      <name val="ＭＳ Ｐ明朝"/>
      <family val="1"/>
    </font>
    <font>
      <u val="single"/>
      <sz val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2" fillId="0" borderId="0" xfId="0" applyFont="1" applyAlignment="1">
      <alignment/>
    </xf>
    <xf numFmtId="3" fontId="9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 shrinkToFit="1"/>
    </xf>
    <xf numFmtId="176" fontId="14" fillId="0" borderId="18" xfId="0" applyNumberFormat="1" applyFont="1" applyBorder="1" applyAlignment="1">
      <alignment horizontal="center" vertical="center" shrinkToFit="1"/>
    </xf>
    <xf numFmtId="176" fontId="14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 shrinkToFit="1"/>
    </xf>
    <xf numFmtId="176" fontId="14" fillId="33" borderId="12" xfId="0" applyNumberFormat="1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wrapText="1" shrinkToFit="1"/>
    </xf>
    <xf numFmtId="176" fontId="14" fillId="33" borderId="18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3" fontId="9" fillId="33" borderId="16" xfId="0" applyNumberFormat="1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3" fontId="2" fillId="0" borderId="43" xfId="0" applyNumberFormat="1" applyFont="1" applyBorder="1" applyAlignment="1">
      <alignment horizontal="center" vertical="center" shrinkToFit="1"/>
    </xf>
    <xf numFmtId="3" fontId="2" fillId="0" borderId="4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44" xfId="0" applyNumberFormat="1" applyFont="1" applyBorder="1" applyAlignment="1">
      <alignment horizontal="center" vertical="center" shrinkToFit="1"/>
    </xf>
    <xf numFmtId="3" fontId="2" fillId="0" borderId="45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3" fontId="2" fillId="0" borderId="48" xfId="0" applyNumberFormat="1" applyFont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3" fontId="2" fillId="0" borderId="39" xfId="0" applyNumberFormat="1" applyFont="1" applyBorder="1" applyAlignment="1">
      <alignment horizontal="center" vertical="center" shrinkToFit="1"/>
    </xf>
    <xf numFmtId="3" fontId="2" fillId="0" borderId="39" xfId="0" applyNumberFormat="1" applyFont="1" applyFill="1" applyBorder="1" applyAlignment="1">
      <alignment horizontal="center" vertical="center" shrinkToFit="1"/>
    </xf>
    <xf numFmtId="3" fontId="2" fillId="0" borderId="38" xfId="0" applyNumberFormat="1" applyFont="1" applyFill="1" applyBorder="1" applyAlignment="1">
      <alignment horizontal="center" vertical="center" shrinkToFit="1"/>
    </xf>
    <xf numFmtId="3" fontId="2" fillId="0" borderId="38" xfId="0" applyNumberFormat="1" applyFont="1" applyBorder="1" applyAlignment="1">
      <alignment horizontal="center" vertical="center" shrinkToFit="1"/>
    </xf>
    <xf numFmtId="3" fontId="2" fillId="0" borderId="50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3" fontId="2" fillId="0" borderId="53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3" fontId="2" fillId="0" borderId="58" xfId="0" applyNumberFormat="1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3" fontId="13" fillId="33" borderId="18" xfId="0" applyNumberFormat="1" applyFont="1" applyFill="1" applyBorder="1" applyAlignment="1">
      <alignment horizontal="right" vertical="center" shrinkToFit="1"/>
    </xf>
    <xf numFmtId="0" fontId="13" fillId="33" borderId="38" xfId="0" applyFont="1" applyFill="1" applyBorder="1" applyAlignment="1">
      <alignment horizontal="center" vertical="center" shrinkToFit="1"/>
    </xf>
    <xf numFmtId="3" fontId="13" fillId="33" borderId="39" xfId="0" applyNumberFormat="1" applyFont="1" applyFill="1" applyBorder="1" applyAlignment="1">
      <alignment horizontal="right" vertical="center" shrinkToFit="1"/>
    </xf>
    <xf numFmtId="3" fontId="13" fillId="33" borderId="38" xfId="0" applyNumberFormat="1" applyFont="1" applyFill="1" applyBorder="1" applyAlignment="1">
      <alignment horizontal="right" vertical="center" shrinkToFit="1"/>
    </xf>
    <xf numFmtId="0" fontId="17" fillId="33" borderId="50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left" vertical="center" wrapText="1" shrinkToFit="1"/>
    </xf>
    <xf numFmtId="0" fontId="6" fillId="33" borderId="18" xfId="0" applyFont="1" applyFill="1" applyBorder="1" applyAlignment="1">
      <alignment horizontal="left" vertical="center" shrinkToFit="1"/>
    </xf>
    <xf numFmtId="3" fontId="13" fillId="33" borderId="50" xfId="0" applyNumberFormat="1" applyFont="1" applyFill="1" applyBorder="1" applyAlignment="1">
      <alignment horizontal="right" vertical="center" shrinkToFit="1"/>
    </xf>
    <xf numFmtId="0" fontId="13" fillId="33" borderId="32" xfId="0" applyFont="1" applyFill="1" applyBorder="1" applyAlignment="1">
      <alignment horizontal="center" vertical="center" shrinkToFit="1"/>
    </xf>
    <xf numFmtId="0" fontId="13" fillId="33" borderId="46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3" fontId="13" fillId="33" borderId="53" xfId="0" applyNumberFormat="1" applyFont="1" applyFill="1" applyBorder="1" applyAlignment="1">
      <alignment horizontal="right" vertical="center" shrinkToFit="1"/>
    </xf>
    <xf numFmtId="0" fontId="13" fillId="33" borderId="51" xfId="0" applyFont="1" applyFill="1" applyBorder="1" applyAlignment="1">
      <alignment horizontal="center" vertical="center" shrinkToFit="1"/>
    </xf>
    <xf numFmtId="3" fontId="13" fillId="33" borderId="61" xfId="0" applyNumberFormat="1" applyFont="1" applyFill="1" applyBorder="1" applyAlignment="1">
      <alignment horizontal="right" vertical="center" shrinkToFit="1"/>
    </xf>
    <xf numFmtId="0" fontId="17" fillId="33" borderId="19" xfId="0" applyFont="1" applyFill="1" applyBorder="1" applyAlignment="1">
      <alignment horizontal="center" vertical="center" shrinkToFit="1"/>
    </xf>
    <xf numFmtId="0" fontId="17" fillId="33" borderId="18" xfId="0" applyFont="1" applyFill="1" applyBorder="1" applyAlignment="1">
      <alignment horizontal="center" vertical="center" shrinkToFit="1"/>
    </xf>
    <xf numFmtId="3" fontId="13" fillId="33" borderId="19" xfId="0" applyNumberFormat="1" applyFont="1" applyFill="1" applyBorder="1" applyAlignment="1">
      <alignment horizontal="right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57" xfId="0" applyFont="1" applyFill="1" applyBorder="1" applyAlignment="1">
      <alignment horizontal="center" vertical="center" shrinkToFit="1"/>
    </xf>
    <xf numFmtId="3" fontId="13" fillId="33" borderId="62" xfId="0" applyNumberFormat="1" applyFont="1" applyFill="1" applyBorder="1" applyAlignment="1">
      <alignment horizontal="right" vertical="center" shrinkToFit="1"/>
    </xf>
    <xf numFmtId="3" fontId="13" fillId="33" borderId="63" xfId="0" applyNumberFormat="1" applyFont="1" applyFill="1" applyBorder="1" applyAlignment="1">
      <alignment horizontal="right" vertical="center" shrinkToFit="1"/>
    </xf>
    <xf numFmtId="3" fontId="13" fillId="33" borderId="58" xfId="0" applyNumberFormat="1" applyFont="1" applyFill="1" applyBorder="1" applyAlignment="1">
      <alignment horizontal="center" vertical="center" shrinkToFit="1"/>
    </xf>
    <xf numFmtId="0" fontId="13" fillId="33" borderId="59" xfId="0" applyFont="1" applyFill="1" applyBorder="1" applyAlignment="1">
      <alignment horizontal="center" vertical="center" shrinkToFit="1"/>
    </xf>
    <xf numFmtId="0" fontId="13" fillId="33" borderId="58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3" fontId="13" fillId="33" borderId="45" xfId="0" applyNumberFormat="1" applyFont="1" applyFill="1" applyBorder="1" applyAlignment="1">
      <alignment horizontal="right"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33" borderId="35" xfId="0" applyFont="1" applyFill="1" applyBorder="1" applyAlignment="1">
      <alignment horizontal="center" vertical="center" shrinkToFit="1"/>
    </xf>
    <xf numFmtId="0" fontId="13" fillId="33" borderId="36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shrinkToFit="1"/>
    </xf>
    <xf numFmtId="0" fontId="17" fillId="33" borderId="42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 shrinkToFit="1"/>
    </xf>
    <xf numFmtId="3" fontId="13" fillId="33" borderId="48" xfId="0" applyNumberFormat="1" applyFont="1" applyFill="1" applyBorder="1" applyAlignment="1">
      <alignment horizontal="right" vertical="center" shrinkToFit="1"/>
    </xf>
    <xf numFmtId="3" fontId="13" fillId="33" borderId="12" xfId="0" applyNumberFormat="1" applyFont="1" applyFill="1" applyBorder="1" applyAlignment="1">
      <alignment horizontal="right" vertical="center" shrinkToFit="1"/>
    </xf>
    <xf numFmtId="3" fontId="13" fillId="33" borderId="43" xfId="0" applyNumberFormat="1" applyFont="1" applyFill="1" applyBorder="1" applyAlignment="1">
      <alignment horizontal="right" vertical="center" shrinkToFit="1"/>
    </xf>
    <xf numFmtId="0" fontId="8" fillId="33" borderId="19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shrinkToFit="1"/>
    </xf>
    <xf numFmtId="0" fontId="9" fillId="33" borderId="55" xfId="0" applyFont="1" applyFill="1" applyBorder="1" applyAlignment="1">
      <alignment horizontal="center" vertical="center" shrinkToFit="1"/>
    </xf>
    <xf numFmtId="0" fontId="9" fillId="33" borderId="56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shrinkToFit="1"/>
    </xf>
    <xf numFmtId="0" fontId="17" fillId="33" borderId="41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 shrinkToFit="1"/>
    </xf>
    <xf numFmtId="0" fontId="8" fillId="33" borderId="65" xfId="0" applyFont="1" applyFill="1" applyBorder="1" applyAlignment="1">
      <alignment horizontal="center" vertical="center" wrapText="1" shrinkToFit="1"/>
    </xf>
    <xf numFmtId="0" fontId="8" fillId="33" borderId="66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8" fillId="33" borderId="67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3" fontId="13" fillId="33" borderId="44" xfId="0" applyNumberFormat="1" applyFont="1" applyFill="1" applyBorder="1" applyAlignment="1">
      <alignment horizontal="right" vertical="center" shrinkToFit="1"/>
    </xf>
    <xf numFmtId="0" fontId="13" fillId="33" borderId="52" xfId="0" applyFont="1" applyFill="1" applyBorder="1" applyAlignment="1">
      <alignment horizontal="center" vertical="center" shrinkToFi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46" xfId="0" applyNumberFormat="1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center" wrapText="1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8" fillId="33" borderId="36" xfId="0" applyNumberFormat="1" applyFont="1" applyFill="1" applyBorder="1" applyAlignment="1">
      <alignment horizontal="center" vertical="center" wrapText="1"/>
    </xf>
    <xf numFmtId="0" fontId="8" fillId="33" borderId="3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 wrapText="1" shrinkToFit="1"/>
    </xf>
    <xf numFmtId="0" fontId="19" fillId="33" borderId="0" xfId="0" applyFont="1" applyFill="1" applyBorder="1" applyAlignment="1">
      <alignment horizontal="left" vertical="center" shrinkToFit="1"/>
    </xf>
    <xf numFmtId="0" fontId="18" fillId="33" borderId="68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209550</xdr:rowOff>
    </xdr:from>
    <xdr:to>
      <xdr:col>1</xdr:col>
      <xdr:colOff>523875</xdr:colOff>
      <xdr:row>9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371475" y="1819275"/>
          <a:ext cx="52387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8</xdr:row>
      <xdr:rowOff>152400</xdr:rowOff>
    </xdr:from>
    <xdr:to>
      <xdr:col>2</xdr:col>
      <xdr:colOff>695325</xdr:colOff>
      <xdr:row>9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895350" y="1762125"/>
          <a:ext cx="71437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66675</xdr:rowOff>
    </xdr:from>
    <xdr:to>
      <xdr:col>7</xdr:col>
      <xdr:colOff>409575</xdr:colOff>
      <xdr:row>8</xdr:row>
      <xdr:rowOff>238125</xdr:rowOff>
    </xdr:to>
    <xdr:sp>
      <xdr:nvSpPr>
        <xdr:cNvPr id="3" name="円/楕円 3"/>
        <xdr:cNvSpPr>
          <a:spLocks/>
        </xdr:cNvSpPr>
      </xdr:nvSpPr>
      <xdr:spPr>
        <a:xfrm>
          <a:off x="3924300" y="1676400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104775</xdr:rowOff>
    </xdr:from>
    <xdr:to>
      <xdr:col>1</xdr:col>
      <xdr:colOff>523875</xdr:colOff>
      <xdr:row>10</xdr:row>
      <xdr:rowOff>247650</xdr:rowOff>
    </xdr:to>
    <xdr:sp>
      <xdr:nvSpPr>
        <xdr:cNvPr id="4" name="円/楕円 4"/>
        <xdr:cNvSpPr>
          <a:spLocks/>
        </xdr:cNvSpPr>
      </xdr:nvSpPr>
      <xdr:spPr>
        <a:xfrm>
          <a:off x="371475" y="2343150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285750</xdr:rowOff>
    </xdr:from>
    <xdr:to>
      <xdr:col>2</xdr:col>
      <xdr:colOff>1038225</xdr:colOff>
      <xdr:row>11</xdr:row>
      <xdr:rowOff>142875</xdr:rowOff>
    </xdr:to>
    <xdr:sp>
      <xdr:nvSpPr>
        <xdr:cNvPr id="5" name="円/楕円 5"/>
        <xdr:cNvSpPr>
          <a:spLocks/>
        </xdr:cNvSpPr>
      </xdr:nvSpPr>
      <xdr:spPr>
        <a:xfrm>
          <a:off x="914400" y="2524125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7</xdr:col>
      <xdr:colOff>400050</xdr:colOff>
      <xdr:row>10</xdr:row>
      <xdr:rowOff>247650</xdr:rowOff>
    </xdr:to>
    <xdr:sp>
      <xdr:nvSpPr>
        <xdr:cNvPr id="6" name="円/楕円 6"/>
        <xdr:cNvSpPr>
          <a:spLocks/>
        </xdr:cNvSpPr>
      </xdr:nvSpPr>
      <xdr:spPr>
        <a:xfrm>
          <a:off x="3914775" y="2314575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219075</xdr:rowOff>
    </xdr:from>
    <xdr:to>
      <xdr:col>1</xdr:col>
      <xdr:colOff>523875</xdr:colOff>
      <xdr:row>13</xdr:row>
      <xdr:rowOff>47625</xdr:rowOff>
    </xdr:to>
    <xdr:sp>
      <xdr:nvSpPr>
        <xdr:cNvPr id="7" name="円/楕円 7"/>
        <xdr:cNvSpPr>
          <a:spLocks/>
        </xdr:cNvSpPr>
      </xdr:nvSpPr>
      <xdr:spPr>
        <a:xfrm>
          <a:off x="371475" y="3086100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276225</xdr:rowOff>
    </xdr:from>
    <xdr:to>
      <xdr:col>2</xdr:col>
      <xdr:colOff>1038225</xdr:colOff>
      <xdr:row>13</xdr:row>
      <xdr:rowOff>133350</xdr:rowOff>
    </xdr:to>
    <xdr:sp>
      <xdr:nvSpPr>
        <xdr:cNvPr id="8" name="円/楕円 9"/>
        <xdr:cNvSpPr>
          <a:spLocks/>
        </xdr:cNvSpPr>
      </xdr:nvSpPr>
      <xdr:spPr>
        <a:xfrm>
          <a:off x="914400" y="3143250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12</xdr:row>
      <xdr:rowOff>76200</xdr:rowOff>
    </xdr:from>
    <xdr:to>
      <xdr:col>7</xdr:col>
      <xdr:colOff>981075</xdr:colOff>
      <xdr:row>12</xdr:row>
      <xdr:rowOff>247650</xdr:rowOff>
    </xdr:to>
    <xdr:sp>
      <xdr:nvSpPr>
        <xdr:cNvPr id="9" name="円/楕円 11"/>
        <xdr:cNvSpPr>
          <a:spLocks/>
        </xdr:cNvSpPr>
      </xdr:nvSpPr>
      <xdr:spPr>
        <a:xfrm>
          <a:off x="4495800" y="2943225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47625</xdr:rowOff>
    </xdr:from>
    <xdr:to>
      <xdr:col>1</xdr:col>
      <xdr:colOff>523875</xdr:colOff>
      <xdr:row>15</xdr:row>
      <xdr:rowOff>190500</xdr:rowOff>
    </xdr:to>
    <xdr:sp>
      <xdr:nvSpPr>
        <xdr:cNvPr id="10" name="円/楕円 12"/>
        <xdr:cNvSpPr>
          <a:spLocks/>
        </xdr:cNvSpPr>
      </xdr:nvSpPr>
      <xdr:spPr>
        <a:xfrm>
          <a:off x="371475" y="3857625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276225</xdr:rowOff>
    </xdr:from>
    <xdr:to>
      <xdr:col>2</xdr:col>
      <xdr:colOff>1038225</xdr:colOff>
      <xdr:row>15</xdr:row>
      <xdr:rowOff>133350</xdr:rowOff>
    </xdr:to>
    <xdr:sp>
      <xdr:nvSpPr>
        <xdr:cNvPr id="11" name="円/楕円 13"/>
        <xdr:cNvSpPr>
          <a:spLocks/>
        </xdr:cNvSpPr>
      </xdr:nvSpPr>
      <xdr:spPr>
        <a:xfrm>
          <a:off x="914400" y="3771900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14</xdr:row>
      <xdr:rowOff>57150</xdr:rowOff>
    </xdr:from>
    <xdr:to>
      <xdr:col>7</xdr:col>
      <xdr:colOff>1000125</xdr:colOff>
      <xdr:row>14</xdr:row>
      <xdr:rowOff>228600</xdr:rowOff>
    </xdr:to>
    <xdr:sp>
      <xdr:nvSpPr>
        <xdr:cNvPr id="12" name="円/楕円 14"/>
        <xdr:cNvSpPr>
          <a:spLocks/>
        </xdr:cNvSpPr>
      </xdr:nvSpPr>
      <xdr:spPr>
        <a:xfrm>
          <a:off x="4514850" y="3552825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85725</xdr:rowOff>
    </xdr:from>
    <xdr:to>
      <xdr:col>1</xdr:col>
      <xdr:colOff>523875</xdr:colOff>
      <xdr:row>16</xdr:row>
      <xdr:rowOff>228600</xdr:rowOff>
    </xdr:to>
    <xdr:sp>
      <xdr:nvSpPr>
        <xdr:cNvPr id="13" name="円/楕円 15"/>
        <xdr:cNvSpPr>
          <a:spLocks/>
        </xdr:cNvSpPr>
      </xdr:nvSpPr>
      <xdr:spPr>
        <a:xfrm>
          <a:off x="371475" y="4210050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276225</xdr:rowOff>
    </xdr:from>
    <xdr:to>
      <xdr:col>2</xdr:col>
      <xdr:colOff>1038225</xdr:colOff>
      <xdr:row>17</xdr:row>
      <xdr:rowOff>133350</xdr:rowOff>
    </xdr:to>
    <xdr:sp>
      <xdr:nvSpPr>
        <xdr:cNvPr id="14" name="円/楕円 16"/>
        <xdr:cNvSpPr>
          <a:spLocks/>
        </xdr:cNvSpPr>
      </xdr:nvSpPr>
      <xdr:spPr>
        <a:xfrm>
          <a:off x="914400" y="4400550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66675</xdr:rowOff>
    </xdr:from>
    <xdr:to>
      <xdr:col>7</xdr:col>
      <xdr:colOff>714375</xdr:colOff>
      <xdr:row>16</xdr:row>
      <xdr:rowOff>238125</xdr:rowOff>
    </xdr:to>
    <xdr:sp>
      <xdr:nvSpPr>
        <xdr:cNvPr id="15" name="円/楕円 17"/>
        <xdr:cNvSpPr>
          <a:spLocks/>
        </xdr:cNvSpPr>
      </xdr:nvSpPr>
      <xdr:spPr>
        <a:xfrm>
          <a:off x="4229100" y="4191000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47625</xdr:rowOff>
    </xdr:from>
    <xdr:to>
      <xdr:col>1</xdr:col>
      <xdr:colOff>523875</xdr:colOff>
      <xdr:row>19</xdr:row>
      <xdr:rowOff>190500</xdr:rowOff>
    </xdr:to>
    <xdr:sp>
      <xdr:nvSpPr>
        <xdr:cNvPr id="16" name="円/楕円 18"/>
        <xdr:cNvSpPr>
          <a:spLocks/>
        </xdr:cNvSpPr>
      </xdr:nvSpPr>
      <xdr:spPr>
        <a:xfrm>
          <a:off x="371475" y="5114925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533400</xdr:colOff>
      <xdr:row>19</xdr:row>
      <xdr:rowOff>285750</xdr:rowOff>
    </xdr:to>
    <xdr:sp>
      <xdr:nvSpPr>
        <xdr:cNvPr id="17" name="円/楕円 19"/>
        <xdr:cNvSpPr>
          <a:spLocks/>
        </xdr:cNvSpPr>
      </xdr:nvSpPr>
      <xdr:spPr>
        <a:xfrm>
          <a:off x="914400" y="5172075"/>
          <a:ext cx="533400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18</xdr:row>
      <xdr:rowOff>76200</xdr:rowOff>
    </xdr:from>
    <xdr:to>
      <xdr:col>7</xdr:col>
      <xdr:colOff>714375</xdr:colOff>
      <xdr:row>18</xdr:row>
      <xdr:rowOff>247650</xdr:rowOff>
    </xdr:to>
    <xdr:sp>
      <xdr:nvSpPr>
        <xdr:cNvPr id="18" name="円/楕円 23"/>
        <xdr:cNvSpPr>
          <a:spLocks/>
        </xdr:cNvSpPr>
      </xdr:nvSpPr>
      <xdr:spPr>
        <a:xfrm>
          <a:off x="4229100" y="4829175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209550</xdr:rowOff>
    </xdr:from>
    <xdr:to>
      <xdr:col>1</xdr:col>
      <xdr:colOff>523875</xdr:colOff>
      <xdr:row>37</xdr:row>
      <xdr:rowOff>85725</xdr:rowOff>
    </xdr:to>
    <xdr:sp>
      <xdr:nvSpPr>
        <xdr:cNvPr id="19" name="円/楕円 25"/>
        <xdr:cNvSpPr>
          <a:spLocks/>
        </xdr:cNvSpPr>
      </xdr:nvSpPr>
      <xdr:spPr>
        <a:xfrm>
          <a:off x="371475" y="9201150"/>
          <a:ext cx="52387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152400</xdr:rowOff>
    </xdr:from>
    <xdr:to>
      <xdr:col>2</xdr:col>
      <xdr:colOff>695325</xdr:colOff>
      <xdr:row>37</xdr:row>
      <xdr:rowOff>9525</xdr:rowOff>
    </xdr:to>
    <xdr:sp>
      <xdr:nvSpPr>
        <xdr:cNvPr id="20" name="円/楕円 26"/>
        <xdr:cNvSpPr>
          <a:spLocks/>
        </xdr:cNvSpPr>
      </xdr:nvSpPr>
      <xdr:spPr>
        <a:xfrm>
          <a:off x="895350" y="9144000"/>
          <a:ext cx="71437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66675</xdr:rowOff>
    </xdr:from>
    <xdr:to>
      <xdr:col>7</xdr:col>
      <xdr:colOff>409575</xdr:colOff>
      <xdr:row>36</xdr:row>
      <xdr:rowOff>238125</xdr:rowOff>
    </xdr:to>
    <xdr:sp>
      <xdr:nvSpPr>
        <xdr:cNvPr id="21" name="円/楕円 27"/>
        <xdr:cNvSpPr>
          <a:spLocks/>
        </xdr:cNvSpPr>
      </xdr:nvSpPr>
      <xdr:spPr>
        <a:xfrm>
          <a:off x="3924300" y="9058275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104775</xdr:rowOff>
    </xdr:from>
    <xdr:to>
      <xdr:col>1</xdr:col>
      <xdr:colOff>523875</xdr:colOff>
      <xdr:row>39</xdr:row>
      <xdr:rowOff>247650</xdr:rowOff>
    </xdr:to>
    <xdr:sp>
      <xdr:nvSpPr>
        <xdr:cNvPr id="22" name="円/楕円 28"/>
        <xdr:cNvSpPr>
          <a:spLocks/>
        </xdr:cNvSpPr>
      </xdr:nvSpPr>
      <xdr:spPr>
        <a:xfrm>
          <a:off x="371475" y="10277475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285750</xdr:rowOff>
    </xdr:from>
    <xdr:to>
      <xdr:col>2</xdr:col>
      <xdr:colOff>1038225</xdr:colOff>
      <xdr:row>40</xdr:row>
      <xdr:rowOff>142875</xdr:rowOff>
    </xdr:to>
    <xdr:sp>
      <xdr:nvSpPr>
        <xdr:cNvPr id="23" name="円/楕円 29"/>
        <xdr:cNvSpPr>
          <a:spLocks/>
        </xdr:cNvSpPr>
      </xdr:nvSpPr>
      <xdr:spPr>
        <a:xfrm>
          <a:off x="914400" y="10458450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76200</xdr:rowOff>
    </xdr:from>
    <xdr:to>
      <xdr:col>7</xdr:col>
      <xdr:colOff>400050</xdr:colOff>
      <xdr:row>39</xdr:row>
      <xdr:rowOff>247650</xdr:rowOff>
    </xdr:to>
    <xdr:sp>
      <xdr:nvSpPr>
        <xdr:cNvPr id="24" name="円/楕円 30"/>
        <xdr:cNvSpPr>
          <a:spLocks/>
        </xdr:cNvSpPr>
      </xdr:nvSpPr>
      <xdr:spPr>
        <a:xfrm>
          <a:off x="3914775" y="10248900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219075</xdr:rowOff>
    </xdr:from>
    <xdr:to>
      <xdr:col>1</xdr:col>
      <xdr:colOff>523875</xdr:colOff>
      <xdr:row>43</xdr:row>
      <xdr:rowOff>47625</xdr:rowOff>
    </xdr:to>
    <xdr:sp>
      <xdr:nvSpPr>
        <xdr:cNvPr id="25" name="円/楕円 31"/>
        <xdr:cNvSpPr>
          <a:spLocks/>
        </xdr:cNvSpPr>
      </xdr:nvSpPr>
      <xdr:spPr>
        <a:xfrm>
          <a:off x="371475" y="11572875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276225</xdr:rowOff>
    </xdr:from>
    <xdr:to>
      <xdr:col>2</xdr:col>
      <xdr:colOff>1038225</xdr:colOff>
      <xdr:row>43</xdr:row>
      <xdr:rowOff>133350</xdr:rowOff>
    </xdr:to>
    <xdr:sp>
      <xdr:nvSpPr>
        <xdr:cNvPr id="26" name="円/楕円 32"/>
        <xdr:cNvSpPr>
          <a:spLocks/>
        </xdr:cNvSpPr>
      </xdr:nvSpPr>
      <xdr:spPr>
        <a:xfrm>
          <a:off x="914400" y="11630025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42</xdr:row>
      <xdr:rowOff>76200</xdr:rowOff>
    </xdr:from>
    <xdr:to>
      <xdr:col>7</xdr:col>
      <xdr:colOff>981075</xdr:colOff>
      <xdr:row>42</xdr:row>
      <xdr:rowOff>247650</xdr:rowOff>
    </xdr:to>
    <xdr:sp>
      <xdr:nvSpPr>
        <xdr:cNvPr id="27" name="円/楕円 33"/>
        <xdr:cNvSpPr>
          <a:spLocks/>
        </xdr:cNvSpPr>
      </xdr:nvSpPr>
      <xdr:spPr>
        <a:xfrm>
          <a:off x="4495800" y="11430000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47625</xdr:rowOff>
    </xdr:from>
    <xdr:to>
      <xdr:col>1</xdr:col>
      <xdr:colOff>523875</xdr:colOff>
      <xdr:row>46</xdr:row>
      <xdr:rowOff>190500</xdr:rowOff>
    </xdr:to>
    <xdr:sp>
      <xdr:nvSpPr>
        <xdr:cNvPr id="28" name="円/楕円 34"/>
        <xdr:cNvSpPr>
          <a:spLocks/>
        </xdr:cNvSpPr>
      </xdr:nvSpPr>
      <xdr:spPr>
        <a:xfrm>
          <a:off x="371475" y="12744450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276225</xdr:rowOff>
    </xdr:from>
    <xdr:to>
      <xdr:col>2</xdr:col>
      <xdr:colOff>1038225</xdr:colOff>
      <xdr:row>46</xdr:row>
      <xdr:rowOff>133350</xdr:rowOff>
    </xdr:to>
    <xdr:sp>
      <xdr:nvSpPr>
        <xdr:cNvPr id="29" name="円/楕円 35"/>
        <xdr:cNvSpPr>
          <a:spLocks/>
        </xdr:cNvSpPr>
      </xdr:nvSpPr>
      <xdr:spPr>
        <a:xfrm>
          <a:off x="914400" y="12658725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45</xdr:row>
      <xdr:rowOff>57150</xdr:rowOff>
    </xdr:from>
    <xdr:to>
      <xdr:col>7</xdr:col>
      <xdr:colOff>1000125</xdr:colOff>
      <xdr:row>45</xdr:row>
      <xdr:rowOff>228600</xdr:rowOff>
    </xdr:to>
    <xdr:sp>
      <xdr:nvSpPr>
        <xdr:cNvPr id="30" name="円/楕円 36"/>
        <xdr:cNvSpPr>
          <a:spLocks/>
        </xdr:cNvSpPr>
      </xdr:nvSpPr>
      <xdr:spPr>
        <a:xfrm>
          <a:off x="4514850" y="12439650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85725</xdr:rowOff>
    </xdr:from>
    <xdr:to>
      <xdr:col>1</xdr:col>
      <xdr:colOff>523875</xdr:colOff>
      <xdr:row>48</xdr:row>
      <xdr:rowOff>228600</xdr:rowOff>
    </xdr:to>
    <xdr:sp>
      <xdr:nvSpPr>
        <xdr:cNvPr id="31" name="円/楕円 37"/>
        <xdr:cNvSpPr>
          <a:spLocks/>
        </xdr:cNvSpPr>
      </xdr:nvSpPr>
      <xdr:spPr>
        <a:xfrm>
          <a:off x="371475" y="13496925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276225</xdr:rowOff>
    </xdr:from>
    <xdr:to>
      <xdr:col>2</xdr:col>
      <xdr:colOff>1038225</xdr:colOff>
      <xdr:row>49</xdr:row>
      <xdr:rowOff>133350</xdr:rowOff>
    </xdr:to>
    <xdr:sp>
      <xdr:nvSpPr>
        <xdr:cNvPr id="32" name="円/楕円 38"/>
        <xdr:cNvSpPr>
          <a:spLocks/>
        </xdr:cNvSpPr>
      </xdr:nvSpPr>
      <xdr:spPr>
        <a:xfrm>
          <a:off x="914400" y="13687425"/>
          <a:ext cx="10382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48</xdr:row>
      <xdr:rowOff>66675</xdr:rowOff>
    </xdr:from>
    <xdr:to>
      <xdr:col>7</xdr:col>
      <xdr:colOff>714375</xdr:colOff>
      <xdr:row>48</xdr:row>
      <xdr:rowOff>238125</xdr:rowOff>
    </xdr:to>
    <xdr:sp>
      <xdr:nvSpPr>
        <xdr:cNvPr id="33" name="円/楕円 39"/>
        <xdr:cNvSpPr>
          <a:spLocks/>
        </xdr:cNvSpPr>
      </xdr:nvSpPr>
      <xdr:spPr>
        <a:xfrm>
          <a:off x="4229100" y="13477875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47625</xdr:rowOff>
    </xdr:from>
    <xdr:to>
      <xdr:col>1</xdr:col>
      <xdr:colOff>523875</xdr:colOff>
      <xdr:row>52</xdr:row>
      <xdr:rowOff>190500</xdr:rowOff>
    </xdr:to>
    <xdr:sp>
      <xdr:nvSpPr>
        <xdr:cNvPr id="34" name="円/楕円 40"/>
        <xdr:cNvSpPr>
          <a:spLocks/>
        </xdr:cNvSpPr>
      </xdr:nvSpPr>
      <xdr:spPr>
        <a:xfrm>
          <a:off x="371475" y="14801850"/>
          <a:ext cx="523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104775</xdr:rowOff>
    </xdr:from>
    <xdr:to>
      <xdr:col>2</xdr:col>
      <xdr:colOff>533400</xdr:colOff>
      <xdr:row>52</xdr:row>
      <xdr:rowOff>276225</xdr:rowOff>
    </xdr:to>
    <xdr:sp>
      <xdr:nvSpPr>
        <xdr:cNvPr id="35" name="円/楕円 41"/>
        <xdr:cNvSpPr>
          <a:spLocks/>
        </xdr:cNvSpPr>
      </xdr:nvSpPr>
      <xdr:spPr>
        <a:xfrm>
          <a:off x="914400" y="14859000"/>
          <a:ext cx="53340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51</xdr:row>
      <xdr:rowOff>76200</xdr:rowOff>
    </xdr:from>
    <xdr:to>
      <xdr:col>7</xdr:col>
      <xdr:colOff>714375</xdr:colOff>
      <xdr:row>51</xdr:row>
      <xdr:rowOff>247650</xdr:rowOff>
    </xdr:to>
    <xdr:sp>
      <xdr:nvSpPr>
        <xdr:cNvPr id="36" name="円/楕円 42"/>
        <xdr:cNvSpPr>
          <a:spLocks/>
        </xdr:cNvSpPr>
      </xdr:nvSpPr>
      <xdr:spPr>
        <a:xfrm>
          <a:off x="4229100" y="14516100"/>
          <a:ext cx="4000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180975</xdr:rowOff>
    </xdr:from>
    <xdr:to>
      <xdr:col>15</xdr:col>
      <xdr:colOff>285750</xdr:colOff>
      <xdr:row>22</xdr:row>
      <xdr:rowOff>104775</xdr:rowOff>
    </xdr:to>
    <xdr:sp>
      <xdr:nvSpPr>
        <xdr:cNvPr id="37" name="角丸四角形吹き出し 45"/>
        <xdr:cNvSpPr>
          <a:spLocks/>
        </xdr:cNvSpPr>
      </xdr:nvSpPr>
      <xdr:spPr>
        <a:xfrm>
          <a:off x="4200525" y="5562600"/>
          <a:ext cx="4829175" cy="552450"/>
        </a:xfrm>
        <a:prstGeom prst="wedgeRoundRectCallout">
          <a:avLst>
            <a:gd name="adj1" fmla="val 68990"/>
            <a:gd name="adj2" fmla="val 11799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業務費内訳書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1-1)</a:t>
          </a:r>
          <a:r>
            <a:rPr lang="en-US" cap="none" sz="1100" b="0" i="0" u="none" baseline="0">
              <a:solidFill>
                <a:srgbClr val="000000"/>
              </a:solidFill>
            </a:rPr>
            <a:t>「直接人件費その１①」の金額　</a:t>
          </a:r>
          <a:r>
            <a:rPr lang="en-US" cap="none" sz="1100" b="0" i="0" u="none" baseline="0">
              <a:solidFill>
                <a:srgbClr val="000000"/>
              </a:solidFill>
            </a:rPr>
            <a:t>≧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Ａ欄の金額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労災保険対象額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なるよう作成</a:t>
          </a:r>
        </a:p>
      </xdr:txBody>
    </xdr:sp>
    <xdr:clientData/>
  </xdr:twoCellAnchor>
  <xdr:twoCellAnchor>
    <xdr:from>
      <xdr:col>7</xdr:col>
      <xdr:colOff>390525</xdr:colOff>
      <xdr:row>23</xdr:row>
      <xdr:rowOff>200025</xdr:rowOff>
    </xdr:from>
    <xdr:to>
      <xdr:col>16</xdr:col>
      <xdr:colOff>9525</xdr:colOff>
      <xdr:row>28</xdr:row>
      <xdr:rowOff>200025</xdr:rowOff>
    </xdr:to>
    <xdr:sp>
      <xdr:nvSpPr>
        <xdr:cNvPr id="38" name="AutoShape 48"/>
        <xdr:cNvSpPr>
          <a:spLocks/>
        </xdr:cNvSpPr>
      </xdr:nvSpPr>
      <xdr:spPr>
        <a:xfrm>
          <a:off x="4305300" y="6429375"/>
          <a:ext cx="5334000" cy="12382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加入要件概要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雇用保険：所定労働時間が週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時間以上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健康保険・厚生年金：所定労働時間・所定労働日数がおおよそ正規労働者の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分の</a:t>
          </a:r>
          <a:r>
            <a:rPr lang="en-US" cap="none" sz="1000" b="0" i="0" u="none" baseline="0">
              <a:solidFill>
                <a:srgbClr val="000000"/>
              </a:solidFill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かつ　①健康保険は</a:t>
          </a:r>
          <a:r>
            <a:rPr lang="en-US" cap="none" sz="1000" b="0" i="0" u="none" baseline="0">
              <a:solidFill>
                <a:srgbClr val="000000"/>
              </a:solidFill>
            </a:rPr>
            <a:t>75</a:t>
          </a:r>
          <a:r>
            <a:rPr lang="en-US" cap="none" sz="1000" b="0" i="0" u="none" baseline="0">
              <a:solidFill>
                <a:srgbClr val="000000"/>
              </a:solidFill>
            </a:rPr>
            <a:t>歳未満の者②厚生年金は</a:t>
          </a:r>
          <a:r>
            <a:rPr lang="en-US" cap="none" sz="1000" b="0" i="0" u="none" baseline="0">
              <a:solidFill>
                <a:srgbClr val="000000"/>
              </a:solidFill>
            </a:rPr>
            <a:t>70</a:t>
          </a:r>
          <a:r>
            <a:rPr lang="en-US" cap="none" sz="1000" b="0" i="0" u="none" baseline="0">
              <a:solidFill>
                <a:srgbClr val="000000"/>
              </a:solidFill>
            </a:rPr>
            <a:t>歳未満の者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介護保険：健康保険加入者　かつ　</a:t>
          </a:r>
          <a:r>
            <a:rPr lang="en-US" cap="none" sz="1000" b="0" i="0" u="none" baseline="0">
              <a:solidFill>
                <a:srgbClr val="000000"/>
              </a:solidFill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</a:rPr>
            <a:t>歳以上</a:t>
          </a:r>
          <a:r>
            <a:rPr lang="en-US" cap="none" sz="1000" b="0" i="0" u="none" baseline="0">
              <a:solidFill>
                <a:srgbClr val="000000"/>
              </a:solidFill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</a:rPr>
            <a:t>歳未満の者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労働契約期間の加入要件は記載省略</a:t>
          </a:r>
        </a:p>
      </xdr:txBody>
    </xdr:sp>
    <xdr:clientData/>
  </xdr:twoCellAnchor>
  <xdr:twoCellAnchor>
    <xdr:from>
      <xdr:col>5</xdr:col>
      <xdr:colOff>28575</xdr:colOff>
      <xdr:row>25</xdr:row>
      <xdr:rowOff>19050</xdr:rowOff>
    </xdr:from>
    <xdr:to>
      <xdr:col>7</xdr:col>
      <xdr:colOff>152400</xdr:colOff>
      <xdr:row>28</xdr:row>
      <xdr:rowOff>47625</xdr:rowOff>
    </xdr:to>
    <xdr:sp>
      <xdr:nvSpPr>
        <xdr:cNvPr id="39" name="角丸四角形 48"/>
        <xdr:cNvSpPr>
          <a:spLocks/>
        </xdr:cNvSpPr>
      </xdr:nvSpPr>
      <xdr:spPr>
        <a:xfrm>
          <a:off x="3009900" y="6743700"/>
          <a:ext cx="1057275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180975</xdr:rowOff>
    </xdr:from>
    <xdr:to>
      <xdr:col>7</xdr:col>
      <xdr:colOff>447675</xdr:colOff>
      <xdr:row>27</xdr:row>
      <xdr:rowOff>38100</xdr:rowOff>
    </xdr:to>
    <xdr:sp>
      <xdr:nvSpPr>
        <xdr:cNvPr id="40" name="AutoShape 49"/>
        <xdr:cNvSpPr>
          <a:spLocks/>
        </xdr:cNvSpPr>
      </xdr:nvSpPr>
      <xdr:spPr>
        <a:xfrm>
          <a:off x="4038600" y="6905625"/>
          <a:ext cx="323850" cy="352425"/>
        </a:xfrm>
        <a:prstGeom prst="rightArrow">
          <a:avLst>
            <a:gd name="adj" fmla="val 2381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8</xdr:row>
      <xdr:rowOff>0</xdr:rowOff>
    </xdr:from>
    <xdr:to>
      <xdr:col>17</xdr:col>
      <xdr:colOff>419100</xdr:colOff>
      <xdr:row>19</xdr:row>
      <xdr:rowOff>209550</xdr:rowOff>
    </xdr:to>
    <xdr:sp>
      <xdr:nvSpPr>
        <xdr:cNvPr id="41" name="AutoShape 53"/>
        <xdr:cNvSpPr>
          <a:spLocks/>
        </xdr:cNvSpPr>
      </xdr:nvSpPr>
      <xdr:spPr>
        <a:xfrm>
          <a:off x="10810875" y="1609725"/>
          <a:ext cx="295275" cy="3667125"/>
        </a:xfrm>
        <a:prstGeom prst="octagon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209550</xdr:rowOff>
    </xdr:from>
    <xdr:to>
      <xdr:col>17</xdr:col>
      <xdr:colOff>219075</xdr:colOff>
      <xdr:row>24</xdr:row>
      <xdr:rowOff>19050</xdr:rowOff>
    </xdr:to>
    <xdr:sp>
      <xdr:nvSpPr>
        <xdr:cNvPr id="42" name="Freeform 57"/>
        <xdr:cNvSpPr>
          <a:spLocks/>
        </xdr:cNvSpPr>
      </xdr:nvSpPr>
      <xdr:spPr>
        <a:xfrm flipH="1">
          <a:off x="10696575" y="5276850"/>
          <a:ext cx="209550" cy="1219200"/>
        </a:xfrm>
        <a:custGeom>
          <a:pathLst>
            <a:path h="255" w="88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285750</xdr:colOff>
      <xdr:row>19</xdr:row>
      <xdr:rowOff>276225</xdr:rowOff>
    </xdr:from>
    <xdr:ext cx="1724025" cy="781050"/>
    <xdr:sp>
      <xdr:nvSpPr>
        <xdr:cNvPr id="43" name="Oval 61"/>
        <xdr:cNvSpPr>
          <a:spLocks/>
        </xdr:cNvSpPr>
      </xdr:nvSpPr>
      <xdr:spPr>
        <a:xfrm>
          <a:off x="9915525" y="5343525"/>
          <a:ext cx="1724025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雇用保険加入者の総支給額合計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SheetLayoutView="100" zoomScalePageLayoutView="0" workbookViewId="0" topLeftCell="A1">
      <selection activeCell="G21" sqref="G21:G22"/>
    </sheetView>
  </sheetViews>
  <sheetFormatPr defaultColWidth="6.75390625" defaultRowHeight="13.5"/>
  <cols>
    <col min="1" max="1" width="4.875" style="15" customWidth="1"/>
    <col min="2" max="2" width="7.125" style="15" bestFit="1" customWidth="1"/>
    <col min="3" max="3" width="14.875" style="15" customWidth="1"/>
    <col min="4" max="7" width="6.125" style="15" customWidth="1"/>
    <col min="8" max="8" width="13.25390625" style="15" customWidth="1"/>
    <col min="9" max="12" width="6.375" style="15" customWidth="1"/>
    <col min="13" max="14" width="6.50390625" style="15" customWidth="1"/>
    <col min="15" max="16" width="11.625" style="15" customWidth="1"/>
    <col min="17" max="17" width="13.875" style="15" customWidth="1"/>
    <col min="18" max="19" width="6.625" style="15" customWidth="1"/>
    <col min="20" max="20" width="4.50390625" style="15" customWidth="1"/>
    <col min="21" max="16384" width="6.75390625" style="15" customWidth="1"/>
  </cols>
  <sheetData>
    <row r="1" spans="8:19" s="1" customFormat="1" ht="21">
      <c r="H1" s="2" t="s">
        <v>0</v>
      </c>
      <c r="O1" s="3"/>
      <c r="S1" s="4" t="s">
        <v>1</v>
      </c>
    </row>
    <row r="2" spans="2:20" s="1" customFormat="1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7.25" customHeight="1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5"/>
    </row>
    <row r="4" spans="1:20" s="1" customFormat="1" ht="17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5"/>
    </row>
    <row r="5" s="1" customFormat="1" ht="9" customHeight="1" thickBot="1">
      <c r="O5" s="3"/>
    </row>
    <row r="6" spans="1:19" s="1" customFormat="1" ht="14.25" customHeight="1" thickBot="1">
      <c r="A6" s="63" t="s">
        <v>2</v>
      </c>
      <c r="B6" s="64" t="s">
        <v>3</v>
      </c>
      <c r="C6" s="64" t="s">
        <v>4</v>
      </c>
      <c r="D6" s="64" t="s">
        <v>5</v>
      </c>
      <c r="E6" s="64"/>
      <c r="F6" s="64"/>
      <c r="G6" s="64" t="s">
        <v>6</v>
      </c>
      <c r="H6" s="64" t="s">
        <v>7</v>
      </c>
      <c r="I6" s="66" t="s">
        <v>8</v>
      </c>
      <c r="J6" s="66"/>
      <c r="K6" s="66"/>
      <c r="L6" s="66"/>
      <c r="M6" s="68" t="s">
        <v>37</v>
      </c>
      <c r="N6" s="68"/>
      <c r="O6" s="71" t="s">
        <v>33</v>
      </c>
      <c r="P6" s="72"/>
      <c r="Q6" s="72"/>
      <c r="R6" s="79" t="s">
        <v>36</v>
      </c>
      <c r="S6" s="80"/>
    </row>
    <row r="7" spans="1:19" s="1" customFormat="1" ht="14.25" customHeight="1" thickBot="1">
      <c r="A7" s="63"/>
      <c r="B7" s="64"/>
      <c r="C7" s="64"/>
      <c r="D7" s="64"/>
      <c r="E7" s="64"/>
      <c r="F7" s="64"/>
      <c r="G7" s="64"/>
      <c r="H7" s="64"/>
      <c r="I7" s="67"/>
      <c r="J7" s="67"/>
      <c r="K7" s="67"/>
      <c r="L7" s="67"/>
      <c r="M7" s="69"/>
      <c r="N7" s="69"/>
      <c r="O7" s="73" t="s">
        <v>56</v>
      </c>
      <c r="P7" s="75" t="s">
        <v>9</v>
      </c>
      <c r="Q7" s="77" t="s">
        <v>35</v>
      </c>
      <c r="R7" s="81"/>
      <c r="S7" s="82"/>
    </row>
    <row r="8" spans="1:19" s="1" customFormat="1" ht="14.25" customHeight="1" thickBot="1">
      <c r="A8" s="63"/>
      <c r="B8" s="64"/>
      <c r="C8" s="64"/>
      <c r="D8" s="65"/>
      <c r="E8" s="65"/>
      <c r="F8" s="65"/>
      <c r="G8" s="64"/>
      <c r="H8" s="64"/>
      <c r="I8" s="89" t="s">
        <v>12</v>
      </c>
      <c r="J8" s="89"/>
      <c r="K8" s="90" t="s">
        <v>13</v>
      </c>
      <c r="L8" s="90"/>
      <c r="M8" s="69"/>
      <c r="N8" s="69"/>
      <c r="O8" s="74"/>
      <c r="P8" s="76"/>
      <c r="Q8" s="78"/>
      <c r="R8" s="83" t="s">
        <v>10</v>
      </c>
      <c r="S8" s="86" t="s">
        <v>11</v>
      </c>
    </row>
    <row r="9" spans="1:19" s="6" customFormat="1" ht="14.25" customHeight="1" thickBot="1">
      <c r="A9" s="63"/>
      <c r="B9" s="64"/>
      <c r="C9" s="64"/>
      <c r="D9" s="91" t="s">
        <v>14</v>
      </c>
      <c r="E9" s="91" t="s">
        <v>15</v>
      </c>
      <c r="F9" s="91" t="s">
        <v>16</v>
      </c>
      <c r="G9" s="64"/>
      <c r="H9" s="64"/>
      <c r="I9" s="92" t="s">
        <v>17</v>
      </c>
      <c r="J9" s="92"/>
      <c r="K9" s="93" t="s">
        <v>18</v>
      </c>
      <c r="L9" s="93"/>
      <c r="M9" s="69"/>
      <c r="N9" s="69"/>
      <c r="O9" s="16" t="s">
        <v>30</v>
      </c>
      <c r="P9" s="17" t="s">
        <v>31</v>
      </c>
      <c r="Q9" s="78"/>
      <c r="R9" s="84"/>
      <c r="S9" s="87"/>
    </row>
    <row r="10" spans="1:19" s="1" customFormat="1" ht="14.25" customHeight="1" thickBot="1">
      <c r="A10" s="63"/>
      <c r="B10" s="64"/>
      <c r="C10" s="64"/>
      <c r="D10" s="64"/>
      <c r="E10" s="64"/>
      <c r="F10" s="64"/>
      <c r="G10" s="64"/>
      <c r="H10" s="64"/>
      <c r="I10" s="94" t="s">
        <v>19</v>
      </c>
      <c r="J10" s="94"/>
      <c r="K10" s="95" t="s">
        <v>20</v>
      </c>
      <c r="L10" s="95"/>
      <c r="M10" s="70"/>
      <c r="N10" s="70"/>
      <c r="O10" s="25"/>
      <c r="P10" s="26" t="s">
        <v>32</v>
      </c>
      <c r="Q10" s="78"/>
      <c r="R10" s="85"/>
      <c r="S10" s="88"/>
    </row>
    <row r="11" spans="1:19" s="7" customFormat="1" ht="24.75" customHeight="1">
      <c r="A11" s="96"/>
      <c r="B11" s="98" t="s">
        <v>21</v>
      </c>
      <c r="C11" s="100" t="s">
        <v>60</v>
      </c>
      <c r="D11" s="102"/>
      <c r="E11" s="102"/>
      <c r="F11" s="102"/>
      <c r="G11" s="102"/>
      <c r="H11" s="28" t="s">
        <v>39</v>
      </c>
      <c r="I11" s="104"/>
      <c r="J11" s="104"/>
      <c r="K11" s="105"/>
      <c r="L11" s="105"/>
      <c r="M11" s="106"/>
      <c r="N11" s="106"/>
      <c r="O11" s="108"/>
      <c r="P11" s="108"/>
      <c r="Q11" s="110"/>
      <c r="R11" s="112"/>
      <c r="S11" s="114"/>
    </row>
    <row r="12" spans="1:19" s="7" customFormat="1" ht="24.75" customHeight="1">
      <c r="A12" s="97"/>
      <c r="B12" s="99"/>
      <c r="C12" s="101"/>
      <c r="D12" s="103"/>
      <c r="E12" s="103"/>
      <c r="F12" s="103"/>
      <c r="G12" s="103"/>
      <c r="H12" s="29" t="s">
        <v>47</v>
      </c>
      <c r="I12" s="116"/>
      <c r="J12" s="116"/>
      <c r="K12" s="117"/>
      <c r="L12" s="117"/>
      <c r="M12" s="107"/>
      <c r="N12" s="107"/>
      <c r="O12" s="109"/>
      <c r="P12" s="109"/>
      <c r="Q12" s="111"/>
      <c r="R12" s="113"/>
      <c r="S12" s="115"/>
    </row>
    <row r="13" spans="1:19" s="7" customFormat="1" ht="24.75" customHeight="1">
      <c r="A13" s="118"/>
      <c r="B13" s="119" t="s">
        <v>21</v>
      </c>
      <c r="C13" s="100" t="s">
        <v>60</v>
      </c>
      <c r="D13" s="121"/>
      <c r="E13" s="121"/>
      <c r="F13" s="121"/>
      <c r="G13" s="121"/>
      <c r="H13" s="30" t="s">
        <v>39</v>
      </c>
      <c r="I13" s="122"/>
      <c r="J13" s="122"/>
      <c r="K13" s="123"/>
      <c r="L13" s="123"/>
      <c r="M13" s="124"/>
      <c r="N13" s="124"/>
      <c r="O13" s="125"/>
      <c r="P13" s="125"/>
      <c r="Q13" s="126"/>
      <c r="R13" s="127"/>
      <c r="S13" s="128"/>
    </row>
    <row r="14" spans="1:19" s="7" customFormat="1" ht="24.75" customHeight="1">
      <c r="A14" s="118"/>
      <c r="B14" s="120"/>
      <c r="C14" s="101"/>
      <c r="D14" s="121"/>
      <c r="E14" s="121"/>
      <c r="F14" s="121"/>
      <c r="G14" s="121"/>
      <c r="H14" s="32" t="s">
        <v>46</v>
      </c>
      <c r="I14" s="129"/>
      <c r="J14" s="129"/>
      <c r="K14" s="106"/>
      <c r="L14" s="106"/>
      <c r="M14" s="124"/>
      <c r="N14" s="124"/>
      <c r="O14" s="125"/>
      <c r="P14" s="125"/>
      <c r="Q14" s="126"/>
      <c r="R14" s="127"/>
      <c r="S14" s="128"/>
    </row>
    <row r="15" spans="1:19" s="7" customFormat="1" ht="24.75" customHeight="1">
      <c r="A15" s="96"/>
      <c r="B15" s="119" t="s">
        <v>21</v>
      </c>
      <c r="C15" s="100" t="s">
        <v>60</v>
      </c>
      <c r="D15" s="102"/>
      <c r="E15" s="102"/>
      <c r="F15" s="102"/>
      <c r="G15" s="102"/>
      <c r="H15" s="30" t="s">
        <v>39</v>
      </c>
      <c r="I15" s="104"/>
      <c r="J15" s="104"/>
      <c r="K15" s="105"/>
      <c r="L15" s="105"/>
      <c r="M15" s="106"/>
      <c r="N15" s="106"/>
      <c r="O15" s="108"/>
      <c r="P15" s="108"/>
      <c r="Q15" s="110"/>
      <c r="R15" s="130"/>
      <c r="S15" s="131"/>
    </row>
    <row r="16" spans="1:19" s="7" customFormat="1" ht="24.75" customHeight="1">
      <c r="A16" s="97"/>
      <c r="B16" s="120"/>
      <c r="C16" s="101"/>
      <c r="D16" s="103"/>
      <c r="E16" s="103"/>
      <c r="F16" s="103"/>
      <c r="G16" s="103"/>
      <c r="H16" s="32" t="s">
        <v>46</v>
      </c>
      <c r="I16" s="116"/>
      <c r="J16" s="116"/>
      <c r="K16" s="117"/>
      <c r="L16" s="117"/>
      <c r="M16" s="107"/>
      <c r="N16" s="107"/>
      <c r="O16" s="109"/>
      <c r="P16" s="109"/>
      <c r="Q16" s="111"/>
      <c r="R16" s="130"/>
      <c r="S16" s="131"/>
    </row>
    <row r="17" spans="1:19" s="7" customFormat="1" ht="24.75" customHeight="1">
      <c r="A17" s="118"/>
      <c r="B17" s="119" t="s">
        <v>21</v>
      </c>
      <c r="C17" s="100" t="s">
        <v>60</v>
      </c>
      <c r="D17" s="121"/>
      <c r="E17" s="121"/>
      <c r="F17" s="121"/>
      <c r="G17" s="121"/>
      <c r="H17" s="30" t="s">
        <v>39</v>
      </c>
      <c r="I17" s="122"/>
      <c r="J17" s="122"/>
      <c r="K17" s="123"/>
      <c r="L17" s="123"/>
      <c r="M17" s="124"/>
      <c r="N17" s="124"/>
      <c r="O17" s="125"/>
      <c r="P17" s="125"/>
      <c r="Q17" s="126"/>
      <c r="R17" s="127"/>
      <c r="S17" s="128"/>
    </row>
    <row r="18" spans="1:19" s="7" customFormat="1" ht="24.75" customHeight="1">
      <c r="A18" s="118"/>
      <c r="B18" s="120"/>
      <c r="C18" s="101"/>
      <c r="D18" s="121"/>
      <c r="E18" s="121"/>
      <c r="F18" s="121"/>
      <c r="G18" s="121"/>
      <c r="H18" s="31" t="s">
        <v>46</v>
      </c>
      <c r="I18" s="129"/>
      <c r="J18" s="129"/>
      <c r="K18" s="106"/>
      <c r="L18" s="106"/>
      <c r="M18" s="124"/>
      <c r="N18" s="124"/>
      <c r="O18" s="125"/>
      <c r="P18" s="125"/>
      <c r="Q18" s="126"/>
      <c r="R18" s="127"/>
      <c r="S18" s="128"/>
    </row>
    <row r="19" spans="1:19" s="7" customFormat="1" ht="24.75" customHeight="1">
      <c r="A19" s="118"/>
      <c r="B19" s="119" t="s">
        <v>21</v>
      </c>
      <c r="C19" s="100" t="s">
        <v>60</v>
      </c>
      <c r="D19" s="121"/>
      <c r="E19" s="121"/>
      <c r="F19" s="121"/>
      <c r="G19" s="121"/>
      <c r="H19" s="33" t="s">
        <v>39</v>
      </c>
      <c r="I19" s="122"/>
      <c r="J19" s="122"/>
      <c r="K19" s="123"/>
      <c r="L19" s="123"/>
      <c r="M19" s="124"/>
      <c r="N19" s="124"/>
      <c r="O19" s="125"/>
      <c r="P19" s="125"/>
      <c r="Q19" s="126"/>
      <c r="R19" s="113"/>
      <c r="S19" s="115"/>
    </row>
    <row r="20" spans="1:19" s="7" customFormat="1" ht="24.75" customHeight="1">
      <c r="A20" s="118"/>
      <c r="B20" s="120"/>
      <c r="C20" s="101"/>
      <c r="D20" s="121"/>
      <c r="E20" s="121"/>
      <c r="F20" s="121"/>
      <c r="G20" s="121"/>
      <c r="H20" s="31" t="s">
        <v>46</v>
      </c>
      <c r="I20" s="129"/>
      <c r="J20" s="129"/>
      <c r="K20" s="106"/>
      <c r="L20" s="106"/>
      <c r="M20" s="124"/>
      <c r="N20" s="124"/>
      <c r="O20" s="125"/>
      <c r="P20" s="125"/>
      <c r="Q20" s="126"/>
      <c r="R20" s="112"/>
      <c r="S20" s="114"/>
    </row>
    <row r="21" spans="1:19" s="7" customFormat="1" ht="24.75" customHeight="1">
      <c r="A21" s="96"/>
      <c r="B21" s="119" t="s">
        <v>21</v>
      </c>
      <c r="C21" s="100" t="s">
        <v>60</v>
      </c>
      <c r="D21" s="102"/>
      <c r="E21" s="102"/>
      <c r="F21" s="102"/>
      <c r="G21" s="102"/>
      <c r="H21" s="33" t="s">
        <v>39</v>
      </c>
      <c r="I21" s="104"/>
      <c r="J21" s="104"/>
      <c r="K21" s="105"/>
      <c r="L21" s="105"/>
      <c r="M21" s="106"/>
      <c r="N21" s="106"/>
      <c r="O21" s="108"/>
      <c r="P21" s="108"/>
      <c r="Q21" s="110"/>
      <c r="R21" s="112"/>
      <c r="S21" s="114"/>
    </row>
    <row r="22" spans="1:19" s="7" customFormat="1" ht="24.75" customHeight="1">
      <c r="A22" s="97"/>
      <c r="B22" s="120"/>
      <c r="C22" s="101"/>
      <c r="D22" s="103"/>
      <c r="E22" s="103"/>
      <c r="F22" s="103"/>
      <c r="G22" s="103"/>
      <c r="H22" s="31" t="s">
        <v>46</v>
      </c>
      <c r="I22" s="116"/>
      <c r="J22" s="116"/>
      <c r="K22" s="117"/>
      <c r="L22" s="117"/>
      <c r="M22" s="107"/>
      <c r="N22" s="107"/>
      <c r="O22" s="109"/>
      <c r="P22" s="109"/>
      <c r="Q22" s="111"/>
      <c r="R22" s="113"/>
      <c r="S22" s="115"/>
    </row>
    <row r="23" spans="1:19" s="7" customFormat="1" ht="24.75" customHeight="1">
      <c r="A23" s="118"/>
      <c r="B23" s="132" t="s">
        <v>21</v>
      </c>
      <c r="C23" s="100" t="s">
        <v>60</v>
      </c>
      <c r="D23" s="121"/>
      <c r="E23" s="121"/>
      <c r="F23" s="121"/>
      <c r="G23" s="121"/>
      <c r="H23" s="33" t="s">
        <v>39</v>
      </c>
      <c r="I23" s="122"/>
      <c r="J23" s="122"/>
      <c r="K23" s="123"/>
      <c r="L23" s="123"/>
      <c r="M23" s="124"/>
      <c r="N23" s="124"/>
      <c r="O23" s="125"/>
      <c r="P23" s="125"/>
      <c r="Q23" s="126"/>
      <c r="R23" s="113"/>
      <c r="S23" s="115"/>
    </row>
    <row r="24" spans="1:19" s="7" customFormat="1" ht="24.75" customHeight="1" thickBot="1">
      <c r="A24" s="97"/>
      <c r="B24" s="133"/>
      <c r="C24" s="101"/>
      <c r="D24" s="103"/>
      <c r="E24" s="103"/>
      <c r="F24" s="103"/>
      <c r="G24" s="103"/>
      <c r="H24" s="31" t="s">
        <v>46</v>
      </c>
      <c r="I24" s="116"/>
      <c r="J24" s="116"/>
      <c r="K24" s="117"/>
      <c r="L24" s="117"/>
      <c r="M24" s="107"/>
      <c r="N24" s="107"/>
      <c r="O24" s="109"/>
      <c r="P24" s="109"/>
      <c r="Q24" s="111"/>
      <c r="R24" s="130"/>
      <c r="S24" s="131"/>
    </row>
    <row r="25" spans="1:19" s="7" customFormat="1" ht="21.75" customHeight="1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34" t="s">
        <v>22</v>
      </c>
      <c r="Q25" s="27" t="s">
        <v>23</v>
      </c>
      <c r="R25" s="137" t="s">
        <v>24</v>
      </c>
      <c r="S25" s="138"/>
    </row>
    <row r="26" spans="1:19" s="7" customFormat="1" ht="21.75" customHeight="1" thickBot="1" thickTop="1">
      <c r="A26" s="18" t="s">
        <v>34</v>
      </c>
      <c r="B26" s="15"/>
      <c r="C26" s="15"/>
      <c r="D26" s="15"/>
      <c r="E26" s="15"/>
      <c r="F26" s="15"/>
      <c r="G26" s="15"/>
      <c r="H26" s="15"/>
      <c r="I26" s="15"/>
      <c r="J26" s="15"/>
      <c r="K26" s="19"/>
      <c r="L26" s="19"/>
      <c r="M26" s="19"/>
      <c r="N26" s="19"/>
      <c r="O26" s="19"/>
      <c r="P26" s="135"/>
      <c r="Q26" s="139"/>
      <c r="R26" s="139"/>
      <c r="S26" s="140"/>
    </row>
    <row r="27" spans="1:19" s="7" customFormat="1" ht="21.75" customHeight="1" thickBot="1" thickTop="1">
      <c r="A27" s="15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35"/>
      <c r="Q27" s="139"/>
      <c r="R27" s="141"/>
      <c r="S27" s="140"/>
    </row>
    <row r="28" spans="1:19" s="10" customFormat="1" ht="21.75" customHeight="1" thickBot="1" thickTop="1">
      <c r="A28" s="20" t="s">
        <v>43</v>
      </c>
      <c r="B28" s="20"/>
      <c r="C28" s="20"/>
      <c r="D28" s="20"/>
      <c r="E28" s="20"/>
      <c r="F28" s="20"/>
      <c r="G28" s="20"/>
      <c r="H28" s="20"/>
      <c r="I28" s="20"/>
      <c r="J28" s="15"/>
      <c r="K28" s="15"/>
      <c r="L28" s="15"/>
      <c r="M28" s="15"/>
      <c r="N28" s="15"/>
      <c r="O28" s="15"/>
      <c r="P28" s="136"/>
      <c r="Q28" s="11" t="s">
        <v>26</v>
      </c>
      <c r="R28" s="142" t="s">
        <v>27</v>
      </c>
      <c r="S28" s="143"/>
    </row>
    <row r="29" spans="1:18" s="10" customFormat="1" ht="21.75" customHeight="1">
      <c r="A29" s="21" t="s">
        <v>44</v>
      </c>
      <c r="B29" s="21"/>
      <c r="C29" s="21"/>
      <c r="D29" s="21"/>
      <c r="E29" s="21"/>
      <c r="F29" s="21"/>
      <c r="G29" s="21"/>
      <c r="H29" s="21"/>
      <c r="I29" s="21"/>
      <c r="J29" s="15"/>
      <c r="K29" s="15"/>
      <c r="L29" s="22"/>
      <c r="M29" s="22"/>
      <c r="N29" s="22"/>
      <c r="O29" s="22"/>
      <c r="P29" s="3"/>
      <c r="Q29" s="3"/>
      <c r="R29" s="3"/>
    </row>
    <row r="30" spans="1:19" s="10" customFormat="1" ht="21.75" customHeight="1">
      <c r="A30" s="21" t="s">
        <v>45</v>
      </c>
      <c r="B30" s="21"/>
      <c r="C30" s="23"/>
      <c r="D30" s="23"/>
      <c r="E30" s="23"/>
      <c r="F30" s="23"/>
      <c r="G30" s="23"/>
      <c r="H30" s="23"/>
      <c r="I30" s="23"/>
      <c r="J30" s="15"/>
      <c r="K30" s="24"/>
      <c r="L30" s="22"/>
      <c r="M30" s="22"/>
      <c r="N30" s="22"/>
      <c r="O30" s="22"/>
      <c r="P30" s="3"/>
      <c r="Q30" s="3"/>
      <c r="R30" s="3"/>
      <c r="S30" s="13"/>
    </row>
    <row r="31" spans="11:19" s="10" customFormat="1" ht="15" customHeight="1">
      <c r="K31" s="12"/>
      <c r="L31" s="3"/>
      <c r="M31" s="3"/>
      <c r="N31" s="13"/>
      <c r="O31" s="3"/>
      <c r="P31" s="3"/>
      <c r="Q31" s="3"/>
      <c r="R31" s="3"/>
      <c r="S31" s="13"/>
    </row>
    <row r="32" spans="11:19" s="10" customFormat="1" ht="15" customHeight="1">
      <c r="K32" s="13"/>
      <c r="L32" s="13"/>
      <c r="M32" s="3"/>
      <c r="N32" s="3"/>
      <c r="O32" s="3"/>
      <c r="P32" s="3"/>
      <c r="Q32" s="3"/>
      <c r="R32" s="3"/>
      <c r="S32" s="13"/>
    </row>
    <row r="33" spans="10:19" s="10" customFormat="1" ht="15" customHeight="1">
      <c r="J33" s="3"/>
      <c r="K33" s="3"/>
      <c r="M33" s="13"/>
      <c r="N33" s="13"/>
      <c r="O33" s="13"/>
      <c r="P33" s="13"/>
      <c r="Q33" s="13"/>
      <c r="R33" s="13"/>
      <c r="S33" s="13"/>
    </row>
    <row r="34" spans="10:19" s="10" customFormat="1" ht="15" customHeight="1">
      <c r="J34" s="3"/>
      <c r="K34" s="3"/>
      <c r="L34" s="13"/>
      <c r="M34" s="13"/>
      <c r="N34" s="13"/>
      <c r="O34" s="13"/>
      <c r="P34" s="13"/>
      <c r="Q34" s="13"/>
      <c r="R34" s="13"/>
      <c r="S34" s="13"/>
    </row>
    <row r="35" spans="10:19" s="10" customFormat="1" ht="15" customHeight="1">
      <c r="J35" s="3"/>
      <c r="K35" s="3"/>
      <c r="L35" s="13"/>
      <c r="M35" s="13"/>
      <c r="N35" s="13"/>
      <c r="O35" s="13"/>
      <c r="P35" s="13"/>
      <c r="Q35" s="13"/>
      <c r="R35" s="13"/>
      <c r="S35" s="13"/>
    </row>
    <row r="36" spans="10:19" ht="13.5">
      <c r="J36" s="14"/>
      <c r="K36" s="14"/>
      <c r="L36" s="14"/>
      <c r="M36" s="14"/>
      <c r="N36" s="14"/>
      <c r="O36" s="14"/>
      <c r="P36" s="14"/>
      <c r="Q36" s="14"/>
      <c r="R36" s="14"/>
      <c r="S36" s="14"/>
    </row>
  </sheetData>
  <sheetProtection/>
  <mergeCells count="149">
    <mergeCell ref="G23:G24"/>
    <mergeCell ref="I23:J23"/>
    <mergeCell ref="K23:L23"/>
    <mergeCell ref="P25:P28"/>
    <mergeCell ref="R25:S25"/>
    <mergeCell ref="Q26:Q27"/>
    <mergeCell ref="R26:S27"/>
    <mergeCell ref="R28:S28"/>
    <mergeCell ref="P23:P24"/>
    <mergeCell ref="Q23:Q24"/>
    <mergeCell ref="A23:A24"/>
    <mergeCell ref="B23:B24"/>
    <mergeCell ref="C23:C24"/>
    <mergeCell ref="D23:D24"/>
    <mergeCell ref="E23:E24"/>
    <mergeCell ref="F23:F24"/>
    <mergeCell ref="M23:N24"/>
    <mergeCell ref="O23:O24"/>
    <mergeCell ref="I24:J24"/>
    <mergeCell ref="K24:L24"/>
    <mergeCell ref="R23:R24"/>
    <mergeCell ref="S23:S24"/>
    <mergeCell ref="I21:J21"/>
    <mergeCell ref="K21:L21"/>
    <mergeCell ref="M21:N22"/>
    <mergeCell ref="O21:O22"/>
    <mergeCell ref="R21:R22"/>
    <mergeCell ref="S21:S22"/>
    <mergeCell ref="I22:J22"/>
    <mergeCell ref="K22:L22"/>
    <mergeCell ref="P21:P22"/>
    <mergeCell ref="Q21:Q22"/>
    <mergeCell ref="Q19:Q20"/>
    <mergeCell ref="R19:R20"/>
    <mergeCell ref="S19:S20"/>
    <mergeCell ref="I20:J20"/>
    <mergeCell ref="K20:L20"/>
    <mergeCell ref="I19:J19"/>
    <mergeCell ref="K19:L19"/>
    <mergeCell ref="M19:N20"/>
    <mergeCell ref="A21:A22"/>
    <mergeCell ref="B21:B22"/>
    <mergeCell ref="C21:C22"/>
    <mergeCell ref="D21:D22"/>
    <mergeCell ref="E21:E22"/>
    <mergeCell ref="G19:G20"/>
    <mergeCell ref="F21:F22"/>
    <mergeCell ref="G21:G22"/>
    <mergeCell ref="O19:O20"/>
    <mergeCell ref="P19:P20"/>
    <mergeCell ref="C19:C20"/>
    <mergeCell ref="A19:A20"/>
    <mergeCell ref="B19:B20"/>
    <mergeCell ref="D19:D20"/>
    <mergeCell ref="E19:E20"/>
    <mergeCell ref="F19:F20"/>
    <mergeCell ref="P17:P18"/>
    <mergeCell ref="Q17:Q18"/>
    <mergeCell ref="R17:R18"/>
    <mergeCell ref="S17:S18"/>
    <mergeCell ref="I18:J18"/>
    <mergeCell ref="K18:L18"/>
    <mergeCell ref="F17:F18"/>
    <mergeCell ref="G17:G18"/>
    <mergeCell ref="I17:J17"/>
    <mergeCell ref="K17:L17"/>
    <mergeCell ref="M17:N18"/>
    <mergeCell ref="O17:O18"/>
    <mergeCell ref="Q15:Q16"/>
    <mergeCell ref="R15:R16"/>
    <mergeCell ref="S15:S16"/>
    <mergeCell ref="I16:J16"/>
    <mergeCell ref="K16:L16"/>
    <mergeCell ref="A17:A18"/>
    <mergeCell ref="B17:B18"/>
    <mergeCell ref="C17:C18"/>
    <mergeCell ref="D17:D18"/>
    <mergeCell ref="E17:E18"/>
    <mergeCell ref="G15:G16"/>
    <mergeCell ref="I15:J15"/>
    <mergeCell ref="K15:L15"/>
    <mergeCell ref="M15:N16"/>
    <mergeCell ref="O15:O16"/>
    <mergeCell ref="P15:P16"/>
    <mergeCell ref="A15:A16"/>
    <mergeCell ref="B15:B16"/>
    <mergeCell ref="C15:C16"/>
    <mergeCell ref="D15:D16"/>
    <mergeCell ref="E15:E16"/>
    <mergeCell ref="F15:F16"/>
    <mergeCell ref="P13:P14"/>
    <mergeCell ref="Q13:Q14"/>
    <mergeCell ref="R13:R14"/>
    <mergeCell ref="S13:S14"/>
    <mergeCell ref="I14:J14"/>
    <mergeCell ref="K14:L14"/>
    <mergeCell ref="F13:F14"/>
    <mergeCell ref="G13:G14"/>
    <mergeCell ref="I13:J13"/>
    <mergeCell ref="K13:L13"/>
    <mergeCell ref="M13:N14"/>
    <mergeCell ref="O13:O14"/>
    <mergeCell ref="Q11:Q12"/>
    <mergeCell ref="R11:R12"/>
    <mergeCell ref="S11:S12"/>
    <mergeCell ref="I12:J12"/>
    <mergeCell ref="K12:L12"/>
    <mergeCell ref="A13:A14"/>
    <mergeCell ref="B13:B14"/>
    <mergeCell ref="C13:C14"/>
    <mergeCell ref="D13:D14"/>
    <mergeCell ref="E13:E14"/>
    <mergeCell ref="G11:G12"/>
    <mergeCell ref="I11:J11"/>
    <mergeCell ref="K11:L11"/>
    <mergeCell ref="M11:N12"/>
    <mergeCell ref="O11:O12"/>
    <mergeCell ref="P11:P12"/>
    <mergeCell ref="A11:A12"/>
    <mergeCell ref="B11:B12"/>
    <mergeCell ref="C11:C12"/>
    <mergeCell ref="D11:D12"/>
    <mergeCell ref="E11:E12"/>
    <mergeCell ref="F11:F12"/>
    <mergeCell ref="I8:J8"/>
    <mergeCell ref="K8:L8"/>
    <mergeCell ref="D9:D10"/>
    <mergeCell ref="E9:E10"/>
    <mergeCell ref="F9:F10"/>
    <mergeCell ref="I9:J9"/>
    <mergeCell ref="K9:L9"/>
    <mergeCell ref="I10:J10"/>
    <mergeCell ref="K10:L10"/>
    <mergeCell ref="O7:O8"/>
    <mergeCell ref="P7:P8"/>
    <mergeCell ref="Q7:Q10"/>
    <mergeCell ref="R6:S7"/>
    <mergeCell ref="R8:R10"/>
    <mergeCell ref="S8:S10"/>
    <mergeCell ref="A3:S4"/>
    <mergeCell ref="A6:A10"/>
    <mergeCell ref="B6:B10"/>
    <mergeCell ref="C6:C10"/>
    <mergeCell ref="D6:F8"/>
    <mergeCell ref="G6:G10"/>
    <mergeCell ref="H6:H10"/>
    <mergeCell ref="I6:L7"/>
    <mergeCell ref="M6:N10"/>
    <mergeCell ref="O6:Q6"/>
  </mergeCells>
  <printOptions horizontalCentered="1"/>
  <pageMargins left="0.2" right="0.2" top="0.3937007874015748" bottom="0.3937007874015748" header="0.31496062992125984" footer="0.1574803149606299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="90" zoomScaleNormal="90" zoomScaleSheetLayoutView="95" zoomScalePageLayoutView="0" workbookViewId="0" topLeftCell="A1">
      <selection activeCell="G21" sqref="G21:G22"/>
    </sheetView>
  </sheetViews>
  <sheetFormatPr defaultColWidth="6.75390625" defaultRowHeight="13.5"/>
  <cols>
    <col min="1" max="1" width="4.875" style="15" customWidth="1"/>
    <col min="2" max="2" width="7.125" style="15" bestFit="1" customWidth="1"/>
    <col min="3" max="3" width="14.875" style="15" customWidth="1"/>
    <col min="4" max="7" width="6.125" style="15" customWidth="1"/>
    <col min="8" max="8" width="13.25390625" style="15" customWidth="1"/>
    <col min="9" max="12" width="6.375" style="15" customWidth="1"/>
    <col min="13" max="14" width="6.50390625" style="15" customWidth="1"/>
    <col min="15" max="16" width="11.625" style="15" customWidth="1"/>
    <col min="17" max="17" width="13.875" style="15" customWidth="1"/>
    <col min="18" max="19" width="6.625" style="15" customWidth="1"/>
    <col min="20" max="20" width="4.50390625" style="15" customWidth="1"/>
    <col min="21" max="16384" width="6.75390625" style="15" customWidth="1"/>
  </cols>
  <sheetData>
    <row r="1" spans="1:19" s="1" customFormat="1" ht="21">
      <c r="A1" s="36"/>
      <c r="B1" s="36"/>
      <c r="C1" s="36"/>
      <c r="D1" s="36"/>
      <c r="E1" s="36"/>
      <c r="F1" s="36"/>
      <c r="G1" s="36"/>
      <c r="H1" s="37" t="s">
        <v>48</v>
      </c>
      <c r="I1" s="36"/>
      <c r="J1" s="36"/>
      <c r="K1" s="36"/>
      <c r="L1" s="36"/>
      <c r="M1" s="36"/>
      <c r="N1" s="36"/>
      <c r="O1" s="38"/>
      <c r="P1" s="36"/>
      <c r="Q1" s="36"/>
      <c r="R1" s="36"/>
      <c r="S1" s="39" t="s">
        <v>1</v>
      </c>
    </row>
    <row r="2" spans="1:20" s="1" customFormat="1" ht="17.25" customHeight="1">
      <c r="A2" s="237" t="s">
        <v>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5"/>
    </row>
    <row r="3" spans="1:20" s="1" customFormat="1" ht="17.25" customHeight="1" thickBo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5"/>
    </row>
    <row r="4" spans="1:19" s="1" customFormat="1" ht="14.25" customHeight="1" thickBot="1">
      <c r="A4" s="238" t="s">
        <v>2</v>
      </c>
      <c r="B4" s="181" t="s">
        <v>3</v>
      </c>
      <c r="C4" s="181" t="s">
        <v>4</v>
      </c>
      <c r="D4" s="181" t="s">
        <v>5</v>
      </c>
      <c r="E4" s="181"/>
      <c r="F4" s="181"/>
      <c r="G4" s="181" t="s">
        <v>6</v>
      </c>
      <c r="H4" s="181" t="s">
        <v>7</v>
      </c>
      <c r="I4" s="239" t="s">
        <v>8</v>
      </c>
      <c r="J4" s="239"/>
      <c r="K4" s="239"/>
      <c r="L4" s="239"/>
      <c r="M4" s="240" t="s">
        <v>37</v>
      </c>
      <c r="N4" s="240"/>
      <c r="O4" s="242" t="s">
        <v>40</v>
      </c>
      <c r="P4" s="243"/>
      <c r="Q4" s="243"/>
      <c r="R4" s="230" t="s">
        <v>36</v>
      </c>
      <c r="S4" s="231"/>
    </row>
    <row r="5" spans="1:19" s="1" customFormat="1" ht="14.25" customHeight="1" thickBot="1">
      <c r="A5" s="238"/>
      <c r="B5" s="181"/>
      <c r="C5" s="181"/>
      <c r="D5" s="181"/>
      <c r="E5" s="181"/>
      <c r="F5" s="181"/>
      <c r="G5" s="181"/>
      <c r="H5" s="181"/>
      <c r="I5" s="192"/>
      <c r="J5" s="192"/>
      <c r="K5" s="192"/>
      <c r="L5" s="192"/>
      <c r="M5" s="194"/>
      <c r="N5" s="194"/>
      <c r="O5" s="198" t="s">
        <v>56</v>
      </c>
      <c r="P5" s="211" t="s">
        <v>9</v>
      </c>
      <c r="Q5" s="213" t="s">
        <v>35</v>
      </c>
      <c r="R5" s="209"/>
      <c r="S5" s="232"/>
    </row>
    <row r="6" spans="1:19" s="1" customFormat="1" ht="14.25" customHeight="1" thickBot="1">
      <c r="A6" s="238"/>
      <c r="B6" s="181"/>
      <c r="C6" s="181"/>
      <c r="D6" s="182"/>
      <c r="E6" s="182"/>
      <c r="F6" s="182"/>
      <c r="G6" s="181"/>
      <c r="H6" s="181"/>
      <c r="I6" s="203" t="s">
        <v>12</v>
      </c>
      <c r="J6" s="203"/>
      <c r="K6" s="205" t="s">
        <v>13</v>
      </c>
      <c r="L6" s="205"/>
      <c r="M6" s="194"/>
      <c r="N6" s="194"/>
      <c r="O6" s="199"/>
      <c r="P6" s="212"/>
      <c r="Q6" s="214"/>
      <c r="R6" s="218" t="s">
        <v>10</v>
      </c>
      <c r="S6" s="234" t="s">
        <v>11</v>
      </c>
    </row>
    <row r="7" spans="1:19" s="6" customFormat="1" ht="14.25" customHeight="1" thickBot="1">
      <c r="A7" s="238"/>
      <c r="B7" s="181"/>
      <c r="C7" s="181"/>
      <c r="D7" s="180" t="s">
        <v>14</v>
      </c>
      <c r="E7" s="180" t="s">
        <v>15</v>
      </c>
      <c r="F7" s="180" t="s">
        <v>16</v>
      </c>
      <c r="G7" s="181"/>
      <c r="H7" s="181"/>
      <c r="I7" s="221" t="s">
        <v>17</v>
      </c>
      <c r="J7" s="221"/>
      <c r="K7" s="222" t="s">
        <v>18</v>
      </c>
      <c r="L7" s="222"/>
      <c r="M7" s="194"/>
      <c r="N7" s="194"/>
      <c r="O7" s="40" t="s">
        <v>41</v>
      </c>
      <c r="P7" s="41" t="s">
        <v>31</v>
      </c>
      <c r="Q7" s="214"/>
      <c r="R7" s="219"/>
      <c r="S7" s="235"/>
    </row>
    <row r="8" spans="1:19" s="1" customFormat="1" ht="14.25" customHeight="1" thickBot="1">
      <c r="A8" s="238"/>
      <c r="B8" s="181"/>
      <c r="C8" s="181"/>
      <c r="D8" s="181"/>
      <c r="E8" s="181"/>
      <c r="F8" s="181"/>
      <c r="G8" s="181"/>
      <c r="H8" s="181"/>
      <c r="I8" s="228" t="s">
        <v>19</v>
      </c>
      <c r="J8" s="228"/>
      <c r="K8" s="229" t="s">
        <v>20</v>
      </c>
      <c r="L8" s="229"/>
      <c r="M8" s="241"/>
      <c r="N8" s="241"/>
      <c r="O8" s="42"/>
      <c r="P8" s="43" t="s">
        <v>32</v>
      </c>
      <c r="Q8" s="214"/>
      <c r="R8" s="233"/>
      <c r="S8" s="236"/>
    </row>
    <row r="9" spans="1:19" s="7" customFormat="1" ht="24.75" customHeight="1">
      <c r="A9" s="204">
        <v>1</v>
      </c>
      <c r="B9" s="185" t="s">
        <v>21</v>
      </c>
      <c r="C9" s="187" t="s">
        <v>60</v>
      </c>
      <c r="D9" s="157">
        <v>8</v>
      </c>
      <c r="E9" s="157">
        <v>40</v>
      </c>
      <c r="F9" s="157">
        <v>173.3</v>
      </c>
      <c r="G9" s="157">
        <v>21.6</v>
      </c>
      <c r="H9" s="44" t="s">
        <v>39</v>
      </c>
      <c r="I9" s="190">
        <v>300000</v>
      </c>
      <c r="J9" s="190"/>
      <c r="K9" s="190">
        <v>10500</v>
      </c>
      <c r="L9" s="190"/>
      <c r="M9" s="144">
        <f>I9+I10+K9+K10</f>
        <v>350500</v>
      </c>
      <c r="N9" s="144"/>
      <c r="O9" s="163">
        <f>M9*4</f>
        <v>1402000</v>
      </c>
      <c r="P9" s="144">
        <v>500000</v>
      </c>
      <c r="Q9" s="144">
        <f>O9+P9</f>
        <v>1902000</v>
      </c>
      <c r="R9" s="155" t="s">
        <v>28</v>
      </c>
      <c r="S9" s="206" t="s">
        <v>28</v>
      </c>
    </row>
    <row r="10" spans="1:19" s="7" customFormat="1" ht="24.75" customHeight="1">
      <c r="A10" s="184"/>
      <c r="B10" s="186"/>
      <c r="C10" s="152"/>
      <c r="D10" s="156"/>
      <c r="E10" s="156"/>
      <c r="F10" s="156"/>
      <c r="G10" s="156"/>
      <c r="H10" s="45">
        <v>300000</v>
      </c>
      <c r="I10" s="188">
        <v>20000</v>
      </c>
      <c r="J10" s="188"/>
      <c r="K10" s="189">
        <v>20000</v>
      </c>
      <c r="L10" s="189"/>
      <c r="M10" s="163"/>
      <c r="N10" s="163"/>
      <c r="O10" s="189"/>
      <c r="P10" s="163"/>
      <c r="Q10" s="163"/>
      <c r="R10" s="154"/>
      <c r="S10" s="175"/>
    </row>
    <row r="11" spans="1:19" s="7" customFormat="1" ht="24.75" customHeight="1">
      <c r="A11" s="183">
        <v>2</v>
      </c>
      <c r="B11" s="149" t="s">
        <v>21</v>
      </c>
      <c r="C11" s="187" t="s">
        <v>60</v>
      </c>
      <c r="D11" s="145">
        <v>8</v>
      </c>
      <c r="E11" s="145">
        <v>40</v>
      </c>
      <c r="F11" s="145">
        <v>173.3</v>
      </c>
      <c r="G11" s="145">
        <v>21.6</v>
      </c>
      <c r="H11" s="46" t="s">
        <v>39</v>
      </c>
      <c r="I11" s="146">
        <v>250000</v>
      </c>
      <c r="J11" s="146"/>
      <c r="K11" s="146">
        <v>10500</v>
      </c>
      <c r="L11" s="146"/>
      <c r="M11" s="147">
        <f>I11+I12+K11+K12</f>
        <v>280500</v>
      </c>
      <c r="N11" s="147"/>
      <c r="O11" s="147">
        <f>M11*4</f>
        <v>1122000</v>
      </c>
      <c r="P11" s="147">
        <v>300000</v>
      </c>
      <c r="Q11" s="153">
        <f>O11+P11</f>
        <v>1422000</v>
      </c>
      <c r="R11" s="159" t="s">
        <v>42</v>
      </c>
      <c r="S11" s="217" t="s">
        <v>42</v>
      </c>
    </row>
    <row r="12" spans="1:19" s="7" customFormat="1" ht="24.75" customHeight="1">
      <c r="A12" s="183"/>
      <c r="B12" s="150"/>
      <c r="C12" s="152"/>
      <c r="D12" s="145"/>
      <c r="E12" s="145"/>
      <c r="F12" s="145"/>
      <c r="G12" s="145"/>
      <c r="H12" s="45">
        <v>250000</v>
      </c>
      <c r="I12" s="158">
        <v>10000</v>
      </c>
      <c r="J12" s="158"/>
      <c r="K12" s="144">
        <v>10000</v>
      </c>
      <c r="L12" s="144"/>
      <c r="M12" s="147"/>
      <c r="N12" s="147"/>
      <c r="O12" s="147"/>
      <c r="P12" s="147"/>
      <c r="Q12" s="153"/>
      <c r="R12" s="159"/>
      <c r="S12" s="217"/>
    </row>
    <row r="13" spans="1:19" s="7" customFormat="1" ht="24.75" customHeight="1">
      <c r="A13" s="204">
        <v>3</v>
      </c>
      <c r="B13" s="149" t="s">
        <v>21</v>
      </c>
      <c r="C13" s="187" t="s">
        <v>60</v>
      </c>
      <c r="D13" s="157">
        <v>8</v>
      </c>
      <c r="E13" s="157">
        <v>40</v>
      </c>
      <c r="F13" s="157">
        <f>D13*G13</f>
        <v>168</v>
      </c>
      <c r="G13" s="157">
        <v>21</v>
      </c>
      <c r="H13" s="46" t="s">
        <v>39</v>
      </c>
      <c r="I13" s="146">
        <f>H14*G13</f>
        <v>252000</v>
      </c>
      <c r="J13" s="146"/>
      <c r="K13" s="146">
        <f>G13*500</f>
        <v>10500</v>
      </c>
      <c r="L13" s="146"/>
      <c r="M13" s="147">
        <f>I13+I14+K13+K14</f>
        <v>267500</v>
      </c>
      <c r="N13" s="147"/>
      <c r="O13" s="147">
        <f>M13*4</f>
        <v>1070000</v>
      </c>
      <c r="P13" s="147">
        <v>0</v>
      </c>
      <c r="Q13" s="160">
        <f>O13+P13</f>
        <v>1070000</v>
      </c>
      <c r="R13" s="174" t="s">
        <v>42</v>
      </c>
      <c r="S13" s="176" t="s">
        <v>42</v>
      </c>
    </row>
    <row r="14" spans="1:19" s="7" customFormat="1" ht="24.75" customHeight="1">
      <c r="A14" s="184"/>
      <c r="B14" s="150"/>
      <c r="C14" s="152"/>
      <c r="D14" s="156"/>
      <c r="E14" s="156"/>
      <c r="F14" s="156"/>
      <c r="G14" s="156"/>
      <c r="H14" s="45">
        <v>12000</v>
      </c>
      <c r="I14" s="158">
        <v>0</v>
      </c>
      <c r="J14" s="158"/>
      <c r="K14" s="144">
        <v>5000</v>
      </c>
      <c r="L14" s="144"/>
      <c r="M14" s="147"/>
      <c r="N14" s="147"/>
      <c r="O14" s="147"/>
      <c r="P14" s="147"/>
      <c r="Q14" s="160"/>
      <c r="R14" s="174"/>
      <c r="S14" s="176"/>
    </row>
    <row r="15" spans="1:19" s="7" customFormat="1" ht="24.75" customHeight="1">
      <c r="A15" s="183">
        <v>4</v>
      </c>
      <c r="B15" s="149" t="s">
        <v>21</v>
      </c>
      <c r="C15" s="187" t="s">
        <v>60</v>
      </c>
      <c r="D15" s="145">
        <v>8</v>
      </c>
      <c r="E15" s="145">
        <v>16</v>
      </c>
      <c r="F15" s="145">
        <f>D15*G15</f>
        <v>80</v>
      </c>
      <c r="G15" s="145">
        <v>10</v>
      </c>
      <c r="H15" s="46" t="s">
        <v>39</v>
      </c>
      <c r="I15" s="190">
        <f>H16*G15</f>
        <v>120000</v>
      </c>
      <c r="J15" s="190"/>
      <c r="K15" s="190">
        <f>G15*500</f>
        <v>5000</v>
      </c>
      <c r="L15" s="190"/>
      <c r="M15" s="144">
        <f>I15+I16+K15+K16</f>
        <v>125000</v>
      </c>
      <c r="N15" s="144"/>
      <c r="O15" s="144">
        <f>M15*4</f>
        <v>500000</v>
      </c>
      <c r="P15" s="144">
        <v>0</v>
      </c>
      <c r="Q15" s="216">
        <f>O15+P15</f>
        <v>500000</v>
      </c>
      <c r="R15" s="159" t="s">
        <v>29</v>
      </c>
      <c r="S15" s="217" t="s">
        <v>29</v>
      </c>
    </row>
    <row r="16" spans="1:19" s="7" customFormat="1" ht="24.75" customHeight="1">
      <c r="A16" s="183"/>
      <c r="B16" s="150"/>
      <c r="C16" s="152"/>
      <c r="D16" s="145"/>
      <c r="E16" s="145"/>
      <c r="F16" s="145"/>
      <c r="G16" s="145"/>
      <c r="H16" s="47">
        <v>12000</v>
      </c>
      <c r="I16" s="188">
        <v>0</v>
      </c>
      <c r="J16" s="188"/>
      <c r="K16" s="189">
        <v>0</v>
      </c>
      <c r="L16" s="189"/>
      <c r="M16" s="163"/>
      <c r="N16" s="163"/>
      <c r="O16" s="163"/>
      <c r="P16" s="163"/>
      <c r="Q16" s="173"/>
      <c r="R16" s="159"/>
      <c r="S16" s="217"/>
    </row>
    <row r="17" spans="1:19" s="7" customFormat="1" ht="24.75" customHeight="1">
      <c r="A17" s="183">
        <v>5</v>
      </c>
      <c r="B17" s="149" t="s">
        <v>21</v>
      </c>
      <c r="C17" s="187" t="s">
        <v>60</v>
      </c>
      <c r="D17" s="145">
        <v>8</v>
      </c>
      <c r="E17" s="145">
        <v>40</v>
      </c>
      <c r="F17" s="145">
        <f>D17*G17</f>
        <v>168</v>
      </c>
      <c r="G17" s="145">
        <v>21</v>
      </c>
      <c r="H17" s="48" t="s">
        <v>39</v>
      </c>
      <c r="I17" s="146">
        <f>F17*H18</f>
        <v>252000</v>
      </c>
      <c r="J17" s="146"/>
      <c r="K17" s="146">
        <f>500*G17</f>
        <v>10500</v>
      </c>
      <c r="L17" s="146"/>
      <c r="M17" s="147">
        <f>I17+I18+K17+K18</f>
        <v>267500</v>
      </c>
      <c r="N17" s="147"/>
      <c r="O17" s="147">
        <f>M17*4</f>
        <v>1070000</v>
      </c>
      <c r="P17" s="147">
        <v>50000</v>
      </c>
      <c r="Q17" s="153">
        <f>O17+P17</f>
        <v>1120000</v>
      </c>
      <c r="R17" s="154" t="s">
        <v>42</v>
      </c>
      <c r="S17" s="175" t="s">
        <v>42</v>
      </c>
    </row>
    <row r="18" spans="1:19" s="7" customFormat="1" ht="24.75" customHeight="1">
      <c r="A18" s="183"/>
      <c r="B18" s="150"/>
      <c r="C18" s="152"/>
      <c r="D18" s="145"/>
      <c r="E18" s="145"/>
      <c r="F18" s="145"/>
      <c r="G18" s="145"/>
      <c r="H18" s="47">
        <v>1500</v>
      </c>
      <c r="I18" s="158">
        <v>0</v>
      </c>
      <c r="J18" s="158"/>
      <c r="K18" s="144">
        <v>5000</v>
      </c>
      <c r="L18" s="144"/>
      <c r="M18" s="147"/>
      <c r="N18" s="147"/>
      <c r="O18" s="147"/>
      <c r="P18" s="147"/>
      <c r="Q18" s="153"/>
      <c r="R18" s="155"/>
      <c r="S18" s="206"/>
    </row>
    <row r="19" spans="1:19" s="7" customFormat="1" ht="24.75" customHeight="1">
      <c r="A19" s="204">
        <v>6</v>
      </c>
      <c r="B19" s="149" t="s">
        <v>21</v>
      </c>
      <c r="C19" s="187" t="s">
        <v>60</v>
      </c>
      <c r="D19" s="157">
        <v>4</v>
      </c>
      <c r="E19" s="157">
        <v>20</v>
      </c>
      <c r="F19" s="157">
        <f>D19*G19</f>
        <v>84</v>
      </c>
      <c r="G19" s="157">
        <v>21</v>
      </c>
      <c r="H19" s="48" t="s">
        <v>39</v>
      </c>
      <c r="I19" s="190">
        <f>F19*H20</f>
        <v>126000</v>
      </c>
      <c r="J19" s="190"/>
      <c r="K19" s="190">
        <f>500*G19</f>
        <v>10500</v>
      </c>
      <c r="L19" s="190"/>
      <c r="M19" s="144">
        <f>I19+I20+K19+K20</f>
        <v>136500</v>
      </c>
      <c r="N19" s="144"/>
      <c r="O19" s="144">
        <f>M19*4</f>
        <v>546000</v>
      </c>
      <c r="P19" s="144">
        <v>0</v>
      </c>
      <c r="Q19" s="216">
        <f>O19+P19</f>
        <v>546000</v>
      </c>
      <c r="R19" s="155" t="s">
        <v>42</v>
      </c>
      <c r="S19" s="206" t="s">
        <v>29</v>
      </c>
    </row>
    <row r="20" spans="1:19" s="7" customFormat="1" ht="24.75" customHeight="1">
      <c r="A20" s="184"/>
      <c r="B20" s="150"/>
      <c r="C20" s="152"/>
      <c r="D20" s="156"/>
      <c r="E20" s="156"/>
      <c r="F20" s="156"/>
      <c r="G20" s="156"/>
      <c r="H20" s="47">
        <v>1500</v>
      </c>
      <c r="I20" s="188">
        <v>0</v>
      </c>
      <c r="J20" s="188"/>
      <c r="K20" s="189">
        <v>0</v>
      </c>
      <c r="L20" s="189"/>
      <c r="M20" s="163"/>
      <c r="N20" s="163"/>
      <c r="O20" s="163"/>
      <c r="P20" s="163"/>
      <c r="Q20" s="173"/>
      <c r="R20" s="154"/>
      <c r="S20" s="175"/>
    </row>
    <row r="21" spans="1:19" s="7" customFormat="1" ht="24.75" customHeight="1">
      <c r="A21" s="183">
        <v>7</v>
      </c>
      <c r="B21" s="185" t="s">
        <v>21</v>
      </c>
      <c r="C21" s="187" t="s">
        <v>60</v>
      </c>
      <c r="D21" s="145"/>
      <c r="E21" s="145"/>
      <c r="F21" s="145"/>
      <c r="G21" s="145"/>
      <c r="H21" s="48" t="s">
        <v>39</v>
      </c>
      <c r="I21" s="146"/>
      <c r="J21" s="146"/>
      <c r="K21" s="146"/>
      <c r="L21" s="146"/>
      <c r="M21" s="147"/>
      <c r="N21" s="147"/>
      <c r="O21" s="147"/>
      <c r="P21" s="147"/>
      <c r="Q21" s="153"/>
      <c r="R21" s="154"/>
      <c r="S21" s="175"/>
    </row>
    <row r="22" spans="1:19" s="7" customFormat="1" ht="24.75" customHeight="1" thickBot="1">
      <c r="A22" s="184"/>
      <c r="B22" s="186"/>
      <c r="C22" s="152"/>
      <c r="D22" s="156"/>
      <c r="E22" s="156"/>
      <c r="F22" s="156"/>
      <c r="G22" s="156"/>
      <c r="H22" s="47"/>
      <c r="I22" s="188"/>
      <c r="J22" s="188"/>
      <c r="K22" s="189"/>
      <c r="L22" s="189"/>
      <c r="M22" s="163"/>
      <c r="N22" s="163"/>
      <c r="O22" s="163"/>
      <c r="P22" s="163"/>
      <c r="Q22" s="173"/>
      <c r="R22" s="174"/>
      <c r="S22" s="176"/>
    </row>
    <row r="23" spans="1:19" s="7" customFormat="1" ht="17.25" customHeight="1" thickBo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200" t="s">
        <v>22</v>
      </c>
      <c r="Q23" s="51" t="s">
        <v>23</v>
      </c>
      <c r="R23" s="164" t="s">
        <v>24</v>
      </c>
      <c r="S23" s="165"/>
    </row>
    <row r="24" spans="1:19" s="7" customFormat="1" ht="19.5" customHeight="1" thickBot="1" thickTop="1">
      <c r="A24" s="52" t="s">
        <v>34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4"/>
      <c r="M24" s="54"/>
      <c r="N24" s="54"/>
      <c r="O24" s="54"/>
      <c r="P24" s="201"/>
      <c r="Q24" s="166">
        <f>SUM(Q7:Q20)</f>
        <v>6560000</v>
      </c>
      <c r="R24" s="168">
        <f>SUM(Q9,Q11,Q13,Q17,Q19)</f>
        <v>6060000</v>
      </c>
      <c r="S24" s="169"/>
    </row>
    <row r="25" spans="1:19" s="7" customFormat="1" ht="19.5" customHeight="1" thickBot="1" thickTop="1">
      <c r="A25" s="53" t="s">
        <v>25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54"/>
      <c r="M25" s="54"/>
      <c r="N25" s="54"/>
      <c r="O25" s="54"/>
      <c r="P25" s="201"/>
      <c r="Q25" s="167"/>
      <c r="R25" s="170"/>
      <c r="S25" s="169"/>
    </row>
    <row r="26" spans="1:19" s="10" customFormat="1" ht="19.5" customHeight="1" thickBot="1" thickTop="1">
      <c r="A26" s="55" t="s">
        <v>53</v>
      </c>
      <c r="B26" s="55"/>
      <c r="C26" s="55"/>
      <c r="D26" s="55"/>
      <c r="E26" s="55"/>
      <c r="F26" s="55"/>
      <c r="G26" s="55"/>
      <c r="H26" s="55"/>
      <c r="I26" s="55"/>
      <c r="J26" s="53"/>
      <c r="K26" s="53"/>
      <c r="L26" s="53"/>
      <c r="M26" s="53"/>
      <c r="N26" s="53"/>
      <c r="O26" s="53"/>
      <c r="P26" s="202"/>
      <c r="Q26" s="56" t="s">
        <v>26</v>
      </c>
      <c r="R26" s="171" t="s">
        <v>27</v>
      </c>
      <c r="S26" s="172"/>
    </row>
    <row r="27" spans="1:19" s="10" customFormat="1" ht="19.5" customHeight="1">
      <c r="A27" s="57" t="s">
        <v>54</v>
      </c>
      <c r="B27" s="57"/>
      <c r="C27" s="57"/>
      <c r="D27" s="57"/>
      <c r="E27" s="57"/>
      <c r="F27" s="57"/>
      <c r="G27" s="57"/>
      <c r="H27" s="57"/>
      <c r="I27" s="57"/>
      <c r="J27" s="53"/>
      <c r="K27" s="53"/>
      <c r="L27" s="58"/>
      <c r="M27" s="58"/>
      <c r="N27" s="58"/>
      <c r="O27" s="58"/>
      <c r="P27" s="38"/>
      <c r="Q27" s="38"/>
      <c r="R27" s="38"/>
      <c r="S27" s="36"/>
    </row>
    <row r="28" spans="1:19" s="10" customFormat="1" ht="19.5" customHeight="1">
      <c r="A28" s="57" t="s">
        <v>55</v>
      </c>
      <c r="B28" s="57"/>
      <c r="C28" s="57"/>
      <c r="D28" s="57"/>
      <c r="E28" s="57"/>
      <c r="F28" s="57"/>
      <c r="G28" s="57"/>
      <c r="H28" s="57"/>
      <c r="I28" s="57"/>
      <c r="J28" s="53"/>
      <c r="K28" s="59"/>
      <c r="L28" s="58"/>
      <c r="M28" s="58"/>
      <c r="N28" s="58"/>
      <c r="O28" s="58"/>
      <c r="P28" s="38"/>
      <c r="Q28" s="38"/>
      <c r="R28" s="38"/>
      <c r="S28" s="38"/>
    </row>
    <row r="29" spans="1:19" s="10" customFormat="1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3"/>
      <c r="K29" s="59"/>
      <c r="L29" s="58"/>
      <c r="M29" s="58"/>
      <c r="N29" s="58"/>
      <c r="O29" s="58"/>
      <c r="P29" s="38"/>
      <c r="Q29" s="38"/>
      <c r="R29" s="38"/>
      <c r="S29" s="38"/>
    </row>
    <row r="30" spans="1:19" s="1" customFormat="1" ht="21">
      <c r="A30" s="36"/>
      <c r="B30" s="36"/>
      <c r="C30" s="36"/>
      <c r="D30" s="36"/>
      <c r="E30" s="36"/>
      <c r="F30" s="36"/>
      <c r="G30" s="36"/>
      <c r="H30" s="37" t="s">
        <v>49</v>
      </c>
      <c r="I30" s="36"/>
      <c r="J30" s="36"/>
      <c r="K30" s="36"/>
      <c r="L30" s="36"/>
      <c r="M30" s="36"/>
      <c r="N30" s="36"/>
      <c r="O30" s="38"/>
      <c r="P30" s="36"/>
      <c r="Q30" s="36"/>
      <c r="R30" s="36"/>
      <c r="S30" s="39" t="s">
        <v>1</v>
      </c>
    </row>
    <row r="31" spans="1:19" s="1" customFormat="1" ht="8.2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8"/>
      <c r="P31" s="36"/>
      <c r="Q31" s="36"/>
      <c r="R31" s="36"/>
      <c r="S31" s="39"/>
    </row>
    <row r="32" spans="1:19" s="1" customFormat="1" ht="14.25" customHeight="1" thickBot="1">
      <c r="A32" s="177" t="s">
        <v>2</v>
      </c>
      <c r="B32" s="180" t="s">
        <v>3</v>
      </c>
      <c r="C32" s="180" t="s">
        <v>4</v>
      </c>
      <c r="D32" s="180" t="s">
        <v>5</v>
      </c>
      <c r="E32" s="180"/>
      <c r="F32" s="180"/>
      <c r="G32" s="180" t="s">
        <v>6</v>
      </c>
      <c r="H32" s="180" t="s">
        <v>7</v>
      </c>
      <c r="I32" s="191" t="s">
        <v>8</v>
      </c>
      <c r="J32" s="191"/>
      <c r="K32" s="191"/>
      <c r="L32" s="191"/>
      <c r="M32" s="193" t="s">
        <v>37</v>
      </c>
      <c r="N32" s="193"/>
      <c r="O32" s="196" t="s">
        <v>40</v>
      </c>
      <c r="P32" s="197"/>
      <c r="Q32" s="197"/>
      <c r="R32" s="207" t="s">
        <v>36</v>
      </c>
      <c r="S32" s="208"/>
    </row>
    <row r="33" spans="1:19" s="1" customFormat="1" ht="14.25" customHeight="1" thickBot="1">
      <c r="A33" s="178"/>
      <c r="B33" s="181"/>
      <c r="C33" s="181"/>
      <c r="D33" s="181"/>
      <c r="E33" s="181"/>
      <c r="F33" s="181"/>
      <c r="G33" s="181"/>
      <c r="H33" s="181"/>
      <c r="I33" s="192"/>
      <c r="J33" s="192"/>
      <c r="K33" s="192"/>
      <c r="L33" s="192"/>
      <c r="M33" s="194"/>
      <c r="N33" s="194"/>
      <c r="O33" s="198" t="s">
        <v>56</v>
      </c>
      <c r="P33" s="211" t="s">
        <v>9</v>
      </c>
      <c r="Q33" s="213" t="s">
        <v>35</v>
      </c>
      <c r="R33" s="209"/>
      <c r="S33" s="210"/>
    </row>
    <row r="34" spans="1:19" s="1" customFormat="1" ht="14.25" customHeight="1" thickBot="1">
      <c r="A34" s="178"/>
      <c r="B34" s="181"/>
      <c r="C34" s="181"/>
      <c r="D34" s="182"/>
      <c r="E34" s="182"/>
      <c r="F34" s="182"/>
      <c r="G34" s="181"/>
      <c r="H34" s="181"/>
      <c r="I34" s="203" t="s">
        <v>12</v>
      </c>
      <c r="J34" s="203"/>
      <c r="K34" s="205" t="s">
        <v>13</v>
      </c>
      <c r="L34" s="205"/>
      <c r="M34" s="194"/>
      <c r="N34" s="194"/>
      <c r="O34" s="199"/>
      <c r="P34" s="212"/>
      <c r="Q34" s="214"/>
      <c r="R34" s="218" t="s">
        <v>10</v>
      </c>
      <c r="S34" s="225" t="s">
        <v>11</v>
      </c>
    </row>
    <row r="35" spans="1:19" s="6" customFormat="1" ht="14.25" customHeight="1" thickBot="1">
      <c r="A35" s="178"/>
      <c r="B35" s="181"/>
      <c r="C35" s="181"/>
      <c r="D35" s="180" t="s">
        <v>14</v>
      </c>
      <c r="E35" s="180" t="s">
        <v>15</v>
      </c>
      <c r="F35" s="180" t="s">
        <v>16</v>
      </c>
      <c r="G35" s="181"/>
      <c r="H35" s="181"/>
      <c r="I35" s="221" t="s">
        <v>17</v>
      </c>
      <c r="J35" s="221"/>
      <c r="K35" s="222" t="s">
        <v>18</v>
      </c>
      <c r="L35" s="222"/>
      <c r="M35" s="194"/>
      <c r="N35" s="194"/>
      <c r="O35" s="40" t="s">
        <v>41</v>
      </c>
      <c r="P35" s="41" t="s">
        <v>31</v>
      </c>
      <c r="Q35" s="214"/>
      <c r="R35" s="219"/>
      <c r="S35" s="226"/>
    </row>
    <row r="36" spans="1:19" s="1" customFormat="1" ht="14.25" customHeight="1">
      <c r="A36" s="179"/>
      <c r="B36" s="182"/>
      <c r="C36" s="182"/>
      <c r="D36" s="182"/>
      <c r="E36" s="182"/>
      <c r="F36" s="182"/>
      <c r="G36" s="182"/>
      <c r="H36" s="182"/>
      <c r="I36" s="223" t="s">
        <v>19</v>
      </c>
      <c r="J36" s="223"/>
      <c r="K36" s="224" t="s">
        <v>20</v>
      </c>
      <c r="L36" s="224"/>
      <c r="M36" s="195"/>
      <c r="N36" s="195"/>
      <c r="O36" s="60"/>
      <c r="P36" s="61" t="s">
        <v>32</v>
      </c>
      <c r="Q36" s="215"/>
      <c r="R36" s="220"/>
      <c r="S36" s="227"/>
    </row>
    <row r="37" spans="1:19" s="7" customFormat="1" ht="24.75" customHeight="1">
      <c r="A37" s="148">
        <v>1</v>
      </c>
      <c r="B37" s="149" t="s">
        <v>21</v>
      </c>
      <c r="C37" s="151" t="s">
        <v>60</v>
      </c>
      <c r="D37" s="145">
        <v>8</v>
      </c>
      <c r="E37" s="145">
        <v>40</v>
      </c>
      <c r="F37" s="145">
        <v>173.3</v>
      </c>
      <c r="G37" s="145">
        <v>21.6</v>
      </c>
      <c r="H37" s="46" t="s">
        <v>39</v>
      </c>
      <c r="I37" s="146">
        <v>300000</v>
      </c>
      <c r="J37" s="146"/>
      <c r="K37" s="146">
        <v>10500</v>
      </c>
      <c r="L37" s="146"/>
      <c r="M37" s="147">
        <f>I37+I38+K37+K38</f>
        <v>350500</v>
      </c>
      <c r="N37" s="147"/>
      <c r="O37" s="163">
        <f>M37*4</f>
        <v>1402000</v>
      </c>
      <c r="P37" s="147">
        <v>500000</v>
      </c>
      <c r="Q37" s="147">
        <f>O37+P37</f>
        <v>1902000</v>
      </c>
      <c r="R37" s="159" t="s">
        <v>28</v>
      </c>
      <c r="S37" s="145" t="s">
        <v>28</v>
      </c>
    </row>
    <row r="38" spans="1:19" s="7" customFormat="1" ht="24.75" customHeight="1">
      <c r="A38" s="148"/>
      <c r="B38" s="150"/>
      <c r="C38" s="152"/>
      <c r="D38" s="145"/>
      <c r="E38" s="145"/>
      <c r="F38" s="145"/>
      <c r="G38" s="145"/>
      <c r="H38" s="47">
        <v>300000</v>
      </c>
      <c r="I38" s="158">
        <v>20000</v>
      </c>
      <c r="J38" s="158"/>
      <c r="K38" s="144">
        <v>20000</v>
      </c>
      <c r="L38" s="144"/>
      <c r="M38" s="147"/>
      <c r="N38" s="147"/>
      <c r="O38" s="144"/>
      <c r="P38" s="147"/>
      <c r="Q38" s="147"/>
      <c r="R38" s="159"/>
      <c r="S38" s="145"/>
    </row>
    <row r="39" spans="1:19" s="35" customFormat="1" ht="43.5" customHeight="1">
      <c r="A39" s="246" t="s">
        <v>57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</row>
    <row r="40" spans="1:19" s="7" customFormat="1" ht="24.75" customHeight="1">
      <c r="A40" s="148">
        <v>2</v>
      </c>
      <c r="B40" s="149" t="s">
        <v>21</v>
      </c>
      <c r="C40" s="151" t="s">
        <v>60</v>
      </c>
      <c r="D40" s="145">
        <v>8</v>
      </c>
      <c r="E40" s="145">
        <v>40</v>
      </c>
      <c r="F40" s="145">
        <v>173.3</v>
      </c>
      <c r="G40" s="145">
        <v>21.6</v>
      </c>
      <c r="H40" s="46" t="s">
        <v>39</v>
      </c>
      <c r="I40" s="146">
        <v>250000</v>
      </c>
      <c r="J40" s="146"/>
      <c r="K40" s="146">
        <v>10500</v>
      </c>
      <c r="L40" s="146"/>
      <c r="M40" s="147">
        <f>I40+I41+K40+K41</f>
        <v>280500</v>
      </c>
      <c r="N40" s="147"/>
      <c r="O40" s="147">
        <f>M40*4</f>
        <v>1122000</v>
      </c>
      <c r="P40" s="147">
        <v>300000</v>
      </c>
      <c r="Q40" s="153">
        <f>O40+P40</f>
        <v>1422000</v>
      </c>
      <c r="R40" s="159" t="s">
        <v>42</v>
      </c>
      <c r="S40" s="145" t="s">
        <v>42</v>
      </c>
    </row>
    <row r="41" spans="1:19" s="7" customFormat="1" ht="24.75" customHeight="1">
      <c r="A41" s="148"/>
      <c r="B41" s="150"/>
      <c r="C41" s="152"/>
      <c r="D41" s="145"/>
      <c r="E41" s="145"/>
      <c r="F41" s="145"/>
      <c r="G41" s="145"/>
      <c r="H41" s="47">
        <v>250000</v>
      </c>
      <c r="I41" s="158">
        <v>10000</v>
      </c>
      <c r="J41" s="158"/>
      <c r="K41" s="144">
        <v>10000</v>
      </c>
      <c r="L41" s="144"/>
      <c r="M41" s="147"/>
      <c r="N41" s="147"/>
      <c r="O41" s="147"/>
      <c r="P41" s="147"/>
      <c r="Q41" s="153"/>
      <c r="R41" s="159"/>
      <c r="S41" s="145"/>
    </row>
    <row r="42" spans="1:19" s="34" customFormat="1" ht="43.5" customHeight="1">
      <c r="A42" s="244" t="s">
        <v>58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</row>
    <row r="43" spans="1:19" s="7" customFormat="1" ht="24.75" customHeight="1">
      <c r="A43" s="161">
        <v>3</v>
      </c>
      <c r="B43" s="149" t="s">
        <v>21</v>
      </c>
      <c r="C43" s="151" t="s">
        <v>60</v>
      </c>
      <c r="D43" s="145">
        <v>8</v>
      </c>
      <c r="E43" s="145">
        <v>40</v>
      </c>
      <c r="F43" s="145">
        <f>D43*G43</f>
        <v>168</v>
      </c>
      <c r="G43" s="145">
        <v>21</v>
      </c>
      <c r="H43" s="46" t="s">
        <v>39</v>
      </c>
      <c r="I43" s="146">
        <f>H44*G43</f>
        <v>252000</v>
      </c>
      <c r="J43" s="146"/>
      <c r="K43" s="146">
        <f>G43*500</f>
        <v>10500</v>
      </c>
      <c r="L43" s="146"/>
      <c r="M43" s="147">
        <f>I43+I44+K43+K44</f>
        <v>267500</v>
      </c>
      <c r="N43" s="147"/>
      <c r="O43" s="147">
        <f>M43*4</f>
        <v>1070000</v>
      </c>
      <c r="P43" s="147">
        <v>0</v>
      </c>
      <c r="Q43" s="160">
        <f>O43+P43</f>
        <v>1070000</v>
      </c>
      <c r="R43" s="154" t="s">
        <v>42</v>
      </c>
      <c r="S43" s="156" t="s">
        <v>42</v>
      </c>
    </row>
    <row r="44" spans="1:19" s="7" customFormat="1" ht="24.75" customHeight="1">
      <c r="A44" s="162"/>
      <c r="B44" s="150"/>
      <c r="C44" s="152"/>
      <c r="D44" s="145"/>
      <c r="E44" s="145"/>
      <c r="F44" s="145"/>
      <c r="G44" s="145"/>
      <c r="H44" s="47">
        <v>12000</v>
      </c>
      <c r="I44" s="158">
        <v>0</v>
      </c>
      <c r="J44" s="158"/>
      <c r="K44" s="144">
        <v>5000</v>
      </c>
      <c r="L44" s="144"/>
      <c r="M44" s="147"/>
      <c r="N44" s="147"/>
      <c r="O44" s="147"/>
      <c r="P44" s="147"/>
      <c r="Q44" s="160"/>
      <c r="R44" s="155"/>
      <c r="S44" s="157"/>
    </row>
    <row r="45" spans="1:19" s="34" customFormat="1" ht="31.5" customHeight="1">
      <c r="A45" s="244" t="s">
        <v>59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</row>
    <row r="46" spans="1:19" s="7" customFormat="1" ht="24.75" customHeight="1">
      <c r="A46" s="148">
        <v>4</v>
      </c>
      <c r="B46" s="149" t="s">
        <v>21</v>
      </c>
      <c r="C46" s="151" t="s">
        <v>60</v>
      </c>
      <c r="D46" s="145">
        <v>8</v>
      </c>
      <c r="E46" s="145">
        <v>16</v>
      </c>
      <c r="F46" s="145">
        <f>D46*G46</f>
        <v>80</v>
      </c>
      <c r="G46" s="145">
        <v>10</v>
      </c>
      <c r="H46" s="46" t="s">
        <v>39</v>
      </c>
      <c r="I46" s="146">
        <f>H47*G46</f>
        <v>120000</v>
      </c>
      <c r="J46" s="146"/>
      <c r="K46" s="146">
        <f>G46*500</f>
        <v>5000</v>
      </c>
      <c r="L46" s="146"/>
      <c r="M46" s="147">
        <f>I46+I47+K46+K47</f>
        <v>125000</v>
      </c>
      <c r="N46" s="147"/>
      <c r="O46" s="147">
        <f>M46*4</f>
        <v>500000</v>
      </c>
      <c r="P46" s="147">
        <v>0</v>
      </c>
      <c r="Q46" s="160">
        <f>O46+P46</f>
        <v>500000</v>
      </c>
      <c r="R46" s="159" t="s">
        <v>29</v>
      </c>
      <c r="S46" s="145" t="s">
        <v>29</v>
      </c>
    </row>
    <row r="47" spans="1:19" s="7" customFormat="1" ht="24.75" customHeight="1">
      <c r="A47" s="148"/>
      <c r="B47" s="150"/>
      <c r="C47" s="152"/>
      <c r="D47" s="145"/>
      <c r="E47" s="145"/>
      <c r="F47" s="145"/>
      <c r="G47" s="145"/>
      <c r="H47" s="47">
        <v>12000</v>
      </c>
      <c r="I47" s="158">
        <v>0</v>
      </c>
      <c r="J47" s="158"/>
      <c r="K47" s="144">
        <v>0</v>
      </c>
      <c r="L47" s="144"/>
      <c r="M47" s="147"/>
      <c r="N47" s="147"/>
      <c r="O47" s="147"/>
      <c r="P47" s="147"/>
      <c r="Q47" s="160"/>
      <c r="R47" s="159"/>
      <c r="S47" s="145"/>
    </row>
    <row r="48" spans="1:19" s="34" customFormat="1" ht="31.5" customHeight="1">
      <c r="A48" s="244" t="s">
        <v>50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</row>
    <row r="49" spans="1:19" s="7" customFormat="1" ht="24.75" customHeight="1">
      <c r="A49" s="148">
        <v>5</v>
      </c>
      <c r="B49" s="149" t="s">
        <v>21</v>
      </c>
      <c r="C49" s="151" t="s">
        <v>60</v>
      </c>
      <c r="D49" s="145">
        <v>8</v>
      </c>
      <c r="E49" s="145">
        <v>40</v>
      </c>
      <c r="F49" s="145">
        <f>D49*G49</f>
        <v>168</v>
      </c>
      <c r="G49" s="145">
        <v>21</v>
      </c>
      <c r="H49" s="46" t="s">
        <v>39</v>
      </c>
      <c r="I49" s="146">
        <f>F49*H50</f>
        <v>252000</v>
      </c>
      <c r="J49" s="146"/>
      <c r="K49" s="146">
        <f>500*G49</f>
        <v>10500</v>
      </c>
      <c r="L49" s="146"/>
      <c r="M49" s="147">
        <f>I49+I50+K49+K50</f>
        <v>267500</v>
      </c>
      <c r="N49" s="147"/>
      <c r="O49" s="147">
        <f>M49*4</f>
        <v>1070000</v>
      </c>
      <c r="P49" s="147">
        <v>50000</v>
      </c>
      <c r="Q49" s="153">
        <f>O49+P49</f>
        <v>1120000</v>
      </c>
      <c r="R49" s="154" t="s">
        <v>42</v>
      </c>
      <c r="S49" s="156" t="s">
        <v>42</v>
      </c>
    </row>
    <row r="50" spans="1:19" s="7" customFormat="1" ht="24.75" customHeight="1">
      <c r="A50" s="148"/>
      <c r="B50" s="150"/>
      <c r="C50" s="152"/>
      <c r="D50" s="145"/>
      <c r="E50" s="145"/>
      <c r="F50" s="145"/>
      <c r="G50" s="145"/>
      <c r="H50" s="47">
        <v>1500</v>
      </c>
      <c r="I50" s="158">
        <v>0</v>
      </c>
      <c r="J50" s="158"/>
      <c r="K50" s="144">
        <v>5000</v>
      </c>
      <c r="L50" s="144"/>
      <c r="M50" s="147"/>
      <c r="N50" s="147"/>
      <c r="O50" s="147"/>
      <c r="P50" s="147"/>
      <c r="Q50" s="153"/>
      <c r="R50" s="155"/>
      <c r="S50" s="157"/>
    </row>
    <row r="51" spans="1:19" s="7" customFormat="1" ht="31.5" customHeight="1">
      <c r="A51" s="244" t="s">
        <v>51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</row>
    <row r="52" spans="1:19" s="7" customFormat="1" ht="24.75" customHeight="1">
      <c r="A52" s="148">
        <v>6</v>
      </c>
      <c r="B52" s="149" t="s">
        <v>21</v>
      </c>
      <c r="C52" s="151" t="s">
        <v>60</v>
      </c>
      <c r="D52" s="145">
        <v>4</v>
      </c>
      <c r="E52" s="145">
        <v>20</v>
      </c>
      <c r="F52" s="145">
        <f>D52*G52</f>
        <v>84</v>
      </c>
      <c r="G52" s="145">
        <v>21</v>
      </c>
      <c r="H52" s="46" t="s">
        <v>39</v>
      </c>
      <c r="I52" s="146">
        <f>F52*H53</f>
        <v>126000</v>
      </c>
      <c r="J52" s="146"/>
      <c r="K52" s="146">
        <f>500*G52</f>
        <v>10500</v>
      </c>
      <c r="L52" s="146"/>
      <c r="M52" s="147">
        <f>I52+I53+K52+K53</f>
        <v>136500</v>
      </c>
      <c r="N52" s="147"/>
      <c r="O52" s="147">
        <f>M52*4</f>
        <v>546000</v>
      </c>
      <c r="P52" s="147"/>
      <c r="Q52" s="153">
        <f>O52+P52</f>
        <v>546000</v>
      </c>
      <c r="R52" s="159" t="s">
        <v>42</v>
      </c>
      <c r="S52" s="145" t="s">
        <v>29</v>
      </c>
    </row>
    <row r="53" spans="1:19" s="7" customFormat="1" ht="24.75" customHeight="1">
      <c r="A53" s="148"/>
      <c r="B53" s="150"/>
      <c r="C53" s="152"/>
      <c r="D53" s="145"/>
      <c r="E53" s="145"/>
      <c r="F53" s="145"/>
      <c r="G53" s="145"/>
      <c r="H53" s="47">
        <v>1500</v>
      </c>
      <c r="I53" s="158">
        <v>0</v>
      </c>
      <c r="J53" s="158"/>
      <c r="K53" s="144">
        <v>0</v>
      </c>
      <c r="L53" s="144"/>
      <c r="M53" s="147"/>
      <c r="N53" s="147"/>
      <c r="O53" s="147"/>
      <c r="P53" s="147"/>
      <c r="Q53" s="153"/>
      <c r="R53" s="159"/>
      <c r="S53" s="145"/>
    </row>
    <row r="54" spans="1:19" ht="31.5" customHeight="1">
      <c r="A54" s="244" t="s">
        <v>52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</row>
  </sheetData>
  <sheetProtection/>
  <mergeCells count="281">
    <mergeCell ref="A54:S54"/>
    <mergeCell ref="A39:S39"/>
    <mergeCell ref="A42:S42"/>
    <mergeCell ref="A45:S45"/>
    <mergeCell ref="A48:S48"/>
    <mergeCell ref="A51:S51"/>
    <mergeCell ref="A40:A41"/>
    <mergeCell ref="B40:B41"/>
    <mergeCell ref="C40:C41"/>
    <mergeCell ref="D40:D41"/>
    <mergeCell ref="A2:S3"/>
    <mergeCell ref="A4:A8"/>
    <mergeCell ref="B4:B8"/>
    <mergeCell ref="C4:C8"/>
    <mergeCell ref="D4:F6"/>
    <mergeCell ref="G4:G8"/>
    <mergeCell ref="H4:H8"/>
    <mergeCell ref="I4:L5"/>
    <mergeCell ref="M4:N8"/>
    <mergeCell ref="O4:Q4"/>
    <mergeCell ref="R4:S5"/>
    <mergeCell ref="O5:O6"/>
    <mergeCell ref="P5:P6"/>
    <mergeCell ref="Q5:Q8"/>
    <mergeCell ref="I6:J6"/>
    <mergeCell ref="K6:L6"/>
    <mergeCell ref="R6:R8"/>
    <mergeCell ref="S6:S8"/>
    <mergeCell ref="D7:D8"/>
    <mergeCell ref="E7:E8"/>
    <mergeCell ref="F7:F8"/>
    <mergeCell ref="I7:J7"/>
    <mergeCell ref="K7:L7"/>
    <mergeCell ref="I8:J8"/>
    <mergeCell ref="K8:L8"/>
    <mergeCell ref="A9:A10"/>
    <mergeCell ref="B9:B10"/>
    <mergeCell ref="C9:C10"/>
    <mergeCell ref="D9:D10"/>
    <mergeCell ref="E9:E10"/>
    <mergeCell ref="F9:F10"/>
    <mergeCell ref="G9:G10"/>
    <mergeCell ref="I9:J9"/>
    <mergeCell ref="K9:L9"/>
    <mergeCell ref="M9:N10"/>
    <mergeCell ref="O9:O10"/>
    <mergeCell ref="A37:A38"/>
    <mergeCell ref="B37:B38"/>
    <mergeCell ref="C37:C38"/>
    <mergeCell ref="D37:D38"/>
    <mergeCell ref="E37:E38"/>
    <mergeCell ref="P9:P10"/>
    <mergeCell ref="Q9:Q10"/>
    <mergeCell ref="R9:R10"/>
    <mergeCell ref="S9:S10"/>
    <mergeCell ref="I10:J10"/>
    <mergeCell ref="K10:L10"/>
    <mergeCell ref="A11:A12"/>
    <mergeCell ref="B11:B12"/>
    <mergeCell ref="C11:C12"/>
    <mergeCell ref="D11:D12"/>
    <mergeCell ref="E11:E12"/>
    <mergeCell ref="F11:F12"/>
    <mergeCell ref="G11:G12"/>
    <mergeCell ref="I11:J11"/>
    <mergeCell ref="K11:L11"/>
    <mergeCell ref="M11:N12"/>
    <mergeCell ref="O11:O12"/>
    <mergeCell ref="D35:D36"/>
    <mergeCell ref="E35:E36"/>
    <mergeCell ref="F35:F36"/>
    <mergeCell ref="G13:G14"/>
    <mergeCell ref="I13:J13"/>
    <mergeCell ref="P11:P12"/>
    <mergeCell ref="Q11:Q12"/>
    <mergeCell ref="R11:R12"/>
    <mergeCell ref="S11:S12"/>
    <mergeCell ref="I12:J12"/>
    <mergeCell ref="K12:L12"/>
    <mergeCell ref="A13:A14"/>
    <mergeCell ref="B13:B14"/>
    <mergeCell ref="C13:C14"/>
    <mergeCell ref="D13:D14"/>
    <mergeCell ref="E13:E14"/>
    <mergeCell ref="F13:F14"/>
    <mergeCell ref="K13:L13"/>
    <mergeCell ref="M13:N14"/>
    <mergeCell ref="O13:O14"/>
    <mergeCell ref="S34:S36"/>
    <mergeCell ref="P13:P14"/>
    <mergeCell ref="Q13:Q14"/>
    <mergeCell ref="R13:R14"/>
    <mergeCell ref="S13:S14"/>
    <mergeCell ref="K15:L15"/>
    <mergeCell ref="M15:N16"/>
    <mergeCell ref="I14:J14"/>
    <mergeCell ref="K14:L14"/>
    <mergeCell ref="A15:A16"/>
    <mergeCell ref="B15:B16"/>
    <mergeCell ref="C15:C16"/>
    <mergeCell ref="D15:D16"/>
    <mergeCell ref="E15:E16"/>
    <mergeCell ref="F15:F16"/>
    <mergeCell ref="G15:G16"/>
    <mergeCell ref="I15:J15"/>
    <mergeCell ref="O15:O16"/>
    <mergeCell ref="R34:R36"/>
    <mergeCell ref="I35:J35"/>
    <mergeCell ref="K35:L35"/>
    <mergeCell ref="I36:J36"/>
    <mergeCell ref="K36:L36"/>
    <mergeCell ref="P15:P16"/>
    <mergeCell ref="Q15:Q16"/>
    <mergeCell ref="R15:R16"/>
    <mergeCell ref="I17:J17"/>
    <mergeCell ref="S15:S16"/>
    <mergeCell ref="I16:J16"/>
    <mergeCell ref="K16:L16"/>
    <mergeCell ref="A17:A18"/>
    <mergeCell ref="B17:B18"/>
    <mergeCell ref="C17:C18"/>
    <mergeCell ref="D17:D18"/>
    <mergeCell ref="E17:E18"/>
    <mergeCell ref="F17:F18"/>
    <mergeCell ref="G17:G18"/>
    <mergeCell ref="M17:N18"/>
    <mergeCell ref="O17:O18"/>
    <mergeCell ref="R32:S33"/>
    <mergeCell ref="P33:P34"/>
    <mergeCell ref="Q33:Q36"/>
    <mergeCell ref="O19:O20"/>
    <mergeCell ref="P19:P20"/>
    <mergeCell ref="Q19:Q20"/>
    <mergeCell ref="R19:R20"/>
    <mergeCell ref="S19:S20"/>
    <mergeCell ref="K34:L34"/>
    <mergeCell ref="P17:P18"/>
    <mergeCell ref="Q17:Q18"/>
    <mergeCell ref="R17:R18"/>
    <mergeCell ref="S17:S18"/>
    <mergeCell ref="I18:J18"/>
    <mergeCell ref="K18:L18"/>
    <mergeCell ref="K19:L19"/>
    <mergeCell ref="M19:N20"/>
    <mergeCell ref="K17:L17"/>
    <mergeCell ref="A19:A20"/>
    <mergeCell ref="B19:B20"/>
    <mergeCell ref="C19:C20"/>
    <mergeCell ref="D19:D20"/>
    <mergeCell ref="E19:E20"/>
    <mergeCell ref="F19:F20"/>
    <mergeCell ref="H32:H36"/>
    <mergeCell ref="I32:L33"/>
    <mergeCell ref="M32:N36"/>
    <mergeCell ref="O32:Q32"/>
    <mergeCell ref="O33:O34"/>
    <mergeCell ref="E21:E22"/>
    <mergeCell ref="F21:F22"/>
    <mergeCell ref="M21:N22"/>
    <mergeCell ref="P23:P26"/>
    <mergeCell ref="I34:J34"/>
    <mergeCell ref="I20:J20"/>
    <mergeCell ref="K20:L20"/>
    <mergeCell ref="G19:G20"/>
    <mergeCell ref="I19:J19"/>
    <mergeCell ref="O21:O22"/>
    <mergeCell ref="I22:J22"/>
    <mergeCell ref="K22:L22"/>
    <mergeCell ref="I21:J21"/>
    <mergeCell ref="K21:L21"/>
    <mergeCell ref="A32:A36"/>
    <mergeCell ref="B32:B36"/>
    <mergeCell ref="C32:C36"/>
    <mergeCell ref="D32:F34"/>
    <mergeCell ref="G32:G36"/>
    <mergeCell ref="A21:A22"/>
    <mergeCell ref="B21:B22"/>
    <mergeCell ref="C21:C22"/>
    <mergeCell ref="D21:D22"/>
    <mergeCell ref="G21:G22"/>
    <mergeCell ref="R23:S23"/>
    <mergeCell ref="Q24:Q25"/>
    <mergeCell ref="R24:S25"/>
    <mergeCell ref="R26:S26"/>
    <mergeCell ref="P21:P22"/>
    <mergeCell ref="Q21:Q22"/>
    <mergeCell ref="R21:R22"/>
    <mergeCell ref="S21:S22"/>
    <mergeCell ref="F37:F38"/>
    <mergeCell ref="G37:G38"/>
    <mergeCell ref="I37:J37"/>
    <mergeCell ref="K37:L37"/>
    <mergeCell ref="M37:N38"/>
    <mergeCell ref="O37:O38"/>
    <mergeCell ref="P37:P38"/>
    <mergeCell ref="Q37:Q38"/>
    <mergeCell ref="R37:R38"/>
    <mergeCell ref="S37:S38"/>
    <mergeCell ref="I38:J38"/>
    <mergeCell ref="K38:L38"/>
    <mergeCell ref="E40:E41"/>
    <mergeCell ref="F40:F41"/>
    <mergeCell ref="G40:G41"/>
    <mergeCell ref="I40:J40"/>
    <mergeCell ref="K40:L40"/>
    <mergeCell ref="M40:N41"/>
    <mergeCell ref="O40:O41"/>
    <mergeCell ref="P40:P41"/>
    <mergeCell ref="Q40:Q41"/>
    <mergeCell ref="R40:R41"/>
    <mergeCell ref="S40:S41"/>
    <mergeCell ref="I41:J41"/>
    <mergeCell ref="K41:L41"/>
    <mergeCell ref="A43:A44"/>
    <mergeCell ref="B43:B44"/>
    <mergeCell ref="C43:C44"/>
    <mergeCell ref="D43:D44"/>
    <mergeCell ref="E43:E44"/>
    <mergeCell ref="F43:F44"/>
    <mergeCell ref="G43:G44"/>
    <mergeCell ref="I43:J43"/>
    <mergeCell ref="K43:L43"/>
    <mergeCell ref="M43:N44"/>
    <mergeCell ref="O43:O44"/>
    <mergeCell ref="P43:P44"/>
    <mergeCell ref="Q43:Q44"/>
    <mergeCell ref="R43:R44"/>
    <mergeCell ref="S43:S44"/>
    <mergeCell ref="I44:J44"/>
    <mergeCell ref="K44:L44"/>
    <mergeCell ref="A46:A47"/>
    <mergeCell ref="B46:B47"/>
    <mergeCell ref="C46:C47"/>
    <mergeCell ref="D46:D47"/>
    <mergeCell ref="E46:E47"/>
    <mergeCell ref="F46:F47"/>
    <mergeCell ref="G46:G47"/>
    <mergeCell ref="I46:J46"/>
    <mergeCell ref="K46:L46"/>
    <mergeCell ref="M46:N47"/>
    <mergeCell ref="O46:O47"/>
    <mergeCell ref="P46:P47"/>
    <mergeCell ref="Q46:Q47"/>
    <mergeCell ref="R46:R47"/>
    <mergeCell ref="S46:S47"/>
    <mergeCell ref="I47:J47"/>
    <mergeCell ref="K47:L47"/>
    <mergeCell ref="A49:A50"/>
    <mergeCell ref="B49:B50"/>
    <mergeCell ref="C49:C50"/>
    <mergeCell ref="D49:D50"/>
    <mergeCell ref="E49:E50"/>
    <mergeCell ref="F49:F50"/>
    <mergeCell ref="G49:G50"/>
    <mergeCell ref="I49:J49"/>
    <mergeCell ref="K49:L49"/>
    <mergeCell ref="M49:N50"/>
    <mergeCell ref="O49:O50"/>
    <mergeCell ref="P49:P50"/>
    <mergeCell ref="Q49:Q50"/>
    <mergeCell ref="R49:R50"/>
    <mergeCell ref="S49:S50"/>
    <mergeCell ref="I50:J50"/>
    <mergeCell ref="K50:L50"/>
    <mergeCell ref="P52:P53"/>
    <mergeCell ref="Q52:Q53"/>
    <mergeCell ref="R52:R53"/>
    <mergeCell ref="S52:S53"/>
    <mergeCell ref="I53:J53"/>
    <mergeCell ref="A52:A53"/>
    <mergeCell ref="B52:B53"/>
    <mergeCell ref="C52:C53"/>
    <mergeCell ref="D52:D53"/>
    <mergeCell ref="E52:E53"/>
    <mergeCell ref="F52:F53"/>
    <mergeCell ref="K53:L53"/>
    <mergeCell ref="G52:G53"/>
    <mergeCell ref="I52:J52"/>
    <mergeCell ref="K52:L52"/>
    <mergeCell ref="M52:N53"/>
    <mergeCell ref="O52:O53"/>
  </mergeCells>
  <printOptions horizontalCentered="1"/>
  <pageMargins left="0.1968503937007874" right="0.1968503937007874" top="0.3937007874015748" bottom="0.3937007874015748" header="0.31496062992125984" footer="0.15748031496062992"/>
  <pageSetup horizontalDpi="600" verticalDpi="600" orientation="landscape" paperSize="9" scale="95" r:id="rId2"/>
  <rowBreaks count="1" manualBreakCount="1">
    <brk id="2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11400.清水　城太</dc:creator>
  <cp:keywords/>
  <dc:description/>
  <cp:lastModifiedBy>11402.上野　妙子</cp:lastModifiedBy>
  <cp:lastPrinted>2017-03-06T07:35:19Z</cp:lastPrinted>
  <dcterms:created xsi:type="dcterms:W3CDTF">2017-02-09T08:16:47Z</dcterms:created>
  <dcterms:modified xsi:type="dcterms:W3CDTF">2017-03-23T04:25:37Z</dcterms:modified>
  <cp:category/>
  <cp:version/>
  <cp:contentType/>
  <cp:contentStatus/>
</cp:coreProperties>
</file>