
<file path=[Content_Types].xml><?xml version="1.0" encoding="utf-8"?>
<Types xmlns="http://schemas.openxmlformats.org/package/2006/content-types">
  <Default ContentType="application/vnd.openxmlformats-officedocument.vmlDrawing" Extension="vml"/>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custom-properties+xml" PartName="/docProps/custom.xml"/>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binary" PartName="/xl/commentsmeta2"/>
  <Override ContentType="application/binary" PartName="/xl/metadata"/>
  <Override ContentType="application/binary" PartName="/xl/commentsmeta0"/>
  <Override ContentType="application/binary" PartName="/xl/commentsmeta1"/>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3.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2.xml"/>
  <Override ContentType="application/vnd.openxmlformats-package.core-properties+xml" PartName="/docProps/core.xml"/>
  <Override ContentType="application/vnd.openxmlformats-officedocument.spreadsheetml.externalLink+xml" PartName="/xl/externalLinks/externalLink1.xml"/>
  <Override ContentType="application/vnd.openxmlformats-officedocument.spreadsheetml.externalLink+xml" PartName="/xl/externalLinks/externalLink2.xml"/>
  <Override ContentType="application/vnd.openxmlformats-officedocument.spreadsheetml.styles+xml" PartName="/xl/styles.xml"/>
  <Override ContentType="application/vnd.openxmlformats-officedocument.spreadsheetml.comments+xml" PartName="/xl/comments1.xml"/>
  <Override ContentType="application/vnd.openxmlformats-officedocument.spreadsheetml.comments+xml" PartName="/xl/comments3.xml"/>
  <Override ContentType="application/vnd.openxmlformats-officedocument.spreadsheetml.comments+xml" PartName="/xl/comments2.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custom-properties" Target="docProps/custom.xml"/><Relationship Id="rId3"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基本情報入力シート" sheetId="1" r:id="rId4"/>
    <sheet state="visible" name="別紙様式3-1" sheetId="2" r:id="rId5"/>
    <sheet state="visible" name="別紙様式3-2（加算　個票）" sheetId="3" r:id="rId6"/>
    <sheet state="hidden" name="【参考】数式用" sheetId="4" r:id="rId7"/>
    <sheet state="hidden" name="【参考】数式用2" sheetId="5" r:id="rId8"/>
  </sheets>
  <externalReferences>
    <externalReference r:id="rId9"/>
    <externalReference r:id="rId10"/>
  </externalReferences>
  <definedNames>
    <definedName localSheetId="2" name="_new1">[1]【参考】サービス名一覧!$A$4:$A$27</definedName>
    <definedName name="サービス種別">[1]サービス種類一覧!$B$4:$B$20</definedName>
    <definedName name="サービス種類">[1]サービス種類一覧!$C$4:$C$20</definedName>
    <definedName localSheetId="3" name="サービス名">【参考】数式用!#REF!</definedName>
    <definedName name="一覧">[2]加算率一覧!$A$4:$A$25</definedName>
    <definedName name="種類">[1]サービス種類一覧!$A$4:$A$20</definedName>
    <definedName name="福島県">'【参考】数式用2'!$D$356:$D$414</definedName>
    <definedName name="岐阜県">'【参考】数式用2'!$D$916:$D$957</definedName>
    <definedName name="栃木県">'【参考】数式用2'!$D$459:$D$483</definedName>
    <definedName localSheetId="3" name="特定">#REF!</definedName>
    <definedName name="広島県">'【参考】数式用2'!$D$1339:$D$1361</definedName>
    <definedName localSheetId="3" name="サービス">#REF!</definedName>
    <definedName name="愛媛県">'【参考】数式用2'!$D$1422:$D$1441</definedName>
    <definedName name="山形県">'【参考】数式用2'!$D$321:$D$355</definedName>
    <definedName name="神奈川県">'【参考】数式用2'!$D$698:$D$730</definedName>
    <definedName name="福岡県">'【参考】数式用2'!$D$1476:$D$1535</definedName>
    <definedName name="静岡県">'【参考】数式用2'!$D$958:$D$992</definedName>
    <definedName localSheetId="1" name="サービス">#REF!</definedName>
    <definedName name="大阪府">'【参考】数式用2'!$D$1121:$D$1163</definedName>
    <definedName name="長野県">'【参考】数式用2'!$D$839:$D$915</definedName>
    <definedName name="島根県">'【参考】数式用2'!$D$1293:$D$1311</definedName>
    <definedName name="www">#REF!</definedName>
    <definedName name="京都府">'【参考】数式用2'!$D$1095:$D$1120</definedName>
    <definedName name="熊本県">'【参考】数式用2'!$D$1577:$D$1621</definedName>
    <definedName name="富山県">'【参考】数式用2'!$D$761:$D$775</definedName>
    <definedName localSheetId="0" name="サービス名">#REF!</definedName>
    <definedName name="石川県">'【参考】数式用2'!$D$776:$D$794</definedName>
    <definedName name="長崎県">'【参考】数式用2'!$D$1556:$D$1576</definedName>
    <definedName name="千葉県">'【参考】数式用2'!$D$582:$D$635</definedName>
    <definedName name="特定">#REF!</definedName>
    <definedName name="群馬県">'【参考】数式用2'!$D$484:$D$518</definedName>
    <definedName name="奈良県">'【参考】数式用2'!$D$1205:$D$1243</definedName>
    <definedName name="erea">#REF!</definedName>
    <definedName name="宮崎県">'【参考】数式用2'!$D$1640:$D$1665</definedName>
    <definedName name="岡山県">'【参考】数式用2'!$D$1312:$D$1338</definedName>
    <definedName localSheetId="3" name="www">#REF!</definedName>
    <definedName name="new">#REF!</definedName>
    <definedName name="_new1">#REF!</definedName>
    <definedName name="岩手県">'【参考】数式用2'!$D$228:$D$260</definedName>
    <definedName name="滋賀県">'【参考】数式用2'!$D$1076:$D$1094</definedName>
    <definedName name="高知県">'【参考】数式用2'!$D$1442:$D$1475</definedName>
    <definedName name="沖縄県">'【参考】数式用2'!$D$1709:$D$1749</definedName>
    <definedName name="山口県">'【参考】数式用2'!$D$1362:$D$1380</definedName>
    <definedName name="鹿児島県">'【参考】数式用2'!$D$1666:$D$1708</definedName>
    <definedName name="佐賀県">'【参考】数式用2'!$D$1536:$D$1555</definedName>
    <definedName name="香川県">'【参考】数式用2'!$D$1405:$D$1421</definedName>
    <definedName name="サービス名">#REF!</definedName>
    <definedName name="サービス名称">#REF!</definedName>
    <definedName name="青森県">'【参考】数式用2'!$D$188:$D$227</definedName>
    <definedName name="東京都">'【参考】数式用2'!$D$636:$D$697</definedName>
    <definedName name="宮城県">'【参考】数式用2'!$D$261:$D$295</definedName>
    <definedName name="新潟県">'【参考】数式用2'!$D$731:$D$760</definedName>
    <definedName name="和歌山県">'【参考】数式用2'!$D$1244:$D$1273</definedName>
    <definedName localSheetId="1" name="サービス名">#REF!</definedName>
    <definedName name="徳島県">'【参考】数式用2'!$D$1381:$D$1404</definedName>
    <definedName name="三重県">'【参考】数式用2'!$D$1047:$D$1075</definedName>
    <definedName name="サービス">#REF!</definedName>
    <definedName name="埼玉県">'【参考】数式用2'!$D$519:$D$581</definedName>
    <definedName name="大分県">'【参考】数式用2'!$D$1622:$D$1639</definedName>
    <definedName name="兵庫県">'【参考】数式用2'!$D$1164:$D$1204</definedName>
    <definedName name="鳥取県">'【参考】数式用2'!$D$1274:$D$1292</definedName>
    <definedName name="愛知県">'【参考】数式用2'!$D$993:$D$1046</definedName>
    <definedName name="山梨県">'【参考】数式用2'!$D$812:$D$838</definedName>
    <definedName name="北海道">'【参考】数式用2'!$D$3:$D$187</definedName>
    <definedName name="秋田県">'【参考】数式用2'!$D$296:$D$320</definedName>
    <definedName name="福井県">'【参考】数式用2'!$D$795:$D$811</definedName>
    <definedName name="茨城県">'【参考】数式用2'!$D$415:$D$458</definedName>
    <definedName hidden="1" localSheetId="2" name="_xlnm._FilterDatabase">'別紙様式3-2（加算　個票）'!$B$13:$N$13</definedName>
  </definedNames>
  <calcPr/>
  <extLst>
    <ext uri="GoogleSheetsCustomDataVersion2">
      <go:sheetsCustomData xmlns:go="http://customooxmlschemas.google.com/" r:id="rId11" roundtripDataChecksum="ymHQC/FqlNp85bwaGG5nfpDBs1Af7qdxAbq0Zdx4ex8="/>
    </ext>
  </extLst>
</workbook>
</file>

<file path=xl/comments1.xml><?xml version="1.0" encoding="utf-8"?>
<comments xmlns:r="http://schemas.openxmlformats.org/officeDocument/2006/relationships" xmlns="http://schemas.openxmlformats.org/spreadsheetml/2006/main" xmlns:xr="http://schemas.microsoft.com/office/spreadsheetml/2014/revision">
  <authors>
    <author/>
  </authors>
  <commentList>
    <comment authorId="0" ref="C18">
      <text>
        <t xml:space="preserve">======
ID#AAAB_kxl40A
塚原 遊尋(tsukahara-yuujin.xt6)    (2026-07-09 06:14:55)
提出先ごとに「加算提出先」の欄を変えて提出してください。
この箇所以外では、原則として、提出先ごとに記載内容を変える必要はありません。</t>
      </text>
    </comment>
    <comment authorId="0" ref="Y37">
      <text>
        <t xml:space="preserve">======
ID#AAAB_kxl40E
作成者    (2026-07-09 06:14:55)
必ずプルダウンで選択してください。</t>
      </text>
    </comment>
  </commentList>
  <extLst>
    <ext uri="GoogleSheetsCustomDataVersion2">
      <go:sheetsCustomData xmlns:go="http://customooxmlschemas.google.com/" r:id="rId1" roundtripDataSignature="AMtx7mimcHvRLXi8uT7Fk2a1A6YhwJaOoA=="/>
    </ext>
  </extLst>
</comments>
</file>

<file path=xl/comments2.xml><?xml version="1.0" encoding="utf-8"?>
<comments xmlns:r="http://schemas.openxmlformats.org/officeDocument/2006/relationships" xmlns="http://schemas.openxmlformats.org/spreadsheetml/2006/main" xmlns:xr="http://schemas.microsoft.com/office/spreadsheetml/2014/revision">
  <authors>
    <author/>
  </authors>
  <commentList>
    <comment authorId="0" ref="W21">
      <text>
        <t xml:space="preserve">======
ID#AAAB_kxl4z4
作成者    (2026-07-09 06:14:55)
事業者等において算出した加算による賃金改善額を、直接記入してください。
算出の具体的な方法は問いませんが、基本情報入力シートの図を参考に、加算を原資として行う
各職員の賃金改善の見込額を積み上げる（足し上げる）などの方法により算出してください。</t>
      </text>
    </comment>
    <comment authorId="0" ref="C80">
      <text>
        <t xml:space="preserve">======
ID#AAAB_kxl40Q
塚原 遊尋(tsukahara-yuujin.xt6)    (2026-07-09 06:14:55)
計画書でキャリアパス要件Ⅲを満たすとしていた事業所は、この欄にチェック（✓）し、以下は記載不要です。
計画書の時点で令和７年度中の対応を誓約していた事業所は、以下に具体的な取組内容の記載が必要です。</t>
      </text>
    </comment>
    <comment authorId="0" ref="D60">
      <text>
        <t xml:space="preserve">======
ID#AAAB_kxl40M
塚原 遊尋(tsukahara-yuujin.xt6)    (2026-07-09 06:14:55)
計画書でキャリアパス要件Ⅰ・Ⅱを満たすとしていた事業所は、この欄にチェック（✓）し、以下は記載不要です。
計画書の時点で令和７年度中の対応を誓約していた事業所は、以下に具体的な取組内容の記載が必要です。</t>
      </text>
    </comment>
  </commentList>
  <extLst>
    <ext uri="GoogleSheetsCustomDataVersion2">
      <go:sheetsCustomData xmlns:go="http://customooxmlschemas.google.com/" r:id="rId1" roundtripDataSignature="AMtx7mhft1Xj30u4cTdCknYF30XuCOw0RA=="/>
    </ext>
  </extLst>
</comments>
</file>

<file path=xl/comments3.xml><?xml version="1.0" encoding="utf-8"?>
<comments xmlns:r="http://schemas.openxmlformats.org/officeDocument/2006/relationships" xmlns="http://schemas.openxmlformats.org/spreadsheetml/2006/main" xmlns:xr="http://schemas.microsoft.com/office/spreadsheetml/2014/revision">
  <authors>
    <author/>
  </authors>
  <commentList>
    <comment authorId="0" ref="W12">
      <text>
        <t xml:space="preserve">======
ID#AAAB_kxl40I
塚原 遊尋(tsukahara-yuujin.xt6)    (2026-07-09 06:14:55)
・当該事業所に従事する経験・技能のある障害福祉人材のうち改善後の賃金が年額440万円以上となった者の実人数を記載してください。
・要件を満たす職員が複数の事業所に兼務している場合には、いずれか１か所で１人と計上して下さい。（同一職員の重複計上は不可）。</t>
      </text>
    </comment>
    <comment authorId="0" ref="Y12">
      <text>
        <t xml:space="preserve">======
ID#AAAB_kxl4z8
塚原 遊尋(tsukahara-yuujin.xt6)    (2026-07-09 06:14:55)
令和７年度中に処遇加算の加算区分を変更していない場合は、「－」を選択してください。</t>
      </text>
    </comment>
  </commentList>
  <extLst>
    <ext uri="GoogleSheetsCustomDataVersion2">
      <go:sheetsCustomData xmlns:go="http://customooxmlschemas.google.com/" r:id="rId1" roundtripDataSignature="AMtx7mjWXih48vDJdX8N1qLaP6bRTwh/wA=="/>
    </ext>
  </extLst>
</comments>
</file>

<file path=xl/sharedStrings.xml><?xml version="1.0" encoding="utf-8"?>
<sst xmlns="http://schemas.openxmlformats.org/spreadsheetml/2006/main" count="4377" uniqueCount="2130">
  <si>
    <t>実績報告書（処遇改善加算）作成用　基本情報入力シート</t>
  </si>
  <si>
    <t>↓隠し列</t>
  </si>
  <si>
    <t>●はじめに本シート（基本情報入力シート）の黄色セルに入力することで、加算の対象事業所等に関する基本的な情報が、各様式に自動的に転記されます。</t>
  </si>
  <si>
    <t>【注意】本シートは様式作成用のため、本実績報告書の提出を紙で行う場合、本シートの提出は不要です。ただし、自治体に電子媒体で提出する場合は、本シートを削除せずそのまま提出してください。</t>
  </si>
  <si>
    <t>●「別紙様式3-1」を完成させるには、「基本情報入力シート」「別紙様式3-2」から転記される情報が必要です。まずはこれらのシートを完成させてください。</t>
  </si>
  <si>
    <t xml:space="preserve">●「別紙様式3－1」に記載する加算による賃金改善の所要額について、具体的な算出方法は問いませんが、各職員に対し、加算を原資として行った賃金改善額を積み上げる（足し上げる）などの適切な方法により算出してください。また、「賃金額」を記入する欄には、基本給、手当、賞与等（退職手当を除く。）を含む金額を記入してください。
</t>
  </si>
  <si>
    <t>１　提出先に関する情報</t>
  </si>
  <si>
    <t>福祉・介護職員等処遇改善加算（以下、処遇改善加算）の届出に係る提出先（指定権者）の名称を入力してください。</t>
  </si>
  <si>
    <t>加算提出先</t>
  </si>
  <si>
    <t>２　基本情報</t>
  </si>
  <si>
    <t>下表に必要事項を入力してください。記入内容が別紙様式に反映されます。</t>
  </si>
  <si>
    <t>法人名</t>
  </si>
  <si>
    <t>フリガナ</t>
  </si>
  <si>
    <t>名称</t>
  </si>
  <si>
    <t>〒結合</t>
  </si>
  <si>
    <t>法人住所</t>
  </si>
  <si>
    <t>〒</t>
  </si>
  <si>
    <t>－</t>
  </si>
  <si>
    <t>住所１（番地・住居番号まで）</t>
  </si>
  <si>
    <t>住所２（建物名等）</t>
  </si>
  <si>
    <t>法人代表者</t>
  </si>
  <si>
    <t>職名</t>
  </si>
  <si>
    <t>氏名</t>
  </si>
  <si>
    <t>書類作成
担当者</t>
  </si>
  <si>
    <t>連絡先</t>
  </si>
  <si>
    <t>電話番号</t>
  </si>
  <si>
    <t>E-mail</t>
  </si>
  <si>
    <t>３　加算対象事業所に関する情報</t>
  </si>
  <si>
    <t>下表に必要事項を入力してください。記入内容が別紙様式3-2に反映されます。</t>
  </si>
  <si>
    <t>通し番号</t>
  </si>
  <si>
    <t>障害福祉サービス等
事業所番号</t>
  </si>
  <si>
    <t>指定権者名</t>
  </si>
  <si>
    <t>事業所の所在地</t>
  </si>
  <si>
    <t>事業所名</t>
  </si>
  <si>
    <t>サービス名</t>
  </si>
  <si>
    <t>サービスコード</t>
  </si>
  <si>
    <t>都道府県</t>
  </si>
  <si>
    <t>市区町村</t>
  </si>
  <si>
    <t>別紙様式３－１</t>
  </si>
  <si>
    <t>提出先</t>
  </si>
  <si>
    <t>福祉・介護職員等処遇改善加算 実績報告書（令和７年度）</t>
  </si>
  <si>
    <t>１　基本情報</t>
  </si>
  <si>
    <t>法人所在地</t>
  </si>
  <si>
    <t>書類作成担当者</t>
  </si>
  <si>
    <t>２　実績報告について</t>
  </si>
  <si>
    <t>（１）加算額以上の賃金改善について（全体）</t>
  </si>
  <si>
    <t>算定した加算の合計</t>
  </si>
  <si>
    <t>①</t>
  </si>
  <si>
    <t>令和７年度の加算額</t>
  </si>
  <si>
    <t>円</t>
  </si>
  <si>
    <t>②</t>
  </si>
  <si>
    <t>令和６年度に令和７年度の賃金改善に充てるために繰り越した部分の額</t>
  </si>
  <si>
    <t>←</t>
  </si>
  <si>
    <t>③</t>
  </si>
  <si>
    <t>令和７年度に賃金改善が必要な額（a + b)</t>
  </si>
  <si>
    <t>！④賃金改善額 (d) が ③賃金改善が必要な額 (c) を下回っています。</t>
  </si>
  <si>
    <t>④</t>
  </si>
  <si>
    <r>
      <rPr>
        <rFont val="MS PGothic"/>
        <color theme="1"/>
        <sz val="9.0"/>
      </rPr>
      <t xml:space="preserve">令和７年度の賃金改善額
</t>
    </r>
    <r>
      <rPr>
        <rFont val="ＭＳ Ｐゴシック"/>
        <b/>
        <color theme="1"/>
        <sz val="9.0"/>
      </rPr>
      <t>（③の額以上となること。障害福祉（障害児支援）人材確保・職場環境改善等事業から人件費に充てた額を除く。）</t>
    </r>
  </si>
  <si>
    <t>【記入上の注意】</t>
  </si>
  <si>
    <t>・</t>
  </si>
  <si>
    <t>(d)には、処遇改善加算の算定により実施する福祉・介護職員の賃金改善の額を計算し、記入すること。その際、加算による賃金改善を行った場合の法定福利費等の事業主負担の増加分を含めることができる。</t>
  </si>
  <si>
    <t>（２）加算以外の部分で賃金水準を下げないことについて</t>
  </si>
  <si>
    <t>令和７年度の加算の影響を除いた賃金額</t>
  </si>
  <si>
    <t>！この欄が「×」の場合、加算以外の部分で賃金水準が引き下げられています。この欄が「×」のまま提出する場合には、別紙様式５「特別な事情に係る届出書」を合わせて提出してください。
※「処遇改善加算等による賃金改善以外の部分で賃金水準を引き下げない」とは、令和７年度と令和６年度の加算等を除いた賃金総額を比較した上で、当該賃金総額が引き下がっていないことをいいます。
具体的には、「令和７年度の賃金の総額（f）」から「令和７年度の賃金改善額(g)」及び「障害福祉（障害児支援）人材確保・職場環境改善等事業から人件費に充てた額(h)」を除いた額（e = f - g - h）と、「令和６年度の賃金の総額(j)」から令和６年度の各加算額、補助金額及び独自の賃金改善額  (k + l + m) 」を除いた額 {i = j - (k + l + m)} を比較した上で、加算等の影響を除いた賃金額の水準を引き下げないことをいいます。</t>
  </si>
  <si>
    <t>（ア）令和７年度の賃金の総額</t>
  </si>
  <si>
    <t>（イ）令和７年度の賃金改善額（再掲）</t>
  </si>
  <si>
    <t>（ウ）障害福祉（障害児支援）人材確保・職場環境改善等事業から人件費に充てた額</t>
  </si>
  <si>
    <t>令和６年度の加算及び独自の賃金改善の影響を除いた賃金額（①の額は②の額を下回らないこと）</t>
  </si>
  <si>
    <t>(ア)令和６年度の賃金の総額</t>
  </si>
  <si>
    <t>(イ)令和６年度の旧３加算及び処遇改善加算の総額</t>
  </si>
  <si>
    <t>(ウ)令和６年４・５月分の処遇改善臨時特例交付金
     の総額</t>
  </si>
  <si>
    <t>(エ)令和６年度の各障害福祉サービス事業者等の
     独自の賃金改善額</t>
  </si>
  <si>
    <t>(j) には、職員構成が変わった等の事由により、例えば、本年度に入職（退職）した職員と同等の賃金水準の職員が前年度から在籍していた（いなかった）ものと仮定して計算するなどの方法により、今年度との比較に適した値に修正することが可能である。</t>
  </si>
  <si>
    <t>(k)は、国民健康保険団体連合会から送付される「福祉・介護職員処遇改善加算等総額のお知らせ」に基づいて記入すること。(l)は、国民健康保険団体連合会から送付される「福祉・介護職員処遇改善臨時特例交付金 支払通知書」及び「福祉・介護職員処遇改善臨時特例交付金 支払内訳書」に基づいて記載すること。</t>
  </si>
  <si>
    <t>②エ (m)の独自の賃金改善額とは、令和６年度における独自の賃金改善分（初めて処遇改善加算を取得した年度以降に新たに行ったものに限る。旧３加算・処遇改善加算そのものの配分を除く。）をいうものであり、処遇改善加算等の加算額を超えて賃金改善を行った場合にはその金額も含む。(m) に計上する金額がある場合には、必ず「２（３）　令和６年度の独自の賃金改善（処遇改善加算等の配分以外の独自の賃金額）」欄に支給額、方法等の具体的な賃金改善の内容を記載すること。</t>
  </si>
  <si>
    <t>（３）令和６年度の独自の賃金改善（処遇改善加算等の配分以外の独自の賃金額）</t>
  </si>
  <si>
    <t>２（2) ②(エ)の「令和６年度の各障害福祉サービス事業者等の独自の賃金改善額」に計上する場合は記載すること。</t>
  </si>
  <si>
    <t>独自の賃金改善の具体的な取組内容</t>
  </si>
  <si>
    <t>！「独自の賃金改善の具体的な取組内容」及び「独自の賃金改善額の算定根拠」を記載してください。</t>
  </si>
  <si>
    <t>独自の賃金改善額の算定根拠</t>
  </si>
  <si>
    <t>３　福祉・介護職員等処遇改善加算の要件について</t>
  </si>
  <si>
    <t>（１）月額賃金改善要件Ⅰ（処遇加算Ⅳの１/２以上の月額賃金改善）　【処遇加算Ⅰ～Ⅳ】</t>
  </si>
  <si>
    <t>処遇加算Ⅰ～Ⅳ</t>
  </si>
  <si>
    <t>すべての事業所において要件を満たす。（別紙様式３－２から転記）</t>
  </si>
  <si>
    <t>処遇加算Ⅰ～Ⅲ</t>
  </si>
  <si>
    <t>①処遇改善加算Ⅳ相当の加算額 の１/２</t>
  </si>
  <si>
    <t>処遇加算Ⅰ～Ⅱ</t>
  </si>
  <si>
    <t>②処遇改善加算による賃金改善額のうち、月額賃金改善による額
　（①の額以上となること）</t>
  </si>
  <si>
    <t>処遇加算Ⅰ</t>
  </si>
  <si>
    <t>月額賃金改善要件Ⅰを満たしている事業所数</t>
  </si>
  <si>
    <r>
      <rPr>
        <rFont val="MS PGothic"/>
        <b/>
        <color theme="1"/>
        <sz val="11.0"/>
      </rPr>
      <t xml:space="preserve">（２）月額賃金改善要件Ⅱ（旧ベア加算相当の2/3以上の新規の月額賃金改善）　【処遇加算Ⅰ～Ⅳ】
　　　</t>
    </r>
    <r>
      <rPr>
        <rFont val="ＭＳ Ｐゴシック"/>
        <b/>
        <color theme="1"/>
        <sz val="10.0"/>
      </rPr>
      <t>※令和７年３月時点で処遇改善加算Ⅴ(1)・(3)・(5)・(6)・(8)・(10)・(11)・(12)・(14)を算定していた事業所のみ</t>
    </r>
  </si>
  <si>
    <t>すべての対象事業所において要件をみたす。（別紙様式３－２から転記）</t>
  </si>
  <si>
    <t>月額賃金改善要件Ⅱの対象事業所数</t>
  </si>
  <si>
    <t>①処遇改善加算への移行に伴い、新たに増加する旧ベースアップ等加算相当の額</t>
  </si>
  <si>
    <t>要件を満たしている事業所数</t>
  </si>
  <si>
    <t>！この欄は直接要件には影響しませんが、②が①以上となっていません。</t>
  </si>
  <si>
    <r>
      <rPr>
        <rFont val="MS PGothic"/>
        <color theme="1"/>
        <sz val="9.0"/>
      </rPr>
      <t>②新たに増加する旧ベースアップ等加算相当を原資として実施する新たな賃金改善額（</t>
    </r>
    <r>
      <rPr>
        <rFont val="ＭＳ Ｐゴシック"/>
        <b/>
        <color theme="1"/>
        <sz val="9.0"/>
      </rPr>
      <t>①の額以上となること</t>
    </r>
    <r>
      <rPr>
        <rFont val="ＭＳ Ｐゴシック"/>
        <color theme="1"/>
        <sz val="9.0"/>
      </rPr>
      <t>）</t>
    </r>
  </si>
  <si>
    <t>（</t>
  </si>
  <si>
    <t>）</t>
  </si>
  <si>
    <t>％</t>
  </si>
  <si>
    <t>！旧ベースアップ等加算相当の加算額の2/3以上の新規の月額賃金改善を行っていない又は② i)の値が②の値よりも大きくなっています。</t>
  </si>
  <si>
    <r>
      <rPr>
        <rFont val="MS PGothic"/>
        <color theme="1"/>
        <sz val="9.0"/>
      </rPr>
      <t>i）うち、ベースアップ等（</t>
    </r>
    <r>
      <rPr>
        <rFont val="ＭＳ Ｐゴシック"/>
        <color theme="1"/>
        <sz val="9.0"/>
        <u/>
      </rPr>
      <t>基本給又は毎月決まって支払われる手当の引上げ</t>
    </r>
    <r>
      <rPr>
        <rFont val="ＭＳ Ｐゴシック"/>
        <color theme="1"/>
        <sz val="9.0"/>
      </rPr>
      <t>）による賃金改善の額（総額）</t>
    </r>
  </si>
  <si>
    <t>（３）キャリアパス要件Ⅰ・Ⅱ【処遇改善加算Ⅰ～Ⅳ】※要件Ⅰ・Ⅱの両方を満たすこと。</t>
  </si>
  <si>
    <t xml:space="preserve"> 計画書で記載した内容から変更がない場合は左欄にチェック（✓）すること。</t>
  </si>
  <si>
    <t xml:space="preserve">キャリアパス要件Ⅰ（任用要件・賃金体系の整備等）　</t>
  </si>
  <si>
    <t>次のイからハまでのすべての基準を満たす。</t>
  </si>
  <si>
    <t>イ</t>
  </si>
  <si>
    <r>
      <rPr>
        <rFont val="MS PGothic"/>
        <color theme="1"/>
        <sz val="9.0"/>
      </rPr>
      <t>福祉・介護職員の</t>
    </r>
    <r>
      <rPr>
        <rFont val="ＭＳ Ｐゴシック"/>
        <color theme="1"/>
        <sz val="9.0"/>
        <u/>
      </rPr>
      <t>任用</t>
    </r>
    <r>
      <rPr>
        <rFont val="ＭＳ Ｐゴシック"/>
        <color theme="1"/>
        <sz val="9.0"/>
      </rPr>
      <t>における職位、職責又は職務内容等の要件を定めている。</t>
    </r>
  </si>
  <si>
    <t>ロ</t>
  </si>
  <si>
    <r>
      <rPr>
        <rFont val="MS PGothic"/>
        <color theme="1"/>
        <sz val="9.0"/>
      </rPr>
      <t>イに掲げる職位、職責又は職務内容等に応じた</t>
    </r>
    <r>
      <rPr>
        <rFont val="ＭＳ Ｐゴシック"/>
        <color theme="1"/>
        <sz val="9.0"/>
        <u/>
      </rPr>
      <t>賃金体系</t>
    </r>
    <r>
      <rPr>
        <rFont val="ＭＳ Ｐゴシック"/>
        <color theme="1"/>
        <sz val="9.0"/>
      </rPr>
      <t>を定めている。</t>
    </r>
  </si>
  <si>
    <t>ハ</t>
  </si>
  <si>
    <t>イ、ロについて、就業規則等の明確な根拠規定を書面で整備し、全ての福祉・介護職員に周知している。</t>
  </si>
  <si>
    <t xml:space="preserve">キャリアパス要件Ⅱ（研修の実施等）　</t>
  </si>
  <si>
    <t>次のイとロの両方の基準を満たす。</t>
  </si>
  <si>
    <t>福祉・介護職員の職務内容等を踏まえ、福祉・介護職員と意見交換しながら、資質向上の目標及び①・②のうち少なくともいずれかに関する具体的な計画を策定し、研修の実施又は研修の機会を確保している。</t>
  </si>
  <si>
    <t>イの実現のための具体的な取組内容
（該当する項目にチェック（✔）した上で、具体的な内容を記載）</t>
  </si>
  <si>
    <t>資質向上のための計画に沿って、研修機会の提供又は技術指導等を実施するとともに、福祉・介護職員の能力評価を行う。　※当該取組の内容について以下に記載すること</t>
  </si>
  <si>
    <t>！チェックボックスにチェック（✔）するだけでなく、右側の自由記載欄に具体的な内容を記載してください。
また、自由記載欄に記載した場合は、左側のチェックボックスにチェック（✓）を入れてください。</t>
  </si>
  <si>
    <t>資格取得のための支援の実施</t>
  </si>
  <si>
    <t>※当該取組の内容について以下に記載すること</t>
  </si>
  <si>
    <t>イについて、全ての福祉・介護職員に周知している。</t>
  </si>
  <si>
    <t>（４）キャリアパス要件Ⅲ（昇給の仕組みの整備等）　【処遇改善加算Ⅰ～Ⅲ】</t>
  </si>
  <si>
    <t>キャリアパスⅢ①</t>
  </si>
  <si>
    <t>キャリアパスⅢ②</t>
  </si>
  <si>
    <t>福祉・介護職員について、経験若しくは資格等に応じて昇給する仕組み又は一定の基準に基づき定期に昇給を判定する仕組みを設けている。</t>
  </si>
  <si>
    <t>具体的な仕組みの内容（該当するもの全てにチェック（✔）すること。）</t>
  </si>
  <si>
    <t>経験に応じて昇給する仕組み
※「勤続年数」や「経験年数」などに応じて昇給する仕組みを指す。</t>
  </si>
  <si>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</si>
  <si>
    <t>一定の基準に基づき定期に昇給を判定する仕組み
※「実技試験」や「人事評価」などの結果に基づき昇給する仕組みを指す。ただし、客観的な評価基準や昇給条件が明文化されていることを要する。</t>
  </si>
  <si>
    <t>（５）キャリアパス要件Ⅳ（改善後の賃金要件）　【処遇改善加算Ⅰ・Ⅱ】</t>
  </si>
  <si>
    <t>処遇改善加算Ⅰ・Ⅱ
　(「令和７年度の算定期間①」の期間について)</t>
  </si>
  <si>
    <t>⇒</t>
  </si>
  <si>
    <t>（別紙様式3-2「キャリアパス要件Ⅳについて」の欄から転記）</t>
  </si>
  <si>
    <t>処遇改善加算Ⅰ・Ⅱの要件
　(「令和７年度の算定予定②（期中移行）」の期間について)</t>
  </si>
  <si>
    <t>⇒上記に「×」が付いた場合、この欄に記入すること</t>
  </si>
  <si>
    <t>「改善後の賃金が年額440万円以上となる者」を設定できない場合その理由</t>
  </si>
  <si>
    <t>！キャリアパス要件Ⅳの欄に「×」があるのに、左のチェックボックスにチェック（✔）が入っていません。</t>
  </si>
  <si>
    <t>小規模事業所等で職員間の賃金バランスに配慮が必要のため。</t>
  </si>
  <si>
    <t>職員全体の賃金水準が低い、地域の賃金水準が低い等の理由により、直ちに年額440万円まで賃金を引き上げることが困難であるため。</t>
  </si>
  <si>
    <t>年額440万円の賃金改善を行うに当たり、規程の整備や研修・実務経験の蓄積などに一定期間を要するため。</t>
  </si>
  <si>
    <t>その他（</t>
  </si>
  <si>
    <t>！「その他」にチェック（✔）した場合は、具体的な内容を記載してください。</t>
  </si>
  <si>
    <t>（６）職場環境等要件</t>
  </si>
  <si>
    <t>障害福祉（障害児支援）人材確保・職場環境改善等事業の要件を満たしており、補助金を申請済であるため、
令和７年度中の職場環境等要件の適用が猶予される。</t>
  </si>
  <si>
    <t>補助金を申請しなかった場合、各加算区分の算定に必要な令和７年度中の職場環境等要件を満たす。
※こちらを選択する場合には、下記の表にチェックをしてください。</t>
  </si>
  <si>
    <t>【処遇加算Ⅰ・Ⅱ】</t>
  </si>
  <si>
    <t>計画書の時点で実施済みだった項目及び令和７年度中に対応すると誓約していた項目にチェック（✔）すること。 「入職促進に向けた取組」、「資質の向上やキャリアアップに向けた支援」、「両立支援・多様な働き方の推進」、「腰痛を含む心身の健康管理」、及び「やりがい・働きがいの醸成」の区分ごとに２以上の取組を実施すること。「生産性向上（業務改善及び働く環境改善）のための取組」のうち３以上の取組（うち⑱は必須）を実施すること。</t>
  </si>
  <si>
    <t>【処遇加算Ⅲ・Ⅳ】</t>
  </si>
  <si>
    <t xml:space="preserve">計画書の時点で実施済みだった項目及び令和７年度中に対応すると誓約していた項目にチェック（✔）すること。「入職促進に向けた取組」、「資質の向上やキャリアアップに向けた支援」、「両立支援・多様な働き方の推進」、「腰痛を含む心身の健康管理」、及び「やりがい・働きがいの醸成」の区分ごとに１以上を実施すること。「生産性向上（業務改善及び働く環境改善）のための取組」のうち２以上の取組を実施すること。
</t>
  </si>
  <si>
    <t>区分</t>
  </si>
  <si>
    <t>内容</t>
  </si>
  <si>
    <t>入職促進に向けた取組</t>
  </si>
  <si>
    <t>①法人や事業所の経営理念や支援方針・人材育成方針、その実現のための施策・仕組みなどの明確化</t>
  </si>
  <si>
    <t>②事業者の共同による採用・人事ローテーション・研修のための制度構築</t>
  </si>
  <si>
    <t>③他産業からの転職者、主婦層、中高年齢者等、経験者・有資格者等にこだわらない幅広い採用の仕組みの構築（採用の実績でも可）</t>
  </si>
  <si>
    <t>④職業体験の受入れや地域行事への参加や主催等による職業魅力向上の取組の実施</t>
  </si>
  <si>
    <t>資質の向上やキャリアアップに向けた支援</t>
  </si>
  <si>
    <t>⑤働きながら国家資格等の取得を目指す者に対する研修受講支援や、より専門性の高い支援技術を取得しようとする者に対する各国家資格の生涯研修制度、サービス管理責任者研修、喀痰吸引研修、強度行動障害支援者養成研修等の業務関連専門技術研修の受講支援等</t>
  </si>
  <si>
    <t>⑥研修の受講やキャリア段位制度と人事考課との連動によるキャリアサポート制度等の導入</t>
  </si>
  <si>
    <t>⑦エルダー・メンター（仕事やメンタル面のサポート等をする担当者）制度等導入</t>
  </si>
  <si>
    <t>⑧上位者・担当者等によるキャリア面談など、キャリアアップ・働き方等に関する定期的な相談の機会の確保</t>
  </si>
  <si>
    <t>両立支援・多様な働き方の推進</t>
  </si>
  <si>
    <t>⑨子育てや家族等の介護等と仕事の両立を目指すための休業制度等の充実、事業所内託児施設の整備</t>
  </si>
  <si>
    <t>⑩職員の事情等の状況に応じた勤務シフトや短時間正規職員制度の導入、職員の希望に即した非正規職員から正規職員への転換の制度等の整備</t>
  </si>
  <si>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等に取り組んでいる</t>
  </si>
  <si>
    <t>⑫有給休暇の取得促進のため、情報共有や複数担当制等により、業務の属人化の解消、業務配分の偏りの解消に取り組んでいる</t>
  </si>
  <si>
    <t>⑬障害を有する者でも働きやすい職場環境の構築や勤務シフトの配慮</t>
  </si>
  <si>
    <t>腰痛を含む心身の健康管理</t>
  </si>
  <si>
    <t>⑭業務や福利厚生制度、メンタルヘルス等の職員相談窓口の設置等相談体制の充実</t>
  </si>
  <si>
    <t>⑮短時間勤務労働者等も受診可能な健康診断・ストレスチェックや、従業者のための休憩室の設置等健康管理対策の実施</t>
  </si>
  <si>
    <t>⑯福祉・介護職員の身体の負担軽減のための介護技術の修得支援やリフト等の活用、職員に対する腰痛対策の研修、管理者に対する雇用管理改善の研修等の実施</t>
  </si>
  <si>
    <t>⑰事故・トラブルへの対応マニュアル等の作成等の体制の整備</t>
  </si>
  <si>
    <t>生産性向上のための業務改善の取組</t>
  </si>
  <si>
    <t>⑱現場の課題の見える化（課題の抽出、課題の構造化、業務時間調査の実施等）を実施している</t>
  </si>
  <si>
    <t>⑲５S活動（業務管理の手法の１つ。整理・整頓・清掃・清潔・躾の頭文字をとったもの）等の実践による職場環境の整備を行っている</t>
  </si>
  <si>
    <t>⑳業務手順書の作成や、記録・報告様式の工夫等による情報共有や作業負担の軽減を行っている</t>
  </si>
  <si>
    <t>㉑業務支援ソフト（記録、情報共有、請求業務転記が不要なもの。）、情報端末（タブレット端末、スマートフォン端末等）の導入</t>
  </si>
  <si>
    <t>㉒介護ロボット（見守り支援、移乗支援、移動支援、排泄支援、入浴支援、介護業務支援等）又はインカム等の職員間の連絡調整の迅速化に資するICT機器（ビジネスチャットツール含む）の導入</t>
  </si>
  <si>
    <t>㉓業務内容の明確化と役割分担を行い、福祉・介護職員が支援に集中できる環境を整備。特に、間接業務（食事等の準備や片付け、清掃、ベッドメイク、ゴミ捨て等）がある場合は、間接支援業務に従事する者の活用や外注等で担うなど、役割の見直しやシフトの組み換え等を行う。​</t>
  </si>
  <si>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</si>
  <si>
    <t>やりがい・働きがいの醸成</t>
  </si>
  <si>
    <t>㉕ミーティング等による職場内コミュニケーションの円滑化による個々の福祉・介護職員の気づきを踏まえた勤務環境やケア内容の改善</t>
  </si>
  <si>
    <t>㉖地域社会への参加・包容（インクルージョン）の推進のため、モチベーション向上に資する、地域の児童・生徒や住民との交流の実施</t>
  </si>
  <si>
    <t>㉗利用者本位の支援方針など障害福祉や法人の理念等を定期的に学ぶ機会の提供</t>
  </si>
  <si>
    <t>㉘支援の好事例や、利用者やその家族からの謝意等の情報を共有する機会の提供</t>
  </si>
  <si>
    <t>（７）その他（指定権者に対する特段の連絡事項等がある場合等については、以下の欄に記載すること。）</t>
  </si>
  <si>
    <t>※</t>
  </si>
  <si>
    <t>給与明細や勤務記録等、実績報告の根拠となる資料は、指定権者からの求めがあった場合に速やかに提出できるよう、適切に保管しておくこと。</t>
  </si>
  <si>
    <t>本様式への虚偽記載のほか、処遇改善加算の請求に関して不正があった場合並びに指定権者からの求めに応じて書類の提出を行うことができなかった場合は、障害福祉サービス等報酬の返還や指定取消となる場合がある。</t>
  </si>
  <si>
    <t xml:space="preserve">　</t>
  </si>
  <si>
    <t>本実績報告書の記載内容・確認事項の内容に間違いありません。
記載内容を証明する資料を適切に保管することを誓約します。
また、令和７年度に繰り越した額（２（１）②）がある場合は、全額を令和７年度の更なる賃金改善に充て、期間中に事業所が休廃止した場合には、一時金等により福祉・介護職員その他の職員の賃金として配分しました。</t>
  </si>
  <si>
    <t>令和</t>
  </si>
  <si>
    <t>年</t>
  </si>
  <si>
    <t>月</t>
  </si>
  <si>
    <t>日</t>
  </si>
  <si>
    <t>代表者</t>
  </si>
  <si>
    <t>（確認用）</t>
  </si>
  <si>
    <t>提出前のチェックリスト</t>
  </si>
  <si>
    <t>以下の項目に「×」がないか、提出前に確認すること。「×」がある場合、当該項目の記載を修正すること。</t>
  </si>
  <si>
    <t>空欄が表示される項目は、記入が不要であるため対応する必要はない。</t>
  </si>
  <si>
    <t>（１）</t>
  </si>
  <si>
    <t>加算額以上の賃金改善を行っている</t>
  </si>
  <si>
    <t>（２）</t>
  </si>
  <si>
    <t>加算以外の部分で賃金水準を下げていない</t>
  </si>
  <si>
    <t>月額賃金改善要件Ⅰ</t>
  </si>
  <si>
    <t>処遇改善加算Ⅳ相当の加算額の１/２以上の月額賃金改善を行っていること</t>
  </si>
  <si>
    <t>月額賃金改善要件Ⅱ</t>
  </si>
  <si>
    <t>旧ベースアップ等加算相当の2/3以上の新規の月額賃金改善を行っていること</t>
  </si>
  <si>
    <t>（３）</t>
  </si>
  <si>
    <t>キャリアパス要件Ⅰ・Ⅱ</t>
  </si>
  <si>
    <t>キャリアパス要件Ⅰ（任用要件・賃金体系の整備等）とキャリアパス要件Ⅱ（研修の実施等）の両方を満たすこと</t>
  </si>
  <si>
    <t>（４）</t>
  </si>
  <si>
    <t>キャリアパス要件Ⅲ</t>
  </si>
  <si>
    <t>キャリアパス要件Ⅲ（昇給の仕組みの整備等）を満たすこと。</t>
  </si>
  <si>
    <t>（５）</t>
  </si>
  <si>
    <t>キャリアパス要件Ⅳ</t>
  </si>
  <si>
    <t>改善後の賃金が年額440万円以上となる者の数が事業所あたり１以上となっていること。ただし、満たさない場合は、小規模事業所等である等の理由を記載すること</t>
  </si>
  <si>
    <t>（６）</t>
  </si>
  <si>
    <t>職場環境等要件</t>
  </si>
  <si>
    <t>障害福祉（障害児支援）人材確保・職場環境改善等事業を申請済である又は各加算区分の算定に必要な要件を満たしていること</t>
  </si>
  <si>
    <t>別紙様式３－2 個票（令和７年４月以降分）</t>
  </si>
  <si>
    <t>キャリアパス要件Ⅳについて</t>
  </si>
  <si>
    <t xml:space="preserve">　処遇改善加算の加算額［円］</t>
  </si>
  <si>
    <t>処遇改善加算
（令和７年度の算定期間①）</t>
  </si>
  <si>
    <t xml:space="preserve">　改善後の賃金が年額440万円以上となる者の数</t>
  </si>
  <si>
    <t>⇒この欄が「×」の場合、別紙様式3-1 ３（５）に特別な事情を記入</t>
  </si>
  <si>
    <t xml:space="preserve">　うち、処遇改善加算Ⅳ相当の加算額の１/２［円］
　（別紙様式3-1 ３⑴に転記）</t>
  </si>
  <si>
    <t xml:space="preserve">　処遇改善加算Ⅰ・Ⅱの算定を届け出た事業所数</t>
  </si>
  <si>
    <t xml:space="preserve">　うち、新規に増加する旧ベースアップ等加算相当の加算額［円］
　（別紙様式3-1 ３⑵に転記）</t>
  </si>
  <si>
    <t>処遇改善加算
（令和７年度の算定期間②
（区分変更後））</t>
  </si>
  <si>
    <t>【記入上の注意】
・本表に記載する事業所は、計画書の「別紙様式２－２」に記載した事業所と一致しなければならない。
・事業所ごとの加算の総額は、国民健康保険団体連合会から送付される「福祉・介護職員等処遇改善加算総額のお知らせ」に基づいて記入すること。</t>
  </si>
  <si>
    <t>指定権者</t>
  </si>
  <si>
    <t>令和７年３月
時点の算定状況</t>
  </si>
  <si>
    <t>福祉・介護職員等処遇改善加算</t>
  </si>
  <si>
    <t xml:space="preserve">月額賃金改善要件Ⅱの対応要否
（令和７年３月時点の区分が算定対象であれば加算区分を表示）
</t>
  </si>
  <si>
    <t>キャリアパス要件Ⅳの適用</t>
  </si>
  <si>
    <t>キャリアパス要件Ⅳの必要数チェック</t>
  </si>
  <si>
    <t>令和７年度の算定期間①</t>
  </si>
  <si>
    <t>令和７年度の算定期間②（令和７年度内の区分変更後）</t>
  </si>
  <si>
    <t>算定した加算区分</t>
  </si>
  <si>
    <t>加算の総額［円］</t>
  </si>
  <si>
    <t>加算Ⅳ相当の加算額の１/２</t>
  </si>
  <si>
    <t>新規に増加する旧ベースアップ等加算相当の加算の見込額［円］</t>
  </si>
  <si>
    <t>月額賃金要件Ⅱ</t>
  </si>
  <si>
    <t>キャリアパス
要件Ⅳ</t>
  </si>
  <si>
    <t>令和７年度内の区分変更後に
算定した加算区分</t>
  </si>
  <si>
    <r>
      <rPr>
        <rFont val="MS PGothic"/>
        <color theme="1"/>
        <sz val="9.0"/>
      </rPr>
      <t>改善後の賃金要件</t>
    </r>
    <r>
      <rPr>
        <rFont val="ＭＳ Ｐゴシック"/>
        <color theme="1"/>
        <sz val="8.0"/>
      </rPr>
      <t>（年額440万円以上）</t>
    </r>
    <r>
      <rPr>
        <rFont val="ＭＳ Ｐゴシック"/>
        <color theme="1"/>
        <sz val="9.0"/>
      </rPr>
      <t>を満たす職員数を記載</t>
    </r>
    <r>
      <rPr>
        <rFont val="ＭＳ Ｐゴシック"/>
        <color theme="1"/>
        <sz val="8.0"/>
      </rPr>
      <t>［人］</t>
    </r>
  </si>
  <si>
    <r>
      <rPr>
        <rFont val="MS PGothic"/>
        <color theme="1"/>
        <sz val="9.0"/>
      </rPr>
      <t>改善後の賃金要件（</t>
    </r>
    <r>
      <rPr>
        <rFont val="ＭＳ Ｐゴシック"/>
        <color theme="1"/>
        <sz val="8.0"/>
      </rPr>
      <t>年額440万円以上）</t>
    </r>
    <r>
      <rPr>
        <rFont val="ＭＳ Ｐゴシック"/>
        <color theme="1"/>
        <sz val="9.0"/>
      </rPr>
      <t>を満たす職員数を記載</t>
    </r>
    <r>
      <rPr>
        <rFont val="ＭＳ Ｐゴシック"/>
        <color theme="1"/>
        <sz val="8.0"/>
      </rPr>
      <t>［人］</t>
    </r>
  </si>
  <si>
    <t>処遇加算（令和７年度の算定期間①）</t>
  </si>
  <si>
    <t>処遇加算（令和７年度の算定期間②（期中移行後））</t>
  </si>
  <si>
    <t xml:space="preserve">1 </t>
  </si>
  <si>
    <t>表１　加算率一覧</t>
  </si>
  <si>
    <t>表２　処遇加算Ⅰ～Ⅳと旧ベースアップ等加算の比率（月額賃金改善要件Ⅱ）</t>
  </si>
  <si>
    <t>表３</t>
  </si>
  <si>
    <t>表４</t>
  </si>
  <si>
    <t>表６　処遇加算Ⅰ～Ⅳと処遇加算Ⅳの比率（月額賃金改善要件Ⅰ）</t>
  </si>
  <si>
    <t>表７　月額賃金改善要件Ⅱが適用される加算区分</t>
  </si>
  <si>
    <t>表8　キャリアパス要件Ⅳ　規定人数集計対象外リスト</t>
  </si>
  <si>
    <t>コード名</t>
  </si>
  <si>
    <t>コード値</t>
  </si>
  <si>
    <t>福祉・介護職員処遇改善加算</t>
  </si>
  <si>
    <t>福祉・介護職員等特定処遇改善加算</t>
  </si>
  <si>
    <t>福祉・介護職員等ベースアップ等支援加算</t>
  </si>
  <si>
    <t>（参考）令和６年度介護報酬改定による引上げ分</t>
  </si>
  <si>
    <t>旧ベースアップ等加算の加算率との比</t>
  </si>
  <si>
    <t>✓</t>
  </si>
  <si>
    <t>処遇加算Ⅳとの比</t>
  </si>
  <si>
    <t>令和７年３月時点の加算区分</t>
  </si>
  <si>
    <t>サービス区分</t>
  </si>
  <si>
    <t>対象</t>
  </si>
  <si>
    <t>キャリアパス要件等の適合状況に応じた加算率</t>
  </si>
  <si>
    <t>サービス提供体制強化加算等の算定状況に応じた加算率</t>
  </si>
  <si>
    <t>各要件の適合状況に応じた加算率（処遇加算（Ⅴ）は経過措置区分）</t>
  </si>
  <si>
    <t>処遇加算Ⅱ</t>
  </si>
  <si>
    <t>旧処遇加算Ⅰ</t>
  </si>
  <si>
    <t>旧処遇加算Ⅱ</t>
  </si>
  <si>
    <t>旧処遇加算Ⅲ</t>
  </si>
  <si>
    <t>旧処遇加算なし</t>
  </si>
  <si>
    <t>特定加算Ⅰ</t>
  </si>
  <si>
    <t>特定加算Ⅱ</t>
  </si>
  <si>
    <t>特定加算なし</t>
  </si>
  <si>
    <t>ベア加算あり</t>
  </si>
  <si>
    <t>ベア加算なし</t>
  </si>
  <si>
    <t>処遇加算Ⅲ</t>
  </si>
  <si>
    <t>処遇加算Ⅳ</t>
  </si>
  <si>
    <t>処遇加算Ⅴ（１）</t>
  </si>
  <si>
    <t>処遇加算Ⅴ（２）</t>
  </si>
  <si>
    <t>処遇加算Ⅴ（３）</t>
  </si>
  <si>
    <t>処遇加算Ⅴ（４）</t>
  </si>
  <si>
    <t>処遇加算Ⅴ（５）</t>
  </si>
  <si>
    <t>処遇加算Ⅴ（６）</t>
  </si>
  <si>
    <t>処遇加算Ⅴ（７）</t>
  </si>
  <si>
    <t>処遇加算Ⅴ（８）</t>
  </si>
  <si>
    <t>処遇加算Ⅴ（９）</t>
  </si>
  <si>
    <t>処遇加算Ⅴ（10）</t>
  </si>
  <si>
    <t>処遇加算Ⅴ（11）</t>
  </si>
  <si>
    <t>処遇加算Ⅴ（12）</t>
  </si>
  <si>
    <t>処遇加算Ⅴ（13）</t>
  </si>
  <si>
    <t>処遇加算Ⅴ（14）</t>
  </si>
  <si>
    <t>処遇加算なし</t>
  </si>
  <si>
    <t>居宅介護</t>
  </si>
  <si>
    <t>11</t>
  </si>
  <si>
    <t>○</t>
  </si>
  <si>
    <t>重度訪問介護</t>
  </si>
  <si>
    <t>12</t>
  </si>
  <si>
    <t>―</t>
  </si>
  <si>
    <t>同行援護</t>
  </si>
  <si>
    <t>15</t>
  </si>
  <si>
    <t>行動援護</t>
  </si>
  <si>
    <t>13</t>
  </si>
  <si>
    <t>重度障害者等包括支援</t>
  </si>
  <si>
    <t>14</t>
  </si>
  <si>
    <t>エラー</t>
  </si>
  <si>
    <t>表５　区分変更</t>
  </si>
  <si>
    <t>生活介護</t>
  </si>
  <si>
    <t>22</t>
  </si>
  <si>
    <t>施設入所支援</t>
  </si>
  <si>
    <t>32</t>
  </si>
  <si>
    <t>短期入所</t>
  </si>
  <si>
    <t>24</t>
  </si>
  <si>
    <t>療養介護</t>
  </si>
  <si>
    <t>21</t>
  </si>
  <si>
    <t>自立訓練（機能訓練）</t>
  </si>
  <si>
    <t>41</t>
  </si>
  <si>
    <t>区分変更なし</t>
  </si>
  <si>
    <t>自立訓練（生活訓練）</t>
  </si>
  <si>
    <t>42</t>
  </si>
  <si>
    <t>宿泊型自立訓練</t>
  </si>
  <si>
    <t>34</t>
  </si>
  <si>
    <t>就労選択支援</t>
  </si>
  <si>
    <t>48</t>
  </si>
  <si>
    <t>就労移行支援</t>
  </si>
  <si>
    <t>43</t>
  </si>
  <si>
    <t>就労移行支援（養成施設）</t>
  </si>
  <si>
    <t>44</t>
  </si>
  <si>
    <t>就労継続支援Ａ型</t>
  </si>
  <si>
    <t>45</t>
  </si>
  <si>
    <t>就労継続支援Ｂ型</t>
  </si>
  <si>
    <t>46</t>
  </si>
  <si>
    <t>就労定着支援</t>
  </si>
  <si>
    <t>47</t>
  </si>
  <si>
    <t>自立生活援助</t>
  </si>
  <si>
    <t>35</t>
  </si>
  <si>
    <t>共同生活援助（介護サービス包括型）</t>
  </si>
  <si>
    <t>33</t>
  </si>
  <si>
    <t>共同生活援助（日中サービス支援型）</t>
  </si>
  <si>
    <t>共同生活援助（外部サービス利用型）</t>
  </si>
  <si>
    <t>児童発達支援</t>
  </si>
  <si>
    <t>61</t>
  </si>
  <si>
    <t>医療型児童発達支援</t>
  </si>
  <si>
    <t>62</t>
  </si>
  <si>
    <t>放課後等デイサービス</t>
  </si>
  <si>
    <t>63</t>
  </si>
  <si>
    <t>居宅訪問型児童発達支援</t>
  </si>
  <si>
    <t>65</t>
  </si>
  <si>
    <t>保育所等訪問支援</t>
  </si>
  <si>
    <t>64</t>
  </si>
  <si>
    <t>福祉型障害児入所施設</t>
  </si>
  <si>
    <t>71</t>
  </si>
  <si>
    <t>医療型障害児入所施設</t>
  </si>
  <si>
    <t>72</t>
  </si>
  <si>
    <t>障害者支援施設：生活介護</t>
  </si>
  <si>
    <t>障害者支援施設：自立訓練（機能訓練）</t>
  </si>
  <si>
    <t>障害者支援施設：自立訓練（生活訓練）</t>
  </si>
  <si>
    <t>障害者支援施設：就労移行支援</t>
  </si>
  <si>
    <t>障害者支援施設：就労継続支援Ａ型</t>
  </si>
  <si>
    <t>障害者支援施設：就労継続支援Ｂ型</t>
  </si>
  <si>
    <t>事業所の所在地（都道府県）</t>
  </si>
  <si>
    <t>事業所の所在地（市区町村）</t>
  </si>
  <si>
    <t>北海道</t>
  </si>
  <si>
    <t>札幌市</t>
  </si>
  <si>
    <t>青森県</t>
  </si>
  <si>
    <t>函館市</t>
  </si>
  <si>
    <t>岩手県</t>
  </si>
  <si>
    <t>小樽市</t>
  </si>
  <si>
    <t>宮城県</t>
  </si>
  <si>
    <t>旭川市</t>
  </si>
  <si>
    <t>秋田県</t>
  </si>
  <si>
    <t>室蘭市</t>
  </si>
  <si>
    <t>山形県</t>
  </si>
  <si>
    <t>釧路市</t>
  </si>
  <si>
    <t>福島県</t>
  </si>
  <si>
    <t>帯広市</t>
  </si>
  <si>
    <t>茨城県</t>
  </si>
  <si>
    <t>北見市</t>
  </si>
  <si>
    <t>栃木県</t>
  </si>
  <si>
    <t>夕張市</t>
  </si>
  <si>
    <t>群馬県</t>
  </si>
  <si>
    <t>岩見沢市</t>
  </si>
  <si>
    <t>埼玉県</t>
  </si>
  <si>
    <t>網走市</t>
  </si>
  <si>
    <t>千葉県</t>
  </si>
  <si>
    <t>留萌市</t>
  </si>
  <si>
    <t>東京都</t>
  </si>
  <si>
    <t>苫小牧市</t>
  </si>
  <si>
    <t>神奈川県</t>
  </si>
  <si>
    <t>稚内市</t>
  </si>
  <si>
    <t>新潟県</t>
  </si>
  <si>
    <t>美唄市</t>
  </si>
  <si>
    <t>富山県</t>
  </si>
  <si>
    <t>芦別市</t>
  </si>
  <si>
    <t>石川県</t>
  </si>
  <si>
    <t>江別市</t>
  </si>
  <si>
    <t>福井県</t>
  </si>
  <si>
    <t>赤平市</t>
  </si>
  <si>
    <t>山梨県</t>
  </si>
  <si>
    <t>紋別市</t>
  </si>
  <si>
    <t>長野県</t>
  </si>
  <si>
    <t>士別市</t>
  </si>
  <si>
    <t>岐阜県</t>
  </si>
  <si>
    <t>名寄市</t>
  </si>
  <si>
    <t>静岡県</t>
  </si>
  <si>
    <t>三笠市</t>
  </si>
  <si>
    <t>愛知県</t>
  </si>
  <si>
    <t>根室市</t>
  </si>
  <si>
    <t>三重県</t>
  </si>
  <si>
    <t>千歳市</t>
  </si>
  <si>
    <t>滋賀県</t>
  </si>
  <si>
    <t>滝川市</t>
  </si>
  <si>
    <t>京都府</t>
  </si>
  <si>
    <t>砂川市</t>
  </si>
  <si>
    <t>大阪府</t>
  </si>
  <si>
    <t>歌志内市</t>
  </si>
  <si>
    <t>兵庫県</t>
  </si>
  <si>
    <t>深川市</t>
  </si>
  <si>
    <t>奈良県</t>
  </si>
  <si>
    <t>富良野市</t>
  </si>
  <si>
    <t>和歌山県</t>
  </si>
  <si>
    <t>登別市</t>
  </si>
  <si>
    <t>鳥取県</t>
  </si>
  <si>
    <t>恵庭市</t>
  </si>
  <si>
    <t>島根県</t>
  </si>
  <si>
    <t>伊達市</t>
  </si>
  <si>
    <t>岡山県</t>
  </si>
  <si>
    <t>北広島市</t>
  </si>
  <si>
    <t>広島県</t>
  </si>
  <si>
    <t>石狩市</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</si>
  <si>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</si>
  <si>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</si>
  <si>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</si>
  <si>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</si>
  <si>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</si>
  <si>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</si>
  <si>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</si>
  <si>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</si>
  <si>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</si>
  <si>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</si>
  <si>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</si>
  <si>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</si>
  <si>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</si>
  <si>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</si>
  <si>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</si>
  <si>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</si>
  <si>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</si>
  <si>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</si>
  <si>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</si>
  <si>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</si>
  <si>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</si>
  <si>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</si>
  <si>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</si>
  <si>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</si>
  <si>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</si>
  <si>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</si>
  <si>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</si>
  <si>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</si>
  <si>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</si>
  <si>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</si>
  <si>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</si>
  <si>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</si>
  <si>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</si>
  <si>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</si>
  <si>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</si>
  <si>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</si>
  <si>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</si>
  <si>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</si>
  <si>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</si>
  <si>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</si>
  <si>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</si>
  <si>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</si>
  <si>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</si>
  <si>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</si>
  <si>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</si>
  <si>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</si>
  <si>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</si>
  <si>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</si>
  <si>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</si>
  <si>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</si>
  <si>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</si>
  <si>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</si>
  <si>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</si>
  <si>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</si>
  <si>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</si>
  <si>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</si>
  <si>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</si>
  <si>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</si>
  <si>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</si>
  <si>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</si>
  <si>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</si>
  <si>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</si>
  <si>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</si>
  <si>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</si>
  <si>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</si>
  <si>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</si>
  <si>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</si>
  <si>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</si>
  <si>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</si>
  <si>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</si>
  <si>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</si>
  <si>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</si>
  <si>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</si>
  <si>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</si>
  <si>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</si>
  <si>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</si>
  <si>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</si>
  <si>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</si>
  <si>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</si>
  <si>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</si>
  <si>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</si>
  <si>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</si>
  <si>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</si>
  <si>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</si>
  <si>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</si>
  <si>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</si>
  <si>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</si>
  <si>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</si>
  <si>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</si>
  <si>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</si>
  <si>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</si>
  <si>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</si>
  <si>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</si>
  <si>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</si>
  <si>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</si>
  <si>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</si>
  <si>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</si>
  <si>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</si>
  <si>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</si>
  <si>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</si>
  <si>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</si>
  <si>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</si>
  <si>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</si>
  <si>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</si>
  <si>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</si>
  <si>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</si>
  <si>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</si>
  <si>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</si>
  <si>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</si>
  <si>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</si>
  <si>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</si>
  <si>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</si>
  <si>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</si>
  <si>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</si>
  <si>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</si>
  <si>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</si>
  <si>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</si>
  <si>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</si>
  <si>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</si>
  <si>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</si>
  <si>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</si>
  <si>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</si>
  <si>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</si>
  <si>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</si>
  <si>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</si>
  <si>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</si>
  <si>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</si>
  <si>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</si>
  <si>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</si>
  <si>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</si>
  <si>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</si>
  <si>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</si>
  <si>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</si>
  <si>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</si>
  <si>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</si>
  <si>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</si>
  <si>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</si>
  <si>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</si>
  <si>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</si>
  <si>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</si>
  <si>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</si>
  <si>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</si>
  <si>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</si>
  <si>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</si>
  <si>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</si>
  <si>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</si>
  <si>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</si>
  <si>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</si>
  <si>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</si>
  <si>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</si>
  <si>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</si>
  <si>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</si>
  <si>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</si>
  <si>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</si>
  <si>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</si>
  <si>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</si>
  <si>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</si>
  <si>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</si>
  <si>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</si>
  <si>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</si>
  <si>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</si>
  <si>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</si>
  <si>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</si>
  <si>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</si>
  <si>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</si>
  <si>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</si>
  <si>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</si>
  <si>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</si>
  <si>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</si>
  <si>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</si>
  <si>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</si>
  <si>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</si>
  <si>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</si>
  <si>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</si>
  <si>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</si>
  <si>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</si>
  <si>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</si>
  <si>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</si>
  <si>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</si>
  <si>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</si>
  <si>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</si>
  <si>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</si>
  <si>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</si>
  <si>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</si>
  <si>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</si>
  <si>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</si>
  <si>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</si>
  <si>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</si>
  <si>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</si>
  <si>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</si>
  <si>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</si>
  <si>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</si>
  <si>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</si>
  <si>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</si>
  <si>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</si>
  <si>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</si>
  <si>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</si>
  <si>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</si>
  <si>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</si>
  <si>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</si>
  <si>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</si>
  <si>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</si>
  <si>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</si>
  <si>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</si>
  <si>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</si>
  <si>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</si>
  <si>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</si>
  <si>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</si>
  <si>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</si>
  <si>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</si>
  <si>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</si>
  <si>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</si>
  <si>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</si>
  <si>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</si>
  <si>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</si>
  <si>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</si>
  <si>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</si>
  <si>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</si>
  <si>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</si>
  <si>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</si>
  <si>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</si>
  <si>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</si>
  <si>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</si>
  <si>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</si>
  <si>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</si>
  <si>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</si>
  <si>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</si>
  <si>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</si>
  <si>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</si>
  <si>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</si>
  <si>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</si>
  <si>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</si>
  <si>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</si>
  <si>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</si>
  <si>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</si>
  <si>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</si>
  <si>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</si>
  <si>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</si>
  <si>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</si>
  <si>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</si>
  <si>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</si>
  <si>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</si>
  <si>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</si>
  <si>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</si>
  <si>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</si>
  <si>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</si>
  <si>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</si>
  <si>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</si>
  <si>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</si>
  <si>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</si>
  <si>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</si>
  <si>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</si>
  <si>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</si>
  <si>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</si>
  <si>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</si>
  <si>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</si>
  <si>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</si>
  <si>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</si>
  <si>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</si>
  <si>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</si>
  <si>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</si>
  <si>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</si>
  <si>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</si>
  <si>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</si>
  <si>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</si>
  <si>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</si>
  <si>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</si>
  <si>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</si>
  <si>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</si>
  <si>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</si>
  <si>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</si>
  <si>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</si>
  <si>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</si>
  <si>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</si>
  <si>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</si>
  <si>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</si>
  <si>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</si>
  <si>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</si>
  <si>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</si>
  <si>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</si>
  <si>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</si>
  <si>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</si>
  <si>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</si>
  <si>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</si>
  <si>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</si>
  <si>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</si>
  <si>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</si>
  <si>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</si>
  <si>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</si>
  <si>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</si>
  <si>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</si>
  <si>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</si>
  <si>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</si>
  <si>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</si>
  <si>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</si>
  <si>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</si>
  <si>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</si>
  <si>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</si>
  <si>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</si>
  <si>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</si>
  <si>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</si>
  <si>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</si>
  <si>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</si>
  <si>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</si>
  <si>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</si>
  <si>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</si>
  <si>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</si>
  <si>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</si>
  <si>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</si>
  <si>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</si>
  <si>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</si>
  <si>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</si>
  <si>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</si>
  <si>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</si>
  <si>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</si>
  <si>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</si>
  <si>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</si>
  <si>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</si>
  <si>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</si>
  <si>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</si>
  <si>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</si>
  <si>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</si>
  <si>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</si>
  <si>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</si>
  <si>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</si>
  <si>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</si>
  <si>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</si>
  <si>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</si>
  <si>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</si>
  <si>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</si>
  <si>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</si>
  <si>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</si>
  <si>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</si>
  <si>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</si>
  <si>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</si>
  <si>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</si>
  <si>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</si>
  <si>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</si>
  <si>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</si>
  <si>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</si>
  <si>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</si>
  <si>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</si>
  <si>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</si>
  <si>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</si>
  <si>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</si>
  <si>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</si>
  <si>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</si>
  <si>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</si>
  <si>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</si>
  <si>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</si>
  <si>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</si>
  <si>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</si>
  <si>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</si>
  <si>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</si>
  <si>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</si>
  <si>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</si>
  <si>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</si>
  <si>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</si>
  <si>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</si>
  <si>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</si>
  <si>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</si>
  <si>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</si>
  <si>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</si>
  <si>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</si>
  <si>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</si>
  <si>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</si>
  <si>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</si>
  <si>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</si>
  <si>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</si>
  <si>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</si>
  <si>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</si>
  <si>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</si>
  <si>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</si>
  <si>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</si>
  <si>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</si>
  <si>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</si>
  <si>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</si>
  <si>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</si>
  <si>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</si>
  <si>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</si>
  <si>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</si>
  <si>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</si>
  <si>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</si>
  <si>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</si>
  <si>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</si>
  <si>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</si>
  <si>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</si>
  <si>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</si>
  <si>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</si>
  <si>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</si>
  <si>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</si>
  <si>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</si>
  <si>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</si>
  <si>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</si>
  <si>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</si>
  <si>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</si>
  <si>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</si>
  <si>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</si>
  <si>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</si>
  <si>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</si>
  <si>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</si>
  <si>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</si>
  <si>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</si>
  <si>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</si>
  <si>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</si>
  <si>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</si>
  <si>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</si>
  <si>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</si>
  <si>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</si>
  <si>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</si>
  <si>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</si>
  <si>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</si>
  <si>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</si>
  <si>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</si>
  <si>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</si>
  <si>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</si>
  <si>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</si>
  <si>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</si>
  <si>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</si>
  <si>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</si>
  <si>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</si>
  <si>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</si>
  <si>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</si>
  <si>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</si>
  <si>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</si>
  <si>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</si>
  <si>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</si>
  <si>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</si>
  <si>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</si>
  <si>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</si>
  <si>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</si>
  <si>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</si>
  <si>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</si>
  <si>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</si>
  <si>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</si>
  <si>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</si>
  <si>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</si>
  <si>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</si>
  <si>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</si>
  <si>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</si>
  <si>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</si>
  <si>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</si>
  <si>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</si>
  <si>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</si>
  <si>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</si>
  <si>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</si>
  <si>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</si>
  <si>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</si>
  <si>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</si>
  <si>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</si>
  <si>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</si>
  <si>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</si>
  <si>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</si>
  <si>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</si>
  <si>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</si>
  <si>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</si>
  <si>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</si>
  <si>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</si>
  <si>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</si>
  <si>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</si>
  <si>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</si>
  <si>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</si>
  <si>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</si>
  <si>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</si>
  <si>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</si>
  <si>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</si>
  <si>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</si>
  <si>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</si>
  <si>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</si>
  <si>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</si>
  <si>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</si>
  <si>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</si>
  <si>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</si>
  <si>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</si>
  <si>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</si>
  <si>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</si>
  <si>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</si>
  <si>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</si>
  <si>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</si>
  <si>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</si>
  <si>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</si>
  <si>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</si>
  <si>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</si>
  <si>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</si>
  <si>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</si>
  <si>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</si>
  <si>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</si>
  <si>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</si>
  <si>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</si>
  <si>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</si>
  <si>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</si>
  <si>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</si>
  <si>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</si>
  <si>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</si>
  <si>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</si>
  <si>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</si>
  <si>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</si>
  <si>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</si>
  <si>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</si>
  <si>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</si>
  <si>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</si>
  <si>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</si>
  <si>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</si>
  <si>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</si>
  <si>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</si>
  <si>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</si>
  <si>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</si>
  <si>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</si>
  <si>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</si>
  <si>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</si>
  <si>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</si>
  <si>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</si>
  <si>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</si>
  <si>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</si>
  <si>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</si>
  <si>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</si>
  <si>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</si>
  <si>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</si>
  <si>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</si>
  <si>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</si>
  <si>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</si>
  <si>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</si>
  <si>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</si>
  <si>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</si>
  <si>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</si>
  <si>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</si>
  <si>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</si>
  <si>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</si>
  <si>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</si>
  <si>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</si>
  <si>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</si>
  <si>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</si>
  <si>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</si>
  <si>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</si>
  <si>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</si>
  <si>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</si>
  <si>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</si>
  <si>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</si>
  <si>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</si>
  <si>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</si>
  <si>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</si>
  <si>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</si>
  <si>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</si>
  <si>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</si>
  <si>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</si>
  <si>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</si>
  <si>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</si>
  <si>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</si>
  <si>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</si>
  <si>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</si>
  <si>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</si>
  <si>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</si>
  <si>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</si>
  <si>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</si>
  <si>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</si>
  <si>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</si>
  <si>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</si>
  <si>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</si>
  <si>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</si>
  <si>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</si>
  <si>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</si>
  <si>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</si>
  <si>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</si>
  <si>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</si>
  <si>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</si>
  <si>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</si>
  <si>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</si>
  <si>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</si>
  <si>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</si>
  <si>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</si>
  <si>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</si>
  <si>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</si>
  <si>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</si>
  <si>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</si>
  <si>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</si>
  <si>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</si>
  <si>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</si>
  <si>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</si>
  <si>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</si>
  <si>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</si>
  <si>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</si>
  <si>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</si>
  <si>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</si>
  <si>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</si>
  <si>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</si>
  <si>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</si>
  <si>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</si>
  <si>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</si>
  <si>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</si>
  <si>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</si>
  <si>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</si>
  <si>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</si>
  <si>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</si>
  <si>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</si>
  <si>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</si>
  <si>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</si>
  <si>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</si>
  <si>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</si>
  <si>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</si>
  <si>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</si>
  <si>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</si>
  <si>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</si>
  <si>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</si>
  <si>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</si>
  <si>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</si>
  <si>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</si>
  <si>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</si>
  <si>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</si>
  <si>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</si>
  <si>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</si>
  <si>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</si>
  <si>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</si>
  <si>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</si>
  <si>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</si>
  <si>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</si>
  <si>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</si>
  <si>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</si>
  <si>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</si>
  <si>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</si>
  <si>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</si>
  <si>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</si>
  <si>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</si>
  <si>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</si>
  <si>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</si>
  <si>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</si>
  <si>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</si>
  <si>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</si>
  <si>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</si>
  <si>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</si>
  <si>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</si>
  <si>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</si>
  <si>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</si>
  <si>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</si>
  <si>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</si>
  <si>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</si>
  <si>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</si>
  <si>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</si>
  <si>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</si>
  <si>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</si>
  <si>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</si>
  <si>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</si>
  <si>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</si>
  <si>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</si>
  <si>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</si>
  <si>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</si>
  <si>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</si>
  <si>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</si>
  <si>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</si>
  <si>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</si>
  <si>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</si>
  <si>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</si>
  <si>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</si>
  <si>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</si>
  <si>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</si>
  <si>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</si>
  <si>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</si>
  <si>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</si>
  <si>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</si>
  <si>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</si>
  <si>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</si>
  <si>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</si>
  <si>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</si>
  <si>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</si>
  <si>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</si>
  <si>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</si>
  <si>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</si>
  <si>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</si>
  <si>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</si>
  <si>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</si>
  <si>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</si>
  <si>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</si>
  <si>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</si>
  <si>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</si>
  <si>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</si>
  <si>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</si>
  <si>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</si>
  <si>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</si>
  <si>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</si>
  <si>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</si>
  <si>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</si>
  <si>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</si>
  <si>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</si>
  <si>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</si>
  <si>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</si>
  <si>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</si>
  <si>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</si>
  <si>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</si>
  <si>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</si>
  <si>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</si>
  <si>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</si>
  <si>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</si>
  <si>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</si>
  <si>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</si>
  <si>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</si>
  <si>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</si>
  <si>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</si>
  <si>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</si>
  <si>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</si>
  <si>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</si>
  <si>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</si>
  <si>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</si>
  <si>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</si>
  <si>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</si>
  <si>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</si>
  <si>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</si>
  <si>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</si>
  <si>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</si>
  <si>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</si>
  <si>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</si>
  <si>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</si>
  <si>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</si>
  <si>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</si>
  <si>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</si>
  <si>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</si>
  <si>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</si>
  <si>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</si>
  <si>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</si>
  <si>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</si>
  <si>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</si>
  <si>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</si>
  <si>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</si>
  <si>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</si>
  <si>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</si>
  <si>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</si>
  <si>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</si>
  <si>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</si>
  <si>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</si>
  <si>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</si>
  <si>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</si>
  <si>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</si>
  <si>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</si>
  <si>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</si>
  <si>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</si>
  <si>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</si>
  <si>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</si>
  <si>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</si>
  <si>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</si>
  <si>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</si>
  <si>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</si>
  <si>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</si>
  <si>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</si>
  <si>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</si>
  <si>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</si>
  <si>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</si>
  <si>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</si>
  <si>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</si>
  <si>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</si>
  <si>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</si>
  <si>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</si>
  <si>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</si>
  <si>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</si>
  <si>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</si>
  <si>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</si>
  <si>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</si>
  <si>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</si>
  <si>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</si>
  <si>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</si>
  <si>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</si>
  <si>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</si>
  <si>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</si>
  <si>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</si>
  <si>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</si>
  <si>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</si>
  <si>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</si>
  <si>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</si>
  <si>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</si>
  <si>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</si>
  <si>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</si>
  <si>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</si>
  <si>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</si>
  <si>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</si>
  <si>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</si>
  <si>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</si>
  <si>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</si>
  <si>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</si>
  <si>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</si>
  <si>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</si>
  <si>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</si>
  <si>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</si>
  <si>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</si>
  <si>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</si>
  <si>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</si>
  <si>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</si>
  <si>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</si>
  <si>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</si>
  <si>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</si>
  <si>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</si>
  <si>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</si>
  <si>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</si>
  <si>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</si>
  <si>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</si>
  <si>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</si>
  <si>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</si>
  <si>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</si>
  <si>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</si>
  <si>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</si>
  <si>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</si>
  <si>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</si>
  <si>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</si>
  <si>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</si>
  <si>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</si>
  <si>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</si>
  <si>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</si>
  <si>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</si>
  <si>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</si>
  <si>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</si>
  <si>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</si>
  <si>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</si>
  <si>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</si>
  <si>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</si>
  <si>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</si>
  <si>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</si>
  <si>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</si>
  <si>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</si>
  <si>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</si>
  <si>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</si>
  <si>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</si>
  <si>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</si>
  <si>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</si>
  <si>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</si>
  <si>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</si>
  <si>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</si>
  <si>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</si>
  <si>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</si>
  <si>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</si>
  <si>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</si>
  <si>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</si>
  <si>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</si>
  <si>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</si>
  <si>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</si>
  <si>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</si>
  <si>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</si>
  <si>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</si>
  <si>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</si>
  <si>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</si>
  <si>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</si>
  <si>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</si>
  <si>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</si>
  <si>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</si>
  <si>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</si>
  <si>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</si>
  <si>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</si>
  <si>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</si>
  <si>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</si>
  <si>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</si>
  <si>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</si>
  <si>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</si>
  <si>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</si>
  <si>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</si>
  <si>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</si>
  <si>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</si>
  <si>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</si>
  <si>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</si>
  <si>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</si>
  <si>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</si>
  <si>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</si>
  <si>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</si>
  <si>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</si>
  <si>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</si>
  <si>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</si>
  <si>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</si>
  <si>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</si>
  <si>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</si>
  <si>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</si>
  <si>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</si>
  <si>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</si>
  <si>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</si>
  <si>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</si>
  <si>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</si>
  <si>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</si>
  <si>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</si>
  <si>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</si>
  <si>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</si>
  <si>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</si>
  <si>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</si>
  <si>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</si>
  <si>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</si>
  <si>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</si>
  <si>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</si>
  <si>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</si>
  <si>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</si>
  <si>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</si>
  <si>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</si>
  <si>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</si>
  <si>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</si>
  <si>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</si>
  <si>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</si>
  <si>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</si>
  <si>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</si>
  <si>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</si>
  <si>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</si>
  <si>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</si>
  <si>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</si>
  <si>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</si>
  <si>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</si>
  <si>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</si>
  <si>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</si>
  <si>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</si>
  <si>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</si>
  <si>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</si>
  <si>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</si>
  <si>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</si>
  <si>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</si>
  <si>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</si>
  <si>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</si>
  <si>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</si>
  <si>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</si>
  <si>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</si>
  <si>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</si>
  <si>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</si>
  <si>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</si>
  <si>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</si>
  <si>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</si>
  <si>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</si>
  <si>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</si>
  <si>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</si>
  <si>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</si>
  <si>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</si>
  <si>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</si>
  <si>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</si>
  <si>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</si>
  <si>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</si>
  <si>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</si>
  <si>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</si>
  <si>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</si>
  <si>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</si>
  <si>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</si>
  <si>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</si>
  <si>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</si>
  <si>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</si>
  <si>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</si>
  <si>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</si>
  <si>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</si>
  <si>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</si>
  <si>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</si>
  <si>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</si>
  <si>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</si>
  <si>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</si>
  <si>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</si>
  <si>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</si>
  <si>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</si>
  <si>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</si>
  <si>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</si>
  <si>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</si>
  <si>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</si>
  <si>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</si>
  <si>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</si>
  <si>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</si>
  <si>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</si>
  <si>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</si>
  <si>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</si>
  <si>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</si>
  <si>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</si>
  <si>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</si>
  <si>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</si>
  <si>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</si>
  <si>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</si>
  <si>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</si>
  <si>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</si>
  <si>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</si>
  <si>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</si>
  <si>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</si>
  <si>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</si>
  <si>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</si>
  <si>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</si>
  <si>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</si>
  <si>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</si>
  <si>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</si>
  <si>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</si>
  <si>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</si>
  <si>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</si>
  <si>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</si>
  <si>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</si>
  <si>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</si>
  <si>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</si>
  <si>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</si>
  <si>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</si>
  <si>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</si>
  <si>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</si>
  <si>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</si>
  <si>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</si>
  <si>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</si>
  <si>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</si>
  <si>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</si>
  <si>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</si>
  <si>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</si>
  <si>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</si>
  <si>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</si>
  <si>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</si>
  <si>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</si>
  <si>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</si>
  <si>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</si>
  <si>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</si>
  <si>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</si>
  <si>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</si>
  <si>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</si>
  <si>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</si>
  <si>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</si>
  <si>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</si>
  <si>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</si>
  <si>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</si>
  <si>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</si>
  <si>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</si>
  <si>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</si>
  <si>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</si>
  <si>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</si>
  <si>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</si>
  <si>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</si>
  <si>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</si>
  <si>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</si>
  <si>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</si>
  <si>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</si>
  <si>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</si>
  <si>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</si>
  <si>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</si>
  <si>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</si>
  <si>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</si>
  <si>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</si>
  <si>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</si>
  <si>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</si>
  <si>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</si>
  <si>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</si>
  <si>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</si>
  <si>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</si>
  <si>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</si>
  <si>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</si>
  <si>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</si>
  <si>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</si>
  <si>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</si>
  <si>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</si>
  <si>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</si>
  <si>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</si>
  <si>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</si>
  <si>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</si>
  <si>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</si>
  <si>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</si>
  <si>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</si>
  <si>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</si>
  <si>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</si>
  <si>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</si>
  <si>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</si>
  <si>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</si>
  <si>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</si>
  <si>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</si>
  <si>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</si>
  <si>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</si>
  <si>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</si>
  <si>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</si>
  <si>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</si>
  <si>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</si>
  <si>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</si>
  <si>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</si>
  <si>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</si>
  <si>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</si>
  <si>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</si>
  <si>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</si>
  <si>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</si>
  <si>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</si>
  <si>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</si>
  <si>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</si>
  <si>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</si>
  <si>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</si>
  <si>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</si>
  <si>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</si>
  <si>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</si>
  <si>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</si>
  <si>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</si>
  <si>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</si>
  <si>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</si>
  <si>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</si>
  <si>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</si>
  <si>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</si>
  <si>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</si>
  <si>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</si>
  <si>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</si>
  <si>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</si>
  <si>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</si>
  <si>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</si>
  <si>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</si>
  <si>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</si>
  <si>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</si>
  <si>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</si>
  <si>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</si>
  <si>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</si>
  <si>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</si>
  <si>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</si>
  <si>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</si>
  <si>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</si>
  <si>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</si>
  <si>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</si>
  <si>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</si>
  <si>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</si>
  <si>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</si>
  <si>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</si>
  <si>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</si>
  <si>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</si>
  <si>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</si>
  <si>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</si>
  <si>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</si>
  <si>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</si>
  <si>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</si>
  <si>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</si>
  <si>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</si>
  <si>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</si>
  <si>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</si>
  <si>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</si>
  <si>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</si>
  <si>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</si>
  <si>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</si>
  <si>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</si>
  <si>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</si>
  <si>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</si>
  <si>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</si>
  <si>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</si>
  <si>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</si>
  <si>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</si>
  <si>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</si>
  <si>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</si>
  <si>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</si>
  <si>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</si>
  <si>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</si>
  <si>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</si>
  <si>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</si>
  <si>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</si>
  <si>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</si>
  <si>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</si>
  <si>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</si>
  <si>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</si>
  <si>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</si>
  <si>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</si>
  <si>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</si>
  <si>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</si>
  <si>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</si>
  <si>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</si>
  <si>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</si>
  <si>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</si>
  <si>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</si>
  <si>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</si>
  <si>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</si>
  <si>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</si>
  <si>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</si>
  <si>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</si>
  <si>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</si>
  <si>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</si>
  <si>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</si>
  <si>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</si>
  <si>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</si>
  <si>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</si>
  <si>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</si>
  <si>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</si>
  <si>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</si>
  <si>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</si>
  <si>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</si>
  <si>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</si>
  <si>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</si>
  <si>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</si>
  <si>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</si>
  <si>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</si>
  <si>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</si>
  <si>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</si>
  <si>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</si>
  <si>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</si>
  <si>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</si>
  <si>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</si>
  <si>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</si>
  <si>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</si>
  <si>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</si>
  <si>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</si>
  <si>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</si>
  <si>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</si>
  <si>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</si>
  <si>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</si>
  <si>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</si>
  <si>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</si>
  <si>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</si>
  <si>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</si>
  <si>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</si>
  <si>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</si>
  <si>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</si>
  <si>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</si>
  <si>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</si>
  <si>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</si>
  <si>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</si>
  <si>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</si>
  <si>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</si>
  <si>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</si>
  <si>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</si>
  <si>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</si>
  <si>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</si>
  <si>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</si>
  <si>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</si>
  <si>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</si>
  <si>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</si>
  <si>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</si>
  <si>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</si>
  <si>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</si>
  <si>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</si>
  <si>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</si>
  <si>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</si>
  <si>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</si>
  <si>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</si>
  <si>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</si>
  <si>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</si>
  <si>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</si>
  <si>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</si>
  <si>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</si>
  <si>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</si>
  <si>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</si>
  <si>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</si>
  <si>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</si>
  <si>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</si>
  <si>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</si>
  <si>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</si>
  <si>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</si>
  <si>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</si>
  <si>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</si>
  <si>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</si>
  <si>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</si>
  <si>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</si>
  <si>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</si>
  <si>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</si>
  <si>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</si>
  <si>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</si>
  <si>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</si>
  <si>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</si>
  <si>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</si>
  <si>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</si>
  <si>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</si>
  <si>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</si>
  <si>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</si>
  <si>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</si>
  <si>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</si>
  <si>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</si>
  <si>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</si>
  <si>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</si>
  <si>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</si>
  <si>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</si>
  <si>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</si>
  <si>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</si>
  <si>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</si>
  <si>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</si>
  <si>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</si>
  <si>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</si>
  <si>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</si>
  <si>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</si>
  <si>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</si>
  <si>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</si>
  <si>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</si>
  <si>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</si>
  <si>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</si>
  <si>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</si>
  <si>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</si>
  <si>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</si>
  <si>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</si>
  <si>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</si>
  <si>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</si>
  <si>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</si>
  <si>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</si>
  <si>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</si>
  <si>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</si>
  <si>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</si>
  <si>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</si>
  <si>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</si>
  <si>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</si>
  <si>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</si>
  <si>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</si>
  <si>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</si>
  <si>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</si>
  <si>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</si>
  <si>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</si>
  <si>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</si>
  <si>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</si>
  <si>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</si>
  <si>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</si>
  <si>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</si>
  <si>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</si>
  <si>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</si>
  <si>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</si>
  <si>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</si>
  <si>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</si>
  <si>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</si>
  <si>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</si>
  <si>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</si>
  <si>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</si>
  <si>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</si>
  <si>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</si>
  <si>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</si>
  <si>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</si>
  <si>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</si>
  <si>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</si>
  <si>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</si>
  <si>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</si>
  <si>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</si>
  <si>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</si>
  <si>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</si>
  <si>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</si>
  <si>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</si>
  <si>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</si>
  <si>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</si>
  <si>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</si>
  <si>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</si>
  <si>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</si>
  <si>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</si>
  <si>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</si>
  <si>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</si>
  <si>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</si>
  <si>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</si>
  <si>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</si>
  <si>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</si>
  <si>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</si>
  <si>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</si>
  <si>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</si>
  <si>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</si>
  <si>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</si>
  <si>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</si>
  <si>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</si>
  <si>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</si>
  <si>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</si>
  <si>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</si>
  <si>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</si>
  <si>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</si>
  <si>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</si>
  <si>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</si>
  <si>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</si>
  <si>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</si>
  <si>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</si>
  <si>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</si>
  <si>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</si>
  <si>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</si>
  <si>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</si>
  <si>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</si>
  <si>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</si>
  <si>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</si>
  <si>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</si>
  <si>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</si>
  <si>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</si>
  <si>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</si>
  <si>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</si>
  <si>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</si>
  <si>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</si>
  <si>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</si>
  <si>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</si>
  <si>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</si>
  <si>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</si>
  <si>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</si>
  <si>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</si>
  <si>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</si>
  <si>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</si>
  <si>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</si>
  <si>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</si>
  <si>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</si>
  <si>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</si>
  <si>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</si>
  <si>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</si>
  <si>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</si>
  <si>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</si>
  <si>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</si>
  <si>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</si>
  <si>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</si>
  <si>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</si>
  <si>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</si>
  <si>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</si>
  <si>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</si>
  <si>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</si>
  <si>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</si>
  <si>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</si>
  <si>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</si>
  <si>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</si>
  <si>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</si>
  <si>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</si>
  <si>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</si>
  <si>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</si>
  <si>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</si>
  <si>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</si>
  <si>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</si>
  <si>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</si>
  <si>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</si>
  <si>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</si>
  <si>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</si>
  <si>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</si>
  <si>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</si>
  <si>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</si>
  <si>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</si>
  <si>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</si>
  <si>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</si>
  <si>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</si>
  <si>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</si>
  <si>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</si>
  <si>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</si>
  <si>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</si>
  <si>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</si>
  <si>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</si>
  <si>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</si>
  <si>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</si>
  <si>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</si>
  <si>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</si>
  <si>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</si>
  <si>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</si>
  <si>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</si>
  <si>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</si>
  <si>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</si>
  <si>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</si>
  <si>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</si>
  <si>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</si>
  <si>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</si>
  <si>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</si>
  <si>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</si>
  <si>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</si>
  <si>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</si>
  <si>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</si>
  <si>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</si>
  <si>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</si>
  <si>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</si>
  <si>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</si>
  <si>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</si>
  <si>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</si>
  <si>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</si>
  <si>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</si>
  <si>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</si>
  <si>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</si>
  <si>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</si>
  <si>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</si>
  <si>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</si>
  <si>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</si>
  <si>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</si>
  <si>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</si>
  <si>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</si>
  <si>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</si>
  <si>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</si>
  <si>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</si>
  <si>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</si>
  <si>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</si>
  <si>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</si>
  <si>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</si>
  <si>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</si>
  <si>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</si>
  <si>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</si>
  <si>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</si>
  <si>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</si>
  <si>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</si>
  <si>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</si>
  <si>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</si>
  <si>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</si>
  <si>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</si>
  <si>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</si>
  <si>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</si>
  <si>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</si>
  <si>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</si>
  <si>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</si>
  <si>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</si>
  <si>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</si>
  <si>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</si>
  <si>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</si>
  <si>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那珂川市</t>
  </si>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</sst>
</file>

<file path=xl/styles.xml><?xml version="1.0" encoding="utf-8"?>
<styleSheet xmlns="http://schemas.openxmlformats.org/spreadsheetml/2006/main" xmlns:x14ac="http://schemas.microsoft.com/office/spreadsheetml/2009/9/ac" xmlns:mc="http://schemas.openxmlformats.org/markup-compatibility/2006">
  <numFmts count="8">
    <numFmt numFmtId="164" formatCode="#,##0_ "/>
    <numFmt numFmtId="165" formatCode="0.00_ "/>
    <numFmt numFmtId="166" formatCode="#,##0_ ;[Red]\-#,##0\ "/>
    <numFmt numFmtId="167" formatCode="#,##0_);[Red]\(#,##0\)"/>
    <numFmt numFmtId="168" formatCode="0.000_);[Red]\(0.000\)"/>
    <numFmt numFmtId="169" formatCode="0_);[Red]\(0\)"/>
    <numFmt numFmtId="170" formatCode="0_ "/>
    <numFmt numFmtId="171" formatCode="0.0%"/>
  </numFmts>
  <fonts count="37">
    <font>
      <sz val="11.0"/>
      <color rgb="FF000000"/>
      <name val="Calibri"/>
      <scheme val="minor"/>
    </font>
    <font>
      <b/>
      <sz val="16.0"/>
      <color theme="1"/>
      <name val="MS PGothic"/>
    </font>
    <font>
      <sz val="11.0"/>
      <color theme="1"/>
      <name val="MS PGothic"/>
    </font>
    <font>
      <b/>
      <sz val="12.0"/>
      <color rgb="FFFF0000"/>
      <name val="MS PGothic"/>
    </font>
    <font>
      <sz val="12.0"/>
      <color theme="1"/>
      <name val="MS PGothic"/>
    </font>
    <font>
      <sz val="12.0"/>
      <color rgb="FFFF0000"/>
      <name val="MS PGothic"/>
    </font>
    <font>
      <b/>
      <sz val="12.0"/>
      <color theme="1"/>
      <name val="MS PGothic"/>
    </font>
    <font/>
    <font>
      <u/>
      <sz val="11.0"/>
      <color theme="10"/>
      <name val="MS PGothic"/>
    </font>
    <font>
      <sz val="14.0"/>
      <color theme="1"/>
      <name val="MS PGothic"/>
    </font>
    <font>
      <sz val="13.0"/>
      <color theme="1"/>
      <name val="MS PGothic"/>
    </font>
    <font>
      <sz val="10.0"/>
      <color theme="1"/>
      <name val="MS PGothic"/>
    </font>
    <font>
      <sz val="10.0"/>
      <color theme="0"/>
      <name val="MS PGothic"/>
    </font>
    <font>
      <sz val="11.0"/>
      <color theme="0"/>
      <name val="MS PGothic"/>
    </font>
    <font>
      <b/>
      <sz val="11.0"/>
      <color theme="1"/>
      <name val="MS PGothic"/>
    </font>
    <font>
      <sz val="8.0"/>
      <color theme="1"/>
      <name val="MS PGothic"/>
    </font>
    <font>
      <sz val="9.0"/>
      <color theme="1"/>
      <name val="MS PGothic"/>
    </font>
    <font>
      <sz val="12.0"/>
      <color theme="0"/>
      <name val="MS PGothic"/>
    </font>
    <font>
      <sz val="9.0"/>
      <color rgb="FF7F7F7F"/>
      <name val="MS PGothic"/>
    </font>
    <font>
      <b/>
      <sz val="9.0"/>
      <color rgb="FF7F7F7F"/>
      <name val="MS PGothic"/>
    </font>
    <font>
      <sz val="7.0"/>
      <color theme="1"/>
      <name val="MS PGothic"/>
    </font>
    <font>
      <b/>
      <sz val="9.0"/>
      <color theme="1"/>
      <name val="MS PGothic"/>
    </font>
    <font>
      <b/>
      <sz val="10.0"/>
      <color theme="1"/>
      <name val="MS PGothic"/>
    </font>
    <font>
      <b/>
      <sz val="8.0"/>
      <color theme="1"/>
      <name val="MS PGothic"/>
    </font>
    <font>
      <u/>
      <sz val="9.0"/>
      <color theme="1"/>
      <name val="MS PGothic"/>
    </font>
    <font>
      <sz val="10.0"/>
      <color rgb="FF7F7F7F"/>
      <name val="MS PGothic"/>
    </font>
    <font>
      <sz val="9.0"/>
      <color rgb="FF3F3F3F"/>
      <name val="MS PGothic"/>
    </font>
    <font>
      <b/>
      <sz val="9.0"/>
      <color rgb="FFFF0000"/>
      <name val="MS PGothic"/>
    </font>
    <font>
      <b/>
      <sz val="10.0"/>
      <color rgb="FF7F7F7F"/>
      <name val="MS PGothic"/>
    </font>
    <font>
      <sz val="10.0"/>
      <color rgb="FF3F3F3F"/>
      <name val="MS PGothic"/>
    </font>
    <font>
      <b/>
      <sz val="11.0"/>
      <color rgb="FFFF0000"/>
      <name val="MS PGothic"/>
    </font>
    <font>
      <sz val="10.0"/>
      <color rgb="FFFF0000"/>
      <name val="MS PGothic"/>
    </font>
    <font>
      <sz val="8.0"/>
      <color rgb="FFFF0000"/>
      <name val="MS PGothic"/>
    </font>
    <font>
      <u/>
      <sz val="8.0"/>
      <color rgb="FFFF0000"/>
      <name val="MS PGothic"/>
    </font>
    <font>
      <sz val="11.0"/>
      <color theme="1"/>
      <name val="MS PMincho"/>
    </font>
    <font>
      <sz val="9.0"/>
      <color theme="1"/>
      <name val="MS PMincho"/>
    </font>
    <font>
      <sz val="9.0"/>
      <color theme="1"/>
      <name val="MS Mincho"/>
    </font>
  </fonts>
  <fills count="11">
    <fill>
      <patternFill patternType="none"/>
    </fill>
    <fill>
      <patternFill patternType="lightGray"/>
    </fill>
    <fill>
      <patternFill patternType="solid">
        <fgColor rgb="FFFFFF99"/>
        <bgColor rgb="FFFFFF99"/>
      </patternFill>
    </fill>
    <fill>
      <patternFill patternType="solid">
        <fgColor theme="0"/>
        <bgColor theme="0"/>
      </patternFill>
    </fill>
    <fill>
      <patternFill patternType="solid">
        <fgColor rgb="FFF2F2F2"/>
        <bgColor rgb="FFF2F2F2"/>
      </patternFill>
    </fill>
    <fill>
      <patternFill patternType="solid">
        <fgColor rgb="FFFFF2CC"/>
        <bgColor rgb="FFFFF2CC"/>
      </patternFill>
    </fill>
    <fill>
      <patternFill patternType="solid">
        <fgColor rgb="FFFFC000"/>
        <bgColor rgb="FFFFC000"/>
      </patternFill>
    </fill>
    <fill>
      <patternFill patternType="solid">
        <fgColor rgb="FF7F7F7F"/>
        <bgColor rgb="FF7F7F7F"/>
      </patternFill>
    </fill>
    <fill>
      <patternFill patternType="solid">
        <fgColor rgb="FFFDE9D9"/>
        <bgColor rgb="FFFDE9D9"/>
      </patternFill>
    </fill>
    <fill>
      <patternFill patternType="solid">
        <fgColor rgb="FFFFE5FC"/>
        <bgColor rgb="FFFFE5FC"/>
      </patternFill>
    </fill>
    <fill>
      <patternFill patternType="solid">
        <fgColor rgb="FFFFFF00"/>
        <bgColor rgb="FFFFFF00"/>
      </patternFill>
    </fill>
  </fills>
  <borders count="284">
    <border/>
    <border>
      <left style="thin">
        <color rgb="FF000000"/>
      </left>
      <top style="thin">
        <color rgb="FF000000"/>
      </top>
      <bottom style="thin">
        <color rgb="FF000000"/>
      </bottom>
    </border>
    <border>
      <left style="medium">
        <color rgb="FF000000"/>
      </left>
      <top style="medium">
        <color rgb="FF000000"/>
      </top>
      <bottom style="medium">
        <color rgb="FF000000"/>
      </bottom>
    </border>
    <border>
      <top style="medium">
        <color rgb="FF000000"/>
      </top>
      <bottom style="medium">
        <color rgb="FF000000"/>
      </bottom>
    </border>
    <border>
      <right style="medium">
        <color rgb="FF000000"/>
      </right>
      <top style="medium">
        <color rgb="FF000000"/>
      </top>
      <bottom style="medium">
        <color rgb="FF000000"/>
      </bottom>
    </border>
    <border>
      <left style="thin">
        <color rgb="FF000000"/>
      </left>
      <right style="thin">
        <color rgb="FF000000"/>
      </right>
      <top style="thin">
        <color rgb="FF000000"/>
      </top>
    </border>
    <border>
      <top style="thin">
        <color rgb="FF000000"/>
      </top>
      <bottom style="thin">
        <color rgb="FF000000"/>
      </bottom>
    </border>
    <border>
      <right style="thin">
        <color rgb="FF000000"/>
      </right>
      <top style="thin">
        <color rgb="FF000000"/>
      </top>
      <bottom style="thin">
        <color rgb="FF000000"/>
      </bottom>
    </border>
    <border>
      <left style="medium">
        <color rgb="FF000000"/>
      </left>
      <top style="medium">
        <color rgb="FF000000"/>
      </top>
      <bottom style="thin">
        <color rgb="FF000000"/>
      </bottom>
    </border>
    <border>
      <top style="medium">
        <color rgb="FF000000"/>
      </top>
      <bottom style="thin">
        <color rgb="FF000000"/>
      </bottom>
    </border>
    <border>
      <right style="medium">
        <color rgb="FF000000"/>
      </right>
      <top style="medium">
        <color rgb="FF000000"/>
      </top>
      <bottom style="thin">
        <color rgb="FF000000"/>
      </bottom>
    </border>
    <border>
      <left style="thin">
        <color rgb="FF000000"/>
      </left>
      <right style="thin">
        <color rgb="FF000000"/>
      </right>
      <bottom style="thin">
        <color rgb="FF000000"/>
      </bottom>
    </border>
    <border>
      <left style="medium">
        <color rgb="FF000000"/>
      </left>
      <top style="thin">
        <color rgb="FF000000"/>
      </top>
      <bottom/>
    </border>
    <border>
      <top style="thin">
        <color rgb="FF000000"/>
      </top>
      <bottom/>
    </border>
    <border>
      <right style="medium">
        <color rgb="FF000000"/>
      </right>
      <top style="thin">
        <color rgb="FF000000"/>
      </top>
      <bottom/>
    </border>
    <border>
      <left style="medium">
        <color rgb="FF000000"/>
      </left>
      <right style="hair">
        <color rgb="FF000000"/>
      </right>
      <top style="thin">
        <color rgb="FF000000"/>
      </top>
      <bottom style="thin">
        <color rgb="FF000000"/>
      </bottom>
    </border>
    <border>
      <left style="hair">
        <color rgb="FF000000"/>
      </left>
      <right style="hair">
        <color rgb="FF000000"/>
      </right>
      <top style="thin">
        <color rgb="FF000000"/>
      </top>
      <bottom style="thin">
        <color rgb="FF000000"/>
      </bottom>
    </border>
    <border>
      <left style="hair">
        <color rgb="FF000000"/>
      </left>
      <right/>
      <top style="thin">
        <color rgb="FF000000"/>
      </top>
      <bottom style="thin">
        <color rgb="FF000000"/>
      </bottom>
    </border>
    <border>
      <left style="thin">
        <color rgb="FF000000"/>
      </left>
      <right style="thin">
        <color rgb="FF000000"/>
      </right>
    </border>
    <border>
      <left style="medium">
        <color rgb="FF000000"/>
      </left>
      <top style="thin">
        <color rgb="FF000000"/>
      </top>
      <bottom style="thin">
        <color rgb="FF000000"/>
      </bottom>
    </border>
    <border>
      <right style="medium">
        <color rgb="FF000000"/>
      </right>
      <top style="thin">
        <color rgb="FF000000"/>
      </top>
      <bottom style="thin">
        <color rgb="FF000000"/>
      </bottom>
    </border>
    <border>
      <left style="medium">
        <color rgb="FF000000"/>
      </left>
      <top style="thin">
        <color rgb="FF000000"/>
      </top>
      <bottom style="medium">
        <color rgb="FF000000"/>
      </bottom>
    </border>
    <border>
      <top style="thin">
        <color rgb="FF000000"/>
      </top>
      <bottom style="medium">
        <color rgb="FF000000"/>
      </bottom>
    </border>
    <border>
      <right style="medium">
        <color rgb="FF000000"/>
      </right>
      <top style="thin">
        <color rgb="FF000000"/>
      </top>
      <bottom style="medium">
        <color rgb="FF000000"/>
      </bottom>
    </border>
    <border>
      <left style="thin">
        <color rgb="FF000000"/>
      </left>
      <top style="thin">
        <color rgb="FF000000"/>
      </top>
    </border>
    <border>
      <top style="thin">
        <color rgb="FF000000"/>
      </top>
    </border>
    <border>
      <right style="thin">
        <color rgb="FF000000"/>
      </right>
      <top style="thin">
        <color rgb="FF000000"/>
      </top>
    </border>
    <border>
      <left style="thin">
        <color rgb="FF000000"/>
      </left>
      <bottom style="medium">
        <color rgb="FF000000"/>
      </bottom>
    </border>
    <border>
      <bottom style="medium">
        <color rgb="FF000000"/>
      </bottom>
    </border>
    <border>
      <right style="thin">
        <color rgb="FF000000"/>
      </right>
      <bottom style="medium">
        <color rgb="FF000000"/>
      </bottom>
    </border>
    <border>
      <left style="thin">
        <color rgb="FF000000"/>
      </left>
      <top style="thin">
        <color rgb="FF000000"/>
      </top>
      <bottom style="medium">
        <color rgb="FF000000"/>
      </bottom>
    </border>
    <border>
      <right style="thin">
        <color rgb="FF000000"/>
      </right>
      <top style="thin">
        <color rgb="FF000000"/>
      </top>
      <bottom style="medium">
        <color rgb="FF000000"/>
      </bottom>
    </border>
    <border>
      <left style="thin">
        <color rgb="FF000000"/>
      </left>
      <right style="thin">
        <color rgb="FF000000"/>
      </right>
      <top style="thin">
        <color rgb="FF000000"/>
      </top>
      <bottom style="medium">
        <color rgb="FF000000"/>
      </bottom>
    </border>
    <border>
      <left style="thin">
        <color rgb="FF000000"/>
      </left>
      <right style="thin">
        <color rgb="FF000000"/>
      </right>
      <bottom style="medium">
        <color rgb="FF000000"/>
      </bottom>
    </border>
    <border>
      <left style="thin">
        <color rgb="FF000000"/>
      </left>
      <bottom style="thin">
        <color rgb="FF000000"/>
      </bottom>
    </border>
    <border>
      <right style="thin">
        <color rgb="FF000000"/>
      </right>
      <top style="medium">
        <color rgb="FF000000"/>
      </top>
      <bottom style="thin">
        <color rgb="FF000000"/>
      </bottom>
    </border>
    <border>
      <left style="thin">
        <color rgb="FF000000"/>
      </left>
      <top style="medium">
        <color rgb="FF000000"/>
      </top>
      <bottom/>
    </border>
    <border>
      <top style="medium">
        <color rgb="FF000000"/>
      </top>
      <bottom/>
    </border>
    <border>
      <right style="thin">
        <color rgb="FF000000"/>
      </right>
      <top style="medium">
        <color rgb="FF000000"/>
      </top>
      <bottom/>
    </border>
    <border>
      <left style="thin">
        <color rgb="FF000000"/>
      </left>
      <top/>
      <bottom style="thin">
        <color rgb="FF000000"/>
      </bottom>
    </border>
    <border>
      <top/>
      <bottom style="thin">
        <color rgb="FF000000"/>
      </bottom>
    </border>
    <border>
      <right style="thin">
        <color rgb="FF000000"/>
      </right>
      <top/>
      <bottom style="thin">
        <color rgb="FF000000"/>
      </bottom>
    </border>
    <border>
      <left style="thin">
        <color rgb="FF000000"/>
      </left>
      <right style="thin">
        <color rgb="FF000000"/>
      </right>
      <top/>
      <bottom style="thin">
        <color rgb="FF000000"/>
      </bottom>
    </border>
    <border>
      <left style="thin">
        <color rgb="FF000000"/>
      </left>
      <right style="medium">
        <color rgb="FF000000"/>
      </right>
      <top style="medium">
        <color rgb="FF000000"/>
      </top>
      <bottom style="thin">
        <color rgb="FF000000"/>
      </bottom>
    </border>
    <border>
      <left style="thin">
        <color rgb="FF000000"/>
      </left>
      <right style="thin">
        <color rgb="FF000000"/>
      </right>
      <top style="thin">
        <color rgb="FF000000"/>
      </top>
      <bottom style="thin">
        <color rgb="FF000000"/>
      </bottom>
    </border>
    <border>
      <left style="thin">
        <color rgb="FF000000"/>
      </left>
      <right style="medium">
        <color rgb="FF000000"/>
      </right>
      <top style="thin">
        <color rgb="FF000000"/>
      </top>
      <bottom style="thin">
        <color rgb="FF000000"/>
      </bottom>
    </border>
    <border>
      <left style="thin">
        <color rgb="FF000000"/>
      </left>
      <right style="medium">
        <color rgb="FF000000"/>
      </right>
      <top style="thin">
        <color rgb="FF000000"/>
      </top>
      <bottom/>
    </border>
    <border>
      <left style="medium">
        <color rgb="FF000000"/>
      </left>
      <top/>
      <bottom style="medium">
        <color rgb="FF000000"/>
      </bottom>
    </border>
    <border>
      <top/>
      <bottom style="medium">
        <color rgb="FF000000"/>
      </bottom>
    </border>
    <border>
      <right style="thin">
        <color rgb="FF000000"/>
      </right>
      <top/>
      <bottom style="medium">
        <color rgb="FF000000"/>
      </bottom>
    </border>
    <border>
      <left style="thin">
        <color rgb="FF000000"/>
      </left>
      <right style="thin">
        <color rgb="FF000000"/>
      </right>
      <top/>
      <bottom style="medium">
        <color rgb="FF000000"/>
      </bottom>
    </border>
    <border>
      <left style="thin">
        <color rgb="FF000000"/>
      </left>
      <right style="medium">
        <color rgb="FF000000"/>
      </right>
      <top style="thin">
        <color rgb="FF000000"/>
      </top>
      <bottom style="medium">
        <color rgb="FF000000"/>
      </bottom>
    </border>
    <border>
      <left style="medium">
        <color rgb="FF000000"/>
      </left>
      <top/>
      <bottom/>
    </border>
    <border>
      <top/>
      <bottom/>
    </border>
    <border>
      <right style="thin">
        <color rgb="FF000000"/>
      </right>
      <top/>
      <bottom/>
    </border>
    <border>
      <left style="thin">
        <color rgb="FF000000"/>
      </left>
      <top style="thin">
        <color rgb="FF000000"/>
      </top>
      <bottom/>
    </border>
    <border>
      <right style="thin">
        <color rgb="FF000000"/>
      </right>
      <top style="thin">
        <color rgb="FF000000"/>
      </top>
      <bottom/>
    </border>
    <border>
      <left style="thin">
        <color rgb="FF000000"/>
      </left>
      <right style="thin">
        <color rgb="FF000000"/>
      </right>
      <top/>
      <bottom/>
    </border>
    <border>
      <left style="thin">
        <color rgb="FF000000"/>
      </left>
      <right style="thin">
        <color rgb="FF000000"/>
      </right>
      <top style="thin">
        <color rgb="FF000000"/>
      </top>
      <bottom/>
    </border>
    <border>
      <top style="medium">
        <color rgb="FF000000"/>
      </top>
    </border>
    <border>
      <left/>
      <top style="medium">
        <color rgb="FF000000"/>
      </top>
      <bottom/>
    </border>
    <border>
      <right/>
      <top style="medium">
        <color rgb="FF000000"/>
      </top>
      <bottom/>
    </border>
    <border>
      <left/>
      <right/>
      <top style="medium">
        <color rgb="FF000000"/>
      </top>
      <bottom/>
    </border>
    <border>
      <left/>
      <top/>
      <bottom/>
    </border>
    <border>
      <right/>
      <top/>
      <bottom/>
    </border>
    <border>
      <left/>
      <right/>
      <top/>
      <bottom/>
    </border>
    <border>
      <right/>
      <top style="thin">
        <color rgb="FF000000"/>
      </top>
      <bottom/>
    </border>
    <border>
      <left style="thin">
        <color rgb="FF000000"/>
      </left>
      <top style="thin">
        <color rgb="FF000000"/>
      </top>
      <bottom style="hair">
        <color rgb="FF000000"/>
      </bottom>
    </border>
    <border>
      <top style="thin">
        <color rgb="FF000000"/>
      </top>
      <bottom style="hair">
        <color rgb="FF000000"/>
      </bottom>
    </border>
    <border>
      <right style="thin">
        <color rgb="FF000000"/>
      </right>
      <top style="thin">
        <color rgb="FF000000"/>
      </top>
      <bottom style="hair">
        <color rgb="FF000000"/>
      </bottom>
    </border>
    <border>
      <right/>
      <top/>
      <bottom style="thin">
        <color rgb="FF000000"/>
      </bottom>
    </border>
    <border>
      <left style="thin">
        <color rgb="FF000000"/>
      </left>
      <top style="hair">
        <color rgb="FF000000"/>
      </top>
      <bottom style="thin">
        <color rgb="FF000000"/>
      </bottom>
    </border>
    <border>
      <top style="hair">
        <color rgb="FF000000"/>
      </top>
      <bottom style="thin">
        <color rgb="FF000000"/>
      </bottom>
    </border>
    <border>
      <right style="thin">
        <color rgb="FF000000"/>
      </right>
      <top style="hair">
        <color rgb="FF000000"/>
      </top>
      <bottom style="thin">
        <color rgb="FF000000"/>
      </bottom>
    </border>
    <border>
      <right/>
      <top style="thin">
        <color rgb="FF000000"/>
      </top>
    </border>
    <border>
      <left style="thin">
        <color rgb="FF000000"/>
      </left>
      <right/>
      <top style="thin">
        <color rgb="FF000000"/>
      </top>
      <bottom/>
    </border>
    <border>
      <left/>
      <top style="thin">
        <color rgb="FF000000"/>
      </top>
      <bottom/>
    </border>
    <border>
      <left style="thin">
        <color rgb="FF000000"/>
      </left>
      <right/>
      <top style="thin">
        <color rgb="FF000000"/>
      </top>
      <bottom style="thin">
        <color rgb="FF000000"/>
      </bottom>
    </border>
    <border>
      <left/>
      <right/>
      <top style="thin">
        <color rgb="FF000000"/>
      </top>
      <bottom style="thin">
        <color rgb="FF000000"/>
      </bottom>
    </border>
    <border>
      <left style="thin">
        <color rgb="FF000000"/>
      </left>
    </border>
    <border>
      <right/>
    </border>
    <border>
      <left style="thin">
        <color rgb="FF000000"/>
      </left>
      <top/>
      <bottom/>
    </border>
    <border>
      <bottom style="thin">
        <color rgb="FF000000"/>
      </bottom>
    </border>
    <border>
      <right/>
      <bottom style="thin">
        <color rgb="FF000000"/>
      </bottom>
    </border>
    <border>
      <right/>
      <top style="thin">
        <color rgb="FF000000"/>
      </top>
      <bottom style="hair">
        <color rgb="FF000000"/>
      </bottom>
    </border>
    <border>
      <left/>
      <top style="thin">
        <color rgb="FF000000"/>
      </top>
      <bottom style="thin">
        <color rgb="FF000000"/>
      </bottom>
    </border>
    <border>
      <right style="hair">
        <color rgb="FF000000"/>
      </right>
      <top style="thin">
        <color rgb="FF000000"/>
      </top>
    </border>
    <border>
      <left style="hair">
        <color rgb="FF000000"/>
      </left>
      <right style="thin">
        <color rgb="FF000000"/>
      </right>
      <top style="thin">
        <color rgb="FF000000"/>
      </top>
    </border>
    <border>
      <right/>
      <top style="thin">
        <color rgb="FF000000"/>
      </top>
      <bottom style="thin">
        <color rgb="FF000000"/>
      </bottom>
    </border>
    <border>
      <left style="medium">
        <color rgb="FF000000"/>
      </left>
      <right style="medium">
        <color rgb="FF000000"/>
      </right>
      <top style="medium">
        <color rgb="FF000000"/>
      </top>
      <bottom style="medium">
        <color rgb="FF000000"/>
      </bottom>
    </border>
    <border>
      <left/>
      <right/>
      <top style="medium">
        <color rgb="FF000000"/>
      </top>
      <bottom style="medium">
        <color rgb="FF000000"/>
      </bottom>
    </border>
    <border>
      <left/>
      <right style="medium">
        <color rgb="FF000000"/>
      </right>
      <top style="medium">
        <color rgb="FF000000"/>
      </top>
      <bottom style="medium">
        <color rgb="FF000000"/>
      </bottom>
    </border>
    <border>
      <left style="medium">
        <color rgb="FF000000"/>
      </left>
      <right style="medium">
        <color rgb="FF000000"/>
      </right>
      <top style="medium">
        <color rgb="FF000000"/>
      </top>
    </border>
    <border>
      <left style="medium">
        <color rgb="FF000000"/>
      </left>
      <right style="thin">
        <color rgb="FF000000"/>
      </right>
      <top style="thin">
        <color rgb="FF000000"/>
      </top>
      <bottom style="thin">
        <color rgb="FF000000"/>
      </bottom>
    </border>
    <border>
      <left style="medium">
        <color rgb="FF000000"/>
      </left>
      <right style="medium">
        <color rgb="FF000000"/>
      </right>
      <bottom style="medium">
        <color rgb="FF000000"/>
      </bottom>
    </border>
    <border>
      <left/>
      <top style="thin">
        <color rgb="FF000000"/>
      </top>
      <bottom style="hair">
        <color rgb="FF000000"/>
      </bottom>
    </border>
    <border>
      <right style="medium">
        <color rgb="FF000000"/>
      </right>
      <top style="thin">
        <color rgb="FF000000"/>
      </top>
      <bottom style="hair">
        <color rgb="FF000000"/>
      </bottom>
    </border>
    <border>
      <left style="thin">
        <color rgb="FF000000"/>
      </left>
      <right/>
      <top/>
      <bottom/>
    </border>
    <border>
      <left style="medium">
        <color rgb="FF000000"/>
      </left>
      <top style="medium">
        <color rgb="FF000000"/>
      </top>
    </border>
    <border>
      <right style="medium">
        <color rgb="FF000000"/>
      </right>
      <top style="medium">
        <color rgb="FF000000"/>
      </top>
    </border>
    <border>
      <left style="thin">
        <color rgb="FF000000"/>
      </left>
      <right/>
      <top/>
    </border>
    <border>
      <left style="hair">
        <color rgb="FF000000"/>
      </left>
      <top style="hair">
        <color rgb="FF000000"/>
      </top>
      <bottom style="hair">
        <color rgb="FF000000"/>
      </bottom>
    </border>
    <border>
      <top style="hair">
        <color rgb="FF000000"/>
      </top>
      <bottom style="hair">
        <color rgb="FF000000"/>
      </bottom>
    </border>
    <border>
      <right/>
      <top style="hair">
        <color rgb="FF000000"/>
      </top>
      <bottom style="hair">
        <color rgb="FF000000"/>
      </bottom>
    </border>
    <border>
      <left style="medium">
        <color rgb="FF000000"/>
      </left>
      <right style="medium">
        <color rgb="FF000000"/>
      </right>
    </border>
    <border>
      <left style="medium">
        <color rgb="FF000000"/>
      </left>
    </border>
    <border>
      <right style="medium">
        <color rgb="FF000000"/>
      </right>
    </border>
    <border>
      <left style="thin">
        <color rgb="FF000000"/>
      </left>
      <right/>
      <bottom/>
    </border>
    <border>
      <left style="hair">
        <color rgb="FF000000"/>
      </left>
      <top style="hair">
        <color rgb="FF000000"/>
      </top>
      <bottom/>
    </border>
    <border>
      <top style="hair">
        <color rgb="FF000000"/>
      </top>
      <bottom/>
    </border>
    <border>
      <right/>
      <top style="hair">
        <color rgb="FF000000"/>
      </top>
      <bottom/>
    </border>
    <border>
      <left style="medium">
        <color rgb="FF000000"/>
      </left>
      <bottom style="medium">
        <color rgb="FF000000"/>
      </bottom>
    </border>
    <border>
      <right style="medium">
        <color rgb="FF000000"/>
      </right>
      <bottom style="medium">
        <color rgb="FF000000"/>
      </bottom>
    </border>
    <border>
      <left style="thin">
        <color rgb="FF000000"/>
      </left>
      <right style="hair">
        <color rgb="FF000000"/>
      </right>
      <top/>
    </border>
    <border>
      <right style="medium">
        <color rgb="FF000000"/>
      </right>
      <top style="hair">
        <color rgb="FF000000"/>
      </top>
      <bottom style="hair">
        <color rgb="FF000000"/>
      </bottom>
    </border>
    <border>
      <left style="thin">
        <color rgb="FF000000"/>
      </left>
      <right style="hair">
        <color rgb="FF000000"/>
      </right>
    </border>
    <border>
      <left style="thin">
        <color rgb="FF000000"/>
      </left>
      <right style="hair">
        <color rgb="FF000000"/>
      </right>
      <bottom style="thin">
        <color rgb="FF000000"/>
      </bottom>
    </border>
    <border>
      <left style="hair">
        <color rgb="FF000000"/>
      </left>
      <top style="hair">
        <color rgb="FF000000"/>
      </top>
      <bottom style="thin">
        <color rgb="FF000000"/>
      </bottom>
    </border>
    <border>
      <right style="medium">
        <color rgb="FF000000"/>
      </right>
      <top style="hair">
        <color rgb="FF000000"/>
      </top>
      <bottom style="thin">
        <color rgb="FF000000"/>
      </bottom>
    </border>
    <border>
      <right style="medium">
        <color rgb="FF000000"/>
      </right>
      <top/>
      <bottom style="medium">
        <color rgb="FF000000"/>
      </bottom>
    </border>
    <border>
      <left style="thin">
        <color rgb="FF7F7F7F"/>
      </left>
      <right style="thin">
        <color rgb="FF7F7F7F"/>
      </right>
      <top style="thin">
        <color rgb="FF7F7F7F"/>
      </top>
      <bottom style="thin">
        <color rgb="FF7F7F7F"/>
      </bottom>
    </border>
    <border>
      <left/>
      <right style="thin">
        <color rgb="FF000000"/>
      </right>
      <top style="thin">
        <color rgb="FF000000"/>
      </top>
      <bottom style="thin">
        <color rgb="FF000000"/>
      </bottom>
    </border>
    <border>
      <left style="thin">
        <color rgb="FF7F7F7F"/>
      </left>
      <right style="thin">
        <color rgb="FF7F7F7F"/>
      </right>
      <top style="thin">
        <color rgb="FF7F7F7F"/>
      </top>
    </border>
    <border>
      <left style="thin">
        <color rgb="FF7F7F7F"/>
      </left>
      <top style="thin">
        <color rgb="FF7F7F7F"/>
      </top>
      <bottom style="thin">
        <color rgb="FF7F7F7F"/>
      </bottom>
    </border>
    <border>
      <left style="thin">
        <color rgb="FF7F7F7F"/>
      </left>
      <right style="thin">
        <color rgb="FF7F7F7F"/>
      </right>
      <top style="thin">
        <color rgb="FF7F7F7F"/>
      </top>
      <bottom/>
    </border>
    <border>
      <left style="hair">
        <color rgb="FF000000"/>
      </left>
      <right style="thin">
        <color rgb="FF000000"/>
      </right>
      <top style="thin">
        <color rgb="FF000000"/>
      </top>
      <bottom style="thin">
        <color rgb="FF000000"/>
      </bottom>
    </border>
    <border>
      <left/>
      <right style="thin">
        <color rgb="FF000000"/>
      </right>
      <top style="thin">
        <color rgb="FF000000"/>
      </top>
      <bottom/>
    </border>
    <border>
      <left/>
      <right style="medium">
        <color rgb="FF000000"/>
      </right>
      <top/>
      <bottom/>
    </border>
    <border>
      <left style="medium">
        <color rgb="FF000000"/>
      </left>
      <right/>
      <top/>
      <bottom/>
    </border>
    <border>
      <top style="thin">
        <color rgb="FF7F7F7F"/>
      </top>
    </border>
    <border>
      <left/>
      <right style="thin">
        <color rgb="FF000000"/>
      </right>
      <top style="hair">
        <color rgb="FF000000"/>
      </top>
      <bottom style="thin">
        <color rgb="FF000000"/>
      </bottom>
    </border>
    <border>
      <left style="thin">
        <color rgb="FF000000"/>
      </left>
      <right style="medium">
        <color rgb="FF000000"/>
      </right>
      <top/>
      <bottom style="thin">
        <color rgb="FF000000"/>
      </bottom>
    </border>
    <border>
      <left/>
      <right/>
      <top/>
      <bottom style="thin">
        <color rgb="FF000000"/>
      </bottom>
    </border>
    <border>
      <left style="thin">
        <color rgb="FF000000"/>
      </left>
      <right style="hair">
        <color rgb="FF000000"/>
      </right>
      <top style="medium">
        <color rgb="FF000000"/>
      </top>
      <bottom/>
    </border>
    <border>
      <left/>
      <right/>
      <top style="thin">
        <color rgb="FF000000"/>
      </top>
      <bottom/>
    </border>
    <border>
      <left/>
      <right style="thin">
        <color rgb="FF000000"/>
      </right>
      <top/>
      <bottom/>
    </border>
    <border>
      <left style="thin">
        <color rgb="FF000000"/>
      </left>
      <right style="hair">
        <color rgb="FF000000"/>
      </right>
      <top style="hair">
        <color rgb="FF000000"/>
      </top>
      <bottom style="hair">
        <color rgb="FF000000"/>
      </bottom>
    </border>
    <border>
      <left/>
      <right/>
      <top style="hair">
        <color rgb="FF000000"/>
      </top>
      <bottom style="hair">
        <color rgb="FF000000"/>
      </bottom>
    </border>
    <border>
      <left/>
      <right style="thin">
        <color rgb="FF000000"/>
      </right>
      <top style="hair">
        <color rgb="FF000000"/>
      </top>
      <bottom style="hair">
        <color rgb="FF000000"/>
      </bottom>
    </border>
    <border>
      <left style="thin">
        <color rgb="FF000000"/>
      </left>
      <right style="hair">
        <color rgb="FF000000"/>
      </right>
      <top/>
      <bottom style="thin">
        <color rgb="FF000000"/>
      </bottom>
    </border>
    <border>
      <left style="hair">
        <color rgb="FF000000"/>
      </left>
      <right/>
      <top style="hair">
        <color rgb="FF000000"/>
      </top>
      <bottom style="thin">
        <color rgb="FF000000"/>
      </bottom>
    </border>
    <border>
      <left style="medium">
        <color rgb="FF000000"/>
      </left>
      <right/>
      <top/>
      <bottom style="thin">
        <color rgb="FF000000"/>
      </bottom>
    </border>
    <border>
      <left/>
      <right style="thin">
        <color rgb="FF000000"/>
      </right>
      <top/>
    </border>
    <border>
      <left style="hair">
        <color rgb="FF000000"/>
      </left>
      <bottom style="hair">
        <color rgb="FF000000"/>
      </bottom>
    </border>
    <border>
      <bottom style="hair">
        <color rgb="FF000000"/>
      </bottom>
    </border>
    <border>
      <right style="thin">
        <color rgb="FF000000"/>
      </right>
      <bottom style="hair">
        <color rgb="FF000000"/>
      </bottom>
    </border>
    <border>
      <left/>
      <right style="thin">
        <color rgb="FF000000"/>
      </right>
    </border>
    <border>
      <left style="hair">
        <color rgb="FF000000"/>
      </left>
      <top style="hair">
        <color rgb="FF000000"/>
      </top>
    </border>
    <border>
      <top style="hair">
        <color rgb="FF000000"/>
      </top>
    </border>
    <border>
      <left style="medium">
        <color rgb="FF000000"/>
      </left>
      <right style="hair">
        <color rgb="FF000000"/>
      </right>
      <top style="medium">
        <color rgb="FF000000"/>
      </top>
    </border>
    <border>
      <left style="hair">
        <color rgb="FF000000"/>
      </left>
      <top style="medium">
        <color rgb="FF000000"/>
      </top>
    </border>
    <border>
      <left style="hair">
        <color rgb="FF000000"/>
      </left>
      <top style="medium">
        <color rgb="FF000000"/>
      </top>
      <bottom style="hair">
        <color rgb="FF000000"/>
      </bottom>
    </border>
    <border>
      <top style="medium">
        <color rgb="FF000000"/>
      </top>
      <bottom style="hair">
        <color rgb="FF000000"/>
      </bottom>
    </border>
    <border>
      <right style="medium">
        <color rgb="FF000000"/>
      </right>
      <top style="medium">
        <color rgb="FF000000"/>
      </top>
      <bottom style="hair">
        <color rgb="FF000000"/>
      </bottom>
    </border>
    <border>
      <left style="hair">
        <color rgb="FF000000"/>
      </left>
    </border>
    <border>
      <left style="medium">
        <color rgb="FF000000"/>
      </left>
      <right style="hair">
        <color rgb="FF000000"/>
      </right>
      <bottom style="hair">
        <color rgb="FF000000"/>
      </bottom>
    </border>
    <border>
      <left style="medium">
        <color rgb="FF000000"/>
      </left>
      <right/>
      <top/>
    </border>
    <border>
      <left style="hair">
        <color rgb="FF000000"/>
      </left>
      <right/>
      <top style="hair">
        <color rgb="FF000000"/>
      </top>
      <bottom style="hair">
        <color rgb="FF000000"/>
      </bottom>
    </border>
    <border>
      <left/>
      <top style="hair">
        <color rgb="FF000000"/>
      </top>
      <bottom style="hair">
        <color rgb="FF000000"/>
      </bottom>
    </border>
    <border>
      <left/>
      <right style="thin">
        <color rgb="FF000000"/>
      </right>
      <bottom/>
    </border>
    <border>
      <left style="thin">
        <color rgb="FF000000"/>
      </left>
      <right style="hair">
        <color rgb="FF000000"/>
      </right>
      <bottom style="hair">
        <color rgb="FF000000"/>
      </bottom>
    </border>
    <border>
      <left style="medium">
        <color rgb="FF000000"/>
      </left>
      <right/>
      <bottom style="medium">
        <color rgb="FF000000"/>
      </bottom>
    </border>
    <border>
      <left style="hair">
        <color rgb="FF000000"/>
      </left>
      <bottom style="medium">
        <color rgb="FF000000"/>
      </bottom>
    </border>
    <border>
      <left style="hair">
        <color rgb="FF000000"/>
      </left>
      <top style="hair">
        <color rgb="FF000000"/>
      </top>
      <bottom style="medium">
        <color rgb="FF000000"/>
      </bottom>
    </border>
    <border>
      <top style="hair">
        <color rgb="FF000000"/>
      </top>
      <bottom style="medium">
        <color rgb="FF000000"/>
      </bottom>
    </border>
    <border>
      <right style="medium">
        <color rgb="FF000000"/>
      </right>
      <top style="hair">
        <color rgb="FF000000"/>
      </top>
      <bottom style="medium">
        <color rgb="FF000000"/>
      </bottom>
    </border>
    <border>
      <left/>
      <right/>
      <top style="hair">
        <color rgb="FF000000"/>
      </top>
      <bottom style="thin">
        <color rgb="FF000000"/>
      </bottom>
    </border>
    <border>
      <left/>
      <right style="thin">
        <color rgb="FF000000"/>
      </right>
      <top/>
      <bottom style="thin">
        <color rgb="FF000000"/>
      </bottom>
    </border>
    <border>
      <right style="thin">
        <color rgb="FF7F7F7F"/>
      </right>
      <top style="thin">
        <color rgb="FF7F7F7F"/>
      </top>
      <bottom style="thin">
        <color rgb="FF7F7F7F"/>
      </bottom>
    </border>
    <border>
      <left style="thin">
        <color rgb="FF000000"/>
      </left>
      <right style="medium">
        <color rgb="FF000000"/>
      </right>
      <top/>
      <bottom/>
    </border>
    <border>
      <right style="thin">
        <color rgb="FF000000"/>
      </right>
    </border>
    <border>
      <left style="medium">
        <color rgb="FF000000"/>
      </left>
      <right/>
      <top style="medium">
        <color rgb="FF000000"/>
      </top>
      <bottom style="hair">
        <color rgb="FF000000"/>
      </bottom>
    </border>
    <border>
      <left style="hair">
        <color rgb="FF000000"/>
      </left>
      <right style="hair">
        <color rgb="FF000000"/>
      </right>
      <top style="medium">
        <color rgb="FF000000"/>
      </top>
      <bottom style="hair">
        <color rgb="FF000000"/>
      </bottom>
    </border>
    <border>
      <left style="medium">
        <color rgb="FF000000"/>
      </left>
      <right/>
      <top style="hair">
        <color rgb="FF000000"/>
      </top>
      <bottom/>
    </border>
    <border>
      <left style="hair">
        <color rgb="FF000000"/>
      </left>
      <right style="hair">
        <color rgb="FF000000"/>
      </right>
      <top style="hair">
        <color rgb="FF000000"/>
      </top>
      <bottom style="hair">
        <color rgb="FF000000"/>
      </bottom>
    </border>
    <border>
      <left style="medium">
        <color rgb="FF000000"/>
      </left>
      <right/>
      <top style="hair">
        <color rgb="FF000000"/>
      </top>
      <bottom style="medium">
        <color rgb="FF000000"/>
      </bottom>
    </border>
    <border>
      <left style="hair">
        <color rgb="FF000000"/>
      </left>
      <right style="hair">
        <color rgb="FF000000"/>
      </right>
      <top style="hair">
        <color rgb="FF000000"/>
      </top>
      <bottom style="medium">
        <color rgb="FF000000"/>
      </bottom>
    </border>
    <border>
      <left style="thin">
        <color rgb="FF000000"/>
      </left>
      <right/>
      <top style="hair">
        <color rgb="FF000000"/>
      </top>
      <bottom style="thin">
        <color rgb="FF000000"/>
      </bottom>
    </border>
    <border>
      <left style="hair">
        <color rgb="FF000000"/>
      </left>
      <bottom style="thin">
        <color rgb="FF000000"/>
      </bottom>
    </border>
    <border>
      <right style="thin">
        <color rgb="FF000000"/>
      </right>
      <bottom style="thin">
        <color rgb="FF000000"/>
      </bottom>
    </border>
    <border>
      <left style="medium">
        <color rgb="FF000000"/>
      </left>
      <right/>
      <top style="medium">
        <color rgb="FF000000"/>
      </top>
      <bottom/>
    </border>
    <border>
      <left/>
      <right style="medium">
        <color rgb="FF000000"/>
      </right>
      <top style="medium">
        <color rgb="FF000000"/>
      </top>
      <bottom/>
    </border>
    <border>
      <left style="thin">
        <color rgb="FF000000"/>
      </left>
      <right style="thin">
        <color rgb="FF000000"/>
      </right>
      <top style="thin">
        <color rgb="FF000000"/>
      </top>
      <bottom style="hair">
        <color rgb="FF000000"/>
      </bottom>
    </border>
    <border>
      <left style="thin">
        <color rgb="FF000000"/>
      </left>
      <right style="thin">
        <color rgb="FF000000"/>
      </right>
      <top style="hair">
        <color rgb="FF000000"/>
      </top>
      <bottom style="hair">
        <color rgb="FF000000"/>
      </bottom>
    </border>
    <border>
      <left style="medium">
        <color rgb="FF000000"/>
      </left>
      <right/>
      <top/>
      <bottom style="medium">
        <color rgb="FF000000"/>
      </bottom>
    </border>
    <border>
      <left style="thin">
        <color rgb="FF000000"/>
      </left>
      <right style="thin">
        <color rgb="FF000000"/>
      </right>
      <top style="hair">
        <color rgb="FF000000"/>
      </top>
      <bottom style="medium">
        <color rgb="FF000000"/>
      </bottom>
    </border>
    <border>
      <left/>
      <right/>
      <top/>
      <bottom style="medium">
        <color rgb="FF000000"/>
      </bottom>
    </border>
    <border>
      <left/>
      <top/>
      <bottom style="medium">
        <color rgb="FF000000"/>
      </bottom>
    </border>
    <border>
      <right/>
      <top/>
      <bottom style="medium">
        <color rgb="FF000000"/>
      </bottom>
    </border>
    <border>
      <left/>
      <right style="medium">
        <color rgb="FF000000"/>
      </right>
      <top/>
      <bottom style="medium">
        <color rgb="FF000000"/>
      </bottom>
    </border>
    <border>
      <right style="medium">
        <color rgb="FF000000"/>
      </right>
      <top style="thin">
        <color rgb="FF000000"/>
      </top>
    </border>
    <border>
      <left/>
      <top style="medium">
        <color rgb="FF000000"/>
      </top>
      <bottom style="hair">
        <color rgb="FF000000"/>
      </bottom>
    </border>
    <border>
      <left style="medium">
        <color rgb="FF000000"/>
      </left>
      <right/>
      <top style="hair">
        <color rgb="FF000000"/>
      </top>
      <bottom style="hair">
        <color rgb="FF000000"/>
      </bottom>
    </border>
    <border>
      <left/>
      <right style="medium">
        <color rgb="FF000000"/>
      </right>
      <top style="hair">
        <color rgb="FF000000"/>
      </top>
      <bottom style="hair">
        <color rgb="FF000000"/>
      </bottom>
    </border>
    <border>
      <left style="thin">
        <color rgb="FF7F7F7F"/>
      </left>
      <right style="thin">
        <color rgb="FF7F7F7F"/>
      </right>
    </border>
    <border>
      <right style="medium">
        <color rgb="FF000000"/>
      </right>
      <bottom style="thin">
        <color rgb="FF000000"/>
      </bottom>
    </border>
    <border>
      <left/>
      <top style="hair">
        <color rgb="FF000000"/>
      </top>
      <bottom style="thin">
        <color rgb="FF000000"/>
      </bottom>
    </border>
    <border>
      <right/>
      <top style="hair">
        <color rgb="FF000000"/>
      </top>
      <bottom style="thin">
        <color rgb="FF000000"/>
      </bottom>
    </border>
    <border>
      <left/>
      <right style="medium">
        <color rgb="FF000000"/>
      </right>
      <top style="hair">
        <color rgb="FF000000"/>
      </top>
      <bottom/>
    </border>
    <border>
      <left style="thin">
        <color rgb="FF7F7F7F"/>
      </left>
      <right style="thin">
        <color rgb="FF7F7F7F"/>
      </right>
      <bottom style="thin">
        <color rgb="FF7F7F7F"/>
      </bottom>
    </border>
    <border>
      <left style="medium">
        <color rgb="FF000000"/>
      </left>
      <right/>
      <top style="thin">
        <color rgb="FF000000"/>
      </top>
      <bottom style="hair">
        <color rgb="FF000000"/>
      </bottom>
    </border>
    <border>
      <left/>
      <right style="medium">
        <color rgb="FF000000"/>
      </right>
      <top/>
      <bottom style="hair">
        <color rgb="FF000000"/>
      </bottom>
    </border>
    <border>
      <left style="medium">
        <color rgb="FF000000"/>
      </left>
      <right/>
      <top style="hair">
        <color rgb="FF000000"/>
      </top>
      <bottom style="thin">
        <color rgb="FF000000"/>
      </bottom>
    </border>
    <border>
      <left style="medium">
        <color rgb="FF000000"/>
      </left>
      <right/>
      <top/>
      <bottom style="hair">
        <color rgb="FF000000"/>
      </bottom>
    </border>
    <border>
      <left/>
      <top/>
      <bottom style="thin">
        <color rgb="FF000000"/>
      </bottom>
    </border>
    <border>
      <right style="medium">
        <color rgb="FF000000"/>
      </right>
      <top/>
      <bottom style="thin">
        <color rgb="FF000000"/>
      </bottom>
    </border>
    <border>
      <left/>
      <top style="hair">
        <color rgb="FF000000"/>
      </top>
      <bottom/>
    </border>
    <border>
      <right style="medium">
        <color rgb="FF000000"/>
      </right>
      <top style="hair">
        <color rgb="FF000000"/>
      </top>
      <bottom/>
    </border>
    <border>
      <left style="medium">
        <color rgb="FF000000"/>
      </left>
      <right style="medium">
        <color rgb="FF000000"/>
      </right>
      <top style="medium">
        <color rgb="FF000000"/>
      </top>
      <bottom/>
    </border>
    <border>
      <left style="thin">
        <color rgb="FF000000"/>
      </left>
      <right style="hair">
        <color rgb="FF000000"/>
      </right>
      <top style="thin">
        <color rgb="FF000000"/>
      </top>
    </border>
    <border>
      <left style="hair">
        <color rgb="FF000000"/>
      </left>
      <top style="thin">
        <color rgb="FF000000"/>
      </top>
      <bottom style="hair">
        <color rgb="FF000000"/>
      </bottom>
    </border>
    <border>
      <right style="hair">
        <color rgb="FF000000"/>
      </right>
      <top style="thin">
        <color rgb="FF000000"/>
      </top>
      <bottom style="hair">
        <color rgb="FF000000"/>
      </bottom>
    </border>
    <border>
      <right style="thin">
        <color rgb="FF000000"/>
      </right>
      <top style="hair">
        <color rgb="FF000000"/>
      </top>
      <bottom style="hair">
        <color rgb="FF000000"/>
      </bottom>
    </border>
    <border>
      <right style="hair">
        <color rgb="FF000000"/>
      </right>
      <bottom style="hair">
        <color rgb="FF000000"/>
      </bottom>
    </border>
    <border>
      <right style="hair">
        <color rgb="FF000000"/>
      </right>
      <top style="hair">
        <color rgb="FF000000"/>
      </top>
      <bottom style="hair">
        <color rgb="FF000000"/>
      </bottom>
    </border>
    <border>
      <left style="thin">
        <color rgb="FF000000"/>
      </left>
      <right style="hair">
        <color rgb="FF000000"/>
      </right>
      <top style="hair">
        <color rgb="FF000000"/>
      </top>
      <bottom style="thin">
        <color rgb="FF000000"/>
      </bottom>
    </border>
    <border>
      <right style="hair">
        <color rgb="FF000000"/>
      </right>
      <top style="hair">
        <color rgb="FF000000"/>
      </top>
      <bottom style="thin">
        <color rgb="FF000000"/>
      </bottom>
    </border>
    <border>
      <left/>
      <right style="medium">
        <color rgb="FF000000"/>
      </right>
      <top style="thin">
        <color rgb="FF000000"/>
      </top>
      <bottom style="thin">
        <color rgb="FF000000"/>
      </bottom>
    </border>
    <border>
      <left style="medium">
        <color rgb="FF000000"/>
      </left>
      <right style="medium">
        <color rgb="FF000000"/>
      </right>
      <top style="medium">
        <color rgb="FF000000"/>
      </top>
      <bottom style="thin">
        <color rgb="FF000000"/>
      </bottom>
    </border>
    <border>
      <left style="medium">
        <color rgb="FF000000"/>
      </left>
      <right style="medium">
        <color rgb="FF000000"/>
      </right>
      <top style="thin">
        <color rgb="FF000000"/>
      </top>
      <bottom style="medium">
        <color rgb="FF000000"/>
      </bottom>
    </border>
    <border>
      <left style="medium">
        <color rgb="FF000000"/>
      </left>
      <right/>
      <bottom/>
    </border>
    <border>
      <left style="thin">
        <color rgb="FF000000"/>
      </left>
      <right/>
      <top/>
      <bottom style="thin">
        <color rgb="FF000000"/>
      </bottom>
    </border>
    <border>
      <left style="medium">
        <color rgb="FF000000"/>
      </left>
      <right style="medium">
        <color rgb="FF000000"/>
      </right>
      <top/>
      <bottom style="thin">
        <color rgb="FF000000"/>
      </bottom>
    </border>
    <border>
      <left/>
      <top/>
    </border>
    <border>
      <top/>
    </border>
    <border>
      <right/>
      <top/>
    </border>
    <border>
      <left/>
      <bottom style="medium">
        <color rgb="FF000000"/>
      </bottom>
    </border>
    <border>
      <right/>
      <bottom style="medium">
        <color rgb="FF000000"/>
      </bottom>
    </border>
    <border>
      <left style="medium">
        <color rgb="FF000000"/>
      </left>
      <right style="thin">
        <color rgb="FF000000"/>
      </right>
      <top style="medium">
        <color rgb="FF000000"/>
      </top>
    </border>
    <border>
      <left style="thin">
        <color rgb="FF000000"/>
      </left>
      <right/>
      <top style="medium">
        <color rgb="FF000000"/>
      </top>
      <bottom/>
    </border>
    <border>
      <left/>
      <right style="thin">
        <color rgb="FF000000"/>
      </right>
      <top style="medium">
        <color rgb="FF000000"/>
      </top>
      <bottom/>
    </border>
    <border>
      <left style="thin">
        <color rgb="FF000000"/>
      </left>
      <right style="thin">
        <color rgb="FF000000"/>
      </right>
      <top style="medium">
        <color rgb="FF000000"/>
      </top>
      <bottom/>
    </border>
    <border>
      <left style="thin">
        <color rgb="FF000000"/>
      </left>
      <top style="medium">
        <color rgb="FF000000"/>
      </top>
    </border>
    <border>
      <right style="thin">
        <color rgb="FF000000"/>
      </right>
      <top style="medium">
        <color rgb="FF000000"/>
      </top>
    </border>
    <border>
      <left/>
      <top style="thin">
        <color rgb="FF7F7F7F"/>
      </top>
    </border>
    <border>
      <right style="thin">
        <color rgb="FF7F7F7F"/>
      </right>
      <top style="thin">
        <color rgb="FF7F7F7F"/>
      </top>
    </border>
    <border>
      <left style="medium">
        <color rgb="FF000000"/>
      </left>
      <right style="thin">
        <color rgb="FF000000"/>
      </right>
    </border>
    <border>
      <left/>
    </border>
    <border>
      <right style="thin">
        <color rgb="FF7F7F7F"/>
      </right>
    </border>
    <border>
      <left/>
      <right style="thin">
        <color rgb="FF000000"/>
      </right>
      <top style="thin">
        <color rgb="FF000000"/>
      </top>
    </border>
    <border>
      <left style="medium">
        <color rgb="FF000000"/>
      </left>
      <right style="thin">
        <color rgb="FF000000"/>
      </right>
      <top style="thin">
        <color rgb="FF000000"/>
      </top>
    </border>
    <border>
      <left/>
      <bottom style="thin">
        <color rgb="FF7F7F7F"/>
      </bottom>
    </border>
    <border>
      <right style="thin">
        <color rgb="FF7F7F7F"/>
      </right>
      <bottom style="thin">
        <color rgb="FF7F7F7F"/>
      </bottom>
    </border>
    <border>
      <left style="medium">
        <color rgb="FF000000"/>
      </left>
      <right style="thin">
        <color rgb="FF000000"/>
      </right>
      <bottom style="medium">
        <color rgb="FF000000"/>
      </bottom>
    </border>
    <border>
      <left style="thin">
        <color rgb="FF000000"/>
      </left>
      <right/>
      <top/>
      <bottom style="medium">
        <color rgb="FF000000"/>
      </bottom>
    </border>
    <border>
      <left/>
      <right style="thin">
        <color rgb="FF000000"/>
      </right>
      <top/>
      <bottom style="medium">
        <color rgb="FF000000"/>
      </bottom>
    </border>
    <border>
      <left style="thin">
        <color rgb="FF000000"/>
      </left>
      <bottom/>
    </border>
    <border>
      <right style="thin">
        <color rgb="FF000000"/>
      </right>
      <bottom/>
    </border>
    <border>
      <left style="thin">
        <color rgb="FF000000"/>
      </left>
      <right style="thin">
        <color rgb="FF000000"/>
      </right>
      <bottom/>
    </border>
    <border>
      <left style="medium">
        <color rgb="FF000000"/>
      </left>
      <right style="thin">
        <color rgb="FF000000"/>
      </right>
      <bottom/>
    </border>
    <border>
      <left/>
      <right style="thin">
        <color rgb="FF7F7F7F"/>
      </right>
      <top style="thin">
        <color rgb="FF7F7F7F"/>
      </top>
      <bottom style="thin">
        <color rgb="FF7F7F7F"/>
      </bottom>
    </border>
    <border>
      <left style="thin">
        <color rgb="FF000000"/>
      </left>
      <top style="medium">
        <color rgb="FF000000"/>
      </top>
      <bottom style="thin">
        <color rgb="FF000000"/>
      </bottom>
    </border>
    <border>
      <left style="thin">
        <color rgb="FF000000"/>
      </left>
      <right style="thin">
        <color rgb="FF000000"/>
      </right>
      <top style="medium">
        <color rgb="FF000000"/>
      </top>
      <bottom style="thin">
        <color rgb="FF000000"/>
      </bottom>
    </border>
    <border>
      <left style="thin">
        <color rgb="FF000000"/>
      </left>
      <right style="medium">
        <color rgb="FF000000"/>
      </right>
      <top style="medium">
        <color rgb="FF000000"/>
      </top>
      <bottom/>
    </border>
    <border>
      <left style="medium">
        <color rgb="FF000000"/>
      </left>
      <right style="thin">
        <color rgb="FF000000"/>
      </right>
      <top style="medium">
        <color rgb="FF000000"/>
      </top>
      <bottom style="thin">
        <color rgb="FF000000"/>
      </bottom>
    </border>
    <border>
      <left style="thin">
        <color rgb="FF000000"/>
      </left>
      <right style="thin">
        <color rgb="FF000000"/>
      </right>
      <top style="medium">
        <color rgb="FF000000"/>
      </top>
    </border>
    <border>
      <left style="medium">
        <color rgb="FF000000"/>
      </left>
      <right style="thin">
        <color rgb="FF000000"/>
      </right>
      <bottom style="thin">
        <color rgb="FF000000"/>
      </bottom>
    </border>
    <border>
      <left style="medium">
        <color rgb="FF000000"/>
      </left>
      <bottom style="thin">
        <color rgb="FF000000"/>
      </bottom>
    </border>
    <border>
      <left style="medium">
        <color rgb="FF000000"/>
      </left>
      <right style="thin">
        <color rgb="FF000000"/>
      </right>
      <top style="thin">
        <color rgb="FF000000"/>
      </top>
      <bottom style="medium">
        <color rgb="FF000000"/>
      </bottom>
    </border>
    <border>
      <left style="thin">
        <color rgb="FF000000"/>
      </left>
      <right style="medium">
        <color rgb="FF000000"/>
      </right>
      <top/>
      <bottom style="medium">
        <color rgb="FF000000"/>
      </bottom>
    </border>
    <border>
      <left style="thin">
        <color rgb="FF000000"/>
      </left>
      <right/>
      <top style="thin">
        <color rgb="FF000000"/>
      </top>
      <bottom style="medium">
        <color rgb="FF000000"/>
      </bottom>
    </border>
    <border>
      <left style="medium">
        <color rgb="FF000000"/>
      </left>
      <right style="thin">
        <color rgb="FF000000"/>
      </right>
      <top style="medium">
        <color rgb="FF000000"/>
      </top>
      <bottom style="medium">
        <color rgb="FF000000"/>
      </bottom>
    </border>
    <border>
      <left style="thin">
        <color rgb="FF000000"/>
      </left>
      <top style="medium">
        <color rgb="FF000000"/>
      </top>
      <bottom style="medium">
        <color rgb="FF000000"/>
      </bottom>
    </border>
    <border>
      <right style="thin">
        <color rgb="FF000000"/>
      </right>
      <top style="medium">
        <color rgb="FF000000"/>
      </top>
      <bottom style="medium">
        <color rgb="FF000000"/>
      </bottom>
    </border>
    <border>
      <left style="thin">
        <color rgb="FF000000"/>
      </left>
      <right style="thin">
        <color rgb="FF000000"/>
      </right>
      <top style="medium">
        <color rgb="FF000000"/>
      </top>
      <bottom style="medium">
        <color rgb="FF000000"/>
      </bottom>
    </border>
    <border>
      <left style="thin">
        <color rgb="FF000000"/>
      </left>
      <right style="medium">
        <color rgb="FF000000"/>
      </right>
      <top style="medium">
        <color rgb="FF000000"/>
      </top>
      <bottom style="medium">
        <color rgb="FF000000"/>
      </bottom>
    </border>
    <border>
      <left style="thin">
        <color rgb="FF000000"/>
      </left>
      <right/>
      <top style="medium">
        <color rgb="FF000000"/>
      </top>
      <bottom style="medium">
        <color rgb="FF000000"/>
      </bottom>
    </border>
    <border>
      <left/>
      <right style="thin">
        <color rgb="FF7F7F7F"/>
      </right>
      <top style="thin">
        <color rgb="FF7F7F7F"/>
      </top>
      <bottom/>
    </border>
    <border>
      <left style="thin">
        <color rgb="FF000000"/>
      </left>
      <right style="medium">
        <color rgb="FF000000"/>
      </right>
      <top style="medium">
        <color rgb="FF000000"/>
      </top>
    </border>
    <border>
      <left style="medium">
        <color rgb="FF000000"/>
      </left>
      <right style="medium">
        <color rgb="FF000000"/>
      </right>
      <top style="thin">
        <color rgb="FF000000"/>
      </top>
      <bottom style="thin">
        <color rgb="FF000000"/>
      </bottom>
    </border>
    <border>
      <left style="thin">
        <color rgb="FF000000"/>
      </left>
      <right style="medium">
        <color rgb="FF000000"/>
      </right>
    </border>
    <border>
      <left style="thin">
        <color rgb="FF000000"/>
      </left>
      <right style="medium">
        <color rgb="FF000000"/>
      </right>
      <top style="thin">
        <color rgb="FF000000"/>
      </top>
    </border>
    <border>
      <left style="thin">
        <color rgb="FF000000"/>
      </left>
      <right style="medium">
        <color rgb="FF000000"/>
      </right>
      <bottom style="medium">
        <color rgb="FF000000"/>
      </bottom>
    </border>
    <border>
      <left style="thin">
        <color rgb="FF000000"/>
      </left>
      <right style="medium">
        <color rgb="FF000000"/>
      </right>
      <bottom style="thin">
        <color rgb="FF000000"/>
      </bottom>
    </border>
    <border>
      <left style="medium">
        <color rgb="FF000000"/>
      </left>
      <right style="medium">
        <color rgb="FF000000"/>
      </right>
      <bottom style="thin">
        <color rgb="FF000000"/>
      </bottom>
    </border>
    <border>
      <left style="medium">
        <color rgb="FF000000"/>
      </left>
      <right/>
      <top style="thin">
        <color rgb="FF000000"/>
      </top>
      <bottom style="thin">
        <color rgb="FF000000"/>
      </bottom>
    </border>
    <border>
      <left style="medium">
        <color rgb="FF000000"/>
      </left>
      <right style="thin">
        <color rgb="FF000000"/>
      </right>
      <top style="thin">
        <color rgb="FF000000"/>
      </top>
      <bottom style="double">
        <color rgb="FF000000"/>
      </bottom>
    </border>
    <border>
      <left style="thin">
        <color rgb="FF000000"/>
      </left>
      <right style="medium">
        <color rgb="FF000000"/>
      </right>
      <top style="thin">
        <color rgb="FF000000"/>
      </top>
      <bottom style="double">
        <color rgb="FF000000"/>
      </bottom>
    </border>
    <border>
      <left style="thin">
        <color rgb="FF000000"/>
      </left>
      <right style="thin">
        <color rgb="FF000000"/>
      </right>
      <top style="thin">
        <color rgb="FF000000"/>
      </top>
      <bottom style="double">
        <color rgb="FF000000"/>
      </bottom>
    </border>
    <border>
      <right style="thin">
        <color rgb="FF000000"/>
      </right>
      <top style="thin">
        <color rgb="FF000000"/>
      </top>
      <bottom style="double">
        <color rgb="FF000000"/>
      </bottom>
    </border>
    <border>
      <left style="thin">
        <color rgb="FF000000"/>
      </left>
      <top style="thin">
        <color rgb="FF000000"/>
      </top>
      <bottom style="double">
        <color rgb="FF000000"/>
      </bottom>
    </border>
    <border>
      <left style="medium">
        <color rgb="FF000000"/>
      </left>
      <right style="medium">
        <color rgb="FF000000"/>
      </right>
      <top style="thin">
        <color rgb="FF000000"/>
      </top>
      <bottom style="double">
        <color rgb="FF000000"/>
      </bottom>
    </border>
    <border>
      <left style="medium">
        <color rgb="FF000000"/>
      </left>
      <right style="medium">
        <color rgb="FF000000"/>
      </right>
      <top style="thin">
        <color rgb="FF000000"/>
      </top>
    </border>
    <border>
      <left style="medium">
        <color rgb="FF000000"/>
      </left>
      <top style="thin">
        <color rgb="FF000000"/>
      </top>
    </border>
  </borders>
  <cellStyleXfs count="1">
    <xf borderId="0" fillId="0" fontId="0" numFmtId="0" applyAlignment="1" applyFont="1"/>
  </cellStyleXfs>
  <cellXfs count="855">
    <xf borderId="0" fillId="0" fontId="0" numFmtId="0" xfId="0" applyAlignment="1" applyFont="1">
      <alignment readingOrder="0" shrinkToFit="0" vertical="center" wrapText="0"/>
    </xf>
    <xf borderId="0" fillId="0" fontId="1" numFmtId="0" xfId="0" applyAlignment="1" applyFont="1">
      <alignment vertical="center"/>
    </xf>
    <xf borderId="0" fillId="0" fontId="2" numFmtId="0" xfId="0" applyAlignment="1" applyFont="1">
      <alignment vertical="center"/>
    </xf>
    <xf borderId="0" fillId="0" fontId="3" numFmtId="0" xfId="0" applyAlignment="1" applyFont="1">
      <alignment vertical="center"/>
    </xf>
    <xf borderId="0" fillId="0" fontId="4" numFmtId="0" xfId="0" applyAlignment="1" applyFont="1">
      <alignment horizontal="left" shrinkToFit="0" vertical="center" wrapText="1"/>
    </xf>
    <xf borderId="0" fillId="0" fontId="4" numFmtId="0" xfId="0" applyAlignment="1" applyFont="1">
      <alignment vertical="center"/>
    </xf>
    <xf borderId="0" fillId="0" fontId="4" numFmtId="0" xfId="0" applyAlignment="1" applyFont="1">
      <alignment horizontal="left" shrinkToFit="0" vertical="top" wrapText="1"/>
    </xf>
    <xf borderId="0" fillId="0" fontId="4" numFmtId="0" xfId="0" applyAlignment="1" applyFont="1">
      <alignment shrinkToFit="0" vertical="top" wrapText="1"/>
    </xf>
    <xf borderId="0" fillId="0" fontId="4" numFmtId="0" xfId="0" applyAlignment="1" applyFont="1">
      <alignment shrinkToFit="0" vertical="center" wrapText="1"/>
    </xf>
    <xf borderId="0" fillId="0" fontId="5" numFmtId="0" xfId="0" applyAlignment="1" applyFont="1">
      <alignment vertical="center"/>
    </xf>
    <xf borderId="0" fillId="0" fontId="6" numFmtId="0" xfId="0" applyAlignment="1" applyFont="1">
      <alignment vertical="center"/>
    </xf>
    <xf borderId="1" fillId="0" fontId="2" numFmtId="0" xfId="0" applyAlignment="1" applyBorder="1" applyFont="1">
      <alignment vertical="center"/>
    </xf>
    <xf borderId="2" fillId="2" fontId="2" numFmtId="0" xfId="0" applyAlignment="1" applyBorder="1" applyFill="1" applyFont="1">
      <alignment horizontal="left" vertical="center"/>
    </xf>
    <xf borderId="3" fillId="0" fontId="7" numFmtId="0" xfId="0" applyAlignment="1" applyBorder="1" applyFont="1">
      <alignment vertical="center"/>
    </xf>
    <xf borderId="4" fillId="0" fontId="7" numFmtId="0" xfId="0" applyAlignment="1" applyBorder="1" applyFont="1">
      <alignment vertical="center"/>
    </xf>
    <xf borderId="5" fillId="0" fontId="2" numFmtId="0" xfId="0" applyAlignment="1" applyBorder="1" applyFont="1">
      <alignment vertical="center"/>
    </xf>
    <xf borderId="1" fillId="0" fontId="2" numFmtId="0" xfId="0" applyAlignment="1" applyBorder="1" applyFont="1">
      <alignment horizontal="left" vertical="center"/>
    </xf>
    <xf borderId="6" fillId="0" fontId="7" numFmtId="0" xfId="0" applyAlignment="1" applyBorder="1" applyFont="1">
      <alignment vertical="center"/>
    </xf>
    <xf borderId="7" fillId="0" fontId="7" numFmtId="0" xfId="0" applyAlignment="1" applyBorder="1" applyFont="1">
      <alignment vertical="center"/>
    </xf>
    <xf borderId="8" fillId="2" fontId="2" numFmtId="0" xfId="0" applyAlignment="1" applyBorder="1" applyFont="1">
      <alignment horizontal="left" vertical="center"/>
    </xf>
    <xf borderId="9" fillId="0" fontId="7" numFmtId="0" xfId="0" applyAlignment="1" applyBorder="1" applyFont="1">
      <alignment vertical="center"/>
    </xf>
    <xf borderId="10" fillId="0" fontId="7" numFmtId="0" xfId="0" applyAlignment="1" applyBorder="1" applyFont="1">
      <alignment vertical="center"/>
    </xf>
    <xf borderId="11" fillId="0" fontId="2" numFmtId="0" xfId="0" applyAlignment="1" applyBorder="1" applyFont="1">
      <alignment vertical="center"/>
    </xf>
    <xf borderId="12" fillId="2" fontId="2" numFmtId="0" xfId="0" applyAlignment="1" applyBorder="1" applyFont="1">
      <alignment horizontal="left" vertical="center"/>
    </xf>
    <xf borderId="13" fillId="0" fontId="7" numFmtId="0" xfId="0" applyAlignment="1" applyBorder="1" applyFont="1">
      <alignment vertical="center"/>
    </xf>
    <xf borderId="14" fillId="0" fontId="7" numFmtId="0" xfId="0" applyAlignment="1" applyBorder="1" applyFont="1">
      <alignment vertical="center"/>
    </xf>
    <xf borderId="15" fillId="2" fontId="2" numFmtId="0" xfId="0" applyAlignment="1" applyBorder="1" applyFont="1">
      <alignment horizontal="center" vertical="center"/>
    </xf>
    <xf borderId="16" fillId="2" fontId="2" numFmtId="0" xfId="0" applyAlignment="1" applyBorder="1" applyFont="1">
      <alignment horizontal="center" vertical="center"/>
    </xf>
    <xf borderId="16" fillId="0" fontId="2" numFmtId="0" xfId="0" applyAlignment="1" applyBorder="1" applyFont="1">
      <alignment vertical="center"/>
    </xf>
    <xf borderId="17" fillId="2" fontId="2" numFmtId="0" xfId="0" applyAlignment="1" applyBorder="1" applyFont="1">
      <alignment horizontal="center" vertical="center"/>
    </xf>
    <xf borderId="2" fillId="0" fontId="2" numFmtId="0" xfId="0" applyAlignment="1" applyBorder="1" applyFont="1">
      <alignment vertical="center"/>
    </xf>
    <xf borderId="3" fillId="0" fontId="2" numFmtId="0" xfId="0" applyAlignment="1" applyBorder="1" applyFont="1">
      <alignment vertical="center"/>
    </xf>
    <xf borderId="18" fillId="0" fontId="2" numFmtId="0" xfId="0" applyAlignment="1" applyBorder="1" applyFont="1">
      <alignment vertical="center"/>
    </xf>
    <xf borderId="19" fillId="2" fontId="2" numFmtId="0" xfId="0" applyAlignment="1" applyBorder="1" applyFont="1">
      <alignment horizontal="left" vertical="center"/>
    </xf>
    <xf borderId="20" fillId="0" fontId="7" numFmtId="0" xfId="0" applyAlignment="1" applyBorder="1" applyFont="1">
      <alignment vertical="center"/>
    </xf>
    <xf borderId="5" fillId="0" fontId="2" numFmtId="0" xfId="0" applyAlignment="1" applyBorder="1" applyFont="1">
      <alignment shrinkToFit="1" vertical="center" wrapText="0"/>
    </xf>
    <xf borderId="11" fillId="0" fontId="7" numFmtId="0" xfId="0" applyAlignment="1" applyBorder="1" applyFont="1">
      <alignment vertical="center"/>
    </xf>
    <xf borderId="19" fillId="2" fontId="2" numFmtId="49" xfId="0" applyAlignment="1" applyBorder="1" applyFont="1" applyNumberFormat="1">
      <alignment horizontal="left" vertical="center"/>
    </xf>
    <xf borderId="11" fillId="0" fontId="2" numFmtId="0" xfId="0" applyAlignment="1" applyBorder="1" applyFont="1">
      <alignment shrinkToFit="1" vertical="center" wrapText="0"/>
    </xf>
    <xf borderId="21" fillId="2" fontId="8" numFmtId="0" xfId="0" applyAlignment="1" applyBorder="1" applyFont="1">
      <alignment horizontal="left" vertical="center"/>
    </xf>
    <xf borderId="22" fillId="0" fontId="7" numFmtId="0" xfId="0" applyAlignment="1" applyBorder="1" applyFont="1">
      <alignment vertical="center"/>
    </xf>
    <xf borderId="23" fillId="0" fontId="7" numFmtId="0" xfId="0" applyAlignment="1" applyBorder="1" applyFont="1">
      <alignment vertical="center"/>
    </xf>
    <xf borderId="0" fillId="0" fontId="2" numFmtId="0" xfId="0" applyAlignment="1" applyFont="1">
      <alignment horizontal="center" shrinkToFit="0" vertical="center" wrapText="1"/>
    </xf>
    <xf borderId="0" fillId="0" fontId="2" numFmtId="0" xfId="0" applyAlignment="1" applyFont="1">
      <alignment horizontal="right" shrinkToFit="0" vertical="top" wrapText="1"/>
    </xf>
    <xf borderId="0" fillId="0" fontId="2" numFmtId="0" xfId="0" applyAlignment="1" applyFont="1">
      <alignment horizontal="left" shrinkToFit="0" vertical="top" wrapText="1"/>
    </xf>
    <xf borderId="5" fillId="0" fontId="2" numFmtId="0" xfId="0" applyAlignment="1" applyBorder="1" applyFont="1">
      <alignment horizontal="center" vertical="center"/>
    </xf>
    <xf borderId="24" fillId="0" fontId="2" numFmtId="0" xfId="0" applyAlignment="1" applyBorder="1" applyFont="1">
      <alignment horizontal="center" shrinkToFit="0" vertical="center" wrapText="1"/>
    </xf>
    <xf borderId="25" fillId="0" fontId="7" numFmtId="0" xfId="0" applyAlignment="1" applyBorder="1" applyFont="1">
      <alignment vertical="center"/>
    </xf>
    <xf borderId="26" fillId="0" fontId="7" numFmtId="0" xfId="0" applyAlignment="1" applyBorder="1" applyFont="1">
      <alignment vertical="center"/>
    </xf>
    <xf borderId="24" fillId="0" fontId="2" numFmtId="0" xfId="0" applyAlignment="1" applyBorder="1" applyFont="1">
      <alignment horizontal="center" vertical="center"/>
    </xf>
    <xf borderId="1" fillId="0" fontId="2" numFmtId="0" xfId="0" applyAlignment="1" applyBorder="1" applyFont="1">
      <alignment horizontal="center" vertical="center"/>
    </xf>
    <xf borderId="5" fillId="0" fontId="2" numFmtId="0" xfId="0" applyAlignment="1" applyBorder="1" applyFont="1">
      <alignment horizontal="center" shrinkToFit="0" vertical="center" wrapText="1"/>
    </xf>
    <xf borderId="27" fillId="0" fontId="7" numFmtId="0" xfId="0" applyAlignment="1" applyBorder="1" applyFont="1">
      <alignment vertical="center"/>
    </xf>
    <xf borderId="28" fillId="0" fontId="7" numFmtId="0" xfId="0" applyAlignment="1" applyBorder="1" applyFont="1">
      <alignment vertical="center"/>
    </xf>
    <xf borderId="29" fillId="0" fontId="7" numFmtId="0" xfId="0" applyAlignment="1" applyBorder="1" applyFont="1">
      <alignment vertical="center"/>
    </xf>
    <xf borderId="30" fillId="0" fontId="2" numFmtId="0" xfId="0" applyAlignment="1" applyBorder="1" applyFont="1">
      <alignment horizontal="center" shrinkToFit="0" vertical="center" wrapText="1"/>
    </xf>
    <xf borderId="31" fillId="0" fontId="7" numFmtId="0" xfId="0" applyAlignment="1" applyBorder="1" applyFont="1">
      <alignment vertical="center"/>
    </xf>
    <xf borderId="32" fillId="0" fontId="2" numFmtId="0" xfId="0" applyAlignment="1" applyBorder="1" applyFont="1">
      <alignment horizontal="center" vertical="center"/>
    </xf>
    <xf borderId="33" fillId="0" fontId="7" numFmtId="0" xfId="0" applyAlignment="1" applyBorder="1" applyFont="1">
      <alignment vertical="center"/>
    </xf>
    <xf borderId="34" fillId="0" fontId="2" numFmtId="0" xfId="0" applyAlignment="1" applyBorder="1" applyFont="1">
      <alignment horizontal="center" vertical="center"/>
    </xf>
    <xf borderId="8" fillId="2" fontId="9" numFmtId="49" xfId="0" applyAlignment="1" applyBorder="1" applyFont="1" applyNumberFormat="1">
      <alignment horizontal="center" vertical="center"/>
    </xf>
    <xf borderId="35" fillId="0" fontId="7" numFmtId="0" xfId="0" applyAlignment="1" applyBorder="1" applyFont="1">
      <alignment vertical="center"/>
    </xf>
    <xf borderId="36" fillId="2" fontId="2" numFmtId="0" xfId="0" applyAlignment="1" applyBorder="1" applyFont="1">
      <alignment vertical="center"/>
    </xf>
    <xf borderId="37" fillId="0" fontId="7" numFmtId="0" xfId="0" applyAlignment="1" applyBorder="1" applyFont="1">
      <alignment vertical="center"/>
    </xf>
    <xf borderId="38" fillId="0" fontId="7" numFmtId="0" xfId="0" applyAlignment="1" applyBorder="1" applyFont="1">
      <alignment vertical="center"/>
    </xf>
    <xf borderId="39" fillId="2" fontId="2" numFmtId="0" xfId="0" applyAlignment="1" applyBorder="1" applyFont="1">
      <alignment vertical="center"/>
    </xf>
    <xf borderId="40" fillId="0" fontId="7" numFmtId="0" xfId="0" applyAlignment="1" applyBorder="1" applyFont="1">
      <alignment vertical="center"/>
    </xf>
    <xf borderId="41" fillId="0" fontId="7" numFmtId="0" xfId="0" applyAlignment="1" applyBorder="1" applyFont="1">
      <alignment vertical="center"/>
    </xf>
    <xf borderId="42" fillId="2" fontId="2" numFmtId="0" xfId="0" applyAlignment="1" applyBorder="1" applyFont="1">
      <alignment shrinkToFit="0" vertical="center" wrapText="1"/>
    </xf>
    <xf borderId="43" fillId="2" fontId="2" numFmtId="0" xfId="0" applyAlignment="1" applyBorder="1" applyFont="1">
      <alignment shrinkToFit="0" vertical="center" wrapText="1"/>
    </xf>
    <xf borderId="7" fillId="0" fontId="2" numFmtId="164" xfId="0" applyAlignment="1" applyBorder="1" applyFont="1" applyNumberFormat="1">
      <alignment horizontal="center" vertical="center"/>
    </xf>
    <xf borderId="0" fillId="0" fontId="2" numFmtId="165" xfId="0" applyAlignment="1" applyFont="1" applyNumberFormat="1">
      <alignment vertical="center"/>
    </xf>
    <xf borderId="19" fillId="2" fontId="9" numFmtId="49" xfId="0" applyAlignment="1" applyBorder="1" applyFont="1" applyNumberFormat="1">
      <alignment horizontal="center" vertical="center"/>
    </xf>
    <xf borderId="1" fillId="2" fontId="2" numFmtId="0" xfId="0" applyAlignment="1" applyBorder="1" applyFont="1">
      <alignment shrinkToFit="0" vertical="center" wrapText="1"/>
    </xf>
    <xf borderId="44" fillId="2" fontId="2" numFmtId="0" xfId="0" applyAlignment="1" applyBorder="1" applyFont="1">
      <alignment shrinkToFit="0" vertical="center" wrapText="1"/>
    </xf>
    <xf borderId="45" fillId="2" fontId="2" numFmtId="0" xfId="0" applyAlignment="1" applyBorder="1" applyFont="1">
      <alignment shrinkToFit="0" vertical="center" wrapText="1"/>
    </xf>
    <xf borderId="46" fillId="2" fontId="2" numFmtId="0" xfId="0" applyAlignment="1" applyBorder="1" applyFont="1">
      <alignment shrinkToFit="0" vertical="center" wrapText="1"/>
    </xf>
    <xf borderId="1" fillId="2" fontId="2" numFmtId="0" xfId="0" applyAlignment="1" applyBorder="1" applyFont="1">
      <alignment vertical="center"/>
    </xf>
    <xf borderId="42" fillId="2" fontId="2" numFmtId="0" xfId="0" applyAlignment="1" applyBorder="1" applyFont="1">
      <alignment vertical="center"/>
    </xf>
    <xf borderId="47" fillId="2" fontId="4" numFmtId="49" xfId="0" applyAlignment="1" applyBorder="1" applyFont="1" applyNumberFormat="1">
      <alignment horizontal="center" vertical="center"/>
    </xf>
    <xf borderId="48" fillId="0" fontId="7" numFmtId="0" xfId="0" applyAlignment="1" applyBorder="1" applyFont="1">
      <alignment vertical="center"/>
    </xf>
    <xf borderId="49" fillId="0" fontId="7" numFmtId="0" xfId="0" applyAlignment="1" applyBorder="1" applyFont="1">
      <alignment vertical="center"/>
    </xf>
    <xf borderId="30" fillId="2" fontId="2" numFmtId="0" xfId="0" applyAlignment="1" applyBorder="1" applyFont="1">
      <alignment vertical="center"/>
    </xf>
    <xf borderId="50" fillId="2" fontId="2" numFmtId="0" xfId="0" applyAlignment="1" applyBorder="1" applyFont="1">
      <alignment vertical="center"/>
    </xf>
    <xf borderId="32" fillId="2" fontId="2" numFmtId="0" xfId="0" applyAlignment="1" applyBorder="1" applyFont="1">
      <alignment shrinkToFit="0" vertical="center" wrapText="1"/>
    </xf>
    <xf borderId="51" fillId="2" fontId="2" numFmtId="0" xfId="0" applyAlignment="1" applyBorder="1" applyFont="1">
      <alignment shrinkToFit="0" vertical="center" wrapText="1"/>
    </xf>
    <xf borderId="52" fillId="2" fontId="4" numFmtId="49" xfId="0" applyAlignment="1" applyBorder="1" applyFont="1" applyNumberFormat="1">
      <alignment horizontal="center" vertical="center"/>
    </xf>
    <xf borderId="53" fillId="0" fontId="7" numFmtId="0" xfId="0" applyAlignment="1" applyBorder="1" applyFont="1">
      <alignment vertical="center"/>
    </xf>
    <xf borderId="54" fillId="0" fontId="7" numFmtId="0" xfId="0" applyAlignment="1" applyBorder="1" applyFont="1">
      <alignment vertical="center"/>
    </xf>
    <xf borderId="55" fillId="2" fontId="2" numFmtId="0" xfId="0" applyAlignment="1" applyBorder="1" applyFont="1">
      <alignment vertical="center"/>
    </xf>
    <xf borderId="56" fillId="0" fontId="7" numFmtId="0" xfId="0" applyAlignment="1" applyBorder="1" applyFont="1">
      <alignment vertical="center"/>
    </xf>
    <xf borderId="57" fillId="2" fontId="2" numFmtId="0" xfId="0" applyAlignment="1" applyBorder="1" applyFont="1">
      <alignment vertical="center"/>
    </xf>
    <xf borderId="58" fillId="2" fontId="2" numFmtId="0" xfId="0" applyAlignment="1" applyBorder="1" applyFont="1">
      <alignment shrinkToFit="0" vertical="center" wrapText="1"/>
    </xf>
    <xf borderId="26" fillId="0" fontId="2" numFmtId="164" xfId="0" applyAlignment="1" applyBorder="1" applyFont="1" applyNumberFormat="1">
      <alignment horizontal="center" vertical="center"/>
    </xf>
    <xf borderId="59" fillId="0" fontId="2" numFmtId="0" xfId="0" applyAlignment="1" applyBorder="1" applyFont="1">
      <alignment horizontal="center" vertical="center"/>
    </xf>
    <xf borderId="60" fillId="2" fontId="4" numFmtId="49" xfId="0" applyAlignment="1" applyBorder="1" applyFont="1" applyNumberFormat="1">
      <alignment horizontal="center" vertical="center"/>
    </xf>
    <xf borderId="61" fillId="0" fontId="7" numFmtId="0" xfId="0" applyAlignment="1" applyBorder="1" applyFont="1">
      <alignment vertical="center"/>
    </xf>
    <xf borderId="60" fillId="2" fontId="2" numFmtId="0" xfId="0" applyAlignment="1" applyBorder="1" applyFont="1">
      <alignment vertical="center"/>
    </xf>
    <xf borderId="62" fillId="2" fontId="2" numFmtId="0" xfId="0" applyAlignment="1" applyBorder="1" applyFont="1">
      <alignment vertical="center"/>
    </xf>
    <xf borderId="62" fillId="2" fontId="2" numFmtId="0" xfId="0" applyAlignment="1" applyBorder="1" applyFont="1">
      <alignment shrinkToFit="0" vertical="center" wrapText="1"/>
    </xf>
    <xf borderId="59" fillId="0" fontId="2" numFmtId="164" xfId="0" applyAlignment="1" applyBorder="1" applyFont="1" applyNumberFormat="1">
      <alignment horizontal="center" vertical="center"/>
    </xf>
    <xf borderId="0" fillId="0" fontId="2" numFmtId="0" xfId="0" applyAlignment="1" applyFont="1">
      <alignment horizontal="center" vertical="center"/>
    </xf>
    <xf borderId="63" fillId="2" fontId="4" numFmtId="49" xfId="0" applyAlignment="1" applyBorder="1" applyFont="1" applyNumberFormat="1">
      <alignment horizontal="center" vertical="center"/>
    </xf>
    <xf borderId="64" fillId="0" fontId="7" numFmtId="0" xfId="0" applyAlignment="1" applyBorder="1" applyFont="1">
      <alignment vertical="center"/>
    </xf>
    <xf borderId="63" fillId="2" fontId="2" numFmtId="0" xfId="0" applyAlignment="1" applyBorder="1" applyFont="1">
      <alignment vertical="center"/>
    </xf>
    <xf borderId="65" fillId="2" fontId="2" numFmtId="0" xfId="0" applyAlignment="1" applyBorder="1" applyFont="1">
      <alignment vertical="center"/>
    </xf>
    <xf borderId="65" fillId="2" fontId="2" numFmtId="0" xfId="0" applyAlignment="1" applyBorder="1" applyFont="1">
      <alignment shrinkToFit="0" vertical="center" wrapText="1"/>
    </xf>
    <xf borderId="0" fillId="0" fontId="2" numFmtId="164" xfId="0" applyAlignment="1" applyFont="1" applyNumberFormat="1">
      <alignment horizontal="center" vertical="center"/>
    </xf>
    <xf borderId="65" fillId="3" fontId="2" numFmtId="0" xfId="0" applyAlignment="1" applyBorder="1" applyFill="1" applyFont="1">
      <alignment vertical="center"/>
    </xf>
    <xf borderId="1" fillId="3" fontId="2" numFmtId="0" xfId="0" applyAlignment="1" applyBorder="1" applyFont="1">
      <alignment horizontal="center" vertical="center"/>
    </xf>
    <xf borderId="63" fillId="3" fontId="10" numFmtId="0" xfId="0" applyAlignment="1" applyBorder="1" applyFont="1">
      <alignment horizontal="center" vertical="center"/>
    </xf>
    <xf borderId="65" fillId="3" fontId="10" numFmtId="0" xfId="0" applyAlignment="1" applyBorder="1" applyFont="1">
      <alignment horizontal="center" vertical="center"/>
    </xf>
    <xf borderId="65" fillId="3" fontId="6" numFmtId="0" xfId="0" applyAlignment="1" applyBorder="1" applyFont="1">
      <alignment vertical="center"/>
    </xf>
    <xf borderId="65" fillId="3" fontId="11" numFmtId="0" xfId="0" applyAlignment="1" applyBorder="1" applyFont="1">
      <alignment vertical="center"/>
    </xf>
    <xf borderId="55" fillId="3" fontId="11" numFmtId="0" xfId="0" applyAlignment="1" applyBorder="1" applyFont="1">
      <alignment horizontal="center" vertical="center"/>
    </xf>
    <xf borderId="66" fillId="0" fontId="7" numFmtId="0" xfId="0" applyAlignment="1" applyBorder="1" applyFont="1">
      <alignment vertical="center"/>
    </xf>
    <xf borderId="67" fillId="3" fontId="11" numFmtId="0" xfId="0" applyAlignment="1" applyBorder="1" applyFont="1">
      <alignment vertical="center"/>
    </xf>
    <xf borderId="68" fillId="0" fontId="7" numFmtId="0" xfId="0" applyAlignment="1" applyBorder="1" applyFont="1">
      <alignment vertical="center"/>
    </xf>
    <xf borderId="69" fillId="0" fontId="7" numFmtId="0" xfId="0" applyAlignment="1" applyBorder="1" applyFont="1">
      <alignment vertical="center"/>
    </xf>
    <xf borderId="0" fillId="0" fontId="11" numFmtId="0" xfId="0" applyAlignment="1" applyFont="1">
      <alignment vertical="center"/>
    </xf>
    <xf borderId="39" fillId="3" fontId="11" numFmtId="0" xfId="0" applyAlignment="1" applyBorder="1" applyFont="1">
      <alignment horizontal="center" vertical="center"/>
    </xf>
    <xf borderId="70" fillId="0" fontId="7" numFmtId="0" xfId="0" applyAlignment="1" applyBorder="1" applyFont="1">
      <alignment vertical="center"/>
    </xf>
    <xf borderId="71" fillId="3" fontId="11" numFmtId="0" xfId="0" applyAlignment="1" applyBorder="1" applyFont="1">
      <alignment shrinkToFit="0" vertical="center" wrapText="1"/>
    </xf>
    <xf borderId="72" fillId="0" fontId="7" numFmtId="0" xfId="0" applyAlignment="1" applyBorder="1" applyFont="1">
      <alignment vertical="center"/>
    </xf>
    <xf borderId="73" fillId="0" fontId="7" numFmtId="0" xfId="0" applyAlignment="1" applyBorder="1" applyFont="1">
      <alignment vertical="center"/>
    </xf>
    <xf borderId="24" fillId="3" fontId="11" numFmtId="0" xfId="0" applyAlignment="1" applyBorder="1" applyFont="1">
      <alignment horizontal="center" shrinkToFit="0" vertical="center" wrapText="1"/>
    </xf>
    <xf borderId="74" fillId="0" fontId="7" numFmtId="0" xfId="0" applyAlignment="1" applyBorder="1" applyFont="1">
      <alignment vertical="center"/>
    </xf>
    <xf borderId="75" fillId="3" fontId="11" numFmtId="0" xfId="0" applyAlignment="1" applyBorder="1" applyFont="1">
      <alignment vertical="center"/>
    </xf>
    <xf borderId="76" fillId="3" fontId="11" numFmtId="0" xfId="0" applyAlignment="1" applyBorder="1" applyFont="1">
      <alignment vertical="center"/>
    </xf>
    <xf borderId="77" fillId="3" fontId="11" numFmtId="0" xfId="0" applyAlignment="1" applyBorder="1" applyFont="1">
      <alignment vertical="center"/>
    </xf>
    <xf borderId="78" fillId="3" fontId="11" numFmtId="0" xfId="0" applyAlignment="1" applyBorder="1" applyFont="1">
      <alignment vertical="center"/>
    </xf>
    <xf borderId="79" fillId="0" fontId="7" numFmtId="0" xfId="0" applyAlignment="1" applyBorder="1" applyFont="1">
      <alignment vertical="center"/>
    </xf>
    <xf borderId="80" fillId="0" fontId="7" numFmtId="0" xfId="0" applyAlignment="1" applyBorder="1" applyFont="1">
      <alignment vertical="center"/>
    </xf>
    <xf borderId="81" fillId="3" fontId="11" numFmtId="0" xfId="0" applyAlignment="1" applyBorder="1" applyFont="1">
      <alignment vertical="center"/>
    </xf>
    <xf borderId="34" fillId="0" fontId="7" numFmtId="0" xfId="0" applyAlignment="1" applyBorder="1" applyFont="1">
      <alignment vertical="center"/>
    </xf>
    <xf borderId="82" fillId="0" fontId="7" numFmtId="0" xfId="0" applyAlignment="1" applyBorder="1" applyFont="1">
      <alignment vertical="center"/>
    </xf>
    <xf borderId="83" fillId="0" fontId="7" numFmtId="0" xfId="0" applyAlignment="1" applyBorder="1" applyFont="1">
      <alignment vertical="center"/>
    </xf>
    <xf borderId="39" fillId="3" fontId="11" numFmtId="0" xfId="0" applyAlignment="1" applyBorder="1" applyFont="1">
      <alignment vertical="center"/>
    </xf>
    <xf borderId="67" fillId="3" fontId="11" numFmtId="0" xfId="0" applyAlignment="1" applyBorder="1" applyFont="1">
      <alignment horizontal="center" shrinkToFit="0" vertical="center" wrapText="1"/>
    </xf>
    <xf borderId="84" fillId="0" fontId="7" numFmtId="0" xfId="0" applyAlignment="1" applyBorder="1" applyFont="1">
      <alignment vertical="center"/>
    </xf>
    <xf borderId="0" fillId="0" fontId="12" numFmtId="0" xfId="0" applyAlignment="1" applyFont="1">
      <alignment vertical="center"/>
    </xf>
    <xf borderId="81" fillId="3" fontId="11" numFmtId="0" xfId="0" applyAlignment="1" applyBorder="1" applyFont="1">
      <alignment horizontal="center" shrinkToFit="0" vertical="center" wrapText="1"/>
    </xf>
    <xf borderId="1" fillId="3" fontId="11" numFmtId="0" xfId="0" applyAlignment="1" applyBorder="1" applyFont="1">
      <alignment horizontal="center" vertical="center"/>
    </xf>
    <xf borderId="1" fillId="3" fontId="11" numFmtId="0" xfId="0" applyAlignment="1" applyBorder="1" applyFont="1">
      <alignment horizontal="center" shrinkToFit="1" vertical="center" wrapText="0"/>
    </xf>
    <xf borderId="0" fillId="0" fontId="13" numFmtId="0" xfId="0" applyAlignment="1" applyFont="1">
      <alignment vertical="center"/>
    </xf>
    <xf borderId="65" fillId="3" fontId="6" numFmtId="0" xfId="0" applyAlignment="1" applyBorder="1" applyFont="1">
      <alignment horizontal="left" vertical="center"/>
    </xf>
    <xf borderId="65" fillId="3" fontId="2" numFmtId="0" xfId="0" applyAlignment="1" applyBorder="1" applyFont="1">
      <alignment horizontal="center" vertical="center"/>
    </xf>
    <xf borderId="65" fillId="3" fontId="2" numFmtId="0" xfId="0" applyAlignment="1" applyBorder="1" applyFont="1">
      <alignment shrinkToFit="1" vertical="center" wrapText="0"/>
    </xf>
    <xf borderId="65" fillId="3" fontId="2" numFmtId="0" xfId="0" applyAlignment="1" applyBorder="1" applyFont="1">
      <alignment horizontal="left" vertical="center"/>
    </xf>
    <xf borderId="65" fillId="3" fontId="14" numFmtId="0" xfId="0" applyAlignment="1" applyBorder="1" applyFont="1">
      <alignment vertical="center"/>
    </xf>
    <xf borderId="65" fillId="3" fontId="15" numFmtId="0" xfId="0" applyAlignment="1" applyBorder="1" applyFont="1">
      <alignment vertical="center"/>
    </xf>
    <xf borderId="65" fillId="3" fontId="11" numFmtId="0" xfId="0" applyAlignment="1" applyBorder="1" applyFont="1">
      <alignment horizontal="left" vertical="center"/>
    </xf>
    <xf borderId="65" fillId="3" fontId="11" numFmtId="0" xfId="0" applyAlignment="1" applyBorder="1" applyFont="1">
      <alignment horizontal="center" vertical="center"/>
    </xf>
    <xf borderId="65" fillId="3" fontId="11" numFmtId="0" xfId="0" applyAlignment="1" applyBorder="1" applyFont="1">
      <alignment shrinkToFit="1" vertical="center" wrapText="0"/>
    </xf>
    <xf borderId="65" fillId="3" fontId="4" numFmtId="164" xfId="0" applyAlignment="1" applyBorder="1" applyFont="1" applyNumberFormat="1">
      <alignment horizontal="right" vertical="center"/>
    </xf>
    <xf borderId="65" fillId="3" fontId="4" numFmtId="0" xfId="0" applyAlignment="1" applyBorder="1" applyFont="1">
      <alignment horizontal="right" vertical="center"/>
    </xf>
    <xf borderId="65" fillId="3" fontId="16" numFmtId="0" xfId="0" applyAlignment="1" applyBorder="1" applyFont="1">
      <alignment horizontal="right" vertical="center"/>
    </xf>
    <xf borderId="65" fillId="3" fontId="12" numFmtId="0" xfId="0" applyAlignment="1" applyBorder="1" applyFont="1">
      <alignment vertical="center"/>
    </xf>
    <xf borderId="1" fillId="4" fontId="16" numFmtId="0" xfId="0" applyAlignment="1" applyBorder="1" applyFill="1" applyFont="1">
      <alignment horizontal="left" vertical="center"/>
    </xf>
    <xf borderId="77" fillId="3" fontId="16" numFmtId="0" xfId="0" applyAlignment="1" applyBorder="1" applyFont="1">
      <alignment horizontal="center" vertical="center"/>
    </xf>
    <xf borderId="85" fillId="3" fontId="16" numFmtId="0" xfId="0" applyAlignment="1" applyBorder="1" applyFont="1">
      <alignment horizontal="left" vertical="center"/>
    </xf>
    <xf borderId="24" fillId="0" fontId="11" numFmtId="166" xfId="0" applyAlignment="1" applyBorder="1" applyFont="1" applyNumberFormat="1">
      <alignment horizontal="right" shrinkToFit="1" vertical="center" wrapText="0"/>
    </xf>
    <xf borderId="86" fillId="0" fontId="7" numFmtId="0" xfId="0" applyAlignment="1" applyBorder="1" applyFont="1">
      <alignment vertical="center"/>
    </xf>
    <xf borderId="87" fillId="0" fontId="16" numFmtId="0" xfId="0" applyAlignment="1" applyBorder="1" applyFont="1">
      <alignment vertical="center"/>
    </xf>
    <xf borderId="88" fillId="0" fontId="7" numFmtId="0" xfId="0" applyAlignment="1" applyBorder="1" applyFont="1">
      <alignment vertical="center"/>
    </xf>
    <xf borderId="2" fillId="5" fontId="11" numFmtId="166" xfId="0" applyAlignment="1" applyBorder="1" applyFill="1" applyFont="1" applyNumberFormat="1">
      <alignment horizontal="right" shrinkToFit="1" vertical="center" wrapText="0"/>
    </xf>
    <xf borderId="7" fillId="0" fontId="16" numFmtId="0" xfId="0" applyAlignment="1" applyBorder="1" applyFont="1">
      <alignment vertical="center"/>
    </xf>
    <xf borderId="89" fillId="6" fontId="14" numFmtId="0" xfId="0" applyAlignment="1" applyBorder="1" applyFill="1" applyFont="1">
      <alignment horizontal="center" vertical="center"/>
    </xf>
    <xf borderId="65" fillId="3" fontId="14" numFmtId="0" xfId="0" applyAlignment="1" applyBorder="1" applyFont="1">
      <alignment shrinkToFit="0" vertical="center" wrapText="1"/>
    </xf>
    <xf borderId="90" fillId="3" fontId="14" numFmtId="0" xfId="0" applyAlignment="1" applyBorder="1" applyFont="1">
      <alignment shrinkToFit="0" vertical="center" wrapText="1"/>
    </xf>
    <xf borderId="91" fillId="3" fontId="14" numFmtId="0" xfId="0" applyAlignment="1" applyBorder="1" applyFont="1">
      <alignment shrinkToFit="0" vertical="center" wrapText="1"/>
    </xf>
    <xf borderId="85" fillId="3" fontId="16" numFmtId="0" xfId="0" applyAlignment="1" applyBorder="1" applyFont="1">
      <alignment horizontal="left" shrinkToFit="0" vertical="center" wrapText="1"/>
    </xf>
    <xf borderId="92" fillId="6" fontId="14" numFmtId="0" xfId="0" applyAlignment="1" applyBorder="1" applyFont="1">
      <alignment horizontal="center" vertical="center"/>
    </xf>
    <xf borderId="2" fillId="0" fontId="14" numFmtId="0" xfId="0" applyAlignment="1" applyBorder="1" applyFont="1">
      <alignment horizontal="left" vertical="center"/>
    </xf>
    <xf borderId="93" fillId="0" fontId="16" numFmtId="0" xfId="0" applyAlignment="1" applyBorder="1" applyFont="1">
      <alignment vertical="center"/>
    </xf>
    <xf borderId="94" fillId="0" fontId="7" numFmtId="0" xfId="0" applyAlignment="1" applyBorder="1" applyFont="1">
      <alignment vertical="center"/>
    </xf>
    <xf borderId="65" fillId="3" fontId="15" numFmtId="0" xfId="0" applyAlignment="1" applyBorder="1" applyFont="1">
      <alignment horizontal="left" vertical="center"/>
    </xf>
    <xf borderId="65" fillId="3" fontId="15" numFmtId="0" xfId="0" applyAlignment="1" applyBorder="1" applyFont="1">
      <alignment horizontal="center" shrinkToFit="0" vertical="center" wrapText="1"/>
    </xf>
    <xf borderId="65" fillId="3" fontId="16" numFmtId="0" xfId="0" applyAlignment="1" applyBorder="1" applyFont="1">
      <alignment horizontal="center" shrinkToFit="0" vertical="center" wrapText="1"/>
    </xf>
    <xf borderId="65" fillId="3" fontId="15" numFmtId="0" xfId="0" applyAlignment="1" applyBorder="1" applyFont="1">
      <alignment horizontal="center" shrinkToFit="1" vertical="center" wrapText="0"/>
    </xf>
    <xf borderId="65" fillId="3" fontId="11" numFmtId="10" xfId="0" applyAlignment="1" applyBorder="1" applyFont="1" applyNumberFormat="1">
      <alignment horizontal="center" vertical="center"/>
    </xf>
    <xf borderId="65" fillId="3" fontId="15" numFmtId="0" xfId="0" applyAlignment="1" applyBorder="1" applyFont="1">
      <alignment horizontal="left" shrinkToFit="1" vertical="top" wrapText="0"/>
    </xf>
    <xf borderId="65" fillId="3" fontId="16" numFmtId="164" xfId="0" applyAlignment="1" applyBorder="1" applyFont="1" applyNumberFormat="1">
      <alignment vertical="center"/>
    </xf>
    <xf borderId="0" fillId="0" fontId="16" numFmtId="164" xfId="0" applyAlignment="1" applyFont="1" applyNumberFormat="1">
      <alignment vertical="center"/>
    </xf>
    <xf borderId="65" fillId="3" fontId="15" numFmtId="0" xfId="0" applyAlignment="1" applyBorder="1" applyFont="1">
      <alignment horizontal="center" vertical="top"/>
    </xf>
    <xf borderId="63" fillId="3" fontId="15" numFmtId="0" xfId="0" applyAlignment="1" applyBorder="1" applyFont="1">
      <alignment horizontal="left" shrinkToFit="0" vertical="top" wrapText="1"/>
    </xf>
    <xf borderId="65" fillId="3" fontId="16" numFmtId="0" xfId="0" applyAlignment="1" applyBorder="1" applyFont="1">
      <alignment vertical="center"/>
    </xf>
    <xf borderId="65" fillId="3" fontId="15" numFmtId="0" xfId="0" applyAlignment="1" applyBorder="1" applyFont="1">
      <alignment horizontal="left" shrinkToFit="0" vertical="top" wrapText="1"/>
    </xf>
    <xf borderId="65" fillId="3" fontId="16" numFmtId="0" xfId="0" applyAlignment="1" applyBorder="1" applyFont="1">
      <alignment horizontal="left" shrinkToFit="0" vertical="center" wrapText="1"/>
    </xf>
    <xf borderId="65" fillId="3" fontId="16" numFmtId="0" xfId="0" applyAlignment="1" applyBorder="1" applyFont="1">
      <alignment horizontal="left" vertical="center"/>
    </xf>
    <xf borderId="65" fillId="3" fontId="15" numFmtId="164" xfId="0" applyAlignment="1" applyBorder="1" applyFont="1" applyNumberFormat="1">
      <alignment horizontal="right" vertical="center"/>
    </xf>
    <xf borderId="65" fillId="3" fontId="11" numFmtId="164" xfId="0" applyAlignment="1" applyBorder="1" applyFont="1" applyNumberFormat="1">
      <alignment horizontal="right" vertical="center"/>
    </xf>
    <xf borderId="75" fillId="3" fontId="15" numFmtId="0" xfId="0" applyAlignment="1" applyBorder="1" applyFont="1">
      <alignment horizontal="center" vertical="center"/>
    </xf>
    <xf borderId="95" fillId="3" fontId="16" numFmtId="0" xfId="0" applyAlignment="1" applyBorder="1" applyFont="1">
      <alignment horizontal="left" vertical="center"/>
    </xf>
    <xf borderId="96" fillId="0" fontId="7" numFmtId="0" xfId="0" applyAlignment="1" applyBorder="1" applyFont="1">
      <alignment vertical="center"/>
    </xf>
    <xf borderId="2" fillId="0" fontId="11" numFmtId="164" xfId="0" applyAlignment="1" applyBorder="1" applyFont="1" applyNumberFormat="1">
      <alignment horizontal="right" shrinkToFit="1" vertical="center" wrapText="0"/>
    </xf>
    <xf borderId="26" fillId="0" fontId="16" numFmtId="164" xfId="0" applyAlignment="1" applyBorder="1" applyFont="1" applyNumberFormat="1">
      <alignment vertical="center"/>
    </xf>
    <xf borderId="97" fillId="3" fontId="2" numFmtId="0" xfId="0" applyAlignment="1" applyBorder="1" applyFont="1">
      <alignment vertical="center"/>
    </xf>
    <xf borderId="65" fillId="3" fontId="16" numFmtId="164" xfId="0" applyAlignment="1" applyBorder="1" applyFont="1" applyNumberFormat="1">
      <alignment textRotation="255" vertical="center"/>
    </xf>
    <xf borderId="98" fillId="3" fontId="14" numFmtId="0" xfId="0" applyAlignment="1" applyBorder="1" applyFont="1">
      <alignment horizontal="left" shrinkToFit="0" vertical="center" wrapText="1"/>
    </xf>
    <xf borderId="59" fillId="0" fontId="7" numFmtId="0" xfId="0" applyAlignment="1" applyBorder="1" applyFont="1">
      <alignment vertical="center"/>
    </xf>
    <xf borderId="99" fillId="0" fontId="7" numFmtId="0" xfId="0" applyAlignment="1" applyBorder="1" applyFont="1">
      <alignment vertical="center"/>
    </xf>
    <xf borderId="100" fillId="3" fontId="15" numFmtId="0" xfId="0" applyAlignment="1" applyBorder="1" applyFont="1">
      <alignment horizontal="center" vertical="center"/>
    </xf>
    <xf borderId="101" fillId="3" fontId="16" numFmtId="0" xfId="0" applyAlignment="1" applyBorder="1" applyFont="1">
      <alignment horizontal="left" vertical="center"/>
    </xf>
    <xf borderId="102" fillId="0" fontId="7" numFmtId="0" xfId="0" applyAlignment="1" applyBorder="1" applyFont="1">
      <alignment vertical="center"/>
    </xf>
    <xf borderId="103" fillId="0" fontId="7" numFmtId="0" xfId="0" applyAlignment="1" applyBorder="1" applyFont="1">
      <alignment vertical="center"/>
    </xf>
    <xf borderId="2" fillId="5" fontId="11" numFmtId="164" xfId="0" applyAlignment="1" applyBorder="1" applyFont="1" applyNumberFormat="1">
      <alignment horizontal="right" shrinkToFit="1" vertical="center" wrapText="0"/>
    </xf>
    <xf borderId="104" fillId="0" fontId="7" numFmtId="0" xfId="0" applyAlignment="1" applyBorder="1" applyFont="1">
      <alignment vertical="center"/>
    </xf>
    <xf borderId="105" fillId="0" fontId="7" numFmtId="0" xfId="0" applyAlignment="1" applyBorder="1" applyFont="1">
      <alignment vertical="center"/>
    </xf>
    <xf borderId="106" fillId="0" fontId="7" numFmtId="0" xfId="0" applyAlignment="1" applyBorder="1" applyFont="1">
      <alignment vertical="center"/>
    </xf>
    <xf borderId="107" fillId="0" fontId="7" numFmtId="0" xfId="0" applyAlignment="1" applyBorder="1" applyFont="1">
      <alignment vertical="center"/>
    </xf>
    <xf borderId="108" fillId="3" fontId="16" numFmtId="0" xfId="0" applyAlignment="1" applyBorder="1" applyFont="1">
      <alignment horizontal="left" shrinkToFit="0" vertical="center" wrapText="1"/>
    </xf>
    <xf borderId="109" fillId="0" fontId="7" numFmtId="0" xfId="0" applyAlignment="1" applyBorder="1" applyFont="1">
      <alignment vertical="center"/>
    </xf>
    <xf borderId="110" fillId="0" fontId="7" numFmtId="0" xfId="0" applyAlignment="1" applyBorder="1" applyFont="1">
      <alignment vertical="center"/>
    </xf>
    <xf borderId="97" fillId="3" fontId="15" numFmtId="0" xfId="0" applyAlignment="1" applyBorder="1" applyFont="1">
      <alignment horizontal="center" vertical="center"/>
    </xf>
    <xf borderId="76" fillId="3" fontId="16" numFmtId="0" xfId="0" applyAlignment="1" applyBorder="1" applyFont="1">
      <alignment horizontal="left" shrinkToFit="0" vertical="center" wrapText="1"/>
    </xf>
    <xf borderId="7" fillId="0" fontId="16" numFmtId="164" xfId="0" applyAlignment="1" applyBorder="1" applyFont="1" applyNumberFormat="1">
      <alignment vertical="center"/>
    </xf>
    <xf borderId="111" fillId="0" fontId="7" numFmtId="0" xfId="0" applyAlignment="1" applyBorder="1" applyFont="1">
      <alignment vertical="center"/>
    </xf>
    <xf borderId="112" fillId="0" fontId="7" numFmtId="0" xfId="0" applyAlignment="1" applyBorder="1" applyFont="1">
      <alignment vertical="center"/>
    </xf>
    <xf borderId="113" fillId="3" fontId="15" numFmtId="0" xfId="0" applyAlignment="1" applyBorder="1" applyFont="1">
      <alignment horizontal="center" vertical="center"/>
    </xf>
    <xf borderId="114" fillId="0" fontId="7" numFmtId="0" xfId="0" applyAlignment="1" applyBorder="1" applyFont="1">
      <alignment vertical="center"/>
    </xf>
    <xf borderId="115" fillId="0" fontId="7" numFmtId="0" xfId="0" applyAlignment="1" applyBorder="1" applyFont="1">
      <alignment vertical="center"/>
    </xf>
    <xf borderId="101" fillId="3" fontId="16" numFmtId="0" xfId="0" applyAlignment="1" applyBorder="1" applyFont="1">
      <alignment horizontal="left" shrinkToFit="0" vertical="center" wrapText="1"/>
    </xf>
    <xf borderId="116" fillId="0" fontId="7" numFmtId="0" xfId="0" applyAlignment="1" applyBorder="1" applyFont="1">
      <alignment vertical="center"/>
    </xf>
    <xf borderId="117" fillId="3" fontId="16" numFmtId="0" xfId="0" applyAlignment="1" applyBorder="1" applyFont="1">
      <alignment horizontal="left" shrinkToFit="0" vertical="center" wrapText="1"/>
    </xf>
    <xf borderId="118" fillId="0" fontId="7" numFmtId="0" xfId="0" applyAlignment="1" applyBorder="1" applyFont="1">
      <alignment vertical="center"/>
    </xf>
    <xf borderId="65" fillId="3" fontId="15" numFmtId="0" xfId="0" applyAlignment="1" applyBorder="1" applyFont="1">
      <alignment horizontal="left" shrinkToFit="0" vertical="center" wrapText="1"/>
    </xf>
    <xf borderId="65" fillId="3" fontId="2" numFmtId="0" xfId="0" applyAlignment="1" applyBorder="1" applyFont="1">
      <alignment horizontal="left" shrinkToFit="0" vertical="center" wrapText="1"/>
    </xf>
    <xf borderId="65" fillId="3" fontId="15" numFmtId="0" xfId="0" applyAlignment="1" applyBorder="1" applyFont="1">
      <alignment shrinkToFit="0" vertical="top" wrapText="1"/>
    </xf>
    <xf borderId="65" fillId="3" fontId="15" numFmtId="0" xfId="0" applyAlignment="1" applyBorder="1" applyFont="1">
      <alignment horizontal="right" vertical="top"/>
    </xf>
    <xf borderId="63" fillId="3" fontId="14" numFmtId="0" xfId="0" applyAlignment="1" applyBorder="1" applyFont="1">
      <alignment horizontal="left" vertical="center"/>
    </xf>
    <xf borderId="63" fillId="3" fontId="15" numFmtId="0" xfId="0" applyAlignment="1" applyBorder="1" applyFont="1">
      <alignment horizontal="left" vertical="center"/>
    </xf>
    <xf borderId="1" fillId="0" fontId="16" numFmtId="0" xfId="0" applyAlignment="1" applyBorder="1" applyFont="1">
      <alignment shrinkToFit="0" vertical="center" wrapText="1"/>
    </xf>
    <xf borderId="8" fillId="5" fontId="16" numFmtId="0" xfId="0" applyAlignment="1" applyBorder="1" applyFont="1">
      <alignment horizontal="left" shrinkToFit="0" vertical="center" wrapText="1"/>
    </xf>
    <xf borderId="98" fillId="0" fontId="14" numFmtId="0" xfId="0" applyAlignment="1" applyBorder="1" applyFont="1">
      <alignment horizontal="center" vertical="center"/>
    </xf>
    <xf borderId="47" fillId="5" fontId="16" numFmtId="0" xfId="0" applyAlignment="1" applyBorder="1" applyFont="1">
      <alignment horizontal="left" shrinkToFit="0" vertical="center" wrapText="1"/>
    </xf>
    <xf borderId="119" fillId="0" fontId="7" numFmtId="0" xfId="0" applyAlignment="1" applyBorder="1" applyFont="1">
      <alignment vertical="center"/>
    </xf>
    <xf borderId="65" fillId="3" fontId="16" numFmtId="0" xfId="0" applyAlignment="1" applyBorder="1" applyFont="1">
      <alignment shrinkToFit="0" vertical="center" wrapText="1"/>
    </xf>
    <xf borderId="0" fillId="0" fontId="16" numFmtId="0" xfId="0" applyAlignment="1" applyFont="1">
      <alignment shrinkToFit="0" vertical="center" wrapText="1"/>
    </xf>
    <xf borderId="65" fillId="3" fontId="4" numFmtId="0" xfId="0" applyAlignment="1" applyBorder="1" applyFont="1">
      <alignment vertical="center"/>
    </xf>
    <xf borderId="63" fillId="3" fontId="6" numFmtId="49" xfId="0" applyAlignment="1" applyBorder="1" applyFont="1" applyNumberFormat="1">
      <alignment vertical="center"/>
    </xf>
    <xf borderId="0" fillId="0" fontId="17" numFmtId="0" xfId="0" applyAlignment="1" applyFont="1">
      <alignment vertical="center"/>
    </xf>
    <xf borderId="63" fillId="3" fontId="14" numFmtId="0" xfId="0" applyAlignment="1" applyBorder="1" applyFont="1">
      <alignment horizontal="left" shrinkToFit="0" vertical="top" wrapText="1"/>
    </xf>
    <xf borderId="120" fillId="0" fontId="18" numFmtId="0" xfId="0" applyAlignment="1" applyBorder="1" applyFont="1">
      <alignment horizontal="center" vertical="center"/>
    </xf>
    <xf borderId="0" fillId="0" fontId="18" numFmtId="0" xfId="0" applyAlignment="1" applyFont="1">
      <alignment horizontal="center" vertical="center"/>
    </xf>
    <xf borderId="1" fillId="0" fontId="11" numFmtId="49" xfId="0" applyAlignment="1" applyBorder="1" applyFont="1" applyNumberFormat="1">
      <alignment horizontal="left" shrinkToFit="0" vertical="center" wrapText="1"/>
    </xf>
    <xf borderId="55" fillId="3" fontId="16" numFmtId="0" xfId="0" applyAlignment="1" applyBorder="1" applyFont="1">
      <alignment horizontal="left" shrinkToFit="0" vertical="center" wrapText="1"/>
    </xf>
    <xf borderId="55" fillId="3" fontId="2" numFmtId="164" xfId="0" applyAlignment="1" applyBorder="1" applyFont="1" applyNumberFormat="1">
      <alignment vertical="center"/>
    </xf>
    <xf borderId="44" fillId="3" fontId="16" numFmtId="0" xfId="0" applyAlignment="1" applyBorder="1" applyFont="1">
      <alignment vertical="center"/>
    </xf>
    <xf borderId="1" fillId="3" fontId="16" numFmtId="0" xfId="0" applyAlignment="1" applyBorder="1" applyFont="1">
      <alignment horizontal="left" shrinkToFit="0" vertical="center" wrapText="1"/>
    </xf>
    <xf borderId="2" fillId="5" fontId="2" numFmtId="164" xfId="0" applyAlignment="1" applyBorder="1" applyFont="1" applyNumberFormat="1">
      <alignment vertical="center"/>
    </xf>
    <xf borderId="121" fillId="3" fontId="16" numFmtId="0" xfId="0" applyAlignment="1" applyBorder="1" applyFont="1">
      <alignment vertical="center"/>
    </xf>
    <xf borderId="122" fillId="0" fontId="18" numFmtId="0" xfId="0" applyAlignment="1" applyBorder="1" applyFont="1">
      <alignment horizontal="center" vertical="center"/>
    </xf>
    <xf borderId="65" fillId="3" fontId="6" numFmtId="49" xfId="0" applyAlignment="1" applyBorder="1" applyFont="1" applyNumberFormat="1">
      <alignment vertical="center"/>
    </xf>
    <xf borderId="123" fillId="0" fontId="18" numFmtId="0" xfId="0" applyAlignment="1" applyBorder="1" applyFont="1">
      <alignment horizontal="center" shrinkToFit="0" vertical="center" wrapText="1"/>
    </xf>
    <xf borderId="65" fillId="3" fontId="18" numFmtId="0" xfId="0" applyAlignment="1" applyBorder="1" applyFont="1">
      <alignment horizontal="center" vertical="center"/>
    </xf>
    <xf borderId="122" fillId="0" fontId="18" numFmtId="0" xfId="0" applyAlignment="1" applyBorder="1" applyFont="1">
      <alignment horizontal="center" shrinkToFit="0" vertical="center" wrapText="1"/>
    </xf>
    <xf borderId="124" fillId="3" fontId="18" numFmtId="0" xfId="0" applyAlignment="1" applyBorder="1" applyFont="1">
      <alignment horizontal="center" vertical="center"/>
    </xf>
    <xf borderId="125" fillId="3" fontId="16" numFmtId="0" xfId="0" applyAlignment="1" applyBorder="1" applyFont="1">
      <alignment vertical="center"/>
    </xf>
    <xf borderId="65" fillId="3" fontId="2" numFmtId="0" xfId="0" applyAlignment="1" applyBorder="1" applyFont="1">
      <alignment vertical="bottom"/>
    </xf>
    <xf borderId="89" fillId="4" fontId="14" numFmtId="0" xfId="0" applyAlignment="1" applyBorder="1" applyFont="1">
      <alignment horizontal="center" vertical="center"/>
    </xf>
    <xf borderId="120" fillId="3" fontId="18" numFmtId="0" xfId="0" applyAlignment="1" applyBorder="1" applyFont="1">
      <alignment horizontal="center" shrinkToFit="0" vertical="center" wrapText="1"/>
    </xf>
    <xf borderId="120" fillId="3" fontId="18" numFmtId="0" xfId="0" applyAlignment="1" applyBorder="1" applyFont="1">
      <alignment horizontal="center" vertical="center"/>
    </xf>
    <xf borderId="2" fillId="0" fontId="14" numFmtId="0" xfId="0" applyAlignment="1" applyBorder="1" applyFont="1">
      <alignment horizontal="left" shrinkToFit="1" vertical="center" wrapText="0"/>
    </xf>
    <xf borderId="55" fillId="3" fontId="16" numFmtId="0" xfId="0" applyAlignment="1" applyBorder="1" applyFont="1">
      <alignment horizontal="left" shrinkToFit="0" vertical="top" wrapText="1"/>
    </xf>
    <xf borderId="8" fillId="5" fontId="2" numFmtId="164" xfId="0" applyAlignment="1" applyBorder="1" applyFont="1" applyNumberFormat="1">
      <alignment vertical="center"/>
    </xf>
    <xf borderId="126" fillId="3" fontId="16" numFmtId="0" xfId="0" applyAlignment="1" applyBorder="1" applyFont="1">
      <alignment vertical="center"/>
    </xf>
    <xf borderId="127" fillId="3" fontId="15" numFmtId="0" xfId="0" applyAlignment="1" applyBorder="1" applyFont="1">
      <alignment horizontal="right" shrinkToFit="1" vertical="center" wrapText="0"/>
    </xf>
    <xf borderId="2" fillId="3" fontId="11" numFmtId="2" xfId="0" applyAlignment="1" applyBorder="1" applyFont="1" applyNumberFormat="1">
      <alignment horizontal="center" shrinkToFit="1" vertical="center" wrapText="0"/>
    </xf>
    <xf borderId="128" fillId="3" fontId="15" numFmtId="0" xfId="0" applyAlignment="1" applyBorder="1" applyFont="1">
      <alignment shrinkToFit="1" vertical="center" wrapText="0"/>
    </xf>
    <xf borderId="65" fillId="3" fontId="15" numFmtId="0" xfId="0" applyAlignment="1" applyBorder="1" applyFont="1">
      <alignment shrinkToFit="1" vertical="center" wrapText="0"/>
    </xf>
    <xf borderId="129" fillId="0" fontId="19" numFmtId="0" xfId="0" applyAlignment="1" applyBorder="1" applyFont="1">
      <alignment horizontal="center" shrinkToFit="0" vertical="center" wrapText="1"/>
    </xf>
    <xf borderId="0" fillId="0" fontId="19" numFmtId="0" xfId="0" applyAlignment="1" applyFont="1">
      <alignment horizontal="center" shrinkToFit="0" vertical="center" wrapText="1"/>
    </xf>
    <xf borderId="42" fillId="3" fontId="2" numFmtId="0" xfId="0" applyAlignment="1" applyBorder="1" applyFont="1">
      <alignment horizontal="left" vertical="top"/>
    </xf>
    <xf borderId="1" fillId="0" fontId="16" numFmtId="0" xfId="0" applyAlignment="1" applyBorder="1" applyFont="1">
      <alignment horizontal="left" shrinkToFit="0" vertical="center" wrapText="1"/>
    </xf>
    <xf borderId="21" fillId="5" fontId="2" numFmtId="164" xfId="0" applyAlignment="1" applyBorder="1" applyFont="1" applyNumberFormat="1">
      <alignment vertical="center"/>
    </xf>
    <xf borderId="130" fillId="3" fontId="16" numFmtId="0" xfId="0" applyAlignment="1" applyBorder="1" applyFont="1">
      <alignment vertical="center"/>
    </xf>
    <xf borderId="65" fillId="3" fontId="2" numFmtId="0" xfId="0" applyAlignment="1" applyBorder="1" applyFont="1">
      <alignment vertical="top"/>
    </xf>
    <xf borderId="65" fillId="3" fontId="20" numFmtId="38" xfId="0" applyAlignment="1" applyBorder="1" applyFont="1" applyNumberFormat="1">
      <alignment shrinkToFit="1" vertical="center" wrapText="0"/>
    </xf>
    <xf borderId="65" fillId="3" fontId="20" numFmtId="0" xfId="0" applyAlignment="1" applyBorder="1" applyFont="1">
      <alignment vertical="center"/>
    </xf>
    <xf borderId="65" fillId="3" fontId="15" numFmtId="0" xfId="0" applyAlignment="1" applyBorder="1" applyFont="1">
      <alignment horizontal="right" shrinkToFit="1" vertical="center" wrapText="0"/>
    </xf>
    <xf borderId="65" fillId="3" fontId="15" numFmtId="2" xfId="0" applyAlignment="1" applyBorder="1" applyFont="1" applyNumberFormat="1">
      <alignment horizontal="center" shrinkToFit="1" vertical="center" wrapText="0"/>
    </xf>
    <xf borderId="2" fillId="5" fontId="11" numFmtId="0" xfId="0" applyAlignment="1" applyBorder="1" applyFont="1">
      <alignment horizontal="center" vertical="center"/>
    </xf>
    <xf borderId="6" fillId="0" fontId="21" numFmtId="0" xfId="0" applyAlignment="1" applyBorder="1" applyFont="1">
      <alignment horizontal="left" vertical="center"/>
    </xf>
    <xf borderId="0" fillId="0" fontId="22" numFmtId="0" xfId="0" applyAlignment="1" applyFont="1">
      <alignment horizontal="center" shrinkToFit="0" vertical="center" wrapText="1"/>
    </xf>
    <xf borderId="65" fillId="3" fontId="23" numFmtId="0" xfId="0" applyAlignment="1" applyBorder="1" applyFont="1">
      <alignment shrinkToFit="0" vertical="center" wrapText="1"/>
    </xf>
    <xf borderId="65" fillId="3" fontId="15" numFmtId="49" xfId="0" applyAlignment="1" applyBorder="1" applyFont="1" applyNumberFormat="1">
      <alignment horizontal="center" vertical="top"/>
    </xf>
    <xf borderId="63" fillId="3" fontId="22" numFmtId="0" xfId="0" applyAlignment="1" applyBorder="1" applyFont="1">
      <alignment horizontal="left" shrinkToFit="0" vertical="center" wrapText="1"/>
    </xf>
    <xf borderId="6" fillId="0" fontId="11" numFmtId="0" xfId="0" applyAlignment="1" applyBorder="1" applyFont="1">
      <alignment horizontal="left" vertical="center"/>
    </xf>
    <xf borderId="131" fillId="3" fontId="15" numFmtId="0" xfId="0" applyAlignment="1" applyBorder="1" applyFont="1">
      <alignment horizontal="center" shrinkToFit="0" vertical="center" wrapText="1"/>
    </xf>
    <xf borderId="132" fillId="3" fontId="11" numFmtId="0" xfId="0" applyAlignment="1" applyBorder="1" applyFont="1">
      <alignment vertical="center"/>
    </xf>
    <xf borderId="65" fillId="3" fontId="22" numFmtId="0" xfId="0" applyAlignment="1" applyBorder="1" applyFont="1">
      <alignment vertical="center"/>
    </xf>
    <xf borderId="133" fillId="3" fontId="16" numFmtId="0" xfId="0" applyAlignment="1" applyBorder="1" applyFont="1">
      <alignment horizontal="center" vertical="center"/>
    </xf>
    <xf borderId="134" fillId="3" fontId="16" numFmtId="0" xfId="0" applyAlignment="1" applyBorder="1" applyFont="1">
      <alignment vertical="center"/>
    </xf>
    <xf borderId="65" fillId="3" fontId="16" numFmtId="164" xfId="0" applyAlignment="1" applyBorder="1" applyFont="1" applyNumberFormat="1">
      <alignment shrinkToFit="0" vertical="center" wrapText="1"/>
    </xf>
    <xf borderId="135" fillId="3" fontId="15" numFmtId="0" xfId="0" applyAlignment="1" applyBorder="1" applyFont="1">
      <alignment vertical="center"/>
    </xf>
    <xf borderId="136" fillId="3" fontId="16" numFmtId="0" xfId="0" applyAlignment="1" applyBorder="1" applyFont="1">
      <alignment horizontal="center" vertical="center"/>
    </xf>
    <xf borderId="137" fillId="3" fontId="16" numFmtId="0" xfId="0" applyAlignment="1" applyBorder="1" applyFont="1">
      <alignment vertical="center"/>
    </xf>
    <xf borderId="137" fillId="3" fontId="16" numFmtId="164" xfId="0" applyAlignment="1" applyBorder="1" applyFont="1" applyNumberFormat="1">
      <alignment shrinkToFit="0" vertical="center" wrapText="1"/>
    </xf>
    <xf borderId="137" fillId="3" fontId="11" numFmtId="0" xfId="0" applyAlignment="1" applyBorder="1" applyFont="1">
      <alignment vertical="center"/>
    </xf>
    <xf borderId="137" fillId="3" fontId="15" numFmtId="0" xfId="0" applyAlignment="1" applyBorder="1" applyFont="1">
      <alignment vertical="center"/>
    </xf>
    <xf borderId="138" fillId="3" fontId="15" numFmtId="0" xfId="0" applyAlignment="1" applyBorder="1" applyFont="1">
      <alignment vertical="center"/>
    </xf>
    <xf borderId="139" fillId="3" fontId="16" numFmtId="0" xfId="0" applyAlignment="1" applyBorder="1" applyFont="1">
      <alignment horizontal="center" vertical="center"/>
    </xf>
    <xf borderId="140" fillId="3" fontId="16" numFmtId="0" xfId="0" applyAlignment="1" applyBorder="1" applyFont="1">
      <alignment vertical="center"/>
    </xf>
    <xf borderId="132" fillId="3" fontId="16" numFmtId="0" xfId="0" applyAlignment="1" applyBorder="1" applyFont="1">
      <alignment shrinkToFit="0" vertical="center" wrapText="1"/>
    </xf>
    <xf borderId="132" fillId="3" fontId="16" numFmtId="164" xfId="0" applyAlignment="1" applyBorder="1" applyFont="1" applyNumberFormat="1">
      <alignment shrinkToFit="0" vertical="center" wrapText="1"/>
    </xf>
    <xf borderId="132" fillId="3" fontId="15" numFmtId="0" xfId="0" applyAlignment="1" applyBorder="1" applyFont="1">
      <alignment vertical="center"/>
    </xf>
    <xf borderId="130" fillId="3" fontId="15" numFmtId="0" xfId="0" applyAlignment="1" applyBorder="1" applyFont="1">
      <alignment vertical="center"/>
    </xf>
    <xf borderId="65" fillId="3" fontId="15" numFmtId="0" xfId="0" applyAlignment="1" applyBorder="1" applyFont="1">
      <alignment shrinkToFit="0" vertical="center" wrapText="1"/>
    </xf>
    <xf borderId="65" fillId="3" fontId="16" numFmtId="0" xfId="0" applyAlignment="1" applyBorder="1" applyFont="1">
      <alignment horizontal="center" vertical="center"/>
    </xf>
    <xf borderId="65" fillId="3" fontId="11" numFmtId="164" xfId="0" applyAlignment="1" applyBorder="1" applyFont="1" applyNumberFormat="1">
      <alignment vertical="center"/>
    </xf>
    <xf borderId="65" fillId="3" fontId="22" numFmtId="0" xfId="0" applyAlignment="1" applyBorder="1" applyFont="1">
      <alignment horizontal="left" shrinkToFit="0" vertical="center" wrapText="1"/>
    </xf>
    <xf borderId="141" fillId="3" fontId="11" numFmtId="164" xfId="0" applyAlignment="1" applyBorder="1" applyFont="1" applyNumberFormat="1">
      <alignment vertical="center"/>
    </xf>
    <xf borderId="132" fillId="3" fontId="11" numFmtId="164" xfId="0" applyAlignment="1" applyBorder="1" applyFont="1" applyNumberFormat="1">
      <alignment vertical="center"/>
    </xf>
    <xf borderId="142" fillId="3" fontId="11" numFmtId="0" xfId="0" applyAlignment="1" applyBorder="1" applyFont="1">
      <alignment horizontal="center" vertical="center"/>
    </xf>
    <xf borderId="143" fillId="0" fontId="16" numFmtId="0" xfId="0" applyAlignment="1" applyBorder="1" applyFont="1">
      <alignment shrinkToFit="0" vertical="center" wrapText="1"/>
    </xf>
    <xf borderId="144" fillId="0" fontId="7" numFmtId="0" xfId="0" applyAlignment="1" applyBorder="1" applyFont="1">
      <alignment vertical="center"/>
    </xf>
    <xf borderId="145" fillId="0" fontId="7" numFmtId="0" xfId="0" applyAlignment="1" applyBorder="1" applyFont="1">
      <alignment vertical="center"/>
    </xf>
    <xf borderId="146" fillId="0" fontId="7" numFmtId="0" xfId="0" applyAlignment="1" applyBorder="1" applyFont="1">
      <alignment vertical="center"/>
    </xf>
    <xf borderId="113" fillId="3" fontId="16" numFmtId="0" xfId="0" applyAlignment="1" applyBorder="1" applyFont="1">
      <alignment horizontal="center" vertical="center"/>
    </xf>
    <xf borderId="147" fillId="0" fontId="16" numFmtId="0" xfId="0" applyAlignment="1" applyBorder="1" applyFont="1">
      <alignment horizontal="center" shrinkToFit="0" vertical="center" wrapText="1"/>
    </xf>
    <xf borderId="148" fillId="0" fontId="7" numFmtId="0" xfId="0" applyAlignment="1" applyBorder="1" applyFont="1">
      <alignment vertical="center"/>
    </xf>
    <xf borderId="149" fillId="5" fontId="11" numFmtId="0" xfId="0" applyAlignment="1" applyBorder="1" applyFont="1">
      <alignment horizontal="center" vertical="center"/>
    </xf>
    <xf borderId="150" fillId="0" fontId="15" numFmtId="0" xfId="0" applyAlignment="1" applyBorder="1" applyFont="1">
      <alignment horizontal="center" vertical="center"/>
    </xf>
    <xf borderId="151" fillId="0" fontId="16" numFmtId="0" xfId="0" applyAlignment="1" applyBorder="1" applyFont="1">
      <alignment horizontal="left" shrinkToFit="0" vertical="center" wrapText="1"/>
    </xf>
    <xf borderId="152" fillId="0" fontId="7" numFmtId="0" xfId="0" applyAlignment="1" applyBorder="1" applyFont="1">
      <alignment vertical="center"/>
    </xf>
    <xf borderId="153" fillId="0" fontId="7" numFmtId="0" xfId="0" applyAlignment="1" applyBorder="1" applyFont="1">
      <alignment vertical="center"/>
    </xf>
    <xf borderId="154" fillId="0" fontId="7" numFmtId="0" xfId="0" applyAlignment="1" applyBorder="1" applyFont="1">
      <alignment vertical="center"/>
    </xf>
    <xf borderId="155" fillId="0" fontId="7" numFmtId="0" xfId="0" applyAlignment="1" applyBorder="1" applyFont="1">
      <alignment vertical="center"/>
    </xf>
    <xf borderId="143" fillId="0" fontId="7" numFmtId="0" xfId="0" applyAlignment="1" applyBorder="1" applyFont="1">
      <alignment vertical="center"/>
    </xf>
    <xf borderId="101" fillId="5" fontId="15" numFmtId="0" xfId="0" applyAlignment="1" applyBorder="1" applyFont="1">
      <alignment horizontal="left" shrinkToFit="1" vertical="center" wrapText="0"/>
    </xf>
    <xf borderId="2" fillId="0" fontId="14" numFmtId="0" xfId="0" applyAlignment="1" applyBorder="1" applyFont="1">
      <alignment horizontal="left" shrinkToFit="0" vertical="center" wrapText="1"/>
    </xf>
    <xf borderId="156" fillId="5" fontId="11" numFmtId="0" xfId="0" applyAlignment="1" applyBorder="1" applyFont="1">
      <alignment horizontal="center" vertical="center"/>
    </xf>
    <xf borderId="154" fillId="0" fontId="15" numFmtId="0" xfId="0" applyAlignment="1" applyBorder="1" applyFont="1">
      <alignment horizontal="center" vertical="center"/>
    </xf>
    <xf borderId="157" fillId="3" fontId="16" numFmtId="0" xfId="0" applyAlignment="1" applyBorder="1" applyFont="1">
      <alignment vertical="center"/>
    </xf>
    <xf borderId="137" fillId="3" fontId="24" numFmtId="0" xfId="0" applyAlignment="1" applyBorder="1" applyFont="1">
      <alignment shrinkToFit="0" vertical="center" wrapText="1"/>
    </xf>
    <xf borderId="158" fillId="3" fontId="15" numFmtId="0" xfId="0" applyAlignment="1" applyBorder="1" applyFont="1">
      <alignment horizontal="left" vertical="center"/>
    </xf>
    <xf borderId="0" fillId="0" fontId="16" numFmtId="0" xfId="0" applyAlignment="1" applyFont="1">
      <alignment horizontal="left" vertical="center"/>
    </xf>
    <xf borderId="159" fillId="0" fontId="7" numFmtId="0" xfId="0" applyAlignment="1" applyBorder="1" applyFont="1">
      <alignment vertical="center"/>
    </xf>
    <xf borderId="160" fillId="0" fontId="7" numFmtId="0" xfId="0" applyAlignment="1" applyBorder="1" applyFont="1">
      <alignment vertical="center"/>
    </xf>
    <xf borderId="161" fillId="0" fontId="7" numFmtId="0" xfId="0" applyAlignment="1" applyBorder="1" applyFont="1">
      <alignment vertical="center"/>
    </xf>
    <xf borderId="162" fillId="0" fontId="7" numFmtId="0" xfId="0" applyAlignment="1" applyBorder="1" applyFont="1">
      <alignment vertical="center"/>
    </xf>
    <xf borderId="163" fillId="5" fontId="15" numFmtId="0" xfId="0" applyAlignment="1" applyBorder="1" applyFont="1">
      <alignment horizontal="left" shrinkToFit="1" vertical="center" wrapText="0"/>
    </xf>
    <xf borderId="164" fillId="0" fontId="7" numFmtId="0" xfId="0" applyAlignment="1" applyBorder="1" applyFont="1">
      <alignment vertical="center"/>
    </xf>
    <xf borderId="165" fillId="0" fontId="7" numFmtId="0" xfId="0" applyAlignment="1" applyBorder="1" applyFont="1">
      <alignment vertical="center"/>
    </xf>
    <xf borderId="135" fillId="3" fontId="22" numFmtId="0" xfId="0" applyAlignment="1" applyBorder="1" applyFont="1">
      <alignment vertical="center"/>
    </xf>
    <xf borderId="72" fillId="0" fontId="16" numFmtId="0" xfId="0" applyAlignment="1" applyBorder="1" applyFont="1">
      <alignment horizontal="center" vertical="center"/>
    </xf>
    <xf borderId="166" fillId="3" fontId="16" numFmtId="0" xfId="0" applyAlignment="1" applyBorder="1" applyFont="1">
      <alignment shrinkToFit="0" vertical="center" wrapText="1"/>
    </xf>
    <xf borderId="167" fillId="3" fontId="15" numFmtId="0" xfId="0" applyAlignment="1" applyBorder="1" applyFont="1">
      <alignment vertical="center"/>
    </xf>
    <xf borderId="89" fillId="5" fontId="11" numFmtId="0" xfId="0" applyAlignment="1" applyBorder="1" applyFont="1">
      <alignment vertical="center"/>
    </xf>
    <xf borderId="65" fillId="3" fontId="21" numFmtId="0" xfId="0" applyAlignment="1" applyBorder="1" applyFont="1">
      <alignment vertical="center"/>
    </xf>
    <xf borderId="168" fillId="0" fontId="25" numFmtId="0" xfId="0" applyAlignment="1" applyBorder="1" applyFont="1">
      <alignment horizontal="center" vertical="center"/>
    </xf>
    <xf borderId="0" fillId="0" fontId="25" numFmtId="0" xfId="0" applyAlignment="1" applyFont="1">
      <alignment vertical="center"/>
    </xf>
    <xf borderId="65" fillId="3" fontId="21" numFmtId="0" xfId="0" applyAlignment="1" applyBorder="1" applyFont="1">
      <alignment horizontal="left" vertical="center"/>
    </xf>
    <xf borderId="134" fillId="3" fontId="21" numFmtId="0" xfId="0" applyAlignment="1" applyBorder="1" applyFont="1">
      <alignment horizontal="left" vertical="center"/>
    </xf>
    <xf borderId="65" fillId="3" fontId="26" numFmtId="0" xfId="0" applyAlignment="1" applyBorder="1" applyFont="1">
      <alignment horizontal="center" vertical="center"/>
    </xf>
    <xf borderId="65" fillId="3" fontId="25" numFmtId="0" xfId="0" applyAlignment="1" applyBorder="1" applyFont="1">
      <alignment vertical="center"/>
    </xf>
    <xf borderId="25" fillId="0" fontId="11" numFmtId="0" xfId="0" applyAlignment="1" applyBorder="1" applyFont="1">
      <alignment horizontal="left" vertical="center"/>
    </xf>
    <xf borderId="169" fillId="3" fontId="15" numFmtId="0" xfId="0" applyAlignment="1" applyBorder="1" applyFont="1">
      <alignment horizontal="center" shrinkToFit="0" vertical="center" wrapText="1"/>
    </xf>
    <xf borderId="128" fillId="3" fontId="11" numFmtId="164" xfId="0" applyAlignment="1" applyBorder="1" applyFont="1" applyNumberFormat="1">
      <alignment vertical="center"/>
    </xf>
    <xf borderId="65" fillId="3" fontId="27" numFmtId="0" xfId="0" applyAlignment="1" applyBorder="1" applyFont="1">
      <alignment vertical="center"/>
    </xf>
    <xf borderId="154" fillId="0" fontId="16" numFmtId="0" xfId="0" applyAlignment="1" applyBorder="1" applyFont="1">
      <alignment horizontal="left" shrinkToFit="0" vertical="center" wrapText="1"/>
    </xf>
    <xf borderId="170" fillId="0" fontId="7" numFmtId="0" xfId="0" applyAlignment="1" applyBorder="1" applyFont="1">
      <alignment vertical="center"/>
    </xf>
    <xf borderId="0" fillId="0" fontId="25" numFmtId="0" xfId="0" applyAlignment="1" applyFont="1">
      <alignment horizontal="center" vertical="center"/>
    </xf>
    <xf borderId="171" fillId="5" fontId="15" numFmtId="0" xfId="0" applyAlignment="1" applyBorder="1" applyFont="1">
      <alignment horizontal="center" shrinkToFit="0" vertical="center" wrapText="1"/>
    </xf>
    <xf borderId="172" fillId="0" fontId="15" numFmtId="0" xfId="0" applyAlignment="1" applyBorder="1" applyFont="1">
      <alignment horizontal="center" vertical="center"/>
    </xf>
    <xf borderId="151" fillId="0" fontId="15" numFmtId="0" xfId="0" applyAlignment="1" applyBorder="1" applyFont="1">
      <alignment horizontal="left" shrinkToFit="0" vertical="center" wrapText="1"/>
    </xf>
    <xf borderId="120" fillId="0" fontId="25" numFmtId="0" xfId="0" applyAlignment="1" applyBorder="1" applyFont="1">
      <alignment horizontal="center" vertical="center"/>
    </xf>
    <xf borderId="173" fillId="5" fontId="15" numFmtId="0" xfId="0" applyAlignment="1" applyBorder="1" applyFont="1">
      <alignment horizontal="center" shrinkToFit="0" vertical="center" wrapText="1"/>
    </xf>
    <xf borderId="174" fillId="0" fontId="15" numFmtId="0" xfId="0" applyAlignment="1" applyBorder="1" applyFont="1">
      <alignment horizontal="center" vertical="center"/>
    </xf>
    <xf borderId="101" fillId="0" fontId="15" numFmtId="0" xfId="0" applyAlignment="1" applyBorder="1" applyFont="1">
      <alignment horizontal="left" shrinkToFit="0" vertical="center" wrapText="1"/>
    </xf>
    <xf borderId="175" fillId="5" fontId="15" numFmtId="0" xfId="0" applyAlignment="1" applyBorder="1" applyFont="1">
      <alignment horizontal="center" shrinkToFit="0" vertical="center" wrapText="1"/>
    </xf>
    <xf borderId="176" fillId="0" fontId="15" numFmtId="0" xfId="0" applyAlignment="1" applyBorder="1" applyFont="1">
      <alignment horizontal="center" vertical="center"/>
    </xf>
    <xf borderId="163" fillId="0" fontId="15" numFmtId="0" xfId="0" applyAlignment="1" applyBorder="1" applyFont="1">
      <alignment horizontal="left" shrinkToFit="0" vertical="center" wrapText="1"/>
    </xf>
    <xf borderId="177" fillId="3" fontId="16" numFmtId="0" xfId="0" applyAlignment="1" applyBorder="1" applyFont="1">
      <alignment horizontal="center" vertical="center"/>
    </xf>
    <xf borderId="178" fillId="0" fontId="16" numFmtId="0" xfId="0" applyAlignment="1" applyBorder="1" applyFont="1">
      <alignment horizontal="left" vertical="center"/>
    </xf>
    <xf borderId="179" fillId="0" fontId="7" numFmtId="0" xfId="0" applyAlignment="1" applyBorder="1" applyFont="1">
      <alignment vertical="center"/>
    </xf>
    <xf borderId="65" fillId="3" fontId="16" numFmtId="38" xfId="0" applyAlignment="1" applyBorder="1" applyFont="1" applyNumberFormat="1">
      <alignment horizontal="center" shrinkToFit="1" vertical="center" wrapText="0"/>
    </xf>
    <xf borderId="65" fillId="3" fontId="15" numFmtId="38" xfId="0" applyAlignment="1" applyBorder="1" applyFont="1" applyNumberFormat="1">
      <alignment shrinkToFit="1" vertical="center" wrapText="0"/>
    </xf>
    <xf borderId="65" fillId="3" fontId="15" numFmtId="0" xfId="0" applyAlignment="1" applyBorder="1" applyFont="1">
      <alignment shrinkToFit="1" textRotation="255" vertical="center" wrapText="0"/>
    </xf>
    <xf borderId="65" fillId="3" fontId="14" numFmtId="0" xfId="0" applyAlignment="1" applyBorder="1" applyFont="1">
      <alignment horizontal="left" vertical="center"/>
    </xf>
    <xf borderId="1" fillId="0" fontId="11" numFmtId="0" xfId="0" applyAlignment="1" applyBorder="1" applyFont="1">
      <alignment horizontal="left" shrinkToFit="0" vertical="center" wrapText="1"/>
    </xf>
    <xf borderId="89" fillId="4" fontId="14" numFmtId="0" xfId="0" applyAlignment="1" applyBorder="1" applyFont="1">
      <alignment horizontal="center" shrinkToFit="0" vertical="center" wrapText="1"/>
    </xf>
    <xf borderId="0" fillId="0" fontId="22" numFmtId="0" xfId="0" applyAlignment="1" applyFont="1">
      <alignment vertical="center"/>
    </xf>
    <xf borderId="0" fillId="0" fontId="15" numFmtId="0" xfId="0" applyAlignment="1" applyFont="1">
      <alignment horizontal="left" shrinkToFit="0" vertical="top" wrapText="1"/>
    </xf>
    <xf borderId="0" fillId="0" fontId="28" numFmtId="0" xfId="0" applyAlignment="1" applyFont="1">
      <alignment vertical="center"/>
    </xf>
    <xf borderId="0" fillId="0" fontId="14" numFmtId="0" xfId="0" applyAlignment="1" applyFont="1">
      <alignment shrinkToFit="0" vertical="center" wrapText="1"/>
    </xf>
    <xf borderId="180" fillId="3" fontId="16" numFmtId="0" xfId="0" applyAlignment="1" applyBorder="1" applyFont="1">
      <alignment vertical="center"/>
    </xf>
    <xf borderId="59" fillId="0" fontId="11" numFmtId="0" xfId="0" applyAlignment="1" applyBorder="1" applyFont="1">
      <alignment vertical="center"/>
    </xf>
    <xf borderId="62" fillId="3" fontId="11" numFmtId="0" xfId="0" applyAlignment="1" applyBorder="1" applyFont="1">
      <alignment vertical="center"/>
    </xf>
    <xf borderId="62" fillId="3" fontId="15" numFmtId="0" xfId="0" applyAlignment="1" applyBorder="1" applyFont="1">
      <alignment vertical="center"/>
    </xf>
    <xf borderId="62" fillId="3" fontId="15" numFmtId="0" xfId="0" applyAlignment="1" applyBorder="1" applyFont="1">
      <alignment shrinkToFit="0" vertical="center" wrapText="1"/>
    </xf>
    <xf borderId="181" fillId="3" fontId="11" numFmtId="0" xfId="0" applyAlignment="1" applyBorder="1" applyFont="1">
      <alignment horizontal="center" vertical="center"/>
    </xf>
    <xf borderId="2" fillId="0" fontId="14" numFmtId="0" xfId="0" applyAlignment="1" applyBorder="1" applyFont="1">
      <alignment horizontal="center" shrinkToFit="0" vertical="center" wrapText="1"/>
    </xf>
    <xf borderId="128" fillId="3" fontId="16" numFmtId="0" xfId="0" applyAlignment="1" applyBorder="1" applyFont="1">
      <alignment vertical="center"/>
    </xf>
    <xf borderId="182" fillId="5" fontId="11" numFmtId="0" xfId="0" applyAlignment="1" applyBorder="1" applyFont="1">
      <alignment horizontal="center" vertical="center"/>
    </xf>
    <xf borderId="127" fillId="3" fontId="11" numFmtId="0" xfId="0" applyAlignment="1" applyBorder="1" applyFont="1">
      <alignment horizontal="center" vertical="center"/>
    </xf>
    <xf borderId="0" fillId="0" fontId="15" numFmtId="167" xfId="0" applyAlignment="1" applyFont="1" applyNumberFormat="1">
      <alignment vertical="center"/>
    </xf>
    <xf borderId="0" fillId="0" fontId="15" numFmtId="168" xfId="0" applyAlignment="1" applyFont="1" applyNumberFormat="1">
      <alignment vertical="center"/>
    </xf>
    <xf borderId="183" fillId="5" fontId="11" numFmtId="0" xfId="0" applyAlignment="1" applyBorder="1" applyFont="1">
      <alignment horizontal="center" vertical="center"/>
    </xf>
    <xf borderId="65" fillId="3" fontId="16" numFmtId="0" xfId="0" applyAlignment="1" applyBorder="1" applyFont="1">
      <alignment vertical="top"/>
    </xf>
    <xf borderId="63" fillId="3" fontId="15" numFmtId="0" xfId="0" applyAlignment="1" applyBorder="1" applyFont="1">
      <alignment shrinkToFit="0" vertical="center" wrapText="1"/>
    </xf>
    <xf borderId="65" fillId="3" fontId="15" numFmtId="167" xfId="0" applyAlignment="1" applyBorder="1" applyFont="1" applyNumberFormat="1">
      <alignment vertical="center"/>
    </xf>
    <xf borderId="184" fillId="3" fontId="16" numFmtId="0" xfId="0" applyAlignment="1" applyBorder="1" applyFont="1">
      <alignment vertical="center"/>
    </xf>
    <xf borderId="185" fillId="5" fontId="11" numFmtId="0" xfId="0" applyAlignment="1" applyBorder="1" applyFont="1">
      <alignment horizontal="center" vertical="center"/>
    </xf>
    <xf borderId="186" fillId="3" fontId="15" numFmtId="0" xfId="0" applyAlignment="1" applyBorder="1" applyFont="1">
      <alignment vertical="center"/>
    </xf>
    <xf borderId="186" fillId="3" fontId="16" numFmtId="0" xfId="0" applyAlignment="1" applyBorder="1" applyFont="1">
      <alignment vertical="top"/>
    </xf>
    <xf borderId="186" fillId="3" fontId="16" numFmtId="0" xfId="0" applyAlignment="1" applyBorder="1" applyFont="1">
      <alignment shrinkToFit="1" vertical="center" wrapText="0"/>
    </xf>
    <xf borderId="187" fillId="5" fontId="16" numFmtId="0" xfId="0" applyAlignment="1" applyBorder="1" applyFont="1">
      <alignment horizontal="center" shrinkToFit="1" vertical="center" wrapText="0"/>
    </xf>
    <xf borderId="188" fillId="0" fontId="7" numFmtId="0" xfId="0" applyAlignment="1" applyBorder="1" applyFont="1">
      <alignment vertical="center"/>
    </xf>
    <xf borderId="189" fillId="3" fontId="16" numFmtId="0" xfId="0" applyAlignment="1" applyBorder="1" applyFont="1">
      <alignment vertical="center"/>
    </xf>
    <xf borderId="0" fillId="0" fontId="29" numFmtId="0" xfId="0" applyAlignment="1" applyFont="1">
      <alignment horizontal="center" vertical="center"/>
    </xf>
    <xf borderId="59" fillId="0" fontId="22" numFmtId="0" xfId="0" applyAlignment="1" applyBorder="1" applyFont="1">
      <alignment horizontal="left" shrinkToFit="0" vertical="center" wrapText="1"/>
    </xf>
    <xf borderId="65" fillId="3" fontId="22" numFmtId="0" xfId="0" applyAlignment="1" applyBorder="1" applyFont="1">
      <alignment shrinkToFit="0" vertical="center" wrapText="1"/>
    </xf>
    <xf borderId="65" fillId="7" fontId="2" numFmtId="0" xfId="0" applyAlignment="1" applyBorder="1" applyFill="1" applyFont="1">
      <alignment vertical="center"/>
    </xf>
    <xf borderId="65" fillId="7" fontId="11" numFmtId="0" xfId="0" applyAlignment="1" applyBorder="1" applyFont="1">
      <alignment vertical="center"/>
    </xf>
    <xf borderId="24" fillId="0" fontId="11" numFmtId="49" xfId="0" applyAlignment="1" applyBorder="1" applyFont="1" applyNumberFormat="1">
      <alignment horizontal="left" shrinkToFit="0" vertical="center" wrapText="1"/>
    </xf>
    <xf borderId="89" fillId="5" fontId="14" numFmtId="0" xfId="0" applyAlignment="1" applyBorder="1" applyFont="1">
      <alignment horizontal="center" vertical="center"/>
    </xf>
    <xf borderId="120" fillId="0" fontId="25" numFmtId="0" xfId="0" applyAlignment="1" applyBorder="1" applyFont="1">
      <alignment vertical="center"/>
    </xf>
    <xf borderId="65" fillId="7" fontId="4" numFmtId="0" xfId="0" applyAlignment="1" applyBorder="1" applyFont="1">
      <alignment vertical="center"/>
    </xf>
    <xf borderId="65" fillId="3" fontId="21" numFmtId="49" xfId="0" applyAlignment="1" applyBorder="1" applyFont="1" applyNumberFormat="1">
      <alignment vertical="center"/>
    </xf>
    <xf borderId="2" fillId="4" fontId="22" numFmtId="0" xfId="0" applyAlignment="1" applyBorder="1" applyFont="1">
      <alignment horizontal="center" shrinkToFit="0" vertical="center" wrapText="1"/>
    </xf>
    <xf borderId="63" fillId="3" fontId="16" numFmtId="0" xfId="0" applyAlignment="1" applyBorder="1" applyFont="1">
      <alignment horizontal="left" shrinkToFit="0" vertical="top" wrapText="1"/>
    </xf>
    <xf borderId="65" fillId="3" fontId="16" numFmtId="0" xfId="0" applyAlignment="1" applyBorder="1" applyFont="1">
      <alignment horizontal="left" shrinkToFit="0" vertical="top" wrapText="1"/>
    </xf>
    <xf borderId="1" fillId="4" fontId="16" numFmtId="49" xfId="0" applyAlignment="1" applyBorder="1" applyFont="1" applyNumberFormat="1">
      <alignment horizontal="center" shrinkToFit="0" vertical="center" wrapText="1"/>
    </xf>
    <xf borderId="2" fillId="4" fontId="16" numFmtId="49" xfId="0" applyAlignment="1" applyBorder="1" applyFont="1" applyNumberFormat="1">
      <alignment horizontal="center" shrinkToFit="0" vertical="center" wrapText="1"/>
    </xf>
    <xf borderId="0" fillId="0" fontId="29" numFmtId="0" xfId="0" applyAlignment="1" applyFont="1">
      <alignment horizontal="center" shrinkToFit="1" vertical="center" wrapText="0"/>
    </xf>
    <xf borderId="24" fillId="0" fontId="16" numFmtId="0" xfId="0" applyAlignment="1" applyBorder="1" applyFont="1">
      <alignment horizontal="left" shrinkToFit="0" vertical="center" wrapText="1"/>
    </xf>
    <xf borderId="190" fillId="0" fontId="7" numFmtId="0" xfId="0" applyAlignment="1" applyBorder="1" applyFont="1">
      <alignment vertical="center"/>
    </xf>
    <xf borderId="191" fillId="3" fontId="15" numFmtId="0" xfId="0" applyAlignment="1" applyBorder="1" applyFont="1">
      <alignment horizontal="left" shrinkToFit="0" vertical="center" wrapText="1"/>
    </xf>
    <xf borderId="122" fillId="0" fontId="25" numFmtId="0" xfId="0" applyAlignment="1" applyBorder="1" applyFont="1">
      <alignment horizontal="center" vertical="center"/>
    </xf>
    <xf borderId="98" fillId="0" fontId="14" numFmtId="0" xfId="0" applyAlignment="1" applyBorder="1" applyFont="1">
      <alignment horizontal="center" shrinkToFit="0" vertical="center" wrapText="1"/>
    </xf>
    <xf borderId="192" fillId="5" fontId="15" numFmtId="0" xfId="0" applyAlignment="1" applyBorder="1" applyFont="1">
      <alignment horizontal="center" shrinkToFit="0" vertical="center" wrapText="1"/>
    </xf>
    <xf borderId="158" fillId="3" fontId="15" numFmtId="0" xfId="0" applyAlignment="1" applyBorder="1" applyFont="1">
      <alignment shrinkToFit="0" vertical="center" wrapText="1"/>
    </xf>
    <xf borderId="193" fillId="3" fontId="15" numFmtId="0" xfId="0" applyAlignment="1" applyBorder="1" applyFont="1">
      <alignment shrinkToFit="0" vertical="center" wrapText="1"/>
    </xf>
    <xf borderId="194" fillId="0" fontId="7" numFmtId="0" xfId="0" applyAlignment="1" applyBorder="1" applyFont="1">
      <alignment vertical="center"/>
    </xf>
    <xf borderId="158" fillId="3" fontId="15" numFmtId="0" xfId="0" applyAlignment="1" applyBorder="1" applyFont="1">
      <alignment horizontal="left" shrinkToFit="0" vertical="center" wrapText="1"/>
    </xf>
    <xf borderId="195" fillId="0" fontId="7" numFmtId="0" xfId="0" applyAlignment="1" applyBorder="1" applyFont="1">
      <alignment vertical="center"/>
    </xf>
    <xf borderId="196" fillId="3" fontId="15" numFmtId="0" xfId="0" applyAlignment="1" applyBorder="1" applyFont="1">
      <alignment shrinkToFit="0" vertical="center" wrapText="1"/>
    </xf>
    <xf borderId="197" fillId="0" fontId="7" numFmtId="0" xfId="0" applyAlignment="1" applyBorder="1" applyFont="1">
      <alignment vertical="center"/>
    </xf>
    <xf borderId="198" fillId="3" fontId="15" numFmtId="0" xfId="0" applyAlignment="1" applyBorder="1" applyFont="1">
      <alignment shrinkToFit="0" vertical="center" wrapText="1"/>
    </xf>
    <xf borderId="199" fillId="0" fontId="7" numFmtId="0" xfId="0" applyAlignment="1" applyBorder="1" applyFont="1">
      <alignment vertical="center"/>
    </xf>
    <xf borderId="200" fillId="5" fontId="15" numFmtId="0" xfId="0" applyAlignment="1" applyBorder="1" applyFont="1">
      <alignment horizontal="center" shrinkToFit="0" vertical="center" wrapText="1"/>
    </xf>
    <xf borderId="95" fillId="3" fontId="15" numFmtId="0" xfId="0" applyAlignment="1" applyBorder="1" applyFont="1">
      <alignment horizontal="left" shrinkToFit="0" vertical="center" wrapText="1"/>
    </xf>
    <xf borderId="201" fillId="3" fontId="15" numFmtId="0" xfId="0" applyAlignment="1" applyBorder="1" applyFont="1">
      <alignment shrinkToFit="0" vertical="center" wrapText="1"/>
    </xf>
    <xf borderId="202" fillId="5" fontId="15" numFmtId="0" xfId="0" applyAlignment="1" applyBorder="1" applyFont="1">
      <alignment horizontal="center" shrinkToFit="0" vertical="center" wrapText="1"/>
    </xf>
    <xf borderId="196" fillId="3" fontId="15" numFmtId="0" xfId="0" applyAlignment="1" applyBorder="1" applyFont="1">
      <alignment horizontal="left" shrinkToFit="0" vertical="center" wrapText="1"/>
    </xf>
    <xf borderId="203" fillId="5" fontId="15" numFmtId="0" xfId="0" applyAlignment="1" applyBorder="1" applyFont="1">
      <alignment horizontal="center" shrinkToFit="0" vertical="center" wrapText="1"/>
    </xf>
    <xf borderId="95" fillId="3" fontId="15" numFmtId="0" xfId="0" applyAlignment="1" applyBorder="1" applyFont="1">
      <alignment shrinkToFit="0" vertical="center" wrapText="1"/>
    </xf>
    <xf borderId="204" fillId="3" fontId="15" numFmtId="0" xfId="0" applyAlignment="1" applyBorder="1" applyFont="1">
      <alignment horizontal="left" shrinkToFit="0" vertical="center" wrapText="1"/>
    </xf>
    <xf borderId="205" fillId="0" fontId="7" numFmtId="0" xfId="0" applyAlignment="1" applyBorder="1" applyFont="1">
      <alignment vertical="center"/>
    </xf>
    <xf borderId="102" fillId="0" fontId="15" numFmtId="0" xfId="0" applyAlignment="1" applyBorder="1" applyFont="1">
      <alignment horizontal="left" shrinkToFit="0" vertical="center" wrapText="1"/>
    </xf>
    <xf borderId="24" fillId="0" fontId="16" numFmtId="0" xfId="0" applyAlignment="1" applyBorder="1" applyFont="1">
      <alignment horizontal="center" shrinkToFit="0" vertical="center" wrapText="1"/>
    </xf>
    <xf borderId="98" fillId="0" fontId="11" numFmtId="0" xfId="0" applyAlignment="1" applyBorder="1" applyFont="1">
      <alignment horizontal="center" vertical="center"/>
    </xf>
    <xf borderId="105" fillId="0" fontId="14" numFmtId="0" xfId="0" applyAlignment="1" applyBorder="1" applyFont="1">
      <alignment horizontal="center" shrinkToFit="0" vertical="center" wrapText="1"/>
    </xf>
    <xf borderId="206" fillId="3" fontId="15" numFmtId="0" xfId="0" applyAlignment="1" applyBorder="1" applyFont="1">
      <alignment horizontal="left" shrinkToFit="0" vertical="center" wrapText="1"/>
    </xf>
    <xf borderId="207" fillId="0" fontId="7" numFmtId="0" xfId="0" applyAlignment="1" applyBorder="1" applyFont="1">
      <alignment vertical="center"/>
    </xf>
    <xf borderId="128" fillId="5" fontId="15" numFmtId="0" xfId="0" applyAlignment="1" applyBorder="1" applyFont="1">
      <alignment horizontal="center" shrinkToFit="0" vertical="center" wrapText="1"/>
    </xf>
    <xf borderId="138" fillId="3" fontId="15" numFmtId="0" xfId="0" applyAlignment="1" applyBorder="1" applyFont="1">
      <alignment shrinkToFit="0" vertical="center" wrapText="1"/>
    </xf>
    <xf borderId="167" fillId="3" fontId="15" numFmtId="0" xfId="0" applyAlignment="1" applyBorder="1" applyFont="1">
      <alignment shrinkToFit="0" vertical="center" wrapText="1"/>
    </xf>
    <xf borderId="65" fillId="7" fontId="22" numFmtId="0" xfId="0" applyAlignment="1" applyBorder="1" applyFont="1">
      <alignment horizontal="left" shrinkToFit="0" vertical="center" wrapText="1"/>
    </xf>
    <xf borderId="0" fillId="0" fontId="30" numFmtId="0" xfId="0" applyAlignment="1" applyFont="1">
      <alignment vertical="center"/>
    </xf>
    <xf borderId="65" fillId="7" fontId="13" numFmtId="0" xfId="0" applyAlignment="1" applyBorder="1" applyFont="1">
      <alignment vertical="center"/>
    </xf>
    <xf borderId="65" fillId="3" fontId="22" numFmtId="49" xfId="0" applyAlignment="1" applyBorder="1" applyFont="1" applyNumberFormat="1">
      <alignment vertical="center"/>
    </xf>
    <xf borderId="65" fillId="3" fontId="31" numFmtId="49" xfId="0" applyAlignment="1" applyBorder="1" applyFont="1" applyNumberFormat="1">
      <alignment vertical="top"/>
    </xf>
    <xf borderId="65" fillId="3" fontId="32" numFmtId="0" xfId="0" applyAlignment="1" applyBorder="1" applyFont="1">
      <alignment horizontal="left" shrinkToFit="0" vertical="top" wrapText="1"/>
    </xf>
    <xf borderId="65" fillId="3" fontId="33" numFmtId="0" xfId="0" applyAlignment="1" applyBorder="1" applyFont="1">
      <alignment horizontal="left" shrinkToFit="0" vertical="top" wrapText="1"/>
    </xf>
    <xf borderId="1" fillId="3" fontId="11" numFmtId="0" xfId="0" applyAlignment="1" applyBorder="1" applyFont="1">
      <alignment horizontal="left" shrinkToFit="0" vertical="top" wrapText="1"/>
    </xf>
    <xf borderId="0" fillId="0" fontId="14" numFmtId="0" xfId="0" applyAlignment="1" applyFont="1">
      <alignment vertical="center"/>
    </xf>
    <xf borderId="65" fillId="3" fontId="15" numFmtId="0" xfId="0" applyAlignment="1" applyBorder="1" applyFont="1">
      <alignment horizontal="center" vertical="center"/>
    </xf>
    <xf borderId="208" fillId="6" fontId="14" numFmtId="0" xfId="0" applyAlignment="1" applyBorder="1" applyFont="1">
      <alignment horizontal="center" vertical="center"/>
    </xf>
    <xf borderId="180" fillId="3" fontId="2" numFmtId="49" xfId="0" applyAlignment="1" applyBorder="1" applyFont="1" applyNumberFormat="1">
      <alignment vertical="center"/>
    </xf>
    <xf borderId="62" fillId="3" fontId="2" numFmtId="0" xfId="0" applyAlignment="1" applyBorder="1" applyFont="1">
      <alignment vertical="center"/>
    </xf>
    <xf borderId="181" fillId="3" fontId="2" numFmtId="0" xfId="0" applyAlignment="1" applyBorder="1" applyFont="1">
      <alignment vertical="center"/>
    </xf>
    <xf borderId="128" fillId="3" fontId="22" numFmtId="0" xfId="0" applyAlignment="1" applyBorder="1" applyFont="1">
      <alignment shrinkToFit="0" vertical="center" wrapText="1"/>
    </xf>
    <xf borderId="127" fillId="3" fontId="22" numFmtId="0" xfId="0" applyAlignment="1" applyBorder="1" applyFont="1">
      <alignment shrinkToFit="0" vertical="center" wrapText="1"/>
    </xf>
    <xf borderId="128" fillId="3" fontId="22" numFmtId="0" xfId="0" applyAlignment="1" applyBorder="1" applyFont="1">
      <alignment vertical="center"/>
    </xf>
    <xf borderId="63" fillId="5" fontId="22" numFmtId="0" xfId="0" applyAlignment="1" applyBorder="1" applyFont="1">
      <alignment horizontal="center" vertical="center"/>
    </xf>
    <xf borderId="63" fillId="3" fontId="22" numFmtId="0" xfId="0" applyAlignment="1" applyBorder="1" applyFont="1">
      <alignment horizontal="center" vertical="center"/>
    </xf>
    <xf borderId="63" fillId="3" fontId="22" numFmtId="0" xfId="0" applyAlignment="1" applyBorder="1" applyFont="1">
      <alignment horizontal="left" shrinkToFit="1" vertical="center" wrapText="0"/>
    </xf>
    <xf borderId="65" fillId="3" fontId="22" numFmtId="0" xfId="0" applyAlignment="1" applyBorder="1" applyFont="1">
      <alignment shrinkToFit="1" vertical="center" wrapText="0"/>
    </xf>
    <xf borderId="127" fillId="3" fontId="22" numFmtId="0" xfId="0" applyAlignment="1" applyBorder="1" applyFont="1">
      <alignment shrinkToFit="1" vertical="center" wrapText="0"/>
    </xf>
    <xf borderId="63" fillId="3" fontId="22" numFmtId="0" xfId="0" applyAlignment="1" applyBorder="1" applyFont="1">
      <alignment horizontal="center" shrinkToFit="0" vertical="center" wrapText="1"/>
    </xf>
    <xf borderId="63" fillId="3" fontId="21" numFmtId="0" xfId="0" applyAlignment="1" applyBorder="1" applyFont="1">
      <alignment horizontal="center" vertical="center"/>
    </xf>
    <xf borderId="0" fillId="0" fontId="22" numFmtId="0" xfId="0" applyAlignment="1" applyFont="1">
      <alignment shrinkToFit="1" vertical="center" wrapText="0"/>
    </xf>
    <xf borderId="63" fillId="3" fontId="21" numFmtId="0" xfId="0" applyAlignment="1" applyBorder="1" applyFont="1">
      <alignment horizontal="center" shrinkToFit="1" vertical="center" wrapText="0"/>
    </xf>
    <xf borderId="127" fillId="3" fontId="11" numFmtId="0" xfId="0" applyAlignment="1" applyBorder="1" applyFont="1">
      <alignment vertical="center"/>
    </xf>
    <xf borderId="184" fillId="3" fontId="2" numFmtId="0" xfId="0" applyAlignment="1" applyBorder="1" applyFont="1">
      <alignment vertical="center"/>
    </xf>
    <xf borderId="186" fillId="3" fontId="22" numFmtId="0" xfId="0" applyAlignment="1" applyBorder="1" applyFont="1">
      <alignment vertical="center"/>
    </xf>
    <xf borderId="186" fillId="3" fontId="2" numFmtId="0" xfId="0" applyAlignment="1" applyBorder="1" applyFont="1">
      <alignment vertical="center"/>
    </xf>
    <xf borderId="189" fillId="3" fontId="2" numFmtId="0" xfId="0" applyAlignment="1" applyBorder="1" applyFont="1">
      <alignment vertical="center"/>
    </xf>
    <xf borderId="1" fillId="4" fontId="11" numFmtId="0" xfId="0" applyAlignment="1" applyBorder="1" applyFont="1">
      <alignment horizontal="center" vertical="center"/>
    </xf>
    <xf quotePrefix="1" borderId="209" fillId="0" fontId="15" numFmtId="0" xfId="0" applyAlignment="1" applyBorder="1" applyFont="1">
      <alignment horizontal="center" vertical="center"/>
    </xf>
    <xf borderId="210" fillId="0" fontId="16" numFmtId="0" xfId="0" applyAlignment="1" applyBorder="1" applyFont="1">
      <alignment horizontal="left" vertical="center"/>
    </xf>
    <xf borderId="44" fillId="6" fontId="22" numFmtId="0" xfId="0" applyAlignment="1" applyBorder="1" applyFont="1">
      <alignment horizontal="center" vertical="center"/>
    </xf>
    <xf quotePrefix="1" borderId="116" fillId="0" fontId="15" numFmtId="0" xfId="0" applyAlignment="1" applyBorder="1" applyFont="1">
      <alignment vertical="center"/>
    </xf>
    <xf borderId="117" fillId="0" fontId="16" numFmtId="0" xfId="0" applyAlignment="1" applyBorder="1" applyFont="1">
      <alignment horizontal="left" vertical="center"/>
    </xf>
    <xf quotePrefix="1" borderId="136" fillId="0" fontId="15" numFmtId="0" xfId="0" applyAlignment="1" applyBorder="1" applyFont="1">
      <alignment vertical="center"/>
    </xf>
    <xf borderId="210" fillId="0" fontId="16" numFmtId="0" xfId="0" applyAlignment="1" applyBorder="1" applyFont="1">
      <alignment horizontal="center" vertical="center"/>
    </xf>
    <xf borderId="211" fillId="0" fontId="7" numFmtId="0" xfId="0" applyAlignment="1" applyBorder="1" applyFont="1">
      <alignment vertical="center"/>
    </xf>
    <xf borderId="101" fillId="0" fontId="16" numFmtId="0" xfId="0" applyAlignment="1" applyBorder="1" applyFont="1">
      <alignment horizontal="left" vertical="center"/>
    </xf>
    <xf borderId="212" fillId="0" fontId="7" numFmtId="0" xfId="0" applyAlignment="1" applyBorder="1" applyFont="1">
      <alignment vertical="center"/>
    </xf>
    <xf borderId="143" fillId="0" fontId="16" numFmtId="0" xfId="0" applyAlignment="1" applyBorder="1" applyFont="1">
      <alignment horizontal="center" vertical="center"/>
    </xf>
    <xf borderId="213" fillId="0" fontId="7" numFmtId="0" xfId="0" applyAlignment="1" applyBorder="1" applyFont="1">
      <alignment vertical="center"/>
    </xf>
    <xf quotePrefix="1" borderId="136" fillId="0" fontId="15" numFmtId="0" xfId="0" applyAlignment="1" applyBorder="1" applyFont="1">
      <alignment horizontal="center" vertical="center"/>
    </xf>
    <xf borderId="101" fillId="0" fontId="16" numFmtId="0" xfId="0" applyAlignment="1" applyBorder="1" applyFont="1">
      <alignment horizontal="center" vertical="center"/>
    </xf>
    <xf borderId="214" fillId="0" fontId="7" numFmtId="0" xfId="0" applyAlignment="1" applyBorder="1" applyFont="1">
      <alignment vertical="center"/>
    </xf>
    <xf borderId="101" fillId="0" fontId="16" numFmtId="0" xfId="0" applyAlignment="1" applyBorder="1" applyFont="1">
      <alignment horizontal="left" shrinkToFit="0" vertical="center" wrapText="1"/>
    </xf>
    <xf quotePrefix="1" borderId="215" fillId="0" fontId="15" numFmtId="0" xfId="0" applyAlignment="1" applyBorder="1" applyFont="1">
      <alignment horizontal="center" vertical="center"/>
    </xf>
    <xf borderId="117" fillId="0" fontId="16" numFmtId="0" xfId="0" applyAlignment="1" applyBorder="1" applyFont="1">
      <alignment horizontal="center" vertical="center"/>
    </xf>
    <xf borderId="216" fillId="0" fontId="7" numFmtId="0" xfId="0" applyAlignment="1" applyBorder="1" applyFont="1">
      <alignment vertical="center"/>
    </xf>
    <xf borderId="117" fillId="0" fontId="16" numFmtId="0" xfId="0" applyAlignment="1" applyBorder="1" applyFont="1">
      <alignment horizontal="left" shrinkToFit="0" vertical="center" wrapText="1"/>
    </xf>
    <xf borderId="65" fillId="3" fontId="9" numFmtId="0" xfId="0" applyAlignment="1" applyBorder="1" applyFont="1">
      <alignment vertical="center"/>
    </xf>
    <xf borderId="1" fillId="3" fontId="9" numFmtId="0" xfId="0" applyAlignment="1" applyBorder="1" applyFont="1">
      <alignment horizontal="center" vertical="center"/>
    </xf>
    <xf borderId="0" fillId="0" fontId="34" numFmtId="0" xfId="0" applyAlignment="1" applyFont="1">
      <alignment vertical="center"/>
    </xf>
    <xf borderId="1" fillId="3" fontId="4" numFmtId="0" xfId="0" applyAlignment="1" applyBorder="1" applyFont="1">
      <alignment horizontal="center" vertical="center"/>
    </xf>
    <xf borderId="2" fillId="3" fontId="4" numFmtId="0" xfId="0" applyAlignment="1" applyBorder="1" applyFont="1">
      <alignment horizontal="left" vertical="center"/>
    </xf>
    <xf borderId="65" fillId="3" fontId="4" numFmtId="0" xfId="0" applyAlignment="1" applyBorder="1" applyFont="1">
      <alignment horizontal="center" vertical="center"/>
    </xf>
    <xf borderId="65" fillId="3" fontId="34" numFmtId="0" xfId="0" applyAlignment="1" applyBorder="1" applyFont="1">
      <alignment vertical="center"/>
    </xf>
    <xf borderId="1" fillId="3" fontId="2" numFmtId="0" xfId="0" applyAlignment="1" applyBorder="1" applyFont="1">
      <alignment horizontal="left" shrinkToFit="0" vertical="center" wrapText="1"/>
    </xf>
    <xf borderId="217" fillId="3" fontId="2" numFmtId="164" xfId="0" applyAlignment="1" applyBorder="1" applyFont="1" applyNumberFormat="1">
      <alignment shrinkToFit="1" vertical="center" wrapText="0"/>
    </xf>
    <xf borderId="93" fillId="3" fontId="16" numFmtId="0" xfId="0" applyAlignment="1" applyBorder="1" applyFont="1">
      <alignment vertical="center"/>
    </xf>
    <xf borderId="65" fillId="3" fontId="2" numFmtId="164" xfId="0" applyAlignment="1" applyBorder="1" applyFont="1" applyNumberFormat="1">
      <alignment shrinkToFit="1" vertical="center" wrapText="0"/>
    </xf>
    <xf borderId="65" fillId="3" fontId="30" numFmtId="164" xfId="0" applyAlignment="1" applyBorder="1" applyFont="1" applyNumberFormat="1">
      <alignment shrinkToFit="1" vertical="center" wrapText="0"/>
    </xf>
    <xf borderId="5" fillId="3" fontId="16" numFmtId="0" xfId="0" applyAlignment="1" applyBorder="1" applyFont="1">
      <alignment horizontal="center" shrinkToFit="0" vertical="center" wrapText="1"/>
    </xf>
    <xf borderId="218" fillId="3" fontId="4" numFmtId="169" xfId="0" applyAlignment="1" applyBorder="1" applyFont="1" applyNumberFormat="1">
      <alignment horizontal="right" vertical="center"/>
    </xf>
    <xf borderId="92" fillId="4" fontId="1" numFmtId="0" xfId="0" applyAlignment="1" applyBorder="1" applyFont="1">
      <alignment horizontal="center" vertical="center"/>
    </xf>
    <xf borderId="156" fillId="3" fontId="2" numFmtId="0" xfId="0" applyAlignment="1" applyBorder="1" applyFont="1">
      <alignment horizontal="center" shrinkToFit="0" vertical="center" wrapText="1"/>
    </xf>
    <xf borderId="65" fillId="3" fontId="2" numFmtId="0" xfId="0" applyAlignment="1" applyBorder="1" applyFont="1">
      <alignment shrinkToFit="0" vertical="center" wrapText="1"/>
    </xf>
    <xf borderId="81" fillId="3" fontId="2" numFmtId="0" xfId="0" applyAlignment="1" applyBorder="1" applyFont="1">
      <alignment horizontal="center" shrinkToFit="0" vertical="center" wrapText="1"/>
    </xf>
    <xf borderId="1" fillId="0" fontId="2" numFmtId="0" xfId="0" applyAlignment="1" applyBorder="1" applyFont="1">
      <alignment horizontal="left" shrinkToFit="0" vertical="center" wrapText="1"/>
    </xf>
    <xf borderId="219" fillId="3" fontId="4" numFmtId="169" xfId="0" applyAlignment="1" applyBorder="1" applyFont="1" applyNumberFormat="1">
      <alignment horizontal="right" vertical="center"/>
    </xf>
    <xf borderId="220" fillId="0" fontId="7" numFmtId="0" xfId="0" applyAlignment="1" applyBorder="1" applyFont="1">
      <alignment vertical="center"/>
    </xf>
    <xf borderId="221" fillId="3" fontId="2" numFmtId="0" xfId="0" applyAlignment="1" applyBorder="1" applyFont="1">
      <alignment shrinkToFit="0" vertical="center" wrapText="1"/>
    </xf>
    <xf borderId="167" fillId="3" fontId="2" numFmtId="0" xfId="0" applyAlignment="1" applyBorder="1" applyFont="1">
      <alignment shrinkToFit="0" vertical="center" wrapText="1"/>
    </xf>
    <xf borderId="6" fillId="0" fontId="2" numFmtId="0" xfId="0" applyAlignment="1" applyBorder="1" applyFont="1">
      <alignment horizontal="left" shrinkToFit="0" vertical="center" wrapText="1"/>
    </xf>
    <xf borderId="222" fillId="3" fontId="4" numFmtId="169" xfId="0" applyAlignment="1" applyBorder="1" applyFont="1" applyNumberFormat="1">
      <alignment horizontal="right" vertical="center"/>
    </xf>
    <xf borderId="156" fillId="3" fontId="4" numFmtId="0" xfId="0" applyAlignment="1" applyBorder="1" applyFont="1">
      <alignment horizontal="center" shrinkToFit="0" vertical="center" wrapText="1"/>
    </xf>
    <xf borderId="65" fillId="3" fontId="4" numFmtId="0" xfId="0" applyAlignment="1" applyBorder="1" applyFont="1">
      <alignment shrinkToFit="0" vertical="center" wrapText="1"/>
    </xf>
    <xf borderId="65" fillId="3" fontId="4" numFmtId="0" xfId="0" applyAlignment="1" applyBorder="1" applyFont="1">
      <alignment horizontal="left" shrinkToFit="0" vertical="center" wrapText="1"/>
    </xf>
    <xf borderId="223" fillId="3" fontId="16" numFmtId="0" xfId="0" applyAlignment="1" applyBorder="1" applyFont="1">
      <alignment horizontal="left" shrinkToFit="0" vertical="center" wrapText="1"/>
    </xf>
    <xf borderId="224" fillId="0" fontId="7" numFmtId="0" xfId="0" applyAlignment="1" applyBorder="1" applyFont="1">
      <alignment vertical="center"/>
    </xf>
    <xf borderId="225" fillId="0" fontId="7" numFmtId="0" xfId="0" applyAlignment="1" applyBorder="1" applyFont="1">
      <alignment vertical="center"/>
    </xf>
    <xf borderId="226" fillId="0" fontId="7" numFmtId="0" xfId="0" applyAlignment="1" applyBorder="1" applyFont="1">
      <alignment vertical="center"/>
    </xf>
    <xf borderId="227" fillId="0" fontId="7" numFmtId="0" xfId="0" applyAlignment="1" applyBorder="1" applyFont="1">
      <alignment vertical="center"/>
    </xf>
    <xf borderId="65" fillId="3" fontId="11" numFmtId="0" xfId="0" applyAlignment="1" applyBorder="1" applyFont="1">
      <alignment shrinkToFit="0" vertical="center" wrapText="1"/>
    </xf>
    <xf borderId="65" fillId="3" fontId="11" numFmtId="0" xfId="0" applyAlignment="1" applyBorder="1" applyFont="1">
      <alignment horizontal="center" shrinkToFit="0" vertical="center" wrapText="1"/>
    </xf>
    <xf borderId="65" fillId="3" fontId="11" numFmtId="0" xfId="0" applyAlignment="1" applyBorder="1" applyFont="1">
      <alignment horizontal="left" shrinkToFit="0" vertical="center" wrapText="1"/>
    </xf>
    <xf borderId="228" fillId="3" fontId="15" numFmtId="0" xfId="0" applyAlignment="1" applyBorder="1" applyFont="1">
      <alignment shrinkToFit="0" vertical="center" wrapText="1"/>
    </xf>
    <xf borderId="229" fillId="3" fontId="4" numFmtId="0" xfId="0" applyAlignment="1" applyBorder="1" applyFont="1">
      <alignment horizontal="center" shrinkToFit="0" vertical="center" wrapText="1"/>
    </xf>
    <xf borderId="62" fillId="3" fontId="4" numFmtId="0" xfId="0" applyAlignment="1" applyBorder="1" applyFont="1">
      <alignment horizontal="center" shrinkToFit="0" vertical="center" wrapText="1"/>
    </xf>
    <xf borderId="230" fillId="3" fontId="4" numFmtId="0" xfId="0" applyAlignment="1" applyBorder="1" applyFont="1">
      <alignment horizontal="center" shrinkToFit="0" vertical="center" wrapText="1"/>
    </xf>
    <xf borderId="231" fillId="3" fontId="4" numFmtId="0" xfId="0" applyAlignment="1" applyBorder="1" applyFont="1">
      <alignment horizontal="center" shrinkToFit="0" vertical="center" wrapText="1"/>
    </xf>
    <xf borderId="232" fillId="0" fontId="4" numFmtId="0" xfId="0" applyAlignment="1" applyBorder="1" applyFont="1">
      <alignment horizontal="center" vertical="center"/>
    </xf>
    <xf borderId="233" fillId="0" fontId="7" numFmtId="0" xfId="0" applyAlignment="1" applyBorder="1" applyFont="1">
      <alignment vertical="center"/>
    </xf>
    <xf borderId="231" fillId="3" fontId="4" numFmtId="0" xfId="0" applyAlignment="1" applyBorder="1" applyFont="1">
      <alignment horizontal="center" vertical="center"/>
    </xf>
    <xf borderId="229" fillId="3" fontId="4" numFmtId="0" xfId="0" applyAlignment="1" applyBorder="1" applyFont="1">
      <alignment horizontal="center" vertical="center"/>
    </xf>
    <xf borderId="92" fillId="3" fontId="4" numFmtId="0" xfId="0" applyAlignment="1" applyBorder="1" applyFont="1">
      <alignment horizontal="center" shrinkToFit="0" vertical="center" wrapText="1"/>
    </xf>
    <xf borderId="3" fillId="0" fontId="4" numFmtId="0" xfId="0" applyAlignment="1" applyBorder="1" applyFont="1">
      <alignment horizontal="center" shrinkToFit="0" vertical="center" wrapText="1"/>
    </xf>
    <xf borderId="122" fillId="3" fontId="29" numFmtId="0" xfId="0" applyAlignment="1" applyBorder="1" applyFont="1">
      <alignment horizontal="center" shrinkToFit="0" vertical="center" wrapText="1"/>
    </xf>
    <xf borderId="234" fillId="3" fontId="29" numFmtId="0" xfId="0" applyAlignment="1" applyBorder="1" applyFont="1">
      <alignment horizontal="center" shrinkToFit="0" vertical="center" wrapText="1"/>
    </xf>
    <xf borderId="235" fillId="0" fontId="7" numFmtId="0" xfId="0" applyAlignment="1" applyBorder="1" applyFont="1">
      <alignment vertical="center"/>
    </xf>
    <xf borderId="0" fillId="0" fontId="29" numFmtId="0" xfId="0" applyAlignment="1" applyFont="1">
      <alignment horizontal="center" shrinkToFit="0" vertical="center" wrapText="1"/>
    </xf>
    <xf borderId="236" fillId="0" fontId="7" numFmtId="0" xfId="0" applyAlignment="1" applyBorder="1" applyFont="1">
      <alignment vertical="center"/>
    </xf>
    <xf borderId="97" fillId="3" fontId="4" numFmtId="0" xfId="0" applyAlignment="1" applyBorder="1" applyFont="1">
      <alignment horizontal="center" shrinkToFit="0" vertical="center" wrapText="1"/>
    </xf>
    <xf borderId="65" fillId="3" fontId="4" numFmtId="0" xfId="0" applyAlignment="1" applyBorder="1" applyFont="1">
      <alignment horizontal="center" shrinkToFit="0" vertical="center" wrapText="1"/>
    </xf>
    <xf borderId="135" fillId="3" fontId="4" numFmtId="0" xfId="0" applyAlignment="1" applyBorder="1" applyFont="1">
      <alignment horizontal="center" shrinkToFit="0" vertical="center" wrapText="1"/>
    </xf>
    <xf borderId="57" fillId="3" fontId="4" numFmtId="0" xfId="0" applyAlignment="1" applyBorder="1" applyFont="1">
      <alignment horizontal="center" shrinkToFit="0" vertical="center" wrapText="1"/>
    </xf>
    <xf borderId="57" fillId="3" fontId="4" numFmtId="0" xfId="0" applyAlignment="1" applyBorder="1" applyFont="1">
      <alignment horizontal="center" vertical="center"/>
    </xf>
    <xf borderId="97" fillId="3" fontId="4" numFmtId="0" xfId="0" applyAlignment="1" applyBorder="1" applyFont="1">
      <alignment horizontal="center" vertical="center"/>
    </xf>
    <xf borderId="9" fillId="0" fontId="4" numFmtId="0" xfId="0" applyAlignment="1" applyBorder="1" applyFont="1">
      <alignment horizontal="center" vertical="center"/>
    </xf>
    <xf borderId="8" fillId="0" fontId="2" numFmtId="0" xfId="0" applyAlignment="1" applyBorder="1" applyFont="1">
      <alignment horizontal="center" vertical="center"/>
    </xf>
    <xf borderId="237" fillId="0" fontId="7" numFmtId="0" xfId="0" applyAlignment="1" applyBorder="1" applyFont="1">
      <alignment vertical="center"/>
    </xf>
    <xf borderId="238" fillId="0" fontId="7" numFmtId="0" xfId="0" applyAlignment="1" applyBorder="1" applyFont="1">
      <alignment vertical="center"/>
    </xf>
    <xf borderId="239" fillId="3" fontId="4" numFmtId="0" xfId="0" applyAlignment="1" applyBorder="1" applyFont="1">
      <alignment horizontal="center" shrinkToFit="0" vertical="center" wrapText="1"/>
    </xf>
    <xf borderId="24" fillId="3" fontId="4" numFmtId="0" xfId="0" applyAlignment="1" applyBorder="1" applyFont="1">
      <alignment horizontal="center" shrinkToFit="0" vertical="center" wrapText="1"/>
    </xf>
    <xf borderId="5" fillId="3" fontId="4" numFmtId="0" xfId="0" applyAlignment="1" applyBorder="1" applyFont="1">
      <alignment horizontal="center" shrinkToFit="0" vertical="center" wrapText="1"/>
    </xf>
    <xf borderId="5" fillId="0" fontId="4" numFmtId="0" xfId="0" applyAlignment="1" applyBorder="1" applyFont="1">
      <alignment horizontal="center" shrinkToFit="0" vertical="center" wrapText="1"/>
    </xf>
    <xf borderId="1" fillId="0" fontId="4" numFmtId="0" xfId="0" applyAlignment="1" applyBorder="1" applyFont="1">
      <alignment horizontal="center" shrinkToFit="0" vertical="center" wrapText="1"/>
    </xf>
    <xf borderId="240" fillId="3" fontId="4" numFmtId="0" xfId="0" applyAlignment="1" applyBorder="1" applyFont="1">
      <alignment horizontal="center" shrinkToFit="0" vertical="center" wrapText="1"/>
    </xf>
    <xf borderId="45" fillId="0" fontId="2" numFmtId="0" xfId="0" applyAlignment="1" applyBorder="1" applyFont="1">
      <alignment horizontal="center" shrinkToFit="0" vertical="center" wrapText="1"/>
    </xf>
    <xf borderId="241" fillId="0" fontId="7" numFmtId="0" xfId="0" applyAlignment="1" applyBorder="1" applyFont="1">
      <alignment vertical="center"/>
    </xf>
    <xf borderId="242" fillId="0" fontId="7" numFmtId="0" xfId="0" applyAlignment="1" applyBorder="1" applyFont="1">
      <alignment vertical="center"/>
    </xf>
    <xf borderId="243" fillId="0" fontId="7" numFmtId="0" xfId="0" applyAlignment="1" applyBorder="1" applyFont="1">
      <alignment vertical="center"/>
    </xf>
    <xf borderId="244" fillId="3" fontId="4" numFmtId="0" xfId="0" applyAlignment="1" applyBorder="1" applyFont="1">
      <alignment horizontal="center" shrinkToFit="0" vertical="center" wrapText="1"/>
    </xf>
    <xf borderId="186" fillId="3" fontId="4" numFmtId="0" xfId="0" applyAlignment="1" applyBorder="1" applyFont="1">
      <alignment horizontal="center" shrinkToFit="0" vertical="center" wrapText="1"/>
    </xf>
    <xf borderId="245" fillId="3" fontId="4" numFmtId="0" xfId="0" applyAlignment="1" applyBorder="1" applyFont="1">
      <alignment horizontal="center" shrinkToFit="0" vertical="center" wrapText="1"/>
    </xf>
    <xf borderId="50" fillId="3" fontId="4" numFmtId="0" xfId="0" applyAlignment="1" applyBorder="1" applyFont="1">
      <alignment horizontal="center" shrinkToFit="0" vertical="center" wrapText="1"/>
    </xf>
    <xf borderId="32" fillId="3" fontId="11" numFmtId="0" xfId="0" applyAlignment="1" applyBorder="1" applyFont="1">
      <alignment horizontal="center" vertical="center"/>
    </xf>
    <xf borderId="50" fillId="3" fontId="4" numFmtId="0" xfId="0" applyAlignment="1" applyBorder="1" applyFont="1">
      <alignment horizontal="center" vertical="center"/>
    </xf>
    <xf borderId="244" fillId="3" fontId="4" numFmtId="0" xfId="0" applyAlignment="1" applyBorder="1" applyFont="1">
      <alignment horizontal="center" vertical="center"/>
    </xf>
    <xf borderId="246" fillId="0" fontId="7" numFmtId="0" xfId="0" applyAlignment="1" applyBorder="1" applyFont="1">
      <alignment vertical="center"/>
    </xf>
    <xf borderId="247" fillId="0" fontId="7" numFmtId="0" xfId="0" applyAlignment="1" applyBorder="1" applyFont="1">
      <alignment vertical="center"/>
    </xf>
    <xf borderId="248" fillId="0" fontId="7" numFmtId="0" xfId="0" applyAlignment="1" applyBorder="1" applyFont="1">
      <alignment vertical="center"/>
    </xf>
    <xf borderId="18" fillId="0" fontId="7" numFmtId="0" xfId="0" applyAlignment="1" applyBorder="1" applyFont="1">
      <alignment vertical="center"/>
    </xf>
    <xf borderId="55" fillId="3" fontId="16" numFmtId="0" xfId="0" applyAlignment="1" applyBorder="1" applyFont="1">
      <alignment horizontal="center" shrinkToFit="0" vertical="center" wrapText="1"/>
    </xf>
    <xf borderId="249" fillId="0" fontId="7" numFmtId="0" xfId="0" applyAlignment="1" applyBorder="1" applyFont="1">
      <alignment vertical="center"/>
    </xf>
    <xf borderId="46" fillId="3" fontId="16" numFmtId="0" xfId="0" applyAlignment="1" applyBorder="1" applyFont="1">
      <alignment horizontal="center" shrinkToFit="0" vertical="center" wrapText="1"/>
    </xf>
    <xf borderId="250" fillId="3" fontId="29" numFmtId="0" xfId="0" applyAlignment="1" applyBorder="1" applyFont="1">
      <alignment horizontal="center" shrinkToFit="0" vertical="center" wrapText="1"/>
    </xf>
    <xf borderId="120" fillId="3" fontId="29" numFmtId="0" xfId="0" applyAlignment="1" applyBorder="1" applyFont="1">
      <alignment horizontal="center" shrinkToFit="0" vertical="center" wrapText="1"/>
    </xf>
    <xf quotePrefix="1" borderId="228" fillId="0" fontId="11" numFmtId="0" xfId="0" applyAlignment="1" applyBorder="1" applyFont="1">
      <alignment horizontal="right" vertical="center"/>
    </xf>
    <xf borderId="251" fillId="0" fontId="11" numFmtId="0" xfId="0" applyAlignment="1" applyBorder="1" applyFont="1">
      <alignment horizontal="center" vertical="center"/>
    </xf>
    <xf borderId="231" fillId="3" fontId="11" numFmtId="0" xfId="0" applyAlignment="1" applyBorder="1" applyFont="1">
      <alignment shrinkToFit="1" vertical="center" wrapText="0"/>
    </xf>
    <xf borderId="252" fillId="3" fontId="11" numFmtId="0" xfId="0" applyAlignment="1" applyBorder="1" applyFont="1">
      <alignment shrinkToFit="1" vertical="center" wrapText="0"/>
    </xf>
    <xf borderId="253" fillId="3" fontId="11" numFmtId="0" xfId="0" applyAlignment="1" applyBorder="1" applyFont="1">
      <alignment shrinkToFit="1" vertical="center" wrapText="0"/>
    </xf>
    <xf borderId="43" fillId="3" fontId="22" numFmtId="0" xfId="0" applyAlignment="1" applyBorder="1" applyFont="1">
      <alignment horizontal="center" shrinkToFit="1" vertical="center" wrapText="0"/>
    </xf>
    <xf borderId="254" fillId="0" fontId="22" numFmtId="164" xfId="0" applyAlignment="1" applyBorder="1" applyFont="1" applyNumberFormat="1">
      <alignment horizontal="center" shrinkToFit="1" vertical="center" wrapText="0"/>
    </xf>
    <xf borderId="251" fillId="0" fontId="11" numFmtId="164" xfId="0" applyAlignment="1" applyBorder="1" applyFont="1" applyNumberFormat="1">
      <alignment horizontal="right" shrinkToFit="1" vertical="center" wrapText="0"/>
    </xf>
    <xf borderId="233" fillId="0" fontId="11" numFmtId="38" xfId="0" applyAlignment="1" applyBorder="1" applyFont="1" applyNumberFormat="1">
      <alignment horizontal="right" shrinkToFit="1" vertical="center" wrapText="0"/>
    </xf>
    <xf borderId="233" fillId="0" fontId="11" numFmtId="164" xfId="0" applyAlignment="1" applyBorder="1" applyFont="1" applyNumberFormat="1">
      <alignment horizontal="center" shrinkToFit="1" vertical="center" wrapText="0"/>
    </xf>
    <xf borderId="255" fillId="0" fontId="11" numFmtId="164" xfId="0" applyAlignment="1" applyBorder="1" applyFont="1" applyNumberFormat="1">
      <alignment horizontal="right" shrinkToFit="1" vertical="center" wrapText="0"/>
    </xf>
    <xf borderId="232" fillId="0" fontId="11" numFmtId="164" xfId="0" applyAlignment="1" applyBorder="1" applyFont="1" applyNumberFormat="1">
      <alignment horizontal="center" shrinkToFit="1" vertical="center" wrapText="0"/>
    </xf>
    <xf borderId="251" fillId="8" fontId="11" numFmtId="164" xfId="0" applyAlignment="1" applyBorder="1" applyFill="1" applyFont="1" applyNumberFormat="1">
      <alignment horizontal="right" shrinkToFit="1" vertical="center" wrapText="0"/>
    </xf>
    <xf borderId="228" fillId="0" fontId="22" numFmtId="164" xfId="0" applyAlignment="1" applyBorder="1" applyFont="1" applyNumberFormat="1">
      <alignment horizontal="center" shrinkToFit="1" vertical="center" wrapText="0"/>
    </xf>
    <xf borderId="229" fillId="8" fontId="11" numFmtId="164" xfId="0" applyAlignment="1" applyBorder="1" applyFont="1" applyNumberFormat="1">
      <alignment horizontal="right" shrinkToFit="1" vertical="center" wrapText="0"/>
    </xf>
    <xf borderId="44" fillId="0" fontId="11" numFmtId="164" xfId="0" applyAlignment="1" applyBorder="1" applyFont="1" applyNumberFormat="1">
      <alignment horizontal="right" shrinkToFit="1" vertical="center" wrapText="0"/>
    </xf>
    <xf borderId="229" fillId="8" fontId="11" numFmtId="164" xfId="0" applyAlignment="1" applyBorder="1" applyFont="1" applyNumberFormat="1">
      <alignment horizontal="center" shrinkToFit="1" vertical="center" wrapText="0"/>
    </xf>
    <xf borderId="253" fillId="8" fontId="11" numFmtId="164" xfId="0" applyAlignment="1" applyBorder="1" applyFont="1" applyNumberFormat="1">
      <alignment horizontal="right" shrinkToFit="1" vertical="center" wrapText="0"/>
    </xf>
    <xf borderId="250" fillId="3" fontId="29" numFmtId="164" xfId="0" applyAlignment="1" applyBorder="1" applyFont="1" applyNumberFormat="1">
      <alignment horizontal="right" shrinkToFit="1" vertical="center" wrapText="0"/>
    </xf>
    <xf borderId="120" fillId="3" fontId="29" numFmtId="164" xfId="0" applyAlignment="1" applyBorder="1" applyFont="1" applyNumberFormat="1">
      <alignment horizontal="right" shrinkToFit="1" vertical="center" wrapText="0"/>
    </xf>
    <xf borderId="250" fillId="3" fontId="26" numFmtId="0" xfId="0" applyAlignment="1" applyBorder="1" applyFont="1">
      <alignment vertical="center"/>
    </xf>
    <xf borderId="120" fillId="3" fontId="26" numFmtId="0" xfId="0" applyAlignment="1" applyBorder="1" applyFont="1">
      <alignment vertical="center"/>
    </xf>
    <xf borderId="0" fillId="0" fontId="26" numFmtId="0" xfId="0" applyAlignment="1" applyFont="1">
      <alignment horizontal="left" shrinkToFit="0" vertical="center" wrapText="1"/>
    </xf>
    <xf borderId="0" fillId="0" fontId="35" numFmtId="0" xfId="0" applyAlignment="1" applyFont="1">
      <alignment vertical="center"/>
    </xf>
    <xf borderId="63" fillId="9" fontId="11" numFmtId="164" xfId="0" applyAlignment="1" applyBorder="1" applyFill="1" applyFont="1" applyNumberFormat="1">
      <alignment horizontal="right" shrinkToFit="1" vertical="center" wrapText="0"/>
    </xf>
    <xf borderId="93" fillId="0" fontId="11" numFmtId="170" xfId="0" applyAlignment="1" applyBorder="1" applyFont="1" applyNumberFormat="1">
      <alignment vertical="center"/>
    </xf>
    <xf borderId="1" fillId="0" fontId="11" numFmtId="0" xfId="0" applyAlignment="1" applyBorder="1" applyFont="1">
      <alignment horizontal="center" vertical="center"/>
    </xf>
    <xf borderId="58" fillId="3" fontId="11" numFmtId="0" xfId="0" applyAlignment="1" applyBorder="1" applyFont="1">
      <alignment shrinkToFit="1" vertical="center" wrapText="0"/>
    </xf>
    <xf borderId="44" fillId="3" fontId="11" numFmtId="0" xfId="0" applyAlignment="1" applyBorder="1" applyFont="1">
      <alignment shrinkToFit="1" vertical="center" wrapText="0"/>
    </xf>
    <xf borderId="45" fillId="3" fontId="11" numFmtId="0" xfId="0" applyAlignment="1" applyBorder="1" applyFont="1">
      <alignment shrinkToFit="1" vertical="center" wrapText="0"/>
    </xf>
    <xf borderId="131" fillId="3" fontId="22" numFmtId="0" xfId="0" applyAlignment="1" applyBorder="1" applyFont="1">
      <alignment horizontal="center" shrinkToFit="1" vertical="center" wrapText="0"/>
    </xf>
    <xf borderId="93" fillId="0" fontId="22" numFmtId="164" xfId="0" applyAlignment="1" applyBorder="1" applyFont="1" applyNumberFormat="1">
      <alignment horizontal="center" shrinkToFit="1" vertical="center" wrapText="0"/>
    </xf>
    <xf borderId="1" fillId="0" fontId="11" numFmtId="164" xfId="0" applyAlignment="1" applyBorder="1" applyFont="1" applyNumberFormat="1">
      <alignment horizontal="right" shrinkToFit="1" vertical="center" wrapText="0"/>
    </xf>
    <xf borderId="44" fillId="0" fontId="11" numFmtId="38" xfId="0" applyAlignment="1" applyBorder="1" applyFont="1" applyNumberFormat="1">
      <alignment horizontal="right" shrinkToFit="1" vertical="center" wrapText="0"/>
    </xf>
    <xf borderId="44" fillId="0" fontId="11" numFmtId="164" xfId="0" applyAlignment="1" applyBorder="1" applyFont="1" applyNumberFormat="1">
      <alignment horizontal="center" shrinkToFit="1" vertical="center" wrapText="0"/>
    </xf>
    <xf borderId="39" fillId="8" fontId="11" numFmtId="164" xfId="0" applyAlignment="1" applyBorder="1" applyFont="1" applyNumberFormat="1">
      <alignment horizontal="right" shrinkToFit="1" vertical="center" wrapText="0"/>
    </xf>
    <xf borderId="77" fillId="8" fontId="11" numFmtId="164" xfId="0" applyAlignment="1" applyBorder="1" applyFont="1" applyNumberFormat="1">
      <alignment horizontal="right" shrinkToFit="1" vertical="center" wrapText="0"/>
    </xf>
    <xf borderId="77" fillId="8" fontId="11" numFmtId="164" xfId="0" applyAlignment="1" applyBorder="1" applyFont="1" applyNumberFormat="1">
      <alignment horizontal="center" shrinkToFit="1" vertical="center" wrapText="0"/>
    </xf>
    <xf borderId="1" fillId="0" fontId="11" numFmtId="164" xfId="0" applyAlignment="1" applyBorder="1" applyFont="1" applyNumberFormat="1">
      <alignment horizontal="center" shrinkToFit="1" vertical="center" wrapText="0"/>
    </xf>
    <xf borderId="45" fillId="8" fontId="11" numFmtId="164" xfId="0" applyAlignment="1" applyBorder="1" applyFont="1" applyNumberFormat="1">
      <alignment horizontal="right" shrinkToFit="1" vertical="center" wrapText="0"/>
    </xf>
    <xf borderId="179" fillId="0" fontId="11" numFmtId="164" xfId="0" applyAlignment="1" applyBorder="1" applyFont="1" applyNumberFormat="1">
      <alignment horizontal="center" shrinkToFit="1" vertical="center" wrapText="0"/>
    </xf>
    <xf borderId="256" fillId="0" fontId="22" numFmtId="164" xfId="0" applyAlignment="1" applyBorder="1" applyFont="1" applyNumberFormat="1">
      <alignment horizontal="center" shrinkToFit="1" vertical="center" wrapText="0"/>
    </xf>
    <xf borderId="257" fillId="0" fontId="22" numFmtId="164" xfId="0" applyAlignment="1" applyBorder="1" applyFont="1" applyNumberFormat="1">
      <alignment horizontal="center" shrinkToFit="1" vertical="center" wrapText="0"/>
    </xf>
    <xf borderId="45" fillId="3" fontId="22" numFmtId="0" xfId="0" applyAlignment="1" applyBorder="1" applyFont="1">
      <alignment horizontal="center" shrinkToFit="1" vertical="center" wrapText="0"/>
    </xf>
    <xf borderId="1" fillId="8" fontId="11" numFmtId="164" xfId="0" applyAlignment="1" applyBorder="1" applyFont="1" applyNumberFormat="1">
      <alignment horizontal="right" shrinkToFit="1" vertical="center" wrapText="0"/>
    </xf>
    <xf borderId="258" fillId="0" fontId="11" numFmtId="170" xfId="0" applyAlignment="1" applyBorder="1" applyFont="1" applyNumberFormat="1">
      <alignment vertical="center"/>
    </xf>
    <xf borderId="30" fillId="0" fontId="11" numFmtId="0" xfId="0" applyAlignment="1" applyBorder="1" applyFont="1">
      <alignment horizontal="center" vertical="center"/>
    </xf>
    <xf borderId="32" fillId="3" fontId="11" numFmtId="0" xfId="0" applyAlignment="1" applyBorder="1" applyFont="1">
      <alignment shrinkToFit="1" vertical="center" wrapText="0"/>
    </xf>
    <xf borderId="51" fillId="3" fontId="11" numFmtId="0" xfId="0" applyAlignment="1" applyBorder="1" applyFont="1">
      <alignment shrinkToFit="1" vertical="center" wrapText="0"/>
    </xf>
    <xf borderId="259" fillId="3" fontId="22" numFmtId="0" xfId="0" applyAlignment="1" applyBorder="1" applyFont="1">
      <alignment horizontal="center" shrinkToFit="1" vertical="center" wrapText="0"/>
    </xf>
    <xf borderId="21" fillId="0" fontId="22" numFmtId="164" xfId="0" applyAlignment="1" applyBorder="1" applyFont="1" applyNumberFormat="1">
      <alignment horizontal="center" shrinkToFit="1" vertical="center" wrapText="0"/>
    </xf>
    <xf borderId="30" fillId="0" fontId="11" numFmtId="164" xfId="0" applyAlignment="1" applyBorder="1" applyFont="1" applyNumberFormat="1">
      <alignment horizontal="right" shrinkToFit="1" vertical="center" wrapText="0"/>
    </xf>
    <xf borderId="32" fillId="0" fontId="11" numFmtId="38" xfId="0" applyAlignment="1" applyBorder="1" applyFont="1" applyNumberFormat="1">
      <alignment horizontal="right" shrinkToFit="1" vertical="center" wrapText="0"/>
    </xf>
    <xf borderId="31" fillId="0" fontId="11" numFmtId="164" xfId="0" applyAlignment="1" applyBorder="1" applyFont="1" applyNumberFormat="1">
      <alignment horizontal="center" shrinkToFit="1" vertical="center" wrapText="0"/>
    </xf>
    <xf borderId="32" fillId="0" fontId="11" numFmtId="164" xfId="0" applyAlignment="1" applyBorder="1" applyFont="1" applyNumberFormat="1">
      <alignment horizontal="right" shrinkToFit="1" vertical="center" wrapText="0"/>
    </xf>
    <xf borderId="32" fillId="0" fontId="11" numFmtId="164" xfId="0" applyAlignment="1" applyBorder="1" applyFont="1" applyNumberFormat="1">
      <alignment horizontal="center" shrinkToFit="1" vertical="center" wrapText="0"/>
    </xf>
    <xf borderId="30" fillId="8" fontId="11" numFmtId="164" xfId="0" applyAlignment="1" applyBorder="1" applyFont="1" applyNumberFormat="1">
      <alignment horizontal="right" shrinkToFit="1" vertical="center" wrapText="0"/>
    </xf>
    <xf borderId="258" fillId="0" fontId="22" numFmtId="164" xfId="0" applyAlignment="1" applyBorder="1" applyFont="1" applyNumberFormat="1">
      <alignment horizontal="center" shrinkToFit="1" vertical="center" wrapText="0"/>
    </xf>
    <xf borderId="260" fillId="8" fontId="11" numFmtId="164" xfId="0" applyAlignment="1" applyBorder="1" applyFont="1" applyNumberFormat="1">
      <alignment horizontal="right" shrinkToFit="1" vertical="center" wrapText="0"/>
    </xf>
    <xf borderId="260" fillId="8" fontId="11" numFmtId="164" xfId="0" applyAlignment="1" applyBorder="1" applyFont="1" applyNumberFormat="1">
      <alignment horizontal="center" shrinkToFit="1" vertical="center" wrapText="0"/>
    </xf>
    <xf borderId="30" fillId="0" fontId="11" numFmtId="164" xfId="0" applyAlignment="1" applyBorder="1" applyFont="1" applyNumberFormat="1">
      <alignment horizontal="center" shrinkToFit="1" vertical="center" wrapText="0"/>
    </xf>
    <xf borderId="51" fillId="8" fontId="11" numFmtId="164" xfId="0" applyAlignment="1" applyBorder="1" applyFont="1" applyNumberFormat="1">
      <alignment horizontal="right" shrinkToFit="1" vertical="center" wrapText="0"/>
    </xf>
    <xf borderId="261" fillId="0" fontId="11" numFmtId="170" xfId="0" applyAlignment="1" applyBorder="1" applyFont="1" applyNumberFormat="1">
      <alignment vertical="center"/>
    </xf>
    <xf borderId="262" fillId="0" fontId="11" numFmtId="0" xfId="0" applyAlignment="1" applyBorder="1" applyFont="1">
      <alignment horizontal="center" vertical="center"/>
    </xf>
    <xf borderId="263" fillId="0" fontId="7" numFmtId="0" xfId="0" applyAlignment="1" applyBorder="1" applyFont="1">
      <alignment vertical="center"/>
    </xf>
    <xf borderId="264" fillId="3" fontId="11" numFmtId="0" xfId="0" applyAlignment="1" applyBorder="1" applyFont="1">
      <alignment shrinkToFit="1" vertical="center" wrapText="0"/>
    </xf>
    <xf borderId="265" fillId="3" fontId="11" numFmtId="0" xfId="0" applyAlignment="1" applyBorder="1" applyFont="1">
      <alignment shrinkToFit="1" vertical="center" wrapText="0"/>
    </xf>
    <xf borderId="265" fillId="3" fontId="22" numFmtId="0" xfId="0" applyAlignment="1" applyBorder="1" applyFont="1">
      <alignment horizontal="center" shrinkToFit="1" vertical="center" wrapText="0"/>
    </xf>
    <xf borderId="2" fillId="0" fontId="22" numFmtId="164" xfId="0" applyAlignment="1" applyBorder="1" applyFont="1" applyNumberFormat="1">
      <alignment horizontal="center" shrinkToFit="1" vertical="center" wrapText="0"/>
    </xf>
    <xf borderId="262" fillId="0" fontId="11" numFmtId="164" xfId="0" applyAlignment="1" applyBorder="1" applyFont="1" applyNumberFormat="1">
      <alignment horizontal="right" shrinkToFit="1" vertical="center" wrapText="0"/>
    </xf>
    <xf borderId="264" fillId="0" fontId="11" numFmtId="38" xfId="0" applyAlignment="1" applyBorder="1" applyFont="1" applyNumberFormat="1">
      <alignment horizontal="right" shrinkToFit="1" vertical="center" wrapText="0"/>
    </xf>
    <xf borderId="263" fillId="0" fontId="11" numFmtId="164" xfId="0" applyAlignment="1" applyBorder="1" applyFont="1" applyNumberFormat="1">
      <alignment horizontal="center" shrinkToFit="1" vertical="center" wrapText="0"/>
    </xf>
    <xf borderId="264" fillId="0" fontId="11" numFmtId="164" xfId="0" applyAlignment="1" applyBorder="1" applyFont="1" applyNumberFormat="1">
      <alignment horizontal="right" shrinkToFit="1" vertical="center" wrapText="0"/>
    </xf>
    <xf borderId="264" fillId="0" fontId="11" numFmtId="164" xfId="0" applyAlignment="1" applyBorder="1" applyFont="1" applyNumberFormat="1">
      <alignment horizontal="center" shrinkToFit="1" vertical="center" wrapText="0"/>
    </xf>
    <xf borderId="262" fillId="8" fontId="11" numFmtId="164" xfId="0" applyAlignment="1" applyBorder="1" applyFont="1" applyNumberFormat="1">
      <alignment horizontal="right" shrinkToFit="1" vertical="center" wrapText="0"/>
    </xf>
    <xf borderId="261" fillId="0" fontId="22" numFmtId="164" xfId="0" applyAlignment="1" applyBorder="1" applyFont="1" applyNumberFormat="1">
      <alignment horizontal="center" shrinkToFit="1" vertical="center" wrapText="0"/>
    </xf>
    <xf borderId="266" fillId="8" fontId="11" numFmtId="164" xfId="0" applyAlignment="1" applyBorder="1" applyFont="1" applyNumberFormat="1">
      <alignment horizontal="right" shrinkToFit="1" vertical="center" wrapText="0"/>
    </xf>
    <xf borderId="266" fillId="8" fontId="11" numFmtId="164" xfId="0" applyAlignment="1" applyBorder="1" applyFont="1" applyNumberFormat="1">
      <alignment horizontal="center" shrinkToFit="1" vertical="center" wrapText="0"/>
    </xf>
    <xf borderId="262" fillId="0" fontId="11" numFmtId="164" xfId="0" applyAlignment="1" applyBorder="1" applyFont="1" applyNumberFormat="1">
      <alignment horizontal="center" shrinkToFit="1" vertical="center" wrapText="0"/>
    </xf>
    <xf borderId="265" fillId="8" fontId="11" numFmtId="164" xfId="0" applyAlignment="1" applyBorder="1" applyFont="1" applyNumberFormat="1">
      <alignment horizontal="right" shrinkToFit="1" vertical="center" wrapText="0"/>
    </xf>
    <xf borderId="267" fillId="3" fontId="29" numFmtId="164" xfId="0" applyAlignment="1" applyBorder="1" applyFont="1" applyNumberFormat="1">
      <alignment horizontal="right" shrinkToFit="1" vertical="center" wrapText="0"/>
    </xf>
    <xf borderId="124" fillId="3" fontId="29" numFmtId="164" xfId="0" applyAlignment="1" applyBorder="1" applyFont="1" applyNumberFormat="1">
      <alignment horizontal="right" shrinkToFit="1" vertical="center" wrapText="0"/>
    </xf>
    <xf borderId="267" fillId="3" fontId="26" numFmtId="0" xfId="0" applyAlignment="1" applyBorder="1" applyFont="1">
      <alignment vertical="center"/>
    </xf>
    <xf borderId="124" fillId="3" fontId="26" numFmtId="0" xfId="0" applyAlignment="1" applyBorder="1" applyFont="1">
      <alignment vertical="center"/>
    </xf>
    <xf borderId="0" fillId="0" fontId="11" numFmtId="170" xfId="0" applyAlignment="1" applyFont="1" applyNumberFormat="1">
      <alignment vertical="center"/>
    </xf>
    <xf borderId="0" fillId="0" fontId="11" numFmtId="0" xfId="0" applyAlignment="1" applyFont="1">
      <alignment horizontal="center" vertical="center"/>
    </xf>
    <xf borderId="65" fillId="3" fontId="22" numFmtId="0" xfId="0" applyAlignment="1" applyBorder="1" applyFont="1">
      <alignment horizontal="center" shrinkToFit="1" vertical="center" wrapText="0"/>
    </xf>
    <xf borderId="0" fillId="0" fontId="22" numFmtId="164" xfId="0" applyAlignment="1" applyFont="1" applyNumberFormat="1">
      <alignment horizontal="center" shrinkToFit="1" vertical="center" wrapText="0"/>
    </xf>
    <xf borderId="0" fillId="0" fontId="11" numFmtId="164" xfId="0" applyAlignment="1" applyFont="1" applyNumberFormat="1">
      <alignment horizontal="right" shrinkToFit="1" vertical="center" wrapText="0"/>
    </xf>
    <xf borderId="0" fillId="0" fontId="11" numFmtId="38" xfId="0" applyAlignment="1" applyFont="1" applyNumberFormat="1">
      <alignment horizontal="right" shrinkToFit="1" vertical="center" wrapText="0"/>
    </xf>
    <xf borderId="0" fillId="0" fontId="11" numFmtId="164" xfId="0" applyAlignment="1" applyFont="1" applyNumberFormat="1">
      <alignment horizontal="center" shrinkToFit="1" vertical="center" wrapText="0"/>
    </xf>
    <xf borderId="63" fillId="8" fontId="11" numFmtId="164" xfId="0" applyAlignment="1" applyBorder="1" applyFont="1" applyNumberFormat="1">
      <alignment horizontal="right" shrinkToFit="1" vertical="center" wrapText="0"/>
    </xf>
    <xf borderId="65" fillId="8" fontId="11" numFmtId="164" xfId="0" applyAlignment="1" applyBorder="1" applyFont="1" applyNumberFormat="1">
      <alignment horizontal="right" shrinkToFit="1" vertical="center" wrapText="0"/>
    </xf>
    <xf borderId="65" fillId="8" fontId="11" numFmtId="164" xfId="0" applyAlignment="1" applyBorder="1" applyFont="1" applyNumberFormat="1">
      <alignment horizontal="center" shrinkToFit="1" vertical="center" wrapText="0"/>
    </xf>
    <xf borderId="65" fillId="3" fontId="29" numFmtId="164" xfId="0" applyAlignment="1" applyBorder="1" applyFont="1" applyNumberFormat="1">
      <alignment horizontal="right" shrinkToFit="1" vertical="center" wrapText="0"/>
    </xf>
    <xf borderId="65" fillId="3" fontId="26" numFmtId="0" xfId="0" applyAlignment="1" applyBorder="1" applyFont="1">
      <alignment vertical="center"/>
    </xf>
    <xf borderId="0" fillId="0" fontId="36" numFmtId="0" xfId="0" applyAlignment="1" applyFont="1">
      <alignment vertical="center"/>
    </xf>
    <xf borderId="0" fillId="0" fontId="36" numFmtId="0" xfId="0" applyAlignment="1" applyFont="1">
      <alignment horizontal="center" vertical="center"/>
    </xf>
    <xf borderId="0" fillId="0" fontId="11" numFmtId="0" xfId="0" applyAlignment="1" applyFont="1">
      <alignment shrinkToFit="0" vertical="center" wrapText="1"/>
    </xf>
    <xf borderId="228" fillId="0" fontId="11" numFmtId="49" xfId="0" applyAlignment="1" applyBorder="1" applyFont="1" applyNumberFormat="1">
      <alignment horizontal="center" vertical="center"/>
    </xf>
    <xf borderId="232" fillId="0" fontId="11" numFmtId="49" xfId="0" applyAlignment="1" applyBorder="1" applyFont="1" applyNumberFormat="1">
      <alignment horizontal="center" vertical="center"/>
    </xf>
    <xf borderId="8" fillId="0" fontId="11" numFmtId="0" xfId="0" applyAlignment="1" applyBorder="1" applyFont="1">
      <alignment horizontal="center" vertical="center"/>
    </xf>
    <xf borderId="8" fillId="0" fontId="15" numFmtId="0" xfId="0" applyAlignment="1" applyBorder="1" applyFont="1">
      <alignment horizontal="center" shrinkToFit="0" vertical="center" wrapText="1"/>
    </xf>
    <xf borderId="98" fillId="0" fontId="11" numFmtId="0" xfId="0" applyAlignment="1" applyBorder="1" applyFont="1">
      <alignment horizontal="center" shrinkToFit="0" vertical="center" wrapText="1"/>
    </xf>
    <xf borderId="8" fillId="0" fontId="11" numFmtId="0" xfId="0" applyAlignment="1" applyBorder="1" applyFont="1">
      <alignment horizontal="center" shrinkToFit="0" vertical="center" wrapText="1"/>
    </xf>
    <xf borderId="92" fillId="0" fontId="11" numFmtId="0" xfId="0" applyAlignment="1" applyBorder="1" applyFont="1">
      <alignment horizontal="center" shrinkToFit="0" vertical="center" wrapText="1"/>
    </xf>
    <xf borderId="0" fillId="0" fontId="16" numFmtId="0" xfId="0" applyAlignment="1" applyFont="1">
      <alignment horizontal="center" shrinkToFit="0" vertical="center" wrapText="1"/>
    </xf>
    <xf borderId="98" fillId="0" fontId="36" numFmtId="0" xfId="0" applyAlignment="1" applyBorder="1" applyFont="1">
      <alignment horizontal="center" shrinkToFit="0" vertical="center" wrapText="1"/>
    </xf>
    <xf borderId="218" fillId="0" fontId="2" numFmtId="0" xfId="0" applyAlignment="1" applyBorder="1" applyFont="1">
      <alignment horizontal="center" vertical="center"/>
    </xf>
    <xf borderId="218" fillId="0" fontId="11" numFmtId="0" xfId="0" applyAlignment="1" applyBorder="1" applyFont="1">
      <alignment vertical="center"/>
    </xf>
    <xf borderId="268" fillId="0" fontId="11" numFmtId="0" xfId="0" applyAlignment="1" applyBorder="1" applyFont="1">
      <alignment horizontal="center" vertical="center"/>
    </xf>
    <xf borderId="19" fillId="0" fontId="11" numFmtId="0" xfId="0" applyAlignment="1" applyBorder="1" applyFont="1">
      <alignment horizontal="center" shrinkToFit="0" vertical="center" wrapText="1"/>
    </xf>
    <xf borderId="257" fillId="0" fontId="7" numFmtId="0" xfId="0" applyAlignment="1" applyBorder="1" applyFont="1">
      <alignment vertical="center"/>
    </xf>
    <xf borderId="219" fillId="0" fontId="2" numFmtId="0" xfId="0" applyAlignment="1" applyBorder="1" applyFont="1">
      <alignment horizontal="center" vertical="center"/>
    </xf>
    <xf borderId="269" fillId="0" fontId="11" numFmtId="0" xfId="0" applyAlignment="1" applyBorder="1" applyFont="1">
      <alignment vertical="center"/>
    </xf>
    <xf borderId="270" fillId="0" fontId="7" numFmtId="0" xfId="0" applyAlignment="1" applyBorder="1" applyFont="1">
      <alignment vertical="center"/>
    </xf>
    <xf borderId="258" fillId="0" fontId="11" numFmtId="0" xfId="0" applyAlignment="1" applyBorder="1" applyFont="1">
      <alignment horizontal="center" shrinkToFit="0" vertical="center" wrapText="1"/>
    </xf>
    <xf borderId="32" fillId="0" fontId="11" numFmtId="0" xfId="0" applyAlignment="1" applyBorder="1" applyFont="1">
      <alignment horizontal="center" shrinkToFit="0" vertical="center" wrapText="1"/>
    </xf>
    <xf borderId="51" fillId="0" fontId="11" numFmtId="0" xfId="0" applyAlignment="1" applyBorder="1" applyFont="1">
      <alignment horizontal="center" shrinkToFit="0" vertical="center" wrapText="1"/>
    </xf>
    <xf borderId="30" fillId="0" fontId="11" numFmtId="0" xfId="0" applyAlignment="1" applyBorder="1" applyFont="1">
      <alignment horizontal="center" shrinkToFit="0" vertical="center" wrapText="1"/>
    </xf>
    <xf borderId="240" fillId="0" fontId="36" numFmtId="0" xfId="0" applyAlignment="1" applyBorder="1" applyFont="1">
      <alignment horizontal="center" shrinkToFit="0" vertical="center" wrapText="1"/>
    </xf>
    <xf borderId="5" fillId="0" fontId="36" numFmtId="0" xfId="0" applyAlignment="1" applyBorder="1" applyFont="1">
      <alignment horizontal="center" shrinkToFit="0" vertical="center" wrapText="1"/>
    </xf>
    <xf borderId="271" fillId="0" fontId="36" numFmtId="0" xfId="0" applyAlignment="1" applyBorder="1" applyFont="1">
      <alignment horizontal="center" shrinkToFit="0" vertical="center" wrapText="1"/>
    </xf>
    <xf borderId="272" fillId="0" fontId="7" numFmtId="0" xfId="0" applyAlignment="1" applyBorder="1" applyFont="1">
      <alignment vertical="center"/>
    </xf>
    <xf borderId="256" fillId="0" fontId="11" numFmtId="49" xfId="0" applyAlignment="1" applyBorder="1" applyFont="1" applyNumberFormat="1">
      <alignment vertical="center"/>
    </xf>
    <xf borderId="34" fillId="0" fontId="11" numFmtId="49" xfId="0" applyAlignment="1" applyBorder="1" applyFont="1" applyNumberFormat="1">
      <alignment vertical="center"/>
    </xf>
    <xf borderId="256" fillId="0" fontId="11" numFmtId="171" xfId="0" applyAlignment="1" applyBorder="1" applyFont="1" applyNumberFormat="1">
      <alignment shrinkToFit="0" vertical="center" wrapText="1"/>
    </xf>
    <xf borderId="11" fillId="0" fontId="11" numFmtId="171" xfId="0" applyAlignment="1" applyBorder="1" applyFont="1" applyNumberFormat="1">
      <alignment shrinkToFit="0" vertical="center" wrapText="1"/>
    </xf>
    <xf borderId="179" fillId="0" fontId="11" numFmtId="171" xfId="0" applyAlignment="1" applyBorder="1" applyFont="1" applyNumberFormat="1">
      <alignment shrinkToFit="0" vertical="center" wrapText="1"/>
    </xf>
    <xf borderId="273" fillId="0" fontId="11" numFmtId="171" xfId="0" applyAlignment="1" applyBorder="1" applyFont="1" applyNumberFormat="1">
      <alignment shrinkToFit="0" vertical="center" wrapText="1"/>
    </xf>
    <xf borderId="7" fillId="0" fontId="11" numFmtId="171" xfId="0" applyAlignment="1" applyBorder="1" applyFont="1" applyNumberFormat="1">
      <alignment shrinkToFit="0" vertical="center" wrapText="1"/>
    </xf>
    <xf borderId="44" fillId="0" fontId="11" numFmtId="171" xfId="0" applyAlignment="1" applyBorder="1" applyFont="1" applyNumberFormat="1">
      <alignment shrinkToFit="0" vertical="center" wrapText="1"/>
    </xf>
    <xf borderId="1" fillId="0" fontId="11" numFmtId="171" xfId="0" applyAlignment="1" applyBorder="1" applyFont="1" applyNumberFormat="1">
      <alignment shrinkToFit="0" vertical="center" wrapText="1"/>
    </xf>
    <xf borderId="93" fillId="0" fontId="11" numFmtId="171" xfId="0" applyAlignment="1" applyBorder="1" applyFont="1" applyNumberFormat="1">
      <alignment shrinkToFit="0" vertical="center" wrapText="1"/>
    </xf>
    <xf borderId="45" fillId="0" fontId="11" numFmtId="171" xfId="0" applyAlignment="1" applyBorder="1" applyFont="1" applyNumberFormat="1">
      <alignment shrinkToFit="0" vertical="center" wrapText="1"/>
    </xf>
    <xf borderId="93" fillId="0" fontId="11" numFmtId="171" xfId="0" applyAlignment="1" applyBorder="1" applyFont="1" applyNumberFormat="1">
      <alignment horizontal="right" shrinkToFit="0" vertical="center" wrapText="1"/>
    </xf>
    <xf borderId="44" fillId="0" fontId="11" numFmtId="171" xfId="0" applyAlignment="1" applyBorder="1" applyFont="1" applyNumberFormat="1">
      <alignment horizontal="right" shrinkToFit="0" vertical="center" wrapText="1"/>
    </xf>
    <xf borderId="1" fillId="0" fontId="11" numFmtId="171" xfId="0" applyAlignment="1" applyBorder="1" applyFont="1" applyNumberFormat="1">
      <alignment horizontal="right" shrinkToFit="0" vertical="center" wrapText="1"/>
    </xf>
    <xf borderId="43" fillId="0" fontId="11" numFmtId="171" xfId="0" applyAlignment="1" applyBorder="1" applyFont="1" applyNumberFormat="1">
      <alignment horizontal="right" shrinkToFit="0" vertical="center" wrapText="1"/>
    </xf>
    <xf borderId="34" fillId="0" fontId="11" numFmtId="49" xfId="0" applyAlignment="1" applyBorder="1" applyFont="1" applyNumberFormat="1">
      <alignment horizontal="center" vertical="center"/>
    </xf>
    <xf borderId="254" fillId="0" fontId="16" numFmtId="171" xfId="0" applyAlignment="1" applyBorder="1" applyFont="1" applyNumberFormat="1">
      <alignment horizontal="center" shrinkToFit="0" vertical="center" wrapText="1"/>
    </xf>
    <xf borderId="252" fillId="0" fontId="16" numFmtId="171" xfId="0" applyAlignment="1" applyBorder="1" applyFont="1" applyNumberFormat="1">
      <alignment horizontal="center" shrinkToFit="0" vertical="center" wrapText="1"/>
    </xf>
    <xf borderId="43" fillId="0" fontId="16" numFmtId="171" xfId="0" applyAlignment="1" applyBorder="1" applyFont="1" applyNumberFormat="1">
      <alignment horizontal="center" shrinkToFit="0" vertical="center" wrapText="1"/>
    </xf>
    <xf borderId="254" fillId="0" fontId="2" numFmtId="171" xfId="0" applyAlignment="1" applyBorder="1" applyFont="1" applyNumberFormat="1">
      <alignment vertical="center"/>
    </xf>
    <xf borderId="252" fillId="0" fontId="2" numFmtId="171" xfId="0" applyAlignment="1" applyBorder="1" applyFont="1" applyNumberFormat="1">
      <alignment vertical="center"/>
    </xf>
    <xf borderId="43" fillId="0" fontId="2" numFmtId="171" xfId="0" applyAlignment="1" applyBorder="1" applyFont="1" applyNumberFormat="1">
      <alignment vertical="center"/>
    </xf>
    <xf borderId="274" fillId="0" fontId="11" numFmtId="0" xfId="0" applyAlignment="1" applyBorder="1" applyFont="1">
      <alignment horizontal="center" shrinkToFit="0" vertical="center" wrapText="1"/>
    </xf>
    <xf borderId="8" fillId="0" fontId="11" numFmtId="0" xfId="0" applyAlignment="1" applyBorder="1" applyFont="1">
      <alignment horizontal="left" shrinkToFit="0" vertical="center" wrapText="1"/>
    </xf>
    <xf borderId="43" fillId="0" fontId="11" numFmtId="0" xfId="0" applyAlignment="1" applyBorder="1" applyFont="1">
      <alignment horizontal="center" shrinkToFit="0" vertical="center" wrapText="1"/>
    </xf>
    <xf borderId="93" fillId="0" fontId="11" numFmtId="0" xfId="0" applyAlignment="1" applyBorder="1" applyFont="1">
      <alignment vertical="center"/>
    </xf>
    <xf borderId="1" fillId="0" fontId="11" numFmtId="49" xfId="0" applyAlignment="1" applyBorder="1" applyFont="1" applyNumberFormat="1">
      <alignment vertical="center"/>
    </xf>
    <xf borderId="273" fillId="0" fontId="11" numFmtId="171" xfId="0" applyAlignment="1" applyBorder="1" applyFont="1" applyNumberFormat="1">
      <alignment horizontal="right" shrinkToFit="0" vertical="center" wrapText="1"/>
    </xf>
    <xf borderId="45" fillId="0" fontId="11" numFmtId="171" xfId="0" applyAlignment="1" applyBorder="1" applyFont="1" applyNumberFormat="1">
      <alignment horizontal="right" shrinkToFit="0" vertical="center" wrapText="1"/>
    </xf>
    <xf borderId="1" fillId="0" fontId="11" numFmtId="49" xfId="0" applyAlignment="1" applyBorder="1" applyFont="1" applyNumberFormat="1">
      <alignment horizontal="center" vertical="center"/>
    </xf>
    <xf borderId="93" fillId="0" fontId="16" numFmtId="171" xfId="0" applyAlignment="1" applyBorder="1" applyFont="1" applyNumberFormat="1">
      <alignment horizontal="center" shrinkToFit="0" vertical="center" wrapText="1"/>
    </xf>
    <xf borderId="44" fillId="0" fontId="16" numFmtId="171" xfId="0" applyAlignment="1" applyBorder="1" applyFont="1" applyNumberFormat="1">
      <alignment horizontal="center" shrinkToFit="0" vertical="center" wrapText="1"/>
    </xf>
    <xf borderId="45" fillId="0" fontId="16" numFmtId="171" xfId="0" applyAlignment="1" applyBorder="1" applyFont="1" applyNumberFormat="1">
      <alignment horizontal="center" shrinkToFit="0" vertical="center" wrapText="1"/>
    </xf>
    <xf borderId="219" fillId="0" fontId="2" numFmtId="0" xfId="0" applyAlignment="1" applyBorder="1" applyFont="1">
      <alignment vertical="center"/>
    </xf>
    <xf borderId="93" fillId="0" fontId="2" numFmtId="171" xfId="0" applyAlignment="1" applyBorder="1" applyFont="1" applyNumberFormat="1">
      <alignment vertical="center"/>
    </xf>
    <xf borderId="44" fillId="0" fontId="2" numFmtId="171" xfId="0" applyAlignment="1" applyBorder="1" applyFont="1" applyNumberFormat="1">
      <alignment vertical="center"/>
    </xf>
    <xf borderId="45" fillId="0" fontId="2" numFmtId="171" xfId="0" applyAlignment="1" applyBorder="1" applyFont="1" applyNumberFormat="1">
      <alignment vertical="center"/>
    </xf>
    <xf borderId="269" fillId="0" fontId="11" numFmtId="0" xfId="0" applyAlignment="1" applyBorder="1" applyFont="1">
      <alignment horizontal="center" shrinkToFit="0" vertical="center" wrapText="1"/>
    </xf>
    <xf borderId="19" fillId="0" fontId="11" numFmtId="0" xfId="0" applyAlignment="1" applyBorder="1" applyFont="1">
      <alignment horizontal="left" shrinkToFit="0" vertical="center" wrapText="1"/>
    </xf>
    <xf borderId="45" fillId="0" fontId="11" numFmtId="0" xfId="0" applyAlignment="1" applyBorder="1" applyFont="1">
      <alignment horizontal="center" shrinkToFit="0" vertical="center" wrapText="1"/>
    </xf>
    <xf borderId="93" fillId="0" fontId="11" numFmtId="49" xfId="0" applyAlignment="1" applyBorder="1" applyFont="1" applyNumberFormat="1">
      <alignment vertical="center"/>
    </xf>
    <xf borderId="219" fillId="0" fontId="11" numFmtId="0" xfId="0" applyAlignment="1" applyBorder="1" applyFont="1">
      <alignment horizontal="center" shrinkToFit="0" vertical="center" wrapText="1"/>
    </xf>
    <xf borderId="93" fillId="10" fontId="11" numFmtId="0" xfId="0" applyAlignment="1" applyBorder="1" applyFill="1" applyFont="1">
      <alignment vertical="center"/>
    </xf>
    <xf borderId="77" fillId="10" fontId="11" numFmtId="49" xfId="0" applyAlignment="1" applyBorder="1" applyFont="1" applyNumberFormat="1">
      <alignment vertical="center"/>
    </xf>
    <xf borderId="93" fillId="10" fontId="11" numFmtId="171" xfId="0" applyAlignment="1" applyBorder="1" applyFont="1" applyNumberFormat="1">
      <alignment shrinkToFit="0" vertical="center" wrapText="1"/>
    </xf>
    <xf borderId="44" fillId="10" fontId="11" numFmtId="171" xfId="0" applyAlignment="1" applyBorder="1" applyFont="1" applyNumberFormat="1">
      <alignment shrinkToFit="0" vertical="center" wrapText="1"/>
    </xf>
    <xf borderId="45" fillId="10" fontId="11" numFmtId="171" xfId="0" applyAlignment="1" applyBorder="1" applyFont="1" applyNumberFormat="1">
      <alignment shrinkToFit="0" vertical="center" wrapText="1"/>
    </xf>
    <xf borderId="121" fillId="10" fontId="11" numFmtId="171" xfId="0" applyAlignment="1" applyBorder="1" applyFont="1" applyNumberFormat="1">
      <alignment shrinkToFit="0" vertical="center" wrapText="1"/>
    </xf>
    <xf borderId="121" fillId="10" fontId="11" numFmtId="171" xfId="0" applyAlignment="1" applyBorder="1" applyFont="1" applyNumberFormat="1">
      <alignment horizontal="right" shrinkToFit="0" vertical="center" wrapText="1"/>
    </xf>
    <xf borderId="44" fillId="10" fontId="11" numFmtId="171" xfId="0" applyAlignment="1" applyBorder="1" applyFont="1" applyNumberFormat="1">
      <alignment horizontal="right" shrinkToFit="0" vertical="center" wrapText="1"/>
    </xf>
    <xf borderId="77" fillId="10" fontId="11" numFmtId="171" xfId="0" applyAlignment="1" applyBorder="1" applyFont="1" applyNumberFormat="1">
      <alignment shrinkToFit="0" vertical="center" wrapText="1"/>
    </xf>
    <xf borderId="131" fillId="10" fontId="11" numFmtId="171" xfId="0" applyAlignment="1" applyBorder="1" applyFont="1" applyNumberFormat="1">
      <alignment horizontal="right" shrinkToFit="0" vertical="center" wrapText="1"/>
    </xf>
    <xf borderId="45" fillId="10" fontId="11" numFmtId="171" xfId="0" applyAlignment="1" applyBorder="1" applyFont="1" applyNumberFormat="1">
      <alignment horizontal="right" shrinkToFit="0" vertical="center" wrapText="1"/>
    </xf>
    <xf borderId="65" fillId="10" fontId="16" numFmtId="0" xfId="0" applyAlignment="1" applyBorder="1" applyFont="1">
      <alignment horizontal="center" shrinkToFit="0" vertical="center" wrapText="1"/>
    </xf>
    <xf borderId="77" fillId="10" fontId="11" numFmtId="49" xfId="0" applyAlignment="1" applyBorder="1" applyFont="1" applyNumberFormat="1">
      <alignment horizontal="center" vertical="center"/>
    </xf>
    <xf borderId="93" fillId="10" fontId="16" numFmtId="171" xfId="0" applyAlignment="1" applyBorder="1" applyFont="1" applyNumberFormat="1">
      <alignment horizontal="center" shrinkToFit="0" vertical="center" wrapText="1"/>
    </xf>
    <xf borderId="44" fillId="10" fontId="16" numFmtId="171" xfId="0" applyAlignment="1" applyBorder="1" applyFont="1" applyNumberFormat="1">
      <alignment horizontal="center" shrinkToFit="0" vertical="center" wrapText="1"/>
    </xf>
    <xf borderId="45" fillId="10" fontId="16" numFmtId="171" xfId="0" applyAlignment="1" applyBorder="1" applyFont="1" applyNumberFormat="1">
      <alignment horizontal="center" shrinkToFit="0" vertical="center" wrapText="1"/>
    </xf>
    <xf borderId="65" fillId="10" fontId="2" numFmtId="0" xfId="0" applyAlignment="1" applyBorder="1" applyFont="1">
      <alignment vertical="center"/>
    </xf>
    <xf borderId="93" fillId="10" fontId="2" numFmtId="171" xfId="0" applyAlignment="1" applyBorder="1" applyFont="1" applyNumberFormat="1">
      <alignment vertical="center"/>
    </xf>
    <xf borderId="44" fillId="10" fontId="2" numFmtId="171" xfId="0" applyAlignment="1" applyBorder="1" applyFont="1" applyNumberFormat="1">
      <alignment vertical="center"/>
    </xf>
    <xf borderId="45" fillId="10" fontId="2" numFmtId="171" xfId="0" applyAlignment="1" applyBorder="1" applyFont="1" applyNumberFormat="1">
      <alignment vertical="center"/>
    </xf>
    <xf borderId="275" fillId="10" fontId="11" numFmtId="0" xfId="0" applyAlignment="1" applyBorder="1" applyFont="1">
      <alignment horizontal="left" shrinkToFit="0" vertical="center" wrapText="1"/>
    </xf>
    <xf borderId="45" fillId="10" fontId="11" numFmtId="0" xfId="0" applyAlignment="1" applyBorder="1" applyFont="1">
      <alignment horizontal="center" shrinkToFit="0" vertical="center" wrapText="1"/>
    </xf>
    <xf borderId="269" fillId="0" fontId="11" numFmtId="171" xfId="0" applyAlignment="1" applyBorder="1" applyFont="1" applyNumberFormat="1">
      <alignment horizontal="right" shrinkToFit="0" vertical="center" wrapText="1"/>
    </xf>
    <xf borderId="7" fillId="0" fontId="2" numFmtId="171" xfId="0" applyAlignment="1" applyBorder="1" applyFont="1" applyNumberFormat="1">
      <alignment vertical="center"/>
    </xf>
    <xf borderId="93" fillId="0" fontId="11" numFmtId="171" xfId="0" applyAlignment="1" applyBorder="1" applyFont="1" applyNumberFormat="1">
      <alignment horizontal="center" shrinkToFit="0" vertical="center" wrapText="1"/>
    </xf>
    <xf borderId="44" fillId="0" fontId="11" numFmtId="171" xfId="0" applyAlignment="1" applyBorder="1" applyFont="1" applyNumberFormat="1">
      <alignment horizontal="center" shrinkToFit="0" vertical="center" wrapText="1"/>
    </xf>
    <xf borderId="1" fillId="0" fontId="11" numFmtId="171" xfId="0" applyAlignment="1" applyBorder="1" applyFont="1" applyNumberFormat="1">
      <alignment horizontal="center" shrinkToFit="0" vertical="center" wrapText="1"/>
    </xf>
    <xf borderId="276" fillId="0" fontId="11" numFmtId="0" xfId="0" applyAlignment="1" applyBorder="1" applyFont="1">
      <alignment vertical="center"/>
    </xf>
    <xf borderId="277" fillId="0" fontId="11" numFmtId="49" xfId="0" applyAlignment="1" applyBorder="1" applyFont="1" applyNumberFormat="1">
      <alignment vertical="center"/>
    </xf>
    <xf borderId="276" fillId="0" fontId="2" numFmtId="171" xfId="0" applyAlignment="1" applyBorder="1" applyFont="1" applyNumberFormat="1">
      <alignment vertical="center"/>
    </xf>
    <xf borderId="278" fillId="0" fontId="2" numFmtId="171" xfId="0" applyAlignment="1" applyBorder="1" applyFont="1" applyNumberFormat="1">
      <alignment vertical="center"/>
    </xf>
    <xf borderId="277" fillId="0" fontId="11" numFmtId="171" xfId="0" applyAlignment="1" applyBorder="1" applyFont="1" applyNumberFormat="1">
      <alignment shrinkToFit="0" vertical="center" wrapText="1"/>
    </xf>
    <xf borderId="279" fillId="0" fontId="2" numFmtId="171" xfId="0" applyAlignment="1" applyBorder="1" applyFont="1" applyNumberFormat="1">
      <alignment vertical="center"/>
    </xf>
    <xf borderId="280" fillId="0" fontId="11" numFmtId="171" xfId="0" applyAlignment="1" applyBorder="1" applyFont="1" applyNumberFormat="1">
      <alignment shrinkToFit="0" vertical="center" wrapText="1"/>
    </xf>
    <xf borderId="276" fillId="0" fontId="11" numFmtId="171" xfId="0" applyAlignment="1" applyBorder="1" applyFont="1" applyNumberFormat="1">
      <alignment horizontal="center" shrinkToFit="0" vertical="center" wrapText="1"/>
    </xf>
    <xf borderId="278" fillId="0" fontId="11" numFmtId="171" xfId="0" applyAlignment="1" applyBorder="1" applyFont="1" applyNumberFormat="1">
      <alignment horizontal="center" shrinkToFit="0" vertical="center" wrapText="1"/>
    </xf>
    <xf borderId="280" fillId="0" fontId="11" numFmtId="171" xfId="0" applyAlignment="1" applyBorder="1" applyFont="1" applyNumberFormat="1">
      <alignment horizontal="center" shrinkToFit="0" vertical="center" wrapText="1"/>
    </xf>
    <xf borderId="277" fillId="0" fontId="11" numFmtId="171" xfId="0" applyAlignment="1" applyBorder="1" applyFont="1" applyNumberFormat="1">
      <alignment horizontal="right" shrinkToFit="0" vertical="center" wrapText="1"/>
    </xf>
    <xf borderId="281" fillId="0" fontId="11" numFmtId="171" xfId="0" applyAlignment="1" applyBorder="1" applyFont="1" applyNumberFormat="1">
      <alignment shrinkToFit="0" vertical="center" wrapText="1"/>
    </xf>
    <xf borderId="19" fillId="0" fontId="11" numFmtId="0" xfId="0" applyAlignment="1" applyBorder="1" applyFont="1">
      <alignment vertical="center"/>
    </xf>
    <xf borderId="256" fillId="0" fontId="11" numFmtId="0" xfId="0" applyAlignment="1" applyBorder="1" applyFont="1">
      <alignment vertical="center"/>
    </xf>
    <xf borderId="256" fillId="0" fontId="2" numFmtId="171" xfId="0" applyAlignment="1" applyBorder="1" applyFont="1" applyNumberFormat="1">
      <alignment vertical="center"/>
    </xf>
    <xf borderId="11" fillId="0" fontId="2" numFmtId="171" xfId="0" applyAlignment="1" applyBorder="1" applyFont="1" applyNumberFormat="1">
      <alignment vertical="center"/>
    </xf>
    <xf borderId="179" fillId="0" fontId="2" numFmtId="171" xfId="0" applyAlignment="1" applyBorder="1" applyFont="1" applyNumberFormat="1">
      <alignment vertical="center"/>
    </xf>
    <xf borderId="34" fillId="0" fontId="11" numFmtId="171" xfId="0" applyAlignment="1" applyBorder="1" applyFont="1" applyNumberFormat="1">
      <alignment shrinkToFit="0" vertical="center" wrapText="1"/>
    </xf>
    <xf borderId="256" fillId="0" fontId="11" numFmtId="171" xfId="0" applyAlignment="1" applyBorder="1" applyFont="1" applyNumberFormat="1">
      <alignment horizontal="center" shrinkToFit="0" vertical="center" wrapText="1"/>
    </xf>
    <xf borderId="11" fillId="0" fontId="11" numFmtId="171" xfId="0" applyAlignment="1" applyBorder="1" applyFont="1" applyNumberFormat="1">
      <alignment horizontal="center" shrinkToFit="0" vertical="center" wrapText="1"/>
    </xf>
    <xf borderId="34" fillId="0" fontId="11" numFmtId="171" xfId="0" applyAlignment="1" applyBorder="1" applyFont="1" applyNumberFormat="1">
      <alignment horizontal="center" shrinkToFit="0" vertical="center" wrapText="1"/>
    </xf>
    <xf borderId="274" fillId="0" fontId="11" numFmtId="171" xfId="0" applyAlignment="1" applyBorder="1" applyFont="1" applyNumberFormat="1">
      <alignment shrinkToFit="0" vertical="center" wrapText="1"/>
    </xf>
    <xf borderId="269" fillId="0" fontId="11" numFmtId="171" xfId="0" applyAlignment="1" applyBorder="1" applyFont="1" applyNumberFormat="1">
      <alignment shrinkToFit="0" vertical="center" wrapText="1"/>
    </xf>
    <xf borderId="240" fillId="0" fontId="11" numFmtId="0" xfId="0" applyAlignment="1" applyBorder="1" applyFont="1">
      <alignment vertical="center"/>
    </xf>
    <xf borderId="24" fillId="0" fontId="11" numFmtId="49" xfId="0" applyAlignment="1" applyBorder="1" applyFont="1" applyNumberFormat="1">
      <alignment vertical="center"/>
    </xf>
    <xf borderId="240" fillId="0" fontId="2" numFmtId="171" xfId="0" applyAlignment="1" applyBorder="1" applyFont="1" applyNumberFormat="1">
      <alignment vertical="center"/>
    </xf>
    <xf borderId="5" fillId="0" fontId="2" numFmtId="171" xfId="0" applyAlignment="1" applyBorder="1" applyFont="1" applyNumberFormat="1">
      <alignment vertical="center"/>
    </xf>
    <xf borderId="271" fillId="0" fontId="11" numFmtId="171" xfId="0" applyAlignment="1" applyBorder="1" applyFont="1" applyNumberFormat="1">
      <alignment shrinkToFit="0" vertical="center" wrapText="1"/>
    </xf>
    <xf borderId="26" fillId="0" fontId="2" numFmtId="171" xfId="0" applyAlignment="1" applyBorder="1" applyFont="1" applyNumberFormat="1">
      <alignment vertical="center"/>
    </xf>
    <xf borderId="5" fillId="0" fontId="11" numFmtId="171" xfId="0" applyAlignment="1" applyBorder="1" applyFont="1" applyNumberFormat="1">
      <alignment shrinkToFit="0" vertical="center" wrapText="1"/>
    </xf>
    <xf borderId="24" fillId="0" fontId="11" numFmtId="171" xfId="0" applyAlignment="1" applyBorder="1" applyFont="1" applyNumberFormat="1">
      <alignment shrinkToFit="0" vertical="center" wrapText="1"/>
    </xf>
    <xf borderId="240" fillId="0" fontId="11" numFmtId="171" xfId="0" applyAlignment="1" applyBorder="1" applyFont="1" applyNumberFormat="1">
      <alignment horizontal="center" shrinkToFit="0" vertical="center" wrapText="1"/>
    </xf>
    <xf borderId="5" fillId="0" fontId="11" numFmtId="171" xfId="0" applyAlignment="1" applyBorder="1" applyFont="1" applyNumberFormat="1">
      <alignment horizontal="center" shrinkToFit="0" vertical="center" wrapText="1"/>
    </xf>
    <xf borderId="271" fillId="0" fontId="11" numFmtId="171" xfId="0" applyAlignment="1" applyBorder="1" applyFont="1" applyNumberFormat="1">
      <alignment horizontal="right" shrinkToFit="0" vertical="center" wrapText="1"/>
    </xf>
    <xf borderId="282" fillId="0" fontId="11" numFmtId="171" xfId="0" applyAlignment="1" applyBorder="1" applyFont="1" applyNumberFormat="1">
      <alignment shrinkToFit="0" vertical="center" wrapText="1"/>
    </xf>
    <xf borderId="24" fillId="0" fontId="11" numFmtId="49" xfId="0" applyAlignment="1" applyBorder="1" applyFont="1" applyNumberFormat="1">
      <alignment horizontal="center" vertical="center"/>
    </xf>
    <xf borderId="271" fillId="0" fontId="2" numFmtId="171" xfId="0" applyAlignment="1" applyBorder="1" applyFont="1" applyNumberFormat="1">
      <alignment vertical="center"/>
    </xf>
    <xf borderId="283" fillId="0" fontId="11" numFmtId="0" xfId="0" applyAlignment="1" applyBorder="1" applyFont="1">
      <alignment horizontal="left" shrinkToFit="0" vertical="center" wrapText="1"/>
    </xf>
    <xf borderId="271" fillId="0" fontId="11" numFmtId="0" xfId="0" applyAlignment="1" applyBorder="1" applyFont="1">
      <alignment horizontal="center" shrinkToFit="0" vertical="center" wrapText="1"/>
    </xf>
    <xf borderId="59" fillId="0" fontId="11" numFmtId="49" xfId="0" applyAlignment="1" applyBorder="1" applyFont="1" applyNumberFormat="1">
      <alignment vertical="center"/>
    </xf>
    <xf borderId="59" fillId="0" fontId="11" numFmtId="171" xfId="0" applyAlignment="1" applyBorder="1" applyFont="1" applyNumberFormat="1">
      <alignment shrinkToFit="0" vertical="center" wrapText="1"/>
    </xf>
    <xf borderId="59" fillId="0" fontId="11" numFmtId="171" xfId="0" applyAlignment="1" applyBorder="1" applyFont="1" applyNumberFormat="1">
      <alignment horizontal="right" shrinkToFit="0" vertical="center" wrapText="1"/>
    </xf>
    <xf borderId="59" fillId="0" fontId="11" numFmtId="49" xfId="0" applyAlignment="1" applyBorder="1" applyFont="1" applyNumberFormat="1">
      <alignment horizontal="center" vertical="center"/>
    </xf>
    <xf borderId="59" fillId="0" fontId="16" numFmtId="171" xfId="0" applyAlignment="1" applyBorder="1" applyFont="1" applyNumberFormat="1">
      <alignment horizontal="center" shrinkToFit="0" vertical="center" wrapText="1"/>
    </xf>
    <xf borderId="59" fillId="0" fontId="2" numFmtId="171" xfId="0" applyAlignment="1" applyBorder="1" applyFont="1" applyNumberFormat="1">
      <alignment vertical="center"/>
    </xf>
    <xf borderId="59" fillId="0" fontId="11" numFmtId="0" xfId="0" applyAlignment="1" applyBorder="1" applyFont="1">
      <alignment horizontal="left" shrinkToFit="0" vertical="center" wrapText="1"/>
    </xf>
    <xf borderId="59" fillId="0" fontId="11" numFmtId="0" xfId="0" applyAlignment="1" applyBorder="1" applyFont="1">
      <alignment horizontal="center" shrinkToFit="0" vertical="center" wrapText="1"/>
    </xf>
    <xf borderId="0" fillId="0" fontId="11" numFmtId="49" xfId="0" applyAlignment="1" applyFont="1" applyNumberFormat="1">
      <alignment vertical="center"/>
    </xf>
    <xf borderId="0" fillId="0" fontId="11" numFmtId="171" xfId="0" applyAlignment="1" applyFont="1" applyNumberFormat="1">
      <alignment shrinkToFit="0" vertical="center" wrapText="1"/>
    </xf>
    <xf borderId="0" fillId="0" fontId="11" numFmtId="171" xfId="0" applyAlignment="1" applyFont="1" applyNumberFormat="1">
      <alignment horizontal="right" shrinkToFit="0" vertical="center" wrapText="1"/>
    </xf>
    <xf borderId="0" fillId="0" fontId="11" numFmtId="49" xfId="0" applyAlignment="1" applyFont="1" applyNumberFormat="1">
      <alignment horizontal="center" vertical="center"/>
    </xf>
    <xf borderId="0" fillId="0" fontId="16" numFmtId="171" xfId="0" applyAlignment="1" applyFont="1" applyNumberFormat="1">
      <alignment horizontal="center" shrinkToFit="0" vertical="center" wrapText="1"/>
    </xf>
    <xf borderId="0" fillId="0" fontId="2" numFmtId="171" xfId="0" applyAlignment="1" applyFont="1" applyNumberFormat="1">
      <alignment vertical="center"/>
    </xf>
    <xf borderId="0" fillId="0" fontId="11" numFmtId="0" xfId="0" applyAlignment="1" applyFont="1">
      <alignment horizontal="left" shrinkToFit="0" vertical="center" wrapText="1"/>
    </xf>
    <xf borderId="0" fillId="0" fontId="11" numFmtId="0" xfId="0" applyAlignment="1" applyFont="1">
      <alignment horizontal="center" shrinkToFit="0" vertical="center" wrapText="1"/>
    </xf>
    <xf borderId="89" fillId="0" fontId="11" numFmtId="0" xfId="0" applyAlignment="1" applyBorder="1" applyFont="1">
      <alignment vertical="center"/>
    </xf>
    <xf borderId="4" fillId="0" fontId="11" numFmtId="0" xfId="0" applyAlignment="1" applyBorder="1" applyFont="1">
      <alignment vertical="center"/>
    </xf>
    <xf borderId="274" fillId="0" fontId="11" numFmtId="0" xfId="0" applyAlignment="1" applyBorder="1" applyFont="1">
      <alignment vertical="center"/>
    </xf>
    <xf borderId="10" fillId="0" fontId="11" numFmtId="0" xfId="0" applyAlignment="1" applyBorder="1" applyFont="1">
      <alignment vertical="center"/>
    </xf>
    <xf borderId="20" fillId="0" fontId="11" numFmtId="0" xfId="0" applyAlignment="1" applyBorder="1" applyFont="1">
      <alignment vertical="center"/>
    </xf>
    <xf borderId="219" fillId="0" fontId="11" numFmtId="0" xfId="0" applyAlignment="1" applyBorder="1" applyFont="1">
      <alignment vertical="center"/>
    </xf>
    <xf borderId="23" fillId="0" fontId="11" numFmtId="0" xfId="0" applyAlignment="1" applyBorder="1" applyFont="1">
      <alignment vertical="center"/>
    </xf>
  </cellXfs>
  <cellStyles count="1">
    <cellStyle xfId="0" name="Normal" builtinId="0"/>
  </cellStyles>
  <dxfs count="11">
    <dxf>
      <font>
        <color rgb="FFDDD9C3"/>
      </font>
      <fill>
        <patternFill patternType="solid">
          <fgColor rgb="FFDDD9C3"/>
          <bgColor rgb="FFDDD9C3"/>
        </patternFill>
      </fill>
      <border/>
    </dxf>
    <dxf>
      <font/>
      <fill>
        <patternFill patternType="solid">
          <fgColor rgb="FFFFC000"/>
          <bgColor rgb="FFFFC000"/>
        </patternFill>
      </fill>
      <border/>
    </dxf>
    <dxf>
      <font>
        <color theme="0"/>
      </font>
      <fill>
        <patternFill patternType="solid">
          <fgColor theme="0"/>
          <bgColor theme="0"/>
        </patternFill>
      </fill>
      <border/>
    </dxf>
    <dxf>
      <font/>
      <fill>
        <patternFill patternType="solid">
          <fgColor rgb="FFF2F2F2"/>
          <bgColor rgb="FFF2F2F2"/>
        </patternFill>
      </fill>
      <border/>
    </dxf>
    <dxf>
      <font/>
      <fill>
        <patternFill patternType="none"/>
      </fill>
      <border/>
    </dxf>
    <dxf>
      <font>
        <color rgb="FFA0A0A0"/>
      </font>
      <fill>
        <patternFill patternType="solid">
          <fgColor rgb="FFA5A5A5"/>
          <bgColor rgb="FFA5A5A5"/>
        </patternFill>
      </fill>
      <border/>
    </dxf>
    <dxf>
      <font>
        <color rgb="FFA0A0A0"/>
      </font>
      <fill>
        <patternFill patternType="solid">
          <fgColor rgb="FFA0A0A0"/>
          <bgColor rgb="FFA0A0A0"/>
        </patternFill>
      </fill>
      <border/>
    </dxf>
    <dxf>
      <font/>
      <fill>
        <patternFill patternType="solid">
          <fgColor rgb="FFFFE5FC"/>
          <bgColor rgb="FFFFE5FC"/>
        </patternFill>
      </fill>
      <border/>
    </dxf>
    <dxf>
      <font/>
      <fill>
        <patternFill patternType="solid">
          <fgColor rgb="FFFDE9D9"/>
          <bgColor rgb="FFFDE9D9"/>
        </patternFill>
      </fill>
      <border/>
    </dxf>
    <dxf>
      <font/>
      <fill>
        <patternFill patternType="solid">
          <fgColor theme="0"/>
          <bgColor theme="0"/>
        </patternFill>
      </fill>
      <border/>
    </dxf>
    <dxf>
      <font>
        <color theme="0"/>
      </font>
      <fill>
        <patternFill patternType="none"/>
      </fill>
      <border/>
    </dxf>
  </dxfs>
</styleSheet>
</file>

<file path=xl/_rels/comments1.xml.rels><?xml version="1.0" encoding="UTF-8" standalone="yes"?><Relationships xmlns="http://schemas.openxmlformats.org/package/2006/relationships"><Relationship Id="rId1" Type="http://customschemas.google.com/relationships/workbookmetadata" Target="commentsmeta0"/></Relationships>
</file>

<file path=xl/_rels/comments2.xml.rels><?xml version="1.0" encoding="UTF-8" standalone="yes"?><Relationships xmlns="http://schemas.openxmlformats.org/package/2006/relationships"><Relationship Id="rId1" Type="http://customschemas.google.com/relationships/workbookmetadata" Target="commentsmeta1"/></Relationships>
</file>

<file path=xl/_rels/comments3.xml.rels><?xml version="1.0" encoding="UTF-8" standalone="yes"?><Relationships xmlns="http://schemas.openxmlformats.org/package/2006/relationships"><Relationship Id="rId1" Type="http://customschemas.google.com/relationships/workbookmetadata" Target="commentsmeta2"/></Relationships>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customschemas.google.com/relationships/workbookmetadata" Target="metadata"/><Relationship Id="rId10" Type="http://schemas.openxmlformats.org/officeDocument/2006/relationships/externalLink" Target="externalLinks/externalLink2.xml"/><Relationship Id="rId9" Type="http://schemas.openxmlformats.org/officeDocument/2006/relationships/externalLink" Target="externalLinks/externalLink1.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27</xdr:col>
      <xdr:colOff>514350</xdr:colOff>
      <xdr:row>2</xdr:row>
      <xdr:rowOff>285750</xdr:rowOff>
    </xdr:from>
    <xdr:ext cx="4610100" cy="1028700"/>
    <xdr:grpSp>
      <xdr:nvGrpSpPr>
        <xdr:cNvPr id="2" name="Shape 2"/>
        <xdr:cNvGrpSpPr/>
      </xdr:nvGrpSpPr>
      <xdr:grpSpPr>
        <a:xfrm>
          <a:off x="3040950" y="3265650"/>
          <a:ext cx="4610100" cy="1028700"/>
          <a:chOff x="3040950" y="3265650"/>
          <a:chExt cx="4610100" cy="1028700"/>
        </a:xfrm>
      </xdr:grpSpPr>
      <xdr:grpSp>
        <xdr:nvGrpSpPr>
          <xdr:cNvPr id="3" name="Shape 3"/>
          <xdr:cNvGrpSpPr/>
        </xdr:nvGrpSpPr>
        <xdr:grpSpPr>
          <a:xfrm>
            <a:off x="3040950" y="3265650"/>
            <a:ext cx="4610100" cy="1028700"/>
            <a:chOff x="3989402" y="553743"/>
            <a:chExt cx="4133850" cy="852866"/>
          </a:xfrm>
        </xdr:grpSpPr>
        <xdr:sp>
          <xdr:nvSpPr>
            <xdr:cNvPr id="4" name="Shape 4"/>
            <xdr:cNvSpPr/>
          </xdr:nvSpPr>
          <xdr:spPr>
            <a:xfrm>
              <a:off x="3989402" y="553743"/>
              <a:ext cx="4133850" cy="85285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sp>
          <xdr:nvSpPr>
            <xdr:cNvPr id="5" name="Shape 5"/>
            <xdr:cNvSpPr/>
          </xdr:nvSpPr>
          <xdr:spPr>
            <a:xfrm>
              <a:off x="3989402" y="553743"/>
              <a:ext cx="4133850" cy="852866"/>
            </a:xfrm>
            <a:prstGeom prst="rect">
              <a:avLst/>
            </a:prstGeom>
            <a:solidFill>
              <a:schemeClr val="lt1"/>
            </a:solidFill>
            <a:ln cap="flat" cmpd="sng" w="12700">
              <a:solidFill>
                <a:schemeClr val="dk1"/>
              </a:solidFill>
              <a:prstDash val="solid"/>
              <a:round/>
              <a:headEnd len="sm" w="sm" type="none"/>
              <a:tailEnd len="sm" w="sm" type="none"/>
            </a:ln>
          </xdr:spPr>
          <xdr:txBody>
            <a:bodyPr anchorCtr="0" anchor="ctr" bIns="0" lIns="18275" spcFirstLastPara="1" rIns="0" wrap="square" tIns="0">
              <a:noAutofit/>
            </a:bodyPr>
            <a:lstStyle/>
            <a:p>
              <a:pPr indent="0" lvl="0" marL="0" rtl="0" algn="l">
                <a:spcBef>
                  <a:spcPts val="0"/>
                </a:spcBef>
                <a:spcAft>
                  <a:spcPts val="0"/>
                </a:spcAft>
                <a:buNone/>
              </a:pPr>
              <a:r>
                <a:rPr lang="en-US" sz="1100">
                  <a:solidFill>
                    <a:schemeClr val="dk1"/>
                  </a:solidFill>
                  <a:latin typeface="Calibri"/>
                  <a:ea typeface="Calibri"/>
                  <a:cs typeface="Calibri"/>
                  <a:sym typeface="Calibri"/>
                </a:rPr>
                <a:t>　　【凡例】（本シート）</a:t>
              </a:r>
              <a:endParaRPr sz="1100"/>
            </a:p>
            <a:p>
              <a:pPr indent="0" lvl="0" marL="0" rtl="0" algn="l">
                <a:spcBef>
                  <a:spcPts val="0"/>
                </a:spcBef>
                <a:spcAft>
                  <a:spcPts val="0"/>
                </a:spcAft>
                <a:buNone/>
              </a:pPr>
              <a:r>
                <a:rPr lang="en-US" sz="1100">
                  <a:solidFill>
                    <a:schemeClr val="dk1"/>
                  </a:solidFill>
                  <a:latin typeface="Calibri"/>
                  <a:ea typeface="Calibri"/>
                  <a:cs typeface="Calibri"/>
                  <a:sym typeface="Calibri"/>
                </a:rPr>
                <a:t>　　　以下の分類に従い、色付きセルに必要事項を入力してください。</a:t>
              </a:r>
              <a:endParaRPr sz="1100"/>
            </a:p>
            <a:p>
              <a:pPr indent="0" lvl="0" marL="0" rtl="0" algn="l">
                <a:spcBef>
                  <a:spcPts val="0"/>
                </a:spcBef>
                <a:spcAft>
                  <a:spcPts val="0"/>
                </a:spcAft>
                <a:buNone/>
              </a:pPr>
              <a:r>
                <a:t/>
              </a:r>
              <a:endParaRPr sz="600"/>
            </a:p>
            <a:p>
              <a:pPr indent="0" lvl="0" marL="0" rtl="0" algn="l">
                <a:spcBef>
                  <a:spcPts val="0"/>
                </a:spcBef>
                <a:spcAft>
                  <a:spcPts val="0"/>
                </a:spcAft>
                <a:buNone/>
              </a:pPr>
              <a:r>
                <a:rPr lang="en-US" sz="1100">
                  <a:solidFill>
                    <a:schemeClr val="dk1"/>
                  </a:solidFill>
                  <a:latin typeface="Calibri"/>
                  <a:ea typeface="Calibri"/>
                  <a:cs typeface="Calibri"/>
                  <a:sym typeface="Calibri"/>
                </a:rPr>
                <a:t>　　　　　　　入力セル</a:t>
              </a:r>
              <a:endParaRPr sz="1100"/>
            </a:p>
            <a:p>
              <a:pPr indent="0" lvl="0" marL="0" rtl="0" algn="l">
                <a:spcBef>
                  <a:spcPts val="0"/>
                </a:spcBef>
                <a:spcAft>
                  <a:spcPts val="0"/>
                </a:spcAft>
                <a:buNone/>
              </a:pPr>
              <a:r>
                <a:t/>
              </a:r>
              <a:endParaRPr sz="1100"/>
            </a:p>
            <a:p>
              <a:pPr indent="0" lvl="0" marL="0" marR="0" rtl="0" algn="l">
                <a:lnSpc>
                  <a:spcPct val="100000"/>
                </a:lnSpc>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　　　</a:t>
              </a:r>
              <a:endParaRPr sz="1100"/>
            </a:p>
          </xdr:txBody>
        </xdr:sp>
        <xdr:sp>
          <xdr:nvSpPr>
            <xdr:cNvPr id="6" name="Shape 6"/>
            <xdr:cNvSpPr/>
          </xdr:nvSpPr>
          <xdr:spPr>
            <a:xfrm>
              <a:off x="4248867" y="970266"/>
              <a:ext cx="331013" cy="108575"/>
            </a:xfrm>
            <a:prstGeom prst="rect">
              <a:avLst/>
            </a:prstGeom>
            <a:solidFill>
              <a:srgbClr val="FFFF66"/>
            </a:solidFill>
            <a:ln cap="flat" cmpd="sng" w="12700">
              <a:solidFill>
                <a:schemeClr val="dk1"/>
              </a:solidFill>
              <a:prstDash val="solid"/>
              <a:round/>
              <a:headEnd len="sm" w="sm" type="none"/>
              <a:tailEnd len="sm" w="sm" type="none"/>
            </a:ln>
          </xdr:spPr>
          <xdr:txBody>
            <a:bodyPr anchorCtr="0" anchor="t" bIns="0" lIns="18275" spcFirstLastPara="1" rIns="0" wrap="square" tIns="0">
              <a:noAutofit/>
            </a:bodyPr>
            <a:lstStyle/>
            <a:p>
              <a:pPr indent="0" lvl="0" marL="0" rtl="0" algn="l">
                <a:spcBef>
                  <a:spcPts val="0"/>
                </a:spcBef>
                <a:spcAft>
                  <a:spcPts val="0"/>
                </a:spcAft>
                <a:buNone/>
              </a:pPr>
              <a:r>
                <a:t/>
              </a:r>
              <a:endParaRPr sz="1100"/>
            </a:p>
          </xdr:txBody>
        </xdr:sp>
      </xdr:grpSp>
    </xdr:grpSp>
    <xdr:clientData fLocksWithSheet="0"/>
  </xdr:oneCellAnchor>
  <xdr:oneCellAnchor>
    <xdr:from>
      <xdr:col>1</xdr:col>
      <xdr:colOff>0</xdr:colOff>
      <xdr:row>6</xdr:row>
      <xdr:rowOff>104775</xdr:rowOff>
    </xdr:from>
    <xdr:ext cx="8353425" cy="1400175"/>
    <xdr:grpSp>
      <xdr:nvGrpSpPr>
        <xdr:cNvPr id="2" name="Shape 2"/>
        <xdr:cNvGrpSpPr/>
      </xdr:nvGrpSpPr>
      <xdr:grpSpPr>
        <a:xfrm>
          <a:off x="1169288" y="3079913"/>
          <a:ext cx="8353425" cy="1400175"/>
          <a:chOff x="1169288" y="3079913"/>
          <a:chExt cx="8353425" cy="1400175"/>
        </a:xfrm>
      </xdr:grpSpPr>
      <xdr:grpSp>
        <xdr:nvGrpSpPr>
          <xdr:cNvPr id="7" name="Shape 7"/>
          <xdr:cNvGrpSpPr/>
        </xdr:nvGrpSpPr>
        <xdr:grpSpPr>
          <a:xfrm>
            <a:off x="1169288" y="3079913"/>
            <a:ext cx="8353425" cy="1400175"/>
            <a:chOff x="373647" y="1531263"/>
            <a:chExt cx="9397284" cy="1397226"/>
          </a:xfrm>
        </xdr:grpSpPr>
        <xdr:sp>
          <xdr:nvSpPr>
            <xdr:cNvPr id="4" name="Shape 4"/>
            <xdr:cNvSpPr/>
          </xdr:nvSpPr>
          <xdr:spPr>
            <a:xfrm>
              <a:off x="373647" y="1531263"/>
              <a:ext cx="9397275" cy="139722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grpSp>
          <xdr:nvGrpSpPr>
            <xdr:cNvPr id="8" name="Shape 8"/>
            <xdr:cNvGrpSpPr/>
          </xdr:nvGrpSpPr>
          <xdr:grpSpPr>
            <a:xfrm>
              <a:off x="373647" y="1531263"/>
              <a:ext cx="9397284" cy="1397226"/>
              <a:chOff x="370646" y="2066877"/>
              <a:chExt cx="9362361" cy="1396809"/>
            </a:xfrm>
          </xdr:grpSpPr>
          <xdr:grpSp>
            <xdr:nvGrpSpPr>
              <xdr:cNvPr id="9" name="Shape 9"/>
              <xdr:cNvGrpSpPr/>
            </xdr:nvGrpSpPr>
            <xdr:grpSpPr>
              <a:xfrm>
                <a:off x="370646" y="2066877"/>
                <a:ext cx="9362361" cy="1396809"/>
                <a:chOff x="97973" y="4260273"/>
                <a:chExt cx="9293879" cy="1789215"/>
              </a:xfrm>
            </xdr:grpSpPr>
            <xdr:sp>
              <xdr:nvSpPr>
                <xdr:cNvPr id="10" name="Shape 10"/>
                <xdr:cNvSpPr/>
              </xdr:nvSpPr>
              <xdr:spPr>
                <a:xfrm>
                  <a:off x="97973" y="4260273"/>
                  <a:ext cx="9293879" cy="1789215"/>
                </a:xfrm>
                <a:prstGeom prst="roundRect">
                  <a:avLst>
                    <a:gd fmla="val 0" name="adj"/>
                  </a:avLst>
                </a:prstGeom>
                <a:solidFill>
                  <a:schemeClr val="lt1"/>
                </a:solidFill>
                <a:ln cap="flat" cmpd="sng" w="12700">
                  <a:solidFill>
                    <a:srgbClr val="000000"/>
                  </a:solidFill>
                  <a:prstDash val="solid"/>
                  <a:round/>
                  <a:headEnd len="sm" w="sm" type="none"/>
                  <a:tailEnd len="sm" w="sm" type="none"/>
                </a:ln>
              </xdr:spPr>
              <xdr:txBody>
                <a:bodyPr anchorCtr="0" anchor="ctr" bIns="0" lIns="18275" spcFirstLastPara="1" rIns="0" wrap="square" tIns="0">
                  <a:noAutofit/>
                </a:bodyPr>
                <a:lstStyle/>
                <a:p>
                  <a:pPr indent="0" lvl="0" marL="0" rtl="0" algn="ctr">
                    <a:spcBef>
                      <a:spcPts val="0"/>
                    </a:spcBef>
                    <a:spcAft>
                      <a:spcPts val="0"/>
                    </a:spcAft>
                    <a:buNone/>
                  </a:pPr>
                  <a:r>
                    <a:t/>
                  </a:r>
                  <a:endParaRPr b="1" sz="1100">
                    <a:solidFill>
                      <a:srgbClr val="000000"/>
                    </a:solidFill>
                  </a:endParaRPr>
                </a:p>
              </xdr:txBody>
            </xdr:sp>
            <xdr:sp>
              <xdr:nvSpPr>
                <xdr:cNvPr id="11" name="Shape 11"/>
                <xdr:cNvSpPr/>
              </xdr:nvSpPr>
              <xdr:spPr>
                <a:xfrm>
                  <a:off x="1410835" y="4607626"/>
                  <a:ext cx="1084612" cy="1138052"/>
                </a:xfrm>
                <a:prstGeom prst="flowChartDocument">
                  <a:avLst/>
                </a:prstGeom>
                <a:solidFill>
                  <a:schemeClr val="lt2"/>
                </a:solidFill>
                <a:ln cap="flat" cmpd="sng" w="25400">
                  <a:solidFill>
                    <a:schemeClr val="dk1"/>
                  </a:solidFill>
                  <a:prstDash val="solid"/>
                  <a:round/>
                  <a:headEnd len="sm" w="sm" type="none"/>
                  <a:tailEnd len="sm" w="sm" type="none"/>
                </a:ln>
              </xdr:spPr>
              <xdr:txBody>
                <a:bodyPr anchorCtr="0" anchor="ctr" bIns="0" lIns="18275" spcFirstLastPara="1" rIns="0" wrap="square" tIns="0">
                  <a:noAutofit/>
                </a:bodyPr>
                <a:lstStyle/>
                <a:p>
                  <a:pPr indent="0" lvl="0" marL="0" rtl="0" algn="l">
                    <a:spcBef>
                      <a:spcPts val="0"/>
                    </a:spcBef>
                    <a:spcAft>
                      <a:spcPts val="0"/>
                    </a:spcAft>
                    <a:buNone/>
                  </a:pPr>
                  <a:r>
                    <a:t/>
                  </a:r>
                  <a:endParaRPr b="1" sz="1400"/>
                </a:p>
              </xdr:txBody>
            </xdr:sp>
            <xdr:sp>
              <xdr:nvSpPr>
                <xdr:cNvPr id="12" name="Shape 12"/>
                <xdr:cNvSpPr/>
              </xdr:nvSpPr>
              <xdr:spPr>
                <a:xfrm>
                  <a:off x="4242256" y="4599287"/>
                  <a:ext cx="1077685" cy="1138052"/>
                </a:xfrm>
                <a:prstGeom prst="flowChartDocument">
                  <a:avLst/>
                </a:prstGeom>
                <a:solidFill>
                  <a:schemeClr val="lt2"/>
                </a:solidFill>
                <a:ln cap="flat" cmpd="sng" w="25400">
                  <a:solidFill>
                    <a:schemeClr val="dk1"/>
                  </a:solidFill>
                  <a:prstDash val="solid"/>
                  <a:round/>
                  <a:headEnd len="sm" w="sm" type="none"/>
                  <a:tailEnd len="sm" w="sm" type="none"/>
                </a:ln>
              </xdr:spPr>
              <xdr:txBody>
                <a:bodyPr anchorCtr="0" anchor="ctr" bIns="0" lIns="18275" spcFirstLastPara="1" rIns="0" wrap="square" tIns="0">
                  <a:noAutofit/>
                </a:bodyPr>
                <a:lstStyle/>
                <a:p>
                  <a:pPr indent="0" lvl="0" marL="0" rtl="0" algn="l">
                    <a:spcBef>
                      <a:spcPts val="0"/>
                    </a:spcBef>
                    <a:spcAft>
                      <a:spcPts val="0"/>
                    </a:spcAft>
                    <a:buNone/>
                  </a:pPr>
                  <a:r>
                    <a:rPr b="1" lang="en-US" sz="1400">
                      <a:solidFill>
                        <a:schemeClr val="dk1"/>
                      </a:solidFill>
                      <a:latin typeface="Calibri"/>
                      <a:ea typeface="Calibri"/>
                      <a:cs typeface="Calibri"/>
                      <a:sym typeface="Calibri"/>
                    </a:rPr>
                    <a:t> </a:t>
                  </a:r>
                  <a:r>
                    <a:rPr b="1" lang="en-US" sz="1400">
                      <a:solidFill>
                        <a:schemeClr val="dk1"/>
                      </a:solidFill>
                      <a:latin typeface="Calibri"/>
                      <a:ea typeface="Calibri"/>
                      <a:cs typeface="Calibri"/>
                      <a:sym typeface="Calibri"/>
                    </a:rPr>
                    <a:t>様式3-2</a:t>
                  </a:r>
                  <a:endParaRPr sz="1400"/>
                </a:p>
                <a:p>
                  <a:pPr indent="0" lvl="0" marL="0" rtl="0" algn="l">
                    <a:spcBef>
                      <a:spcPts val="0"/>
                    </a:spcBef>
                    <a:spcAft>
                      <a:spcPts val="0"/>
                    </a:spcAft>
                    <a:buNone/>
                  </a:pPr>
                  <a:r>
                    <a:t/>
                  </a:r>
                  <a:endParaRPr b="1" sz="1400"/>
                </a:p>
              </xdr:txBody>
            </xdr:sp>
            <xdr:sp>
              <xdr:nvSpPr>
                <xdr:cNvPr id="13" name="Shape 13"/>
                <xdr:cNvSpPr/>
              </xdr:nvSpPr>
              <xdr:spPr>
                <a:xfrm>
                  <a:off x="7352415" y="4607627"/>
                  <a:ext cx="1077685" cy="1138052"/>
                </a:xfrm>
                <a:prstGeom prst="flowChartDocument">
                  <a:avLst/>
                </a:prstGeom>
                <a:solidFill>
                  <a:schemeClr val="lt2"/>
                </a:solidFill>
                <a:ln cap="flat" cmpd="sng" w="25400">
                  <a:solidFill>
                    <a:schemeClr val="dk1"/>
                  </a:solidFill>
                  <a:prstDash val="solid"/>
                  <a:round/>
                  <a:headEnd len="sm" w="sm" type="none"/>
                  <a:tailEnd len="sm" w="sm" type="none"/>
                </a:ln>
              </xdr:spPr>
              <xdr:txBody>
                <a:bodyPr anchorCtr="0" anchor="ctr" bIns="0" lIns="18275" spcFirstLastPara="1" rIns="0" wrap="square" tIns="0">
                  <a:noAutofit/>
                </a:bodyPr>
                <a:lstStyle/>
                <a:p>
                  <a:pPr indent="0" lvl="0" marL="0" rtl="0" algn="l">
                    <a:spcBef>
                      <a:spcPts val="0"/>
                    </a:spcBef>
                    <a:spcAft>
                      <a:spcPts val="0"/>
                    </a:spcAft>
                    <a:buNone/>
                  </a:pPr>
                  <a:r>
                    <a:rPr b="1" lang="en-US" sz="1400">
                      <a:solidFill>
                        <a:schemeClr val="dk1"/>
                      </a:solidFill>
                      <a:latin typeface="Calibri"/>
                      <a:ea typeface="Calibri"/>
                      <a:cs typeface="Calibri"/>
                      <a:sym typeface="Calibri"/>
                    </a:rPr>
                    <a:t> </a:t>
                  </a:r>
                  <a:r>
                    <a:rPr b="1" lang="en-US" sz="1400">
                      <a:solidFill>
                        <a:schemeClr val="dk1"/>
                      </a:solidFill>
                      <a:latin typeface="Calibri"/>
                      <a:ea typeface="Calibri"/>
                      <a:cs typeface="Calibri"/>
                      <a:sym typeface="Calibri"/>
                    </a:rPr>
                    <a:t>様式3-1</a:t>
                  </a:r>
                  <a:endParaRPr sz="1400"/>
                </a:p>
                <a:p>
                  <a:pPr indent="0" lvl="0" marL="0" rtl="0" algn="l">
                    <a:spcBef>
                      <a:spcPts val="0"/>
                    </a:spcBef>
                    <a:spcAft>
                      <a:spcPts val="0"/>
                    </a:spcAft>
                    <a:buNone/>
                  </a:pPr>
                  <a:r>
                    <a:t/>
                  </a:r>
                  <a:endParaRPr b="1" sz="1400"/>
                </a:p>
              </xdr:txBody>
            </xdr:sp>
            <xdr:sp>
              <xdr:nvSpPr>
                <xdr:cNvPr id="14" name="Shape 14"/>
                <xdr:cNvSpPr/>
              </xdr:nvSpPr>
              <xdr:spPr>
                <a:xfrm>
                  <a:off x="2680504" y="4932218"/>
                  <a:ext cx="1298003" cy="380009"/>
                </a:xfrm>
                <a:prstGeom prst="rightArrow">
                  <a:avLst>
                    <a:gd fmla="val 50000" name="adj1"/>
                    <a:gd fmla="val 50000" name="adj2"/>
                  </a:avLst>
                </a:prstGeom>
                <a:solidFill>
                  <a:srgbClr val="FFFFFF"/>
                </a:solidFill>
                <a:ln cap="flat" cmpd="sng" w="9525">
                  <a:solidFill>
                    <a:srgbClr val="1D1B10"/>
                  </a:solidFill>
                  <a:prstDash val="solid"/>
                  <a:round/>
                  <a:headEnd len="sm" w="sm" type="none"/>
                  <a:tailEnd len="sm" w="sm" type="none"/>
                </a:ln>
              </xdr:spPr>
              <xdr:txBody>
                <a:bodyPr anchorCtr="0" anchor="ctr" bIns="0" lIns="18275" spcFirstLastPara="1" rIns="0" wrap="square" tIns="0">
                  <a:noAutofit/>
                </a:bodyPr>
                <a:lstStyle/>
                <a:p>
                  <a:pPr indent="0" lvl="0" marL="0" rtl="0" algn="l">
                    <a:spcBef>
                      <a:spcPts val="0"/>
                    </a:spcBef>
                    <a:spcAft>
                      <a:spcPts val="0"/>
                    </a:spcAft>
                    <a:buNone/>
                  </a:pPr>
                  <a:r>
                    <a:t/>
                  </a:r>
                  <a:endParaRPr sz="1000"/>
                </a:p>
              </xdr:txBody>
            </xdr:sp>
            <xdr:sp>
              <xdr:nvSpPr>
                <xdr:cNvPr id="15" name="Shape 15"/>
                <xdr:cNvSpPr/>
              </xdr:nvSpPr>
              <xdr:spPr>
                <a:xfrm>
                  <a:off x="97973" y="4260273"/>
                  <a:ext cx="1132114" cy="618505"/>
                </a:xfrm>
                <a:prstGeom prst="roundRect">
                  <a:avLst>
                    <a:gd fmla="val 16667" name="adj"/>
                  </a:avLst>
                </a:prstGeom>
                <a:solidFill>
                  <a:schemeClr val="lt1"/>
                </a:solidFill>
                <a:ln cap="flat" cmpd="sng" w="25400">
                  <a:solidFill>
                    <a:schemeClr val="dk1"/>
                  </a:solidFill>
                  <a:prstDash val="solid"/>
                  <a:round/>
                  <a:headEnd len="sm" w="sm" type="none"/>
                  <a:tailEnd len="sm" w="sm" type="none"/>
                </a:ln>
              </xdr:spPr>
              <xdr:txBody>
                <a:bodyPr anchorCtr="0" anchor="ctr" bIns="0" lIns="18275" spcFirstLastPara="1" rIns="0" wrap="square" tIns="0">
                  <a:noAutofit/>
                </a:bodyPr>
                <a:lstStyle/>
                <a:p>
                  <a:pPr indent="0" lvl="0" marL="0" rtl="0" algn="ctr">
                    <a:spcBef>
                      <a:spcPts val="0"/>
                    </a:spcBef>
                    <a:spcAft>
                      <a:spcPts val="0"/>
                    </a:spcAft>
                    <a:buNone/>
                  </a:pPr>
                  <a:r>
                    <a:rPr b="1" lang="en-US" sz="1100">
                      <a:solidFill>
                        <a:srgbClr val="000000"/>
                      </a:solidFill>
                      <a:latin typeface="Calibri"/>
                      <a:ea typeface="Calibri"/>
                      <a:cs typeface="Calibri"/>
                      <a:sym typeface="Calibri"/>
                    </a:rPr>
                    <a:t>ワークシート入力の流れ</a:t>
                  </a:r>
                  <a:endParaRPr sz="1400"/>
                </a:p>
              </xdr:txBody>
            </xdr:sp>
            <xdr:sp>
              <xdr:nvSpPr>
                <xdr:cNvPr id="16" name="Shape 16"/>
                <xdr:cNvSpPr/>
              </xdr:nvSpPr>
              <xdr:spPr>
                <a:xfrm>
                  <a:off x="5751239" y="4932217"/>
                  <a:ext cx="1289802" cy="380009"/>
                </a:xfrm>
                <a:prstGeom prst="rightArrow">
                  <a:avLst>
                    <a:gd fmla="val 50000" name="adj1"/>
                    <a:gd fmla="val 50000" name="adj2"/>
                  </a:avLst>
                </a:prstGeom>
                <a:solidFill>
                  <a:srgbClr val="FFFFFF"/>
                </a:solidFill>
                <a:ln cap="flat" cmpd="sng" w="9525">
                  <a:solidFill>
                    <a:srgbClr val="1D1B10"/>
                  </a:solidFill>
                  <a:prstDash val="solid"/>
                  <a:round/>
                  <a:headEnd len="sm" w="sm" type="none"/>
                  <a:tailEnd len="sm" w="sm" type="none"/>
                </a:ln>
              </xdr:spPr>
              <xdr:txBody>
                <a:bodyPr anchorCtr="0" anchor="ctr" bIns="0" lIns="18275" spcFirstLastPara="1" rIns="0" wrap="square" tIns="0">
                  <a:noAutofit/>
                </a:bodyPr>
                <a:lstStyle/>
                <a:p>
                  <a:pPr indent="0" lvl="0" marL="0" rtl="0" algn="l">
                    <a:spcBef>
                      <a:spcPts val="0"/>
                    </a:spcBef>
                    <a:spcAft>
                      <a:spcPts val="0"/>
                    </a:spcAft>
                    <a:buNone/>
                  </a:pPr>
                  <a:r>
                    <a:t/>
                  </a:r>
                  <a:endParaRPr sz="1000"/>
                </a:p>
              </xdr:txBody>
            </xdr:sp>
            <xdr:sp>
              <xdr:nvSpPr>
                <xdr:cNvPr id="17" name="Shape 17"/>
                <xdr:cNvSpPr txBox="1"/>
              </xdr:nvSpPr>
              <xdr:spPr>
                <a:xfrm>
                  <a:off x="2658735" y="5333998"/>
                  <a:ext cx="1109793" cy="374793"/>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rPr b="1" lang="en-US" sz="1200">
                      <a:solidFill>
                        <a:schemeClr val="dk1"/>
                      </a:solidFill>
                      <a:latin typeface="Calibri"/>
                      <a:ea typeface="Calibri"/>
                      <a:cs typeface="Calibri"/>
                      <a:sym typeface="Calibri"/>
                    </a:rPr>
                    <a:t>一部自動転記</a:t>
                  </a:r>
                  <a:endParaRPr sz="1400"/>
                </a:p>
              </xdr:txBody>
            </xdr:sp>
            <xdr:sp>
              <xdr:nvSpPr>
                <xdr:cNvPr id="18" name="Shape 18"/>
                <xdr:cNvSpPr txBox="1"/>
              </xdr:nvSpPr>
              <xdr:spPr>
                <a:xfrm>
                  <a:off x="5718585" y="5333999"/>
                  <a:ext cx="1109793" cy="374793"/>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rPr b="1" lang="en-US" sz="1200">
                      <a:solidFill>
                        <a:schemeClr val="dk1"/>
                      </a:solidFill>
                      <a:latin typeface="Calibri"/>
                      <a:ea typeface="Calibri"/>
                      <a:cs typeface="Calibri"/>
                      <a:sym typeface="Calibri"/>
                    </a:rPr>
                    <a:t>一部自動転記</a:t>
                  </a:r>
                  <a:endParaRPr sz="1400"/>
                </a:p>
              </xdr:txBody>
            </xdr:sp>
          </xdr:grpSp>
          <xdr:sp>
            <xdr:nvSpPr>
              <xdr:cNvPr id="19" name="Shape 19"/>
              <xdr:cNvSpPr txBox="1"/>
            </xdr:nvSpPr>
            <xdr:spPr>
              <a:xfrm>
                <a:off x="1634332" y="2401094"/>
                <a:ext cx="1180704" cy="724297"/>
              </a:xfrm>
              <a:prstGeom prst="rect">
                <a:avLst/>
              </a:prstGeom>
              <a:noFill/>
              <a:ln>
                <a:noFill/>
              </a:ln>
            </xdr:spPr>
            <xdr:txBody>
              <a:bodyPr anchorCtr="0" anchor="t" bIns="45700" lIns="91425" spcFirstLastPara="1" rIns="91425" wrap="square" tIns="45700">
                <a:noAutofit/>
              </a:bodyPr>
              <a:lstStyle/>
              <a:p>
                <a:pPr indent="0" lvl="0" marL="0" rtl="0" algn="l">
                  <a:spcBef>
                    <a:spcPts val="0"/>
                  </a:spcBef>
                  <a:spcAft>
                    <a:spcPts val="0"/>
                  </a:spcAft>
                  <a:buNone/>
                </a:pPr>
                <a:r>
                  <a:rPr b="1" lang="en-US" sz="1400">
                    <a:solidFill>
                      <a:schemeClr val="dk1"/>
                    </a:solidFill>
                    <a:latin typeface="Calibri"/>
                    <a:ea typeface="Calibri"/>
                    <a:cs typeface="Calibri"/>
                    <a:sym typeface="Calibri"/>
                  </a:rPr>
                  <a:t> 基本情報</a:t>
                </a:r>
                <a:endParaRPr sz="1400"/>
              </a:p>
              <a:p>
                <a:pPr indent="0" lvl="0" marL="0" rtl="0" algn="l">
                  <a:spcBef>
                    <a:spcPts val="0"/>
                  </a:spcBef>
                  <a:spcAft>
                    <a:spcPts val="0"/>
                  </a:spcAft>
                  <a:buNone/>
                </a:pPr>
                <a:r>
                  <a:rPr b="1" lang="en-US" sz="1400">
                    <a:solidFill>
                      <a:schemeClr val="dk1"/>
                    </a:solidFill>
                    <a:latin typeface="Calibri"/>
                    <a:ea typeface="Calibri"/>
                    <a:cs typeface="Calibri"/>
                    <a:sym typeface="Calibri"/>
                  </a:rPr>
                  <a:t> 入力シート</a:t>
                </a:r>
                <a:endParaRPr b="1" sz="1400">
                  <a:solidFill>
                    <a:schemeClr val="dk1"/>
                  </a:solidFill>
                  <a:latin typeface="Calibri"/>
                  <a:ea typeface="Calibri"/>
                  <a:cs typeface="Calibri"/>
                  <a:sym typeface="Calibri"/>
                </a:endParaRPr>
              </a:p>
              <a:p>
                <a:pPr indent="0" lvl="0" marL="0" rtl="0" algn="l">
                  <a:spcBef>
                    <a:spcPts val="0"/>
                  </a:spcBef>
                  <a:spcAft>
                    <a:spcPts val="0"/>
                  </a:spcAft>
                  <a:buNone/>
                </a:pPr>
                <a:r>
                  <a:t/>
                </a:r>
                <a:endParaRPr sz="1400"/>
              </a:p>
            </xdr:txBody>
          </xdr:sp>
        </xdr:grpSp>
        <xdr:sp>
          <xdr:nvSpPr>
            <xdr:cNvPr id="20" name="Shape 20"/>
            <xdr:cNvSpPr/>
          </xdr:nvSpPr>
          <xdr:spPr>
            <a:xfrm>
              <a:off x="5704906" y="1607114"/>
              <a:ext cx="668899" cy="170739"/>
            </a:xfrm>
            <a:prstGeom prst="wedgeEllipseCallout">
              <a:avLst>
                <a:gd fmla="val -43910" name="adj1"/>
                <a:gd fmla="val 76151" name="adj2"/>
              </a:avLst>
            </a:prstGeom>
            <a:solidFill>
              <a:srgbClr val="FFFFFF"/>
            </a:solidFill>
            <a:ln cap="flat" cmpd="sng" w="9525">
              <a:solidFill>
                <a:schemeClr val="dk1"/>
              </a:solidFill>
              <a:prstDash val="solid"/>
              <a:round/>
              <a:headEnd len="sm" w="sm" type="none"/>
              <a:tailEnd len="sm" w="sm" type="none"/>
            </a:ln>
          </xdr:spPr>
          <xdr:txBody>
            <a:bodyPr anchorCtr="0" anchor="ctr" bIns="0" lIns="18275" spcFirstLastPara="1" rIns="0" wrap="square" tIns="0">
              <a:noAutofit/>
            </a:bodyPr>
            <a:lstStyle/>
            <a:p>
              <a:pPr indent="0" lvl="0" marL="0" rtl="0" algn="l">
                <a:spcBef>
                  <a:spcPts val="0"/>
                </a:spcBef>
                <a:spcAft>
                  <a:spcPts val="0"/>
                </a:spcAft>
                <a:buNone/>
              </a:pPr>
              <a:r>
                <a:t/>
              </a:r>
              <a:endParaRPr sz="800"/>
            </a:p>
          </xdr:txBody>
        </xdr:sp>
        <xdr:sp>
          <xdr:nvSpPr>
            <xdr:cNvPr id="21" name="Shape 21"/>
            <xdr:cNvSpPr txBox="1"/>
          </xdr:nvSpPr>
          <xdr:spPr>
            <a:xfrm>
              <a:off x="5793014" y="1586874"/>
              <a:ext cx="645088" cy="248130"/>
            </a:xfrm>
            <a:prstGeom prst="rect">
              <a:avLst/>
            </a:prstGeom>
            <a:noFill/>
            <a:ln>
              <a:noFill/>
            </a:ln>
          </xdr:spPr>
          <xdr:txBody>
            <a:bodyPr anchorCtr="0" anchor="t" bIns="45700" lIns="91425" spcFirstLastPara="1" rIns="91425" wrap="square" tIns="45700">
              <a:noAutofit/>
            </a:bodyPr>
            <a:lstStyle/>
            <a:p>
              <a:pPr indent="0" lvl="0" marL="0" marR="0" rtl="0" algn="l">
                <a:lnSpc>
                  <a:spcPct val="100000"/>
                </a:lnSpc>
                <a:spcBef>
                  <a:spcPts val="0"/>
                </a:spcBef>
                <a:spcAft>
                  <a:spcPts val="0"/>
                </a:spcAft>
                <a:buClr>
                  <a:schemeClr val="dk1"/>
                </a:buClr>
                <a:buSzPts val="800"/>
                <a:buFont typeface="Calibri"/>
                <a:buNone/>
              </a:pPr>
              <a:r>
                <a:rPr b="1" lang="en-US" sz="800">
                  <a:solidFill>
                    <a:schemeClr val="dk1"/>
                  </a:solidFill>
                  <a:latin typeface="Calibri"/>
                  <a:ea typeface="Calibri"/>
                  <a:cs typeface="Calibri"/>
                  <a:sym typeface="Calibri"/>
                </a:rPr>
                <a:t>要提出</a:t>
              </a:r>
              <a:endParaRPr b="1" sz="800"/>
            </a:p>
            <a:p>
              <a:pPr indent="0" lvl="0" marL="0" rtl="0" algn="l">
                <a:spcBef>
                  <a:spcPts val="0"/>
                </a:spcBef>
                <a:spcAft>
                  <a:spcPts val="0"/>
                </a:spcAft>
                <a:buNone/>
              </a:pPr>
              <a:r>
                <a:t/>
              </a:r>
              <a:endParaRPr b="1" sz="800"/>
            </a:p>
          </xdr:txBody>
        </xdr:sp>
        <xdr:sp>
          <xdr:nvSpPr>
            <xdr:cNvPr id="22" name="Shape 22"/>
            <xdr:cNvSpPr/>
          </xdr:nvSpPr>
          <xdr:spPr>
            <a:xfrm>
              <a:off x="8843129" y="1610441"/>
              <a:ext cx="666749" cy="170739"/>
            </a:xfrm>
            <a:prstGeom prst="wedgeEllipseCallout">
              <a:avLst>
                <a:gd fmla="val -43910" name="adj1"/>
                <a:gd fmla="val 76151" name="adj2"/>
              </a:avLst>
            </a:prstGeom>
            <a:solidFill>
              <a:srgbClr val="FFFFFF"/>
            </a:solidFill>
            <a:ln cap="flat" cmpd="sng" w="9525">
              <a:solidFill>
                <a:schemeClr val="dk1"/>
              </a:solidFill>
              <a:prstDash val="solid"/>
              <a:round/>
              <a:headEnd len="sm" w="sm" type="none"/>
              <a:tailEnd len="sm" w="sm" type="none"/>
            </a:ln>
          </xdr:spPr>
          <xdr:txBody>
            <a:bodyPr anchorCtr="0" anchor="ctr" bIns="0" lIns="18275" spcFirstLastPara="1" rIns="0" wrap="square" tIns="0">
              <a:noAutofit/>
            </a:bodyPr>
            <a:lstStyle/>
            <a:p>
              <a:pPr indent="0" lvl="0" marL="0" rtl="0" algn="l">
                <a:spcBef>
                  <a:spcPts val="0"/>
                </a:spcBef>
                <a:spcAft>
                  <a:spcPts val="0"/>
                </a:spcAft>
                <a:buNone/>
              </a:pPr>
              <a:r>
                <a:t/>
              </a:r>
              <a:endParaRPr sz="800"/>
            </a:p>
          </xdr:txBody>
        </xdr:sp>
        <xdr:sp>
          <xdr:nvSpPr>
            <xdr:cNvPr id="23" name="Shape 23"/>
            <xdr:cNvSpPr txBox="1"/>
          </xdr:nvSpPr>
          <xdr:spPr>
            <a:xfrm>
              <a:off x="8931905" y="1592827"/>
              <a:ext cx="642938" cy="248130"/>
            </a:xfrm>
            <a:prstGeom prst="rect">
              <a:avLst/>
            </a:prstGeom>
            <a:noFill/>
            <a:ln>
              <a:noFill/>
            </a:ln>
          </xdr:spPr>
          <xdr:txBody>
            <a:bodyPr anchorCtr="0" anchor="t" bIns="45700" lIns="91425" spcFirstLastPara="1" rIns="91425" wrap="square" tIns="45700">
              <a:noAutofit/>
            </a:bodyPr>
            <a:lstStyle/>
            <a:p>
              <a:pPr indent="0" lvl="0" marL="0" marR="0" rtl="0" algn="l">
                <a:lnSpc>
                  <a:spcPct val="100000"/>
                </a:lnSpc>
                <a:spcBef>
                  <a:spcPts val="0"/>
                </a:spcBef>
                <a:spcAft>
                  <a:spcPts val="0"/>
                </a:spcAft>
                <a:buClr>
                  <a:schemeClr val="dk1"/>
                </a:buClr>
                <a:buSzPts val="800"/>
                <a:buFont typeface="Calibri"/>
                <a:buNone/>
              </a:pPr>
              <a:r>
                <a:rPr b="1" lang="en-US" sz="800">
                  <a:solidFill>
                    <a:schemeClr val="dk1"/>
                  </a:solidFill>
                  <a:latin typeface="Calibri"/>
                  <a:ea typeface="Calibri"/>
                  <a:cs typeface="Calibri"/>
                  <a:sym typeface="Calibri"/>
                </a:rPr>
                <a:t>要提出</a:t>
              </a:r>
              <a:endParaRPr b="1" sz="800"/>
            </a:p>
            <a:p>
              <a:pPr indent="0" lvl="0" marL="0" rtl="0" algn="l">
                <a:spcBef>
                  <a:spcPts val="0"/>
                </a:spcBef>
                <a:spcAft>
                  <a:spcPts val="0"/>
                </a:spcAft>
                <a:buNone/>
              </a:pPr>
              <a:r>
                <a:t/>
              </a:r>
              <a:endParaRPr b="1" sz="800"/>
            </a:p>
          </xdr:txBody>
        </xdr:sp>
      </xdr:grpSp>
    </xdr:grpSp>
    <xdr:clientData fLocksWithSheet="0"/>
  </xdr:oneCellAnchor>
  <xdr:oneCellAnchor>
    <xdr:from>
      <xdr:col>10</xdr:col>
      <xdr:colOff>133350</xdr:colOff>
      <xdr:row>6</xdr:row>
      <xdr:rowOff>161925</xdr:rowOff>
    </xdr:from>
    <xdr:ext cx="885825" cy="361950"/>
    <xdr:sp>
      <xdr:nvSpPr>
        <xdr:cNvPr id="24" name="Shape 24"/>
        <xdr:cNvSpPr/>
      </xdr:nvSpPr>
      <xdr:spPr>
        <a:xfrm>
          <a:off x="4907850" y="3603788"/>
          <a:ext cx="876300" cy="352425"/>
        </a:xfrm>
        <a:prstGeom prst="wedgeEllipseCallout">
          <a:avLst>
            <a:gd fmla="val -55381" name="adj1"/>
            <a:gd fmla="val 48828" name="adj2"/>
          </a:avLst>
        </a:prstGeom>
        <a:solidFill>
          <a:srgbClr val="FFFFFF"/>
        </a:solidFill>
        <a:ln cap="flat" cmpd="sng" w="9525">
          <a:solidFill>
            <a:schemeClr val="dk1"/>
          </a:solidFill>
          <a:prstDash val="solid"/>
          <a:round/>
          <a:headEnd len="sm" w="sm" type="none"/>
          <a:tailEnd len="sm" w="sm" type="none"/>
        </a:ln>
      </xdr:spPr>
      <xdr:txBody>
        <a:bodyPr anchorCtr="0" anchor="ctr" bIns="0" lIns="18275" spcFirstLastPara="1" rIns="0" wrap="square" tIns="0">
          <a:noAutofit/>
        </a:bodyPr>
        <a:lstStyle/>
        <a:p>
          <a:pPr indent="0" lvl="0" marL="0" rtl="0" algn="l">
            <a:spcBef>
              <a:spcPts val="0"/>
            </a:spcBef>
            <a:spcAft>
              <a:spcPts val="0"/>
            </a:spcAft>
            <a:buNone/>
          </a:pPr>
          <a:r>
            <a:t/>
          </a:r>
          <a:endParaRPr sz="800"/>
        </a:p>
      </xdr:txBody>
    </xdr:sp>
    <xdr:clientData fLocksWithSheet="0"/>
  </xdr:oneCellAnchor>
  <xdr:oneCellAnchor>
    <xdr:from>
      <xdr:col>11</xdr:col>
      <xdr:colOff>104775</xdr:colOff>
      <xdr:row>6</xdr:row>
      <xdr:rowOff>152400</xdr:rowOff>
    </xdr:from>
    <xdr:ext cx="790575" cy="447675"/>
    <xdr:sp>
      <xdr:nvSpPr>
        <xdr:cNvPr id="25" name="Shape 25"/>
        <xdr:cNvSpPr txBox="1"/>
      </xdr:nvSpPr>
      <xdr:spPr>
        <a:xfrm>
          <a:off x="4955475" y="3560925"/>
          <a:ext cx="781050" cy="438150"/>
        </a:xfrm>
        <a:prstGeom prst="rect">
          <a:avLst/>
        </a:prstGeom>
        <a:noFill/>
        <a:ln>
          <a:noFill/>
        </a:ln>
      </xdr:spPr>
      <xdr:txBody>
        <a:bodyPr anchorCtr="0" anchor="t" bIns="45700" lIns="91425" spcFirstLastPara="1" rIns="91425" wrap="square" tIns="45700">
          <a:noAutofit/>
        </a:bodyPr>
        <a:lstStyle/>
        <a:p>
          <a:pPr indent="0" lvl="0" marL="0" marR="0" rtl="0" algn="l">
            <a:lnSpc>
              <a:spcPct val="100000"/>
            </a:lnSpc>
            <a:spcBef>
              <a:spcPts val="0"/>
            </a:spcBef>
            <a:spcAft>
              <a:spcPts val="0"/>
            </a:spcAft>
            <a:buClr>
              <a:schemeClr val="dk1"/>
            </a:buClr>
            <a:buSzPts val="800"/>
            <a:buFont typeface="Calibri"/>
            <a:buNone/>
          </a:pPr>
          <a:r>
            <a:rPr b="1" lang="en-US" sz="800">
              <a:solidFill>
                <a:schemeClr val="dk1"/>
              </a:solidFill>
              <a:latin typeface="Calibri"/>
              <a:ea typeface="Calibri"/>
              <a:cs typeface="Calibri"/>
              <a:sym typeface="Calibri"/>
            </a:rPr>
            <a:t>紙の場合</a:t>
          </a:r>
          <a:endParaRPr b="1" sz="800">
            <a:solidFill>
              <a:schemeClr val="dk1"/>
            </a:solidFill>
            <a:latin typeface="Calibri"/>
            <a:ea typeface="Calibri"/>
            <a:cs typeface="Calibri"/>
            <a:sym typeface="Calibri"/>
          </a:endParaRPr>
        </a:p>
        <a:p>
          <a:pPr indent="0" lvl="0" marL="0" marR="0" rtl="0" algn="l">
            <a:lnSpc>
              <a:spcPct val="100000"/>
            </a:lnSpc>
            <a:spcBef>
              <a:spcPts val="0"/>
            </a:spcBef>
            <a:spcAft>
              <a:spcPts val="0"/>
            </a:spcAft>
            <a:buClr>
              <a:schemeClr val="dk1"/>
            </a:buClr>
            <a:buSzPts val="800"/>
            <a:buFont typeface="Calibri"/>
            <a:buNone/>
          </a:pPr>
          <a:r>
            <a:rPr b="1" lang="en-US" sz="800">
              <a:solidFill>
                <a:schemeClr val="dk1"/>
              </a:solidFill>
              <a:latin typeface="Calibri"/>
              <a:ea typeface="Calibri"/>
              <a:cs typeface="Calibri"/>
              <a:sym typeface="Calibri"/>
            </a:rPr>
            <a:t>提出不要</a:t>
          </a:r>
          <a:endParaRPr b="1" sz="800"/>
        </a:p>
      </xdr:txBody>
    </xdr:sp>
    <xdr:clientData fLocksWithSheet="0"/>
  </xdr:oneCellAnchor>
  <xdr:oneCellAnchor>
    <xdr:from>
      <xdr:col>25</xdr:col>
      <xdr:colOff>190500</xdr:colOff>
      <xdr:row>0</xdr:row>
      <xdr:rowOff>180975</xdr:rowOff>
    </xdr:from>
    <xdr:ext cx="923925" cy="285750"/>
    <xdr:sp>
      <xdr:nvSpPr>
        <xdr:cNvPr id="26" name="Shape 26"/>
        <xdr:cNvSpPr txBox="1"/>
      </xdr:nvSpPr>
      <xdr:spPr>
        <a:xfrm>
          <a:off x="4888800" y="3641888"/>
          <a:ext cx="914400" cy="276225"/>
        </a:xfrm>
        <a:prstGeom prst="rect">
          <a:avLst/>
        </a:prstGeom>
        <a:solidFill>
          <a:schemeClr val="lt1"/>
        </a:solidFill>
        <a:ln cap="flat" cmpd="sng" w="9525">
          <a:solidFill>
            <a:srgbClr val="000000"/>
          </a:solidFill>
          <a:prstDash val="solid"/>
          <a:round/>
          <a:headEnd len="sm" w="sm" type="none"/>
          <a:tailEnd len="sm" w="sm" type="none"/>
        </a:ln>
      </xdr:spPr>
      <xdr:txBody>
        <a:bodyPr anchorCtr="0" anchor="ctr" bIns="45700" lIns="91425" spcFirstLastPara="1" rIns="91425" wrap="square" tIns="45700">
          <a:noAutofit/>
        </a:bodyPr>
        <a:lstStyle/>
        <a:p>
          <a:pPr indent="0" lvl="0" marL="0" rtl="0" algn="ctr">
            <a:spcBef>
              <a:spcPts val="0"/>
            </a:spcBef>
            <a:spcAft>
              <a:spcPts val="0"/>
            </a:spcAft>
            <a:buNone/>
          </a:pPr>
          <a:r>
            <a:rPr b="1" lang="en-US" sz="1200">
              <a:solidFill>
                <a:schemeClr val="dk1"/>
              </a:solidFill>
              <a:latin typeface="Calibri"/>
              <a:ea typeface="Calibri"/>
              <a:cs typeface="Calibri"/>
              <a:sym typeface="Calibri"/>
            </a:rPr>
            <a:t>別紙様式３</a:t>
          </a:r>
          <a:endParaRPr b="1" sz="1000"/>
        </a:p>
      </xdr:txBody>
    </xdr:sp>
    <xdr:clientData fLocksWithSheet="0"/>
  </xdr:oneCellAnchor>
</xdr:wsD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xdr:col>
      <xdr:colOff>85725</xdr:colOff>
      <xdr:row>95</xdr:row>
      <xdr:rowOff>38100</xdr:rowOff>
    </xdr:from>
    <xdr:ext cx="76200" cy="752475"/>
    <xdr:sp>
      <xdr:nvSpPr>
        <xdr:cNvPr id="27" name="Shape 27"/>
        <xdr:cNvSpPr/>
      </xdr:nvSpPr>
      <xdr:spPr>
        <a:xfrm>
          <a:off x="5312663" y="3403763"/>
          <a:ext cx="66675" cy="752475"/>
        </a:xfrm>
        <a:prstGeom prst="leftBracket">
          <a:avLst>
            <a:gd fmla="val 8333" name="adj"/>
          </a:avLst>
        </a:prstGeom>
        <a:noFill/>
        <a:ln cap="flat" cmpd="sng" w="9525">
          <a:solidFill>
            <a:schemeClr val="dk1"/>
          </a:solidFill>
          <a:prstDash val="solid"/>
          <a:round/>
          <a:headEnd len="sm" w="sm" type="none"/>
          <a:tailEnd len="sm" w="sm" type="none"/>
        </a:ln>
      </xdr:spPr>
      <xdr:txBody>
        <a:bodyPr anchorCtr="0" anchor="t" bIns="0" lIns="18275" spcFirstLastPara="1" rIns="0" wrap="square" tIns="0">
          <a:noAutofit/>
        </a:bodyPr>
        <a:lstStyle/>
        <a:p>
          <a:pPr indent="0" lvl="0" marL="0" rtl="0" algn="l">
            <a:spcBef>
              <a:spcPts val="0"/>
            </a:spcBef>
            <a:spcAft>
              <a:spcPts val="0"/>
            </a:spcAft>
            <a:buNone/>
          </a:pPr>
          <a:r>
            <a:t/>
          </a:r>
          <a:endParaRPr sz="1100"/>
        </a:p>
      </xdr:txBody>
    </xdr:sp>
    <xdr:clientData fLocksWithSheet="0"/>
  </xdr:oneCellAnchor>
  <xdr:oneCellAnchor>
    <xdr:from>
      <xdr:col>1</xdr:col>
      <xdr:colOff>38100</xdr:colOff>
      <xdr:row>62</xdr:row>
      <xdr:rowOff>38100</xdr:rowOff>
    </xdr:from>
    <xdr:ext cx="57150" cy="3562350"/>
    <xdr:sp>
      <xdr:nvSpPr>
        <xdr:cNvPr id="28" name="Shape 28"/>
        <xdr:cNvSpPr/>
      </xdr:nvSpPr>
      <xdr:spPr>
        <a:xfrm>
          <a:off x="5326950" y="2008350"/>
          <a:ext cx="38100" cy="3543300"/>
        </a:xfrm>
        <a:prstGeom prst="leftBracket">
          <a:avLst>
            <a:gd fmla="val 8333" name="adj"/>
          </a:avLst>
        </a:prstGeom>
        <a:noFill/>
        <a:ln cap="flat" cmpd="sng" w="19050">
          <a:solidFill>
            <a:schemeClr val="dk1"/>
          </a:solidFill>
          <a:prstDash val="solid"/>
          <a:round/>
          <a:headEnd len="sm" w="sm" type="none"/>
          <a:tailEnd len="sm" w="sm" type="none"/>
        </a:ln>
      </xdr:spPr>
      <xdr:txBody>
        <a:bodyPr anchorCtr="0" anchor="ctr" bIns="0" lIns="18275" spcFirstLastPara="1" rIns="0" wrap="square" tIns="0">
          <a:noAutofit/>
        </a:bodyPr>
        <a:lstStyle/>
        <a:p>
          <a:pPr indent="0" lvl="0" marL="0" rtl="0" algn="l">
            <a:spcBef>
              <a:spcPts val="0"/>
            </a:spcBef>
            <a:spcAft>
              <a:spcPts val="0"/>
            </a:spcAft>
            <a:buNone/>
          </a:pPr>
          <a:r>
            <a:t/>
          </a:r>
          <a:endParaRPr sz="1100"/>
        </a:p>
      </xdr:txBody>
    </xdr:sp>
    <xdr:clientData fLocksWithSheet="0"/>
  </xdr:oneCellAnchor>
  <xdr:oneCellAnchor>
    <xdr:from>
      <xdr:col>21</xdr:col>
      <xdr:colOff>161925</xdr:colOff>
      <xdr:row>17</xdr:row>
      <xdr:rowOff>38100</xdr:rowOff>
    </xdr:from>
    <xdr:ext cx="333375" cy="190500"/>
    <xdr:sp>
      <xdr:nvSpPr>
        <xdr:cNvPr id="29" name="Shape 29"/>
        <xdr:cNvSpPr txBox="1"/>
      </xdr:nvSpPr>
      <xdr:spPr>
        <a:xfrm>
          <a:off x="5184075" y="3689513"/>
          <a:ext cx="323850" cy="180975"/>
        </a:xfrm>
        <a:prstGeom prst="rect">
          <a:avLst/>
        </a:prstGeom>
        <a:noFill/>
        <a:ln>
          <a:noFill/>
        </a:ln>
      </xdr:spPr>
      <xdr:txBody>
        <a:bodyPr anchorCtr="0" anchor="ctr" bIns="45700" lIns="91425" spcFirstLastPara="1" rIns="91425" wrap="square" tIns="45700">
          <a:noAutofit/>
        </a:bodyPr>
        <a:lstStyle/>
        <a:p>
          <a:pPr indent="0" lvl="0" marL="0" rtl="0" algn="l">
            <a:spcBef>
              <a:spcPts val="0"/>
            </a:spcBef>
            <a:spcAft>
              <a:spcPts val="0"/>
            </a:spcAft>
            <a:buNone/>
          </a:pPr>
          <a:r>
            <a:rPr lang="en-US" sz="900">
              <a:solidFill>
                <a:schemeClr val="dk1"/>
              </a:solidFill>
              <a:latin typeface="Calibri"/>
              <a:ea typeface="Calibri"/>
              <a:cs typeface="Calibri"/>
              <a:sym typeface="Calibri"/>
            </a:rPr>
            <a:t>(a)</a:t>
          </a:r>
          <a:endParaRPr sz="900">
            <a:latin typeface="Calibri"/>
            <a:ea typeface="Calibri"/>
            <a:cs typeface="Calibri"/>
            <a:sym typeface="Calibri"/>
          </a:endParaRPr>
        </a:p>
      </xdr:txBody>
    </xdr:sp>
    <xdr:clientData fLocksWithSheet="0"/>
  </xdr:oneCellAnchor>
  <xdr:oneCellAnchor>
    <xdr:from>
      <xdr:col>21</xdr:col>
      <xdr:colOff>161925</xdr:colOff>
      <xdr:row>18</xdr:row>
      <xdr:rowOff>76200</xdr:rowOff>
    </xdr:from>
    <xdr:ext cx="333375" cy="190500"/>
    <xdr:sp>
      <xdr:nvSpPr>
        <xdr:cNvPr id="30" name="Shape 30"/>
        <xdr:cNvSpPr txBox="1"/>
      </xdr:nvSpPr>
      <xdr:spPr>
        <a:xfrm>
          <a:off x="5184075" y="3689513"/>
          <a:ext cx="323850" cy="180975"/>
        </a:xfrm>
        <a:prstGeom prst="rect">
          <a:avLst/>
        </a:prstGeom>
        <a:noFill/>
        <a:ln>
          <a:noFill/>
        </a:ln>
      </xdr:spPr>
      <xdr:txBody>
        <a:bodyPr anchorCtr="0" anchor="ctr" bIns="45700" lIns="91425" spcFirstLastPara="1" rIns="91425" wrap="square" tIns="45700">
          <a:noAutofit/>
        </a:bodyPr>
        <a:lstStyle/>
        <a:p>
          <a:pPr indent="0" lvl="0" marL="0" rtl="0" algn="l">
            <a:spcBef>
              <a:spcPts val="0"/>
            </a:spcBef>
            <a:spcAft>
              <a:spcPts val="0"/>
            </a:spcAft>
            <a:buNone/>
          </a:pPr>
          <a:r>
            <a:rPr lang="en-US" sz="900">
              <a:solidFill>
                <a:schemeClr val="dk1"/>
              </a:solidFill>
              <a:latin typeface="Calibri"/>
              <a:ea typeface="Calibri"/>
              <a:cs typeface="Calibri"/>
              <a:sym typeface="Calibri"/>
            </a:rPr>
            <a:t>(b)</a:t>
          </a:r>
          <a:endParaRPr sz="900">
            <a:latin typeface="Calibri"/>
            <a:ea typeface="Calibri"/>
            <a:cs typeface="Calibri"/>
            <a:sym typeface="Calibri"/>
          </a:endParaRPr>
        </a:p>
      </xdr:txBody>
    </xdr:sp>
    <xdr:clientData fLocksWithSheet="0"/>
  </xdr:oneCellAnchor>
  <xdr:oneCellAnchor>
    <xdr:from>
      <xdr:col>21</xdr:col>
      <xdr:colOff>161925</xdr:colOff>
      <xdr:row>19</xdr:row>
      <xdr:rowOff>47625</xdr:rowOff>
    </xdr:from>
    <xdr:ext cx="333375" cy="190500"/>
    <xdr:sp>
      <xdr:nvSpPr>
        <xdr:cNvPr id="31" name="Shape 31"/>
        <xdr:cNvSpPr txBox="1"/>
      </xdr:nvSpPr>
      <xdr:spPr>
        <a:xfrm>
          <a:off x="5184075" y="3689513"/>
          <a:ext cx="323850" cy="180975"/>
        </a:xfrm>
        <a:prstGeom prst="rect">
          <a:avLst/>
        </a:prstGeom>
        <a:noFill/>
        <a:ln>
          <a:noFill/>
        </a:ln>
      </xdr:spPr>
      <xdr:txBody>
        <a:bodyPr anchorCtr="0" anchor="ctr" bIns="45700" lIns="91425" spcFirstLastPara="1" rIns="91425" wrap="square" tIns="45700">
          <a:noAutofit/>
        </a:bodyPr>
        <a:lstStyle/>
        <a:p>
          <a:pPr indent="0" lvl="0" marL="0" rtl="0" algn="l">
            <a:spcBef>
              <a:spcPts val="0"/>
            </a:spcBef>
            <a:spcAft>
              <a:spcPts val="0"/>
            </a:spcAft>
            <a:buNone/>
          </a:pPr>
          <a:r>
            <a:rPr lang="en-US" sz="900">
              <a:solidFill>
                <a:schemeClr val="dk1"/>
              </a:solidFill>
              <a:latin typeface="Calibri"/>
              <a:ea typeface="Calibri"/>
              <a:cs typeface="Calibri"/>
              <a:sym typeface="Calibri"/>
            </a:rPr>
            <a:t>(c)</a:t>
          </a:r>
          <a:endParaRPr sz="900">
            <a:latin typeface="Calibri"/>
            <a:ea typeface="Calibri"/>
            <a:cs typeface="Calibri"/>
            <a:sym typeface="Calibri"/>
          </a:endParaRPr>
        </a:p>
      </xdr:txBody>
    </xdr:sp>
    <xdr:clientData fLocksWithSheet="0"/>
  </xdr:oneCellAnchor>
  <xdr:oneCellAnchor>
    <xdr:from>
      <xdr:col>21</xdr:col>
      <xdr:colOff>161925</xdr:colOff>
      <xdr:row>20</xdr:row>
      <xdr:rowOff>66675</xdr:rowOff>
    </xdr:from>
    <xdr:ext cx="333375" cy="190500"/>
    <xdr:sp>
      <xdr:nvSpPr>
        <xdr:cNvPr id="32" name="Shape 32"/>
        <xdr:cNvSpPr txBox="1"/>
      </xdr:nvSpPr>
      <xdr:spPr>
        <a:xfrm>
          <a:off x="5184075" y="3689513"/>
          <a:ext cx="323850" cy="180975"/>
        </a:xfrm>
        <a:prstGeom prst="rect">
          <a:avLst/>
        </a:prstGeom>
        <a:noFill/>
        <a:ln>
          <a:noFill/>
        </a:ln>
      </xdr:spPr>
      <xdr:txBody>
        <a:bodyPr anchorCtr="0" anchor="ctr" bIns="45700" lIns="91425" spcFirstLastPara="1" rIns="91425" wrap="square" tIns="45700">
          <a:noAutofit/>
        </a:bodyPr>
        <a:lstStyle/>
        <a:p>
          <a:pPr indent="0" lvl="0" marL="0" rtl="0" algn="l">
            <a:spcBef>
              <a:spcPts val="0"/>
            </a:spcBef>
            <a:spcAft>
              <a:spcPts val="0"/>
            </a:spcAft>
            <a:buNone/>
          </a:pPr>
          <a:r>
            <a:rPr lang="en-US" sz="900">
              <a:solidFill>
                <a:schemeClr val="dk1"/>
              </a:solidFill>
              <a:latin typeface="Calibri"/>
              <a:ea typeface="Calibri"/>
              <a:cs typeface="Calibri"/>
              <a:sym typeface="Calibri"/>
            </a:rPr>
            <a:t>(d)</a:t>
          </a:r>
          <a:endParaRPr sz="900">
            <a:latin typeface="Calibri"/>
            <a:ea typeface="Calibri"/>
            <a:cs typeface="Calibri"/>
            <a:sym typeface="Calibri"/>
          </a:endParaRPr>
        </a:p>
      </xdr:txBody>
    </xdr:sp>
    <xdr:clientData fLocksWithSheet="0"/>
  </xdr:oneCellAnchor>
  <xdr:oneCellAnchor>
    <xdr:from>
      <xdr:col>16</xdr:col>
      <xdr:colOff>0</xdr:colOff>
      <xdr:row>25</xdr:row>
      <xdr:rowOff>9525</xdr:rowOff>
    </xdr:from>
    <xdr:ext cx="742950" cy="190500"/>
    <xdr:sp>
      <xdr:nvSpPr>
        <xdr:cNvPr id="33" name="Shape 33"/>
        <xdr:cNvSpPr txBox="1"/>
      </xdr:nvSpPr>
      <xdr:spPr>
        <a:xfrm>
          <a:off x="4979288" y="3689513"/>
          <a:ext cx="733425" cy="180975"/>
        </a:xfrm>
        <a:prstGeom prst="rect">
          <a:avLst/>
        </a:prstGeom>
        <a:noFill/>
        <a:ln>
          <a:noFill/>
        </a:ln>
      </xdr:spPr>
      <xdr:txBody>
        <a:bodyPr anchorCtr="0" anchor="ctr" bIns="45700" lIns="91425" spcFirstLastPara="1" rIns="91425" wrap="square" tIns="45700">
          <a:noAutofit/>
        </a:bodyPr>
        <a:lstStyle/>
        <a:p>
          <a:pPr indent="0" lvl="0" marL="0" rtl="0" algn="l">
            <a:spcBef>
              <a:spcPts val="0"/>
            </a:spcBef>
            <a:spcAft>
              <a:spcPts val="0"/>
            </a:spcAft>
            <a:buNone/>
          </a:pPr>
          <a:r>
            <a:rPr lang="en-US" sz="900">
              <a:solidFill>
                <a:schemeClr val="dk1"/>
              </a:solidFill>
              <a:latin typeface="Calibri"/>
              <a:ea typeface="Calibri"/>
              <a:cs typeface="Calibri"/>
              <a:sym typeface="Calibri"/>
            </a:rPr>
            <a:t>(e)</a:t>
          </a:r>
          <a:endParaRPr sz="900">
            <a:latin typeface="Calibri"/>
            <a:ea typeface="Calibri"/>
            <a:cs typeface="Calibri"/>
            <a:sym typeface="Calibri"/>
          </a:endParaRPr>
        </a:p>
      </xdr:txBody>
    </xdr:sp>
    <xdr:clientData fLocksWithSheet="0"/>
  </xdr:oneCellAnchor>
  <xdr:oneCellAnchor>
    <xdr:from>
      <xdr:col>16</xdr:col>
      <xdr:colOff>0</xdr:colOff>
      <xdr:row>27</xdr:row>
      <xdr:rowOff>47625</xdr:rowOff>
    </xdr:from>
    <xdr:ext cx="742950" cy="190500"/>
    <xdr:sp>
      <xdr:nvSpPr>
        <xdr:cNvPr id="34" name="Shape 34"/>
        <xdr:cNvSpPr txBox="1"/>
      </xdr:nvSpPr>
      <xdr:spPr>
        <a:xfrm>
          <a:off x="4979288" y="3689513"/>
          <a:ext cx="733425" cy="180975"/>
        </a:xfrm>
        <a:prstGeom prst="rect">
          <a:avLst/>
        </a:prstGeom>
        <a:noFill/>
        <a:ln>
          <a:noFill/>
        </a:ln>
      </xdr:spPr>
      <xdr:txBody>
        <a:bodyPr anchorCtr="0" anchor="ctr" bIns="45700" lIns="91425" spcFirstLastPara="1" rIns="91425" wrap="square" tIns="45700">
          <a:noAutofit/>
        </a:bodyPr>
        <a:lstStyle/>
        <a:p>
          <a:pPr indent="0" lvl="0" marL="0" rtl="0" algn="l">
            <a:spcBef>
              <a:spcPts val="0"/>
            </a:spcBef>
            <a:spcAft>
              <a:spcPts val="0"/>
            </a:spcAft>
            <a:buNone/>
          </a:pPr>
          <a:r>
            <a:rPr lang="en-US" sz="900">
              <a:solidFill>
                <a:schemeClr val="dk1"/>
              </a:solidFill>
              <a:latin typeface="Calibri"/>
              <a:ea typeface="Calibri"/>
              <a:cs typeface="Calibri"/>
              <a:sym typeface="Calibri"/>
            </a:rPr>
            <a:t>(g)</a:t>
          </a:r>
          <a:endParaRPr sz="900">
            <a:latin typeface="Calibri"/>
            <a:ea typeface="Calibri"/>
            <a:cs typeface="Calibri"/>
            <a:sym typeface="Calibri"/>
          </a:endParaRPr>
        </a:p>
      </xdr:txBody>
    </xdr:sp>
    <xdr:clientData fLocksWithSheet="0"/>
  </xdr:oneCellAnchor>
  <xdr:oneCellAnchor>
    <xdr:from>
      <xdr:col>16</xdr:col>
      <xdr:colOff>0</xdr:colOff>
      <xdr:row>29</xdr:row>
      <xdr:rowOff>95250</xdr:rowOff>
    </xdr:from>
    <xdr:ext cx="742950" cy="190500"/>
    <xdr:sp>
      <xdr:nvSpPr>
        <xdr:cNvPr id="35" name="Shape 35"/>
        <xdr:cNvSpPr txBox="1"/>
      </xdr:nvSpPr>
      <xdr:spPr>
        <a:xfrm>
          <a:off x="4979288" y="3689513"/>
          <a:ext cx="733425" cy="180975"/>
        </a:xfrm>
        <a:prstGeom prst="rect">
          <a:avLst/>
        </a:prstGeom>
        <a:noFill/>
        <a:ln>
          <a:noFill/>
        </a:ln>
      </xdr:spPr>
      <xdr:txBody>
        <a:bodyPr anchorCtr="0" anchor="ctr" bIns="45700" lIns="91425" spcFirstLastPara="1" rIns="91425" wrap="square" tIns="45700">
          <a:noAutofit/>
        </a:bodyPr>
        <a:lstStyle/>
        <a:p>
          <a:pPr indent="0" lvl="0" marL="0" rtl="0" algn="l">
            <a:spcBef>
              <a:spcPts val="0"/>
            </a:spcBef>
            <a:spcAft>
              <a:spcPts val="0"/>
            </a:spcAft>
            <a:buNone/>
          </a:pPr>
          <a:r>
            <a:rPr lang="en-US" sz="900">
              <a:solidFill>
                <a:schemeClr val="dk1"/>
              </a:solidFill>
              <a:latin typeface="Calibri"/>
              <a:ea typeface="Calibri"/>
              <a:cs typeface="Calibri"/>
              <a:sym typeface="Calibri"/>
            </a:rPr>
            <a:t>(i)</a:t>
          </a:r>
          <a:endParaRPr sz="900">
            <a:latin typeface="Calibri"/>
            <a:ea typeface="Calibri"/>
            <a:cs typeface="Calibri"/>
            <a:sym typeface="Calibri"/>
          </a:endParaRPr>
        </a:p>
      </xdr:txBody>
    </xdr:sp>
    <xdr:clientData fLocksWithSheet="0"/>
  </xdr:oneCellAnchor>
  <xdr:oneCellAnchor>
    <xdr:from>
      <xdr:col>16</xdr:col>
      <xdr:colOff>0</xdr:colOff>
      <xdr:row>30</xdr:row>
      <xdr:rowOff>19050</xdr:rowOff>
    </xdr:from>
    <xdr:ext cx="742950" cy="190500"/>
    <xdr:sp>
      <xdr:nvSpPr>
        <xdr:cNvPr id="36" name="Shape 36"/>
        <xdr:cNvSpPr txBox="1"/>
      </xdr:nvSpPr>
      <xdr:spPr>
        <a:xfrm>
          <a:off x="4979288" y="3689513"/>
          <a:ext cx="733425" cy="180975"/>
        </a:xfrm>
        <a:prstGeom prst="rect">
          <a:avLst/>
        </a:prstGeom>
        <a:noFill/>
        <a:ln>
          <a:noFill/>
        </a:ln>
      </xdr:spPr>
      <xdr:txBody>
        <a:bodyPr anchorCtr="0" anchor="ctr" bIns="45700" lIns="91425" spcFirstLastPara="1" rIns="91425" wrap="square" tIns="45700">
          <a:noAutofit/>
        </a:bodyPr>
        <a:lstStyle/>
        <a:p>
          <a:pPr indent="0" lvl="0" marL="0" rtl="0" algn="l">
            <a:spcBef>
              <a:spcPts val="0"/>
            </a:spcBef>
            <a:spcAft>
              <a:spcPts val="0"/>
            </a:spcAft>
            <a:buNone/>
          </a:pPr>
          <a:r>
            <a:rPr lang="en-US" sz="900">
              <a:solidFill>
                <a:schemeClr val="dk1"/>
              </a:solidFill>
              <a:latin typeface="Calibri"/>
              <a:ea typeface="Calibri"/>
              <a:cs typeface="Calibri"/>
              <a:sym typeface="Calibri"/>
            </a:rPr>
            <a:t>(j)</a:t>
          </a:r>
          <a:endParaRPr sz="900">
            <a:latin typeface="Calibri"/>
            <a:ea typeface="Calibri"/>
            <a:cs typeface="Calibri"/>
            <a:sym typeface="Calibri"/>
          </a:endParaRPr>
        </a:p>
      </xdr:txBody>
    </xdr:sp>
    <xdr:clientData fLocksWithSheet="0"/>
  </xdr:oneCellAnchor>
  <xdr:oneCellAnchor>
    <xdr:from>
      <xdr:col>16</xdr:col>
      <xdr:colOff>0</xdr:colOff>
      <xdr:row>31</xdr:row>
      <xdr:rowOff>19050</xdr:rowOff>
    </xdr:from>
    <xdr:ext cx="742950" cy="200025"/>
    <xdr:sp>
      <xdr:nvSpPr>
        <xdr:cNvPr id="37" name="Shape 37"/>
        <xdr:cNvSpPr txBox="1"/>
      </xdr:nvSpPr>
      <xdr:spPr>
        <a:xfrm>
          <a:off x="4979288" y="3684750"/>
          <a:ext cx="733425" cy="190500"/>
        </a:xfrm>
        <a:prstGeom prst="rect">
          <a:avLst/>
        </a:prstGeom>
        <a:noFill/>
        <a:ln>
          <a:noFill/>
        </a:ln>
      </xdr:spPr>
      <xdr:txBody>
        <a:bodyPr anchorCtr="0" anchor="ctr" bIns="45700" lIns="91425" spcFirstLastPara="1" rIns="91425" wrap="square" tIns="45700">
          <a:noAutofit/>
        </a:bodyPr>
        <a:lstStyle/>
        <a:p>
          <a:pPr indent="0" lvl="0" marL="0" rtl="0" algn="l">
            <a:spcBef>
              <a:spcPts val="0"/>
            </a:spcBef>
            <a:spcAft>
              <a:spcPts val="0"/>
            </a:spcAft>
            <a:buNone/>
          </a:pPr>
          <a:r>
            <a:rPr lang="en-US" sz="900">
              <a:solidFill>
                <a:schemeClr val="dk1"/>
              </a:solidFill>
              <a:latin typeface="Calibri"/>
              <a:ea typeface="Calibri"/>
              <a:cs typeface="Calibri"/>
              <a:sym typeface="Calibri"/>
            </a:rPr>
            <a:t>(k)</a:t>
          </a:r>
          <a:endParaRPr sz="900">
            <a:latin typeface="Calibri"/>
            <a:ea typeface="Calibri"/>
            <a:cs typeface="Calibri"/>
            <a:sym typeface="Calibri"/>
          </a:endParaRPr>
        </a:p>
      </xdr:txBody>
    </xdr:sp>
    <xdr:clientData fLocksWithSheet="0"/>
  </xdr:oneCellAnchor>
  <xdr:oneCellAnchor>
    <xdr:from>
      <xdr:col>16</xdr:col>
      <xdr:colOff>0</xdr:colOff>
      <xdr:row>33</xdr:row>
      <xdr:rowOff>76200</xdr:rowOff>
    </xdr:from>
    <xdr:ext cx="742950" cy="190500"/>
    <xdr:sp>
      <xdr:nvSpPr>
        <xdr:cNvPr id="38" name="Shape 38"/>
        <xdr:cNvSpPr txBox="1"/>
      </xdr:nvSpPr>
      <xdr:spPr>
        <a:xfrm>
          <a:off x="4979288" y="3689513"/>
          <a:ext cx="733425" cy="180975"/>
        </a:xfrm>
        <a:prstGeom prst="rect">
          <a:avLst/>
        </a:prstGeom>
        <a:noFill/>
        <a:ln>
          <a:noFill/>
        </a:ln>
      </xdr:spPr>
      <xdr:txBody>
        <a:bodyPr anchorCtr="0" anchor="ctr" bIns="45700" lIns="91425" spcFirstLastPara="1" rIns="91425" wrap="square" tIns="45700">
          <a:noAutofit/>
        </a:bodyPr>
        <a:lstStyle/>
        <a:p>
          <a:pPr indent="0" lvl="0" marL="0" rtl="0" algn="l">
            <a:spcBef>
              <a:spcPts val="0"/>
            </a:spcBef>
            <a:spcAft>
              <a:spcPts val="0"/>
            </a:spcAft>
            <a:buNone/>
          </a:pPr>
          <a:r>
            <a:rPr lang="en-US" sz="900">
              <a:solidFill>
                <a:schemeClr val="dk1"/>
              </a:solidFill>
              <a:latin typeface="Calibri"/>
              <a:ea typeface="Calibri"/>
              <a:cs typeface="Calibri"/>
              <a:sym typeface="Calibri"/>
            </a:rPr>
            <a:t>(m)</a:t>
          </a:r>
          <a:endParaRPr sz="900">
            <a:latin typeface="Calibri"/>
            <a:ea typeface="Calibri"/>
            <a:cs typeface="Calibri"/>
            <a:sym typeface="Calibri"/>
          </a:endParaRPr>
        </a:p>
      </xdr:txBody>
    </xdr:sp>
    <xdr:clientData fLocksWithSheet="0"/>
  </xdr:oneCellAnchor>
  <xdr:oneCellAnchor>
    <xdr:from>
      <xdr:col>16</xdr:col>
      <xdr:colOff>0</xdr:colOff>
      <xdr:row>32</xdr:row>
      <xdr:rowOff>85725</xdr:rowOff>
    </xdr:from>
    <xdr:ext cx="742950" cy="180975"/>
    <xdr:sp>
      <xdr:nvSpPr>
        <xdr:cNvPr id="39" name="Shape 39"/>
        <xdr:cNvSpPr txBox="1"/>
      </xdr:nvSpPr>
      <xdr:spPr>
        <a:xfrm>
          <a:off x="4979288" y="3694275"/>
          <a:ext cx="733425" cy="171450"/>
        </a:xfrm>
        <a:prstGeom prst="rect">
          <a:avLst/>
        </a:prstGeom>
        <a:noFill/>
        <a:ln>
          <a:noFill/>
        </a:ln>
      </xdr:spPr>
      <xdr:txBody>
        <a:bodyPr anchorCtr="0" anchor="ctr" bIns="45700" lIns="91425" spcFirstLastPara="1" rIns="91425" wrap="square" tIns="45700">
          <a:noAutofit/>
        </a:bodyPr>
        <a:lstStyle/>
        <a:p>
          <a:pPr indent="0" lvl="0" marL="0" rtl="0" algn="l">
            <a:spcBef>
              <a:spcPts val="0"/>
            </a:spcBef>
            <a:spcAft>
              <a:spcPts val="0"/>
            </a:spcAft>
            <a:buNone/>
          </a:pPr>
          <a:r>
            <a:rPr lang="en-US" sz="900">
              <a:solidFill>
                <a:schemeClr val="dk1"/>
              </a:solidFill>
              <a:latin typeface="Calibri"/>
              <a:ea typeface="Calibri"/>
              <a:cs typeface="Calibri"/>
              <a:sym typeface="Calibri"/>
            </a:rPr>
            <a:t>(l)</a:t>
          </a:r>
          <a:endParaRPr sz="900">
            <a:latin typeface="Calibri"/>
            <a:ea typeface="Calibri"/>
            <a:cs typeface="Calibri"/>
            <a:sym typeface="Calibri"/>
          </a:endParaRPr>
        </a:p>
      </xdr:txBody>
    </xdr:sp>
    <xdr:clientData fLocksWithSheet="0"/>
  </xdr:oneCellAnchor>
  <xdr:oneCellAnchor>
    <xdr:from>
      <xdr:col>42</xdr:col>
      <xdr:colOff>76200</xdr:colOff>
      <xdr:row>1</xdr:row>
      <xdr:rowOff>19050</xdr:rowOff>
    </xdr:from>
    <xdr:ext cx="6667500" cy="2847975"/>
    <xdr:grpSp>
      <xdr:nvGrpSpPr>
        <xdr:cNvPr id="2" name="Shape 2"/>
        <xdr:cNvGrpSpPr/>
      </xdr:nvGrpSpPr>
      <xdr:grpSpPr>
        <a:xfrm>
          <a:off x="2012250" y="2356013"/>
          <a:ext cx="6667500" cy="2847975"/>
          <a:chOff x="2012250" y="2356013"/>
          <a:chExt cx="6667500" cy="2847975"/>
        </a:xfrm>
      </xdr:grpSpPr>
      <xdr:grpSp>
        <xdr:nvGrpSpPr>
          <xdr:cNvPr id="40" name="Shape 40"/>
          <xdr:cNvGrpSpPr/>
        </xdr:nvGrpSpPr>
        <xdr:grpSpPr>
          <a:xfrm>
            <a:off x="2012250" y="2356013"/>
            <a:ext cx="6667500" cy="2847975"/>
            <a:chOff x="7551330" y="121831"/>
            <a:chExt cx="7669632" cy="2847973"/>
          </a:xfrm>
        </xdr:grpSpPr>
        <xdr:sp>
          <xdr:nvSpPr>
            <xdr:cNvPr id="4" name="Shape 4"/>
            <xdr:cNvSpPr/>
          </xdr:nvSpPr>
          <xdr:spPr>
            <a:xfrm>
              <a:off x="7551330" y="121831"/>
              <a:ext cx="7669625" cy="284795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grpSp>
          <xdr:nvGrpSpPr>
            <xdr:cNvPr id="41" name="Shape 41"/>
            <xdr:cNvGrpSpPr/>
          </xdr:nvGrpSpPr>
          <xdr:grpSpPr>
            <a:xfrm>
              <a:off x="7551330" y="121831"/>
              <a:ext cx="7669632" cy="2847973"/>
              <a:chOff x="7721062" y="113367"/>
              <a:chExt cx="8554599" cy="3347019"/>
            </a:xfrm>
          </xdr:grpSpPr>
          <xdr:sp>
            <xdr:nvSpPr>
              <xdr:cNvPr id="42" name="Shape 42"/>
              <xdr:cNvSpPr/>
            </xdr:nvSpPr>
            <xdr:spPr>
              <a:xfrm>
                <a:off x="7721062" y="113367"/>
                <a:ext cx="8554599" cy="3347019"/>
              </a:xfrm>
              <a:prstGeom prst="rect">
                <a:avLst/>
              </a:prstGeom>
              <a:solidFill>
                <a:schemeClr val="lt1"/>
              </a:solidFill>
              <a:ln cap="flat" cmpd="sng" w="57150">
                <a:solidFill>
                  <a:srgbClr val="000000"/>
                </a:solidFill>
                <a:prstDash val="solid"/>
                <a:round/>
                <a:headEnd len="sm" w="sm" type="none"/>
                <a:tailEnd len="sm" w="sm" type="none"/>
              </a:ln>
            </xdr:spPr>
            <xdr:txBody>
              <a:bodyPr anchorCtr="0" anchor="ctr" bIns="0" lIns="18275" spcFirstLastPara="1" rIns="0" wrap="square" tIns="0">
                <a:noAutofit/>
              </a:bodyPr>
              <a:lstStyle/>
              <a:p>
                <a:pPr indent="0" lvl="0" marL="0" rtl="0" algn="l">
                  <a:spcBef>
                    <a:spcPts val="0"/>
                  </a:spcBef>
                  <a:spcAft>
                    <a:spcPts val="0"/>
                  </a:spcAft>
                  <a:buNone/>
                </a:pPr>
                <a:r>
                  <a:rPr b="1" lang="en-US" sz="1100">
                    <a:solidFill>
                      <a:schemeClr val="dk1"/>
                    </a:solidFill>
                    <a:latin typeface="Calibri"/>
                    <a:ea typeface="Calibri"/>
                    <a:cs typeface="Calibri"/>
                    <a:sym typeface="Calibri"/>
                  </a:rPr>
                  <a:t>   【記入上の注意】</a:t>
                </a:r>
                <a:endParaRPr sz="1400"/>
              </a:p>
              <a:p>
                <a:pPr indent="0" lvl="0" marL="0" rtl="0" algn="l">
                  <a:spcBef>
                    <a:spcPts val="0"/>
                  </a:spcBef>
                  <a:spcAft>
                    <a:spcPts val="0"/>
                  </a:spcAft>
                  <a:buNone/>
                </a:pPr>
                <a:r>
                  <a:t/>
                </a:r>
                <a:endParaRPr b="1" sz="1100"/>
              </a:p>
              <a:p>
                <a:pPr indent="0" lvl="0" marL="0" rtl="0" algn="l">
                  <a:spcBef>
                    <a:spcPts val="0"/>
                  </a:spcBef>
                  <a:spcAft>
                    <a:spcPts val="0"/>
                  </a:spcAft>
                  <a:buNone/>
                </a:pPr>
                <a:r>
                  <a:rPr b="1" lang="en-US" sz="1100">
                    <a:solidFill>
                      <a:schemeClr val="dk1"/>
                    </a:solidFill>
                    <a:latin typeface="Calibri"/>
                    <a:ea typeface="Calibri"/>
                    <a:cs typeface="Calibri"/>
                    <a:sym typeface="Calibri"/>
                  </a:rPr>
                  <a:t>　・ 必須の記入箇所は</a:t>
                </a:r>
                <a:r>
                  <a:rPr b="1" lang="en-US" sz="1100" u="none">
                    <a:solidFill>
                      <a:schemeClr val="dk1"/>
                    </a:solidFill>
                    <a:latin typeface="Calibri"/>
                    <a:ea typeface="Calibri"/>
                    <a:cs typeface="Calibri"/>
                    <a:sym typeface="Calibri"/>
                  </a:rPr>
                  <a:t>　　　　　　　　　のセルです。</a:t>
                </a:r>
                <a:endParaRPr b="1" sz="1100" u="none"/>
              </a:p>
              <a:p>
                <a:pPr indent="0" lvl="0" marL="0" rtl="0" algn="l">
                  <a:spcBef>
                    <a:spcPts val="0"/>
                  </a:spcBef>
                  <a:spcAft>
                    <a:spcPts val="0"/>
                  </a:spcAft>
                  <a:buNone/>
                </a:pPr>
                <a:r>
                  <a:rPr b="1" lang="en-US" sz="1100" u="none">
                    <a:solidFill>
                      <a:schemeClr val="dk1"/>
                    </a:solidFill>
                    <a:latin typeface="Calibri"/>
                    <a:ea typeface="Calibri"/>
                    <a:cs typeface="Calibri"/>
                    <a:sym typeface="Calibri"/>
                  </a:rPr>
                  <a:t>　</a:t>
                </a:r>
                <a:r>
                  <a:rPr b="1" lang="en-US" sz="1100" u="none">
                    <a:solidFill>
                      <a:schemeClr val="dk1"/>
                    </a:solidFill>
                    <a:latin typeface="Calibri"/>
                    <a:ea typeface="Calibri"/>
                    <a:cs typeface="Calibri"/>
                    <a:sym typeface="Calibri"/>
                  </a:rPr>
                  <a:t>   </a:t>
                </a:r>
                <a:r>
                  <a:rPr b="1" lang="en-US" sz="1100" u="none">
                    <a:solidFill>
                      <a:schemeClr val="dk1"/>
                    </a:solidFill>
                    <a:latin typeface="Calibri"/>
                    <a:ea typeface="Calibri"/>
                    <a:cs typeface="Calibri"/>
                    <a:sym typeface="Calibri"/>
                  </a:rPr>
                  <a:t>空欄が残っているとエラーになります。</a:t>
                </a:r>
                <a:endParaRPr b="1" sz="1100" u="none"/>
              </a:p>
              <a:p>
                <a:pPr indent="0" lvl="0" marL="0" rtl="0" algn="l">
                  <a:spcBef>
                    <a:spcPts val="0"/>
                  </a:spcBef>
                  <a:spcAft>
                    <a:spcPts val="0"/>
                  </a:spcAft>
                  <a:buNone/>
                </a:pPr>
                <a:r>
                  <a:rPr b="1" lang="en-US" sz="1100" u="none">
                    <a:solidFill>
                      <a:schemeClr val="dk1"/>
                    </a:solidFill>
                    <a:latin typeface="Calibri"/>
                    <a:ea typeface="Calibri"/>
                    <a:cs typeface="Calibri"/>
                    <a:sym typeface="Calibri"/>
                  </a:rPr>
                  <a:t>   </a:t>
                </a:r>
                <a:endParaRPr b="1" sz="1100" u="none"/>
              </a:p>
              <a:p>
                <a:pPr indent="0" lvl="0" marL="0" rtl="0" algn="l">
                  <a:spcBef>
                    <a:spcPts val="0"/>
                  </a:spcBef>
                  <a:spcAft>
                    <a:spcPts val="0"/>
                  </a:spcAft>
                  <a:buNone/>
                </a:pPr>
                <a:r>
                  <a:rPr b="1" lang="en-US" sz="1100" u="none">
                    <a:solidFill>
                      <a:schemeClr val="dk1"/>
                    </a:solidFill>
                    <a:latin typeface="Calibri"/>
                    <a:ea typeface="Calibri"/>
                    <a:cs typeface="Calibri"/>
                    <a:sym typeface="Calibri"/>
                  </a:rPr>
                  <a:t>　・ 先に「基本情報入力シート」及び「別紙様式３－２」を完成させてください。</a:t>
                </a:r>
                <a:endParaRPr b="1" sz="1200" u="none"/>
              </a:p>
              <a:p>
                <a:pPr indent="0" lvl="0" marL="0" rtl="0" algn="l">
                  <a:spcBef>
                    <a:spcPts val="0"/>
                  </a:spcBef>
                  <a:spcAft>
                    <a:spcPts val="0"/>
                  </a:spcAft>
                  <a:buNone/>
                </a:pPr>
                <a:r>
                  <a:t/>
                </a:r>
                <a:endParaRPr b="1" sz="1100" u="none"/>
              </a:p>
              <a:p>
                <a:pPr indent="0" lvl="0" marL="0" rtl="0" algn="l">
                  <a:spcBef>
                    <a:spcPts val="0"/>
                  </a:spcBef>
                  <a:spcAft>
                    <a:spcPts val="0"/>
                  </a:spcAft>
                  <a:buNone/>
                </a:pPr>
                <a:r>
                  <a:rPr b="1" lang="en-US" sz="1100" u="none">
                    <a:solidFill>
                      <a:schemeClr val="dk1"/>
                    </a:solidFill>
                    <a:latin typeface="Calibri"/>
                    <a:ea typeface="Calibri"/>
                    <a:cs typeface="Calibri"/>
                    <a:sym typeface="Calibri"/>
                  </a:rPr>
                  <a:t> </a:t>
                </a:r>
                <a:r>
                  <a:rPr b="1" lang="en-US" sz="1100" u="none">
                    <a:solidFill>
                      <a:schemeClr val="dk1"/>
                    </a:solidFill>
                    <a:latin typeface="Calibri"/>
                    <a:ea typeface="Calibri"/>
                    <a:cs typeface="Calibri"/>
                    <a:sym typeface="Calibri"/>
                  </a:rPr>
                  <a:t>  ・ </a:t>
                </a:r>
                <a:r>
                  <a:rPr b="1" lang="en-US" sz="1100">
                    <a:solidFill>
                      <a:schemeClr val="dk1"/>
                    </a:solidFill>
                    <a:latin typeface="Calibri"/>
                    <a:ea typeface="Calibri"/>
                    <a:cs typeface="Calibri"/>
                    <a:sym typeface="Calibri"/>
                  </a:rPr>
                  <a:t>「別紙様式３－２」</a:t>
                </a:r>
                <a:r>
                  <a:rPr b="1" lang="en-US" sz="1100" u="none">
                    <a:solidFill>
                      <a:schemeClr val="dk1"/>
                    </a:solidFill>
                    <a:latin typeface="Calibri"/>
                    <a:ea typeface="Calibri"/>
                    <a:cs typeface="Calibri"/>
                    <a:sym typeface="Calibri"/>
                  </a:rPr>
                  <a:t>の記入内容に応じて、入力が不要な欄が非表示になります。</a:t>
                </a:r>
                <a:endParaRPr b="1" sz="1100" u="none"/>
              </a:p>
              <a:p>
                <a:pPr indent="0" lvl="0" marL="0" rtl="0" algn="l">
                  <a:spcBef>
                    <a:spcPts val="0"/>
                  </a:spcBef>
                  <a:spcAft>
                    <a:spcPts val="0"/>
                  </a:spcAft>
                  <a:buNone/>
                </a:pPr>
                <a:r>
                  <a:t/>
                </a:r>
                <a:endParaRPr b="1" sz="1100" u="none"/>
              </a:p>
              <a:p>
                <a:pPr indent="0" lvl="0" marL="0" rtl="0" algn="l">
                  <a:spcBef>
                    <a:spcPts val="0"/>
                  </a:spcBef>
                  <a:spcAft>
                    <a:spcPts val="0"/>
                  </a:spcAft>
                  <a:buNone/>
                </a:pPr>
                <a:r>
                  <a:rPr b="1" lang="en-US" sz="1100" u="none">
                    <a:solidFill>
                      <a:schemeClr val="dk1"/>
                    </a:solidFill>
                    <a:latin typeface="Calibri"/>
                    <a:ea typeface="Calibri"/>
                    <a:cs typeface="Calibri"/>
                    <a:sym typeface="Calibri"/>
                  </a:rPr>
                  <a:t>　・ </a:t>
                </a:r>
                <a:r>
                  <a:rPr b="1" lang="en-US" sz="1100">
                    <a:solidFill>
                      <a:schemeClr val="dk1"/>
                    </a:solidFill>
                    <a:latin typeface="Calibri"/>
                    <a:ea typeface="Calibri"/>
                    <a:cs typeface="Calibri"/>
                    <a:sym typeface="Calibri"/>
                  </a:rPr>
                  <a:t>濃いオレンジ色のセルに「×」が表示された場合、記入内容が要件を満たしていないか、未入力の欄があります。</a:t>
                </a:r>
                <a:endParaRPr b="1" sz="1100">
                  <a:solidFill>
                    <a:schemeClr val="dk1"/>
                  </a:solidFill>
                  <a:latin typeface="Calibri"/>
                  <a:ea typeface="Calibri"/>
                  <a:cs typeface="Calibri"/>
                  <a:sym typeface="Calibri"/>
                </a:endParaRPr>
              </a:p>
              <a:p>
                <a:pPr indent="0" lvl="0" marL="0" rtl="0" algn="l">
                  <a:spcBef>
                    <a:spcPts val="0"/>
                  </a:spcBef>
                  <a:spcAft>
                    <a:spcPts val="0"/>
                  </a:spcAft>
                  <a:buNone/>
                </a:pPr>
                <a:r>
                  <a:rPr b="1" lang="en-US" sz="1100">
                    <a:solidFill>
                      <a:schemeClr val="dk1"/>
                    </a:solidFill>
                    <a:latin typeface="Calibri"/>
                    <a:ea typeface="Calibri"/>
                    <a:cs typeface="Calibri"/>
                    <a:sym typeface="Calibri"/>
                  </a:rPr>
                  <a:t>　　修正してください。グレー色のセルの「△」「×」および空欄は、要件には影響しません。</a:t>
                </a:r>
                <a:endParaRPr b="1" sz="1100">
                  <a:solidFill>
                    <a:schemeClr val="dk1"/>
                  </a:solidFill>
                  <a:latin typeface="Calibri"/>
                  <a:ea typeface="Calibri"/>
                  <a:cs typeface="Calibri"/>
                  <a:sym typeface="Calibri"/>
                </a:endParaRPr>
              </a:p>
              <a:p>
                <a:pPr indent="0" lvl="0" marL="0" rtl="0" algn="l">
                  <a:spcBef>
                    <a:spcPts val="0"/>
                  </a:spcBef>
                  <a:spcAft>
                    <a:spcPts val="0"/>
                  </a:spcAft>
                  <a:buNone/>
                </a:pPr>
                <a:r>
                  <a:t/>
                </a:r>
                <a:endParaRPr b="1" sz="1100" u="none">
                  <a:solidFill>
                    <a:schemeClr val="dk1"/>
                  </a:solidFill>
                  <a:latin typeface="Calibri"/>
                  <a:ea typeface="Calibri"/>
                  <a:cs typeface="Calibri"/>
                  <a:sym typeface="Calibri"/>
                </a:endParaRPr>
              </a:p>
              <a:p>
                <a:pPr indent="0" lvl="0" marL="0" rtl="0" algn="l">
                  <a:spcBef>
                    <a:spcPts val="0"/>
                  </a:spcBef>
                  <a:spcAft>
                    <a:spcPts val="0"/>
                  </a:spcAft>
                  <a:buNone/>
                </a:pPr>
                <a:r>
                  <a:t/>
                </a:r>
                <a:endParaRPr b="1" sz="1100" u="none">
                  <a:solidFill>
                    <a:schemeClr val="dk1"/>
                  </a:solidFill>
                  <a:latin typeface="Calibri"/>
                  <a:ea typeface="Calibri"/>
                  <a:cs typeface="Calibri"/>
                  <a:sym typeface="Calibri"/>
                </a:endParaRPr>
              </a:p>
            </xdr:txBody>
          </xdr:sp>
          <xdr:sp>
            <xdr:nvSpPr>
              <xdr:cNvPr id="43" name="Shape 43"/>
              <xdr:cNvSpPr/>
            </xdr:nvSpPr>
            <xdr:spPr>
              <a:xfrm>
                <a:off x="9546104" y="779118"/>
                <a:ext cx="768226" cy="257206"/>
              </a:xfrm>
              <a:prstGeom prst="rect">
                <a:avLst/>
              </a:prstGeom>
              <a:solidFill>
                <a:srgbClr val="FFF2CC"/>
              </a:solidFill>
              <a:ln cap="flat" cmpd="sng" w="9525">
                <a:solidFill>
                  <a:srgbClr val="000000"/>
                </a:solidFill>
                <a:prstDash val="solid"/>
                <a:round/>
                <a:headEnd len="sm" w="sm" type="none"/>
                <a:tailEnd len="sm" w="sm" type="none"/>
              </a:ln>
            </xdr:spPr>
            <xdr:txBody>
              <a:bodyPr anchorCtr="0" anchor="ctr" bIns="0" lIns="18275" spcFirstLastPara="1" rIns="0" wrap="square" tIns="0">
                <a:noAutofit/>
              </a:bodyPr>
              <a:lstStyle/>
              <a:p>
                <a:pPr indent="0" lvl="0" marL="0" rtl="0" algn="ctr">
                  <a:spcBef>
                    <a:spcPts val="0"/>
                  </a:spcBef>
                  <a:spcAft>
                    <a:spcPts val="0"/>
                  </a:spcAft>
                  <a:buNone/>
                </a:pPr>
                <a:r>
                  <a:rPr b="1" lang="en-US" sz="1100"/>
                  <a:t>薄橙色</a:t>
                </a:r>
                <a:endParaRPr sz="1400"/>
              </a:p>
            </xdr:txBody>
          </xdr:sp>
          <xdr:sp>
            <xdr:nvSpPr>
              <xdr:cNvPr id="44" name="Shape 44"/>
              <xdr:cNvSpPr/>
            </xdr:nvSpPr>
            <xdr:spPr>
              <a:xfrm>
                <a:off x="7972333" y="3031993"/>
                <a:ext cx="216971" cy="287690"/>
              </a:xfrm>
              <a:prstGeom prst="rect">
                <a:avLst/>
              </a:prstGeom>
              <a:solidFill>
                <a:srgbClr val="FFC000"/>
              </a:solidFill>
              <a:ln cap="flat" cmpd="sng" w="9525">
                <a:solidFill>
                  <a:srgbClr val="000000"/>
                </a:solidFill>
                <a:prstDash val="solid"/>
                <a:round/>
                <a:headEnd len="sm" w="sm" type="none"/>
                <a:tailEnd len="sm" w="sm" type="none"/>
              </a:ln>
            </xdr:spPr>
            <xdr:txBody>
              <a:bodyPr anchorCtr="0" anchor="ctr" bIns="0" lIns="18275" spcFirstLastPara="1" rIns="0" wrap="square" tIns="0">
                <a:noAutofit/>
              </a:bodyPr>
              <a:lstStyle/>
              <a:p>
                <a:pPr indent="0" lvl="0" marL="0" rtl="0" algn="ctr">
                  <a:spcBef>
                    <a:spcPts val="0"/>
                  </a:spcBef>
                  <a:spcAft>
                    <a:spcPts val="0"/>
                  </a:spcAft>
                  <a:buNone/>
                </a:pPr>
                <a:r>
                  <a:rPr b="1" lang="en-US" sz="1050"/>
                  <a:t>○</a:t>
                </a:r>
                <a:endParaRPr sz="1400"/>
              </a:p>
            </xdr:txBody>
          </xdr:sp>
          <xdr:sp>
            <xdr:nvSpPr>
              <xdr:cNvPr id="45" name="Shape 45"/>
              <xdr:cNvSpPr/>
            </xdr:nvSpPr>
            <xdr:spPr>
              <a:xfrm>
                <a:off x="9414211" y="3041792"/>
                <a:ext cx="214658" cy="287691"/>
              </a:xfrm>
              <a:prstGeom prst="rect">
                <a:avLst/>
              </a:prstGeom>
              <a:solidFill>
                <a:srgbClr val="FFC000"/>
              </a:solidFill>
              <a:ln cap="flat" cmpd="sng" w="9525">
                <a:solidFill>
                  <a:srgbClr val="000000"/>
                </a:solidFill>
                <a:prstDash val="solid"/>
                <a:round/>
                <a:headEnd len="sm" w="sm" type="none"/>
                <a:tailEnd len="sm" w="sm" type="none"/>
              </a:ln>
            </xdr:spPr>
            <xdr:txBody>
              <a:bodyPr anchorCtr="0" anchor="ctr" bIns="0" lIns="18275" spcFirstLastPara="1" rIns="0" wrap="square" tIns="0">
                <a:noAutofit/>
              </a:bodyPr>
              <a:lstStyle/>
              <a:p>
                <a:pPr indent="0" lvl="0" marL="0" rtl="0" algn="ctr">
                  <a:spcBef>
                    <a:spcPts val="0"/>
                  </a:spcBef>
                  <a:spcAft>
                    <a:spcPts val="0"/>
                  </a:spcAft>
                  <a:buNone/>
                </a:pPr>
                <a:r>
                  <a:rPr b="1" i="0" lang="en-US" sz="1050"/>
                  <a:t>×</a:t>
                </a:r>
                <a:endParaRPr b="1" i="0" sz="1050"/>
              </a:p>
            </xdr:txBody>
          </xdr:sp>
          <xdr:sp>
            <xdr:nvSpPr>
              <xdr:cNvPr id="46" name="Shape 46"/>
              <xdr:cNvSpPr/>
            </xdr:nvSpPr>
            <xdr:spPr>
              <a:xfrm>
                <a:off x="12657616" y="3061389"/>
                <a:ext cx="216971" cy="287691"/>
              </a:xfrm>
              <a:prstGeom prst="rect">
                <a:avLst/>
              </a:prstGeom>
              <a:solidFill>
                <a:srgbClr val="F2F2F2"/>
              </a:solidFill>
              <a:ln cap="flat" cmpd="sng" w="9525">
                <a:solidFill>
                  <a:srgbClr val="000000"/>
                </a:solidFill>
                <a:prstDash val="solid"/>
                <a:round/>
                <a:headEnd len="sm" w="sm" type="none"/>
                <a:tailEnd len="sm" w="sm" type="none"/>
              </a:ln>
            </xdr:spPr>
            <xdr:txBody>
              <a:bodyPr anchorCtr="0" anchor="ctr" bIns="0" lIns="18275" spcFirstLastPara="1" rIns="0" wrap="square" tIns="0">
                <a:noAutofit/>
              </a:bodyPr>
              <a:lstStyle/>
              <a:p>
                <a:pPr indent="0" lvl="0" marL="0" rtl="0" algn="ctr">
                  <a:spcBef>
                    <a:spcPts val="0"/>
                  </a:spcBef>
                  <a:spcAft>
                    <a:spcPts val="0"/>
                  </a:spcAft>
                  <a:buNone/>
                </a:pPr>
                <a:r>
                  <a:rPr b="1" i="0" lang="en-US" sz="1050"/>
                  <a:t>×</a:t>
                </a:r>
                <a:endParaRPr b="1" i="0" sz="1050"/>
              </a:p>
            </xdr:txBody>
          </xdr:sp>
          <xdr:sp>
            <xdr:nvSpPr>
              <xdr:cNvPr id="47" name="Shape 47"/>
              <xdr:cNvSpPr/>
            </xdr:nvSpPr>
            <xdr:spPr>
              <a:xfrm>
                <a:off x="13285143" y="3061363"/>
                <a:ext cx="215815" cy="287691"/>
              </a:xfrm>
              <a:prstGeom prst="rect">
                <a:avLst/>
              </a:prstGeom>
              <a:solidFill>
                <a:srgbClr val="F2F2F2"/>
              </a:solidFill>
              <a:ln cap="flat" cmpd="sng" w="9525">
                <a:solidFill>
                  <a:srgbClr val="000000"/>
                </a:solidFill>
                <a:prstDash val="solid"/>
                <a:round/>
                <a:headEnd len="sm" w="sm" type="none"/>
                <a:tailEnd len="sm" w="sm" type="none"/>
              </a:ln>
            </xdr:spPr>
            <xdr:txBody>
              <a:bodyPr anchorCtr="0" anchor="ctr" bIns="0" lIns="18275" spcFirstLastPara="1" rIns="0" wrap="square" tIns="0">
                <a:noAutofit/>
              </a:bodyPr>
              <a:lstStyle/>
              <a:p>
                <a:pPr indent="0" lvl="0" marL="0" rtl="0" algn="ctr">
                  <a:spcBef>
                    <a:spcPts val="0"/>
                  </a:spcBef>
                  <a:spcAft>
                    <a:spcPts val="0"/>
                  </a:spcAft>
                  <a:buNone/>
                </a:pPr>
                <a:r>
                  <a:t/>
                </a:r>
                <a:endParaRPr b="1" i="0" sz="1050"/>
              </a:p>
            </xdr:txBody>
          </xdr:sp>
          <xdr:sp>
            <xdr:nvSpPr>
              <xdr:cNvPr id="48" name="Shape 48"/>
              <xdr:cNvSpPr txBox="1"/>
            </xdr:nvSpPr>
            <xdr:spPr>
              <a:xfrm>
                <a:off x="8184365" y="3039651"/>
                <a:ext cx="1408667" cy="291241"/>
              </a:xfrm>
              <a:prstGeom prst="rect">
                <a:avLst/>
              </a:prstGeom>
              <a:noFill/>
              <a:ln>
                <a:noFill/>
              </a:ln>
            </xdr:spPr>
            <xdr:txBody>
              <a:bodyPr anchorCtr="0" anchor="t" bIns="45700" lIns="91425" spcFirstLastPara="1" rIns="91425" wrap="square" tIns="45700">
                <a:noAutofit/>
              </a:bodyPr>
              <a:lstStyle/>
              <a:p>
                <a:pPr indent="0" lvl="0" marL="0" rtl="0" algn="l">
                  <a:spcBef>
                    <a:spcPts val="0"/>
                  </a:spcBef>
                  <a:spcAft>
                    <a:spcPts val="0"/>
                  </a:spcAft>
                  <a:buNone/>
                </a:pPr>
                <a:r>
                  <a:rPr b="1" lang="en-US" sz="1100">
                    <a:solidFill>
                      <a:schemeClr val="dk1"/>
                    </a:solidFill>
                    <a:latin typeface="Calibri"/>
                    <a:ea typeface="Calibri"/>
                    <a:cs typeface="Calibri"/>
                    <a:sym typeface="Calibri"/>
                  </a:rPr>
                  <a:t>要件を満たす</a:t>
                </a:r>
                <a:endParaRPr sz="1400"/>
              </a:p>
            </xdr:txBody>
          </xdr:sp>
          <xdr:sp>
            <xdr:nvSpPr>
              <xdr:cNvPr id="49" name="Shape 49"/>
              <xdr:cNvSpPr txBox="1"/>
            </xdr:nvSpPr>
            <xdr:spPr>
              <a:xfrm>
                <a:off x="9600041" y="3039653"/>
                <a:ext cx="3338055" cy="291241"/>
              </a:xfrm>
              <a:prstGeom prst="rect">
                <a:avLst/>
              </a:prstGeom>
              <a:noFill/>
              <a:ln>
                <a:noFill/>
              </a:ln>
            </xdr:spPr>
            <xdr:txBody>
              <a:bodyPr anchorCtr="0" anchor="t" bIns="45700" lIns="91425" spcFirstLastPara="1" rIns="91425" wrap="square" tIns="45700">
                <a:noAutofit/>
              </a:bodyPr>
              <a:lstStyle/>
              <a:p>
                <a:pPr indent="0" lvl="0" marL="0" rtl="0" algn="l">
                  <a:spcBef>
                    <a:spcPts val="0"/>
                  </a:spcBef>
                  <a:spcAft>
                    <a:spcPts val="0"/>
                  </a:spcAft>
                  <a:buNone/>
                </a:pPr>
                <a:r>
                  <a:rPr b="1" lang="en-US" sz="1100">
                    <a:solidFill>
                      <a:schemeClr val="dk1"/>
                    </a:solidFill>
                    <a:latin typeface="Calibri"/>
                    <a:ea typeface="Calibri"/>
                    <a:cs typeface="Calibri"/>
                    <a:sym typeface="Calibri"/>
                  </a:rPr>
                  <a:t>要件を満たさない（または未入力あり）</a:t>
                </a:r>
                <a:endParaRPr sz="1400"/>
              </a:p>
            </xdr:txBody>
          </xdr:sp>
          <xdr:sp>
            <xdr:nvSpPr>
              <xdr:cNvPr id="50" name="Shape 50"/>
              <xdr:cNvSpPr txBox="1"/>
            </xdr:nvSpPr>
            <xdr:spPr>
              <a:xfrm>
                <a:off x="13491474" y="3039546"/>
                <a:ext cx="1724980" cy="291241"/>
              </a:xfrm>
              <a:prstGeom prst="rect">
                <a:avLst/>
              </a:prstGeom>
              <a:noFill/>
              <a:ln>
                <a:noFill/>
              </a:ln>
            </xdr:spPr>
            <xdr:txBody>
              <a:bodyPr anchorCtr="0" anchor="t" bIns="45700" lIns="91425" spcFirstLastPara="1" rIns="91425" wrap="square" tIns="45700">
                <a:noAutofit/>
              </a:bodyPr>
              <a:lstStyle/>
              <a:p>
                <a:pPr indent="0" lvl="0" marL="0" rtl="0" algn="l">
                  <a:spcBef>
                    <a:spcPts val="0"/>
                  </a:spcBef>
                  <a:spcAft>
                    <a:spcPts val="0"/>
                  </a:spcAft>
                  <a:buNone/>
                </a:pPr>
                <a:r>
                  <a:rPr b="1" lang="en-US" sz="1100">
                    <a:solidFill>
                      <a:schemeClr val="dk1"/>
                    </a:solidFill>
                    <a:latin typeface="Calibri"/>
                    <a:ea typeface="Calibri"/>
                    <a:cs typeface="Calibri"/>
                    <a:sym typeface="Calibri"/>
                  </a:rPr>
                  <a:t>要件には影響せず</a:t>
                </a:r>
                <a:endParaRPr b="1" sz="1100"/>
              </a:p>
            </xdr:txBody>
          </xdr:sp>
        </xdr:grpSp>
        <xdr:sp>
          <xdr:nvSpPr>
            <xdr:cNvPr id="51" name="Shape 51"/>
            <xdr:cNvSpPr/>
          </xdr:nvSpPr>
          <xdr:spPr>
            <a:xfrm>
              <a:off x="12253739" y="2632802"/>
              <a:ext cx="194526" cy="244795"/>
            </a:xfrm>
            <a:prstGeom prst="rect">
              <a:avLst/>
            </a:prstGeom>
            <a:solidFill>
              <a:srgbClr val="F2F2F2"/>
            </a:solidFill>
            <a:ln cap="flat" cmpd="sng" w="9525">
              <a:solidFill>
                <a:srgbClr val="000000"/>
              </a:solidFill>
              <a:prstDash val="solid"/>
              <a:round/>
              <a:headEnd len="sm" w="sm" type="none"/>
              <a:tailEnd len="sm" w="sm" type="none"/>
            </a:ln>
          </xdr:spPr>
          <xdr:txBody>
            <a:bodyPr anchorCtr="0" anchor="ctr" bIns="0" lIns="18275" spcFirstLastPara="1" rIns="0" wrap="square" tIns="0">
              <a:noAutofit/>
            </a:bodyPr>
            <a:lstStyle/>
            <a:p>
              <a:pPr indent="0" lvl="0" marL="0" rtl="0" algn="ctr">
                <a:spcBef>
                  <a:spcPts val="0"/>
                </a:spcBef>
                <a:spcAft>
                  <a:spcPts val="0"/>
                </a:spcAft>
                <a:buNone/>
              </a:pPr>
              <a:r>
                <a:rPr b="1" i="0" lang="en-US" sz="1050"/>
                <a:t>△</a:t>
              </a:r>
              <a:endParaRPr sz="1400"/>
            </a:p>
          </xdr:txBody>
        </xdr:sp>
      </xdr:grpSp>
    </xdr:grpSp>
    <xdr:clientData fLocksWithSheet="0"/>
  </xdr:oneCellAnchor>
  <xdr:oneCellAnchor>
    <xdr:from>
      <xdr:col>16</xdr:col>
      <xdr:colOff>0</xdr:colOff>
      <xdr:row>28</xdr:row>
      <xdr:rowOff>47625</xdr:rowOff>
    </xdr:from>
    <xdr:ext cx="742950" cy="190500"/>
    <xdr:sp>
      <xdr:nvSpPr>
        <xdr:cNvPr id="52" name="Shape 52"/>
        <xdr:cNvSpPr txBox="1"/>
      </xdr:nvSpPr>
      <xdr:spPr>
        <a:xfrm>
          <a:off x="4979288" y="3689513"/>
          <a:ext cx="733425" cy="180975"/>
        </a:xfrm>
        <a:prstGeom prst="rect">
          <a:avLst/>
        </a:prstGeom>
        <a:noFill/>
        <a:ln>
          <a:noFill/>
        </a:ln>
      </xdr:spPr>
      <xdr:txBody>
        <a:bodyPr anchorCtr="0" anchor="ctr" bIns="45700" lIns="91425" spcFirstLastPara="1" rIns="91425" wrap="square" tIns="45700">
          <a:noAutofit/>
        </a:bodyPr>
        <a:lstStyle/>
        <a:p>
          <a:pPr indent="0" lvl="0" marL="0" rtl="0" algn="l">
            <a:spcBef>
              <a:spcPts val="0"/>
            </a:spcBef>
            <a:spcAft>
              <a:spcPts val="0"/>
            </a:spcAft>
            <a:buNone/>
          </a:pPr>
          <a:r>
            <a:rPr lang="en-US" sz="900">
              <a:solidFill>
                <a:srgbClr val="000000"/>
              </a:solidFill>
              <a:latin typeface="Calibri"/>
              <a:ea typeface="Calibri"/>
              <a:cs typeface="Calibri"/>
              <a:sym typeface="Calibri"/>
            </a:rPr>
            <a:t>(h)</a:t>
          </a:r>
          <a:endParaRPr sz="900">
            <a:solidFill>
              <a:srgbClr val="000000"/>
            </a:solidFill>
            <a:latin typeface="Calibri"/>
            <a:ea typeface="Calibri"/>
            <a:cs typeface="Calibri"/>
            <a:sym typeface="Calibri"/>
          </a:endParaRPr>
        </a:p>
      </xdr:txBody>
    </xdr:sp>
    <xdr:clientData fLocksWithSheet="0"/>
  </xdr:oneCellAnchor>
  <xdr:oneCellAnchor>
    <xdr:from>
      <xdr:col>15</xdr:col>
      <xdr:colOff>419100</xdr:colOff>
      <xdr:row>26</xdr:row>
      <xdr:rowOff>19050</xdr:rowOff>
    </xdr:from>
    <xdr:ext cx="619125" cy="200025"/>
    <xdr:sp>
      <xdr:nvSpPr>
        <xdr:cNvPr id="53" name="Shape 53"/>
        <xdr:cNvSpPr txBox="1"/>
      </xdr:nvSpPr>
      <xdr:spPr>
        <a:xfrm>
          <a:off x="5041200" y="3684750"/>
          <a:ext cx="609600" cy="190500"/>
        </a:xfrm>
        <a:prstGeom prst="rect">
          <a:avLst/>
        </a:prstGeom>
        <a:noFill/>
        <a:ln>
          <a:noFill/>
        </a:ln>
      </xdr:spPr>
      <xdr:txBody>
        <a:bodyPr anchorCtr="0" anchor="ctr" bIns="45700" lIns="91425" spcFirstLastPara="1" rIns="91425" wrap="square" tIns="45700">
          <a:noAutofit/>
        </a:bodyPr>
        <a:lstStyle/>
        <a:p>
          <a:pPr indent="0" lvl="0" marL="0" rtl="0" algn="l">
            <a:spcBef>
              <a:spcPts val="0"/>
            </a:spcBef>
            <a:spcAft>
              <a:spcPts val="0"/>
            </a:spcAft>
            <a:buNone/>
          </a:pPr>
          <a:r>
            <a:rPr lang="en-US" sz="900">
              <a:solidFill>
                <a:schemeClr val="dk1"/>
              </a:solidFill>
              <a:latin typeface="Calibri"/>
              <a:ea typeface="Calibri"/>
              <a:cs typeface="Calibri"/>
              <a:sym typeface="Calibri"/>
            </a:rPr>
            <a:t>(f)</a:t>
          </a:r>
          <a:endParaRPr sz="900">
            <a:latin typeface="Calibri"/>
            <a:ea typeface="Calibri"/>
            <a:cs typeface="Calibri"/>
            <a:sym typeface="Calibri"/>
          </a:endParaRPr>
        </a:p>
      </xdr:txBody>
    </xdr:sp>
    <xdr:clientData fLocksWithSheet="0"/>
  </xdr:oneCellAnchor>
</xdr:wsD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13</xdr:col>
      <xdr:colOff>47625</xdr:colOff>
      <xdr:row>0</xdr:row>
      <xdr:rowOff>171450</xdr:rowOff>
    </xdr:from>
    <xdr:ext cx="8220075" cy="714375"/>
    <xdr:grpSp>
      <xdr:nvGrpSpPr>
        <xdr:cNvPr id="2" name="Shape 2"/>
        <xdr:cNvGrpSpPr/>
      </xdr:nvGrpSpPr>
      <xdr:grpSpPr>
        <a:xfrm>
          <a:off x="1235963" y="3422813"/>
          <a:ext cx="8220075" cy="714375"/>
          <a:chOff x="1235963" y="3422813"/>
          <a:chExt cx="8220075" cy="714375"/>
        </a:xfrm>
      </xdr:grpSpPr>
      <xdr:grpSp>
        <xdr:nvGrpSpPr>
          <xdr:cNvPr id="54" name="Shape 54"/>
          <xdr:cNvGrpSpPr/>
        </xdr:nvGrpSpPr>
        <xdr:grpSpPr>
          <a:xfrm>
            <a:off x="1235963" y="3422813"/>
            <a:ext cx="8220075" cy="714375"/>
            <a:chOff x="7230911" y="141626"/>
            <a:chExt cx="8328240" cy="1317513"/>
          </a:xfrm>
        </xdr:grpSpPr>
        <xdr:sp>
          <xdr:nvSpPr>
            <xdr:cNvPr id="4" name="Shape 4"/>
            <xdr:cNvSpPr/>
          </xdr:nvSpPr>
          <xdr:spPr>
            <a:xfrm>
              <a:off x="7230911" y="141626"/>
              <a:ext cx="8328225" cy="13175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sp>
          <xdr:nvSpPr>
            <xdr:cNvPr id="55" name="Shape 55"/>
            <xdr:cNvSpPr/>
          </xdr:nvSpPr>
          <xdr:spPr>
            <a:xfrm>
              <a:off x="7230911" y="141626"/>
              <a:ext cx="8328240" cy="1317513"/>
            </a:xfrm>
            <a:prstGeom prst="rect">
              <a:avLst/>
            </a:prstGeom>
            <a:solidFill>
              <a:schemeClr val="lt1"/>
            </a:solidFill>
            <a:ln cap="flat" cmpd="sng" w="76200">
              <a:solidFill>
                <a:srgbClr val="000000"/>
              </a:solidFill>
              <a:prstDash val="solid"/>
              <a:round/>
              <a:headEnd len="sm" w="sm" type="none"/>
              <a:tailEnd len="sm" w="sm" type="none"/>
            </a:ln>
          </xdr:spPr>
          <xdr:txBody>
            <a:bodyPr anchorCtr="0" anchor="ctr" bIns="0" lIns="18275" spcFirstLastPara="1" rIns="0" wrap="square" tIns="0">
              <a:noAutofit/>
            </a:bodyPr>
            <a:lstStyle/>
            <a:p>
              <a:pPr indent="0" lvl="0" marL="0" rtl="0" algn="l">
                <a:spcBef>
                  <a:spcPts val="0"/>
                </a:spcBef>
                <a:spcAft>
                  <a:spcPts val="0"/>
                </a:spcAft>
                <a:buNone/>
              </a:pPr>
              <a:r>
                <a:rPr b="1" lang="en-US" sz="1600">
                  <a:solidFill>
                    <a:schemeClr val="dk1"/>
                  </a:solidFill>
                  <a:latin typeface="Calibri"/>
                  <a:ea typeface="Calibri"/>
                  <a:cs typeface="Calibri"/>
                  <a:sym typeface="Calibri"/>
                </a:rPr>
                <a:t>  【記入上の注意】</a:t>
              </a:r>
              <a:endParaRPr sz="1400"/>
            </a:p>
            <a:p>
              <a:pPr indent="0" lvl="0" marL="0" rtl="0" algn="l">
                <a:spcBef>
                  <a:spcPts val="0"/>
                </a:spcBef>
                <a:spcAft>
                  <a:spcPts val="0"/>
                </a:spcAft>
                <a:buNone/>
              </a:pPr>
              <a:r>
                <a:rPr b="1" lang="en-US" sz="1600">
                  <a:solidFill>
                    <a:schemeClr val="dk1"/>
                  </a:solidFill>
                  <a:latin typeface="Calibri"/>
                  <a:ea typeface="Calibri"/>
                  <a:cs typeface="Calibri"/>
                  <a:sym typeface="Calibri"/>
                </a:rPr>
                <a:t>　・ 記入箇所は</a:t>
              </a:r>
              <a:r>
                <a:rPr b="1" lang="en-US" sz="1600">
                  <a:solidFill>
                    <a:schemeClr val="dk1"/>
                  </a:solidFill>
                  <a:latin typeface="Calibri"/>
                  <a:ea typeface="Calibri"/>
                  <a:cs typeface="Calibri"/>
                  <a:sym typeface="Calibri"/>
                </a:rPr>
                <a:t>   　　　　　 　                            </a:t>
              </a:r>
              <a:r>
                <a:rPr b="1" lang="en-US" sz="1600">
                  <a:solidFill>
                    <a:schemeClr val="dk1"/>
                  </a:solidFill>
                  <a:latin typeface="Calibri"/>
                  <a:ea typeface="Calibri"/>
                  <a:cs typeface="Calibri"/>
                  <a:sym typeface="Calibri"/>
                </a:rPr>
                <a:t>のセルだけです。</a:t>
              </a:r>
              <a:r>
                <a:rPr b="1" lang="en-US" sz="1600" u="none">
                  <a:solidFill>
                    <a:schemeClr val="dk1"/>
                  </a:solidFill>
                  <a:latin typeface="Calibri"/>
                  <a:ea typeface="Calibri"/>
                  <a:cs typeface="Calibri"/>
                  <a:sym typeface="Calibri"/>
                </a:rPr>
                <a:t>空欄が残っているとエラーになります。</a:t>
              </a:r>
              <a:endParaRPr b="1" sz="1600"/>
            </a:p>
          </xdr:txBody>
        </xdr:sp>
        <xdr:sp>
          <xdr:nvSpPr>
            <xdr:cNvPr id="56" name="Shape 56"/>
            <xdr:cNvSpPr/>
          </xdr:nvSpPr>
          <xdr:spPr>
            <a:xfrm>
              <a:off x="8575556" y="738356"/>
              <a:ext cx="938046" cy="541492"/>
            </a:xfrm>
            <a:prstGeom prst="rect">
              <a:avLst/>
            </a:prstGeom>
            <a:solidFill>
              <a:srgbClr val="FFE5FF"/>
            </a:solidFill>
            <a:ln cap="flat" cmpd="sng" w="9525">
              <a:solidFill>
                <a:srgbClr val="000000"/>
              </a:solidFill>
              <a:prstDash val="solid"/>
              <a:round/>
              <a:headEnd len="sm" w="sm" type="none"/>
              <a:tailEnd len="sm" w="sm" type="none"/>
            </a:ln>
          </xdr:spPr>
          <xdr:txBody>
            <a:bodyPr anchorCtr="0" anchor="ctr" bIns="0" lIns="18275" spcFirstLastPara="1" rIns="0" wrap="square" tIns="0">
              <a:noAutofit/>
            </a:bodyPr>
            <a:lstStyle/>
            <a:p>
              <a:pPr indent="0" lvl="0" marL="0" rtl="0" algn="ctr">
                <a:spcBef>
                  <a:spcPts val="0"/>
                </a:spcBef>
                <a:spcAft>
                  <a:spcPts val="0"/>
                </a:spcAft>
                <a:buNone/>
              </a:pPr>
              <a:r>
                <a:rPr b="1" lang="en-US" sz="1600"/>
                <a:t>ピンク色</a:t>
              </a:r>
              <a:endParaRPr sz="1400"/>
            </a:p>
          </xdr:txBody>
        </xdr:sp>
      </xdr:grpSp>
    </xdr:grpSp>
    <xdr:clientData fLocksWithSheet="0"/>
  </xdr:oneCellAnchor>
  <xdr:oneCellAnchor>
    <xdr:from>
      <xdr:col>14</xdr:col>
      <xdr:colOff>428625</xdr:colOff>
      <xdr:row>2</xdr:row>
      <xdr:rowOff>28575</xdr:rowOff>
    </xdr:from>
    <xdr:ext cx="1076325" cy="295275"/>
    <xdr:sp>
      <xdr:nvSpPr>
        <xdr:cNvPr id="57" name="Shape 57"/>
        <xdr:cNvSpPr/>
      </xdr:nvSpPr>
      <xdr:spPr>
        <a:xfrm>
          <a:off x="4812600" y="3637125"/>
          <a:ext cx="1066800" cy="285750"/>
        </a:xfrm>
        <a:prstGeom prst="rect">
          <a:avLst/>
        </a:prstGeom>
        <a:solidFill>
          <a:srgbClr val="FDE9D8"/>
        </a:solidFill>
        <a:ln cap="flat" cmpd="sng" w="9525">
          <a:solidFill>
            <a:srgbClr val="000000"/>
          </a:solidFill>
          <a:prstDash val="solid"/>
          <a:round/>
          <a:headEnd len="sm" w="sm" type="none"/>
          <a:tailEnd len="sm" w="sm" type="none"/>
        </a:ln>
      </xdr:spPr>
      <xdr:txBody>
        <a:bodyPr anchorCtr="0" anchor="ctr" bIns="0" lIns="18275" spcFirstLastPara="1" rIns="0" wrap="square" tIns="0">
          <a:noAutofit/>
        </a:bodyPr>
        <a:lstStyle/>
        <a:p>
          <a:pPr indent="0" lvl="0" marL="0" rtl="0" algn="ctr">
            <a:spcBef>
              <a:spcPts val="0"/>
            </a:spcBef>
            <a:spcAft>
              <a:spcPts val="0"/>
            </a:spcAft>
            <a:buNone/>
          </a:pPr>
          <a:r>
            <a:rPr b="1" lang="en-US" sz="1600"/>
            <a:t>オレンジ色</a:t>
          </a:r>
          <a:endParaRPr sz="1400"/>
        </a:p>
      </xdr:txBody>
    </xdr:sp>
    <xdr:clientData fLocksWithSheet="0"/>
  </xdr:oneCellAnchor>
</xdr:wsD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externalLinks/_rels/externalLink1.xml.rels><?xml version="1.0" encoding="UTF-8" standalone="yes"?><Relationships xmlns="http://schemas.openxmlformats.org/package/2006/relationships"><Relationship Id="rId1" Type="http://schemas.microsoft.com/office/2006/relationships/xlExternalLinkPath/xlPathMissing" Target="http://invalid.uri"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www.fukushihoken.metro.tokyo.jp/kourei/hoken/shogu/index.files/30keikakusyo_rei.xlsx" TargetMode="External"/></Relationships>
</file>

<file path=xl/externalLinks/externalLink1.xml><?xml version="1.0" encoding="utf-8"?>
<externalLin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externalBook r:id="rId1">
    <sheetNames>
      <sheetName val="はじめに"/>
      <sheetName val="基本情報入力シート"/>
      <sheetName val="別紙様式3-1"/>
      <sheetName val="別紙様式3-2"/>
      <sheetName val="【参考】サービス名一覧"/>
      <sheetName val="共通様式"/>
      <sheetName val="まとめ提出一覧"/>
      <sheetName val="様式６（ｷｬﾘｱﾊﾟｽ等届）"/>
      <sheetName val="整理表"/>
      <sheetName val="サービス種類一覧"/>
      <sheetName val="共通様式 (2)"/>
      <sheetName val="共通別紙"/>
      <sheetName val="Sheet3"/>
      <sheetName val="様式3"/>
      <sheetName val="様式４"/>
      <sheetName val="様式4添付１"/>
      <sheetName val="様式2添付3（周知方法）"/>
      <sheetName val="別表加算率一覧"/>
    </sheetNames>
    <sheetDataSet>
      <sheetData sheetId="0" refreshError="1"/>
      <sheetData sheetId="1"/>
      <sheetData sheetId="2" refreshError="1"/>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refreshError="1"/>
    </sheetDataSet>
  </externalBook>
</externalLink>
</file>

<file path=xl/externalLinks/externalLink2.xml><?xml version="1.0" encoding="utf-8"?>
<externalLin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externalBook r:id="rId1">
    <sheetNames>
      <sheetName val="共通様式"/>
      <sheetName val="届出書類一覧 "/>
      <sheetName val="加算届出・様式３"/>
      <sheetName val="加算届出・様式４ "/>
      <sheetName val="誓約書"/>
      <sheetName val="様式２-1（計画書)"/>
      <sheetName val="様式2-1添付1"/>
      <sheetName val="加算率一覧"/>
      <sheetName val="様式2-1添付２"/>
      <sheetName val="様式2-1添付３"/>
      <sheetName val="様式2-2（キャリアパス等届出加算）"/>
      <sheetName val="様式６（特別な事情に係る届出書）"/>
      <sheetName val="参考（派遣委託誓約書）"/>
      <sheetName val="整理表"/>
      <sheetName val="労働保険証明の例"/>
      <sheetName val="賃金改善実施期間"/>
      <sheetName val="見込額①"/>
      <sheetName val="見込額②"/>
      <sheetName val="ｻｰﾋﾞｽｺｰﾄﾞ"/>
      <sheetName val="「手当」の考え方"/>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drawing" Target="../drawings/drawing2.xml"/><Relationship Id="rId3" Type="http://schemas.openxmlformats.org/officeDocument/2006/relationships/vmlDrawing" Target="../drawings/vmlDrawing2.vml"/></Relationships>
</file>

<file path=xl/worksheets/_rels/sheet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drawing" Target="../drawings/drawing3.xml"/><Relationship Id="rId3" Type="http://schemas.openxmlformats.org/officeDocument/2006/relationships/vmlDrawing" Target="../drawings/vmlDrawing3.v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showGridLines="0" workbookViewId="0"/>
  </sheetViews>
  <sheetFormatPr customHeight="1" defaultColWidth="14.43" defaultRowHeight="15.0"/>
  <cols>
    <col customWidth="1" min="1" max="1" width="4.57"/>
    <col customWidth="1" min="2" max="2" width="11.0"/>
    <col customWidth="1" min="3" max="12" width="2.57"/>
    <col customWidth="1" min="13" max="17" width="2.71"/>
    <col customWidth="1" min="18" max="22" width="2.57"/>
    <col customWidth="1" min="23" max="23" width="14.14"/>
    <col customWidth="1" min="24" max="24" width="25.0"/>
    <col customWidth="1" min="25" max="25" width="30.71"/>
    <col customWidth="1" min="26" max="26" width="8.57"/>
    <col customWidth="1" min="27" max="27" width="9.14"/>
    <col customWidth="1" min="28" max="28" width="7.57"/>
    <col customWidth="1" hidden="1" min="29" max="29" width="9.0"/>
    <col customWidth="1" min="30" max="36" width="9.0"/>
  </cols>
  <sheetData>
    <row r="1" ht="19.5" customHeight="1">
      <c r="A1" s="1" t="s">
        <v>0</v>
      </c>
      <c r="B1" s="2"/>
      <c r="C1" s="2"/>
      <c r="D1" s="2"/>
      <c r="E1" s="2"/>
      <c r="F1" s="2"/>
      <c r="G1" s="2"/>
      <c r="H1" s="2"/>
      <c r="I1" s="2"/>
      <c r="J1" s="2"/>
      <c r="K1" s="2"/>
      <c r="L1" s="2"/>
      <c r="M1" s="2"/>
      <c r="N1" s="2"/>
      <c r="O1" s="2"/>
      <c r="P1" s="2"/>
      <c r="Q1" s="2"/>
      <c r="R1" s="2"/>
      <c r="S1" s="2"/>
      <c r="T1" s="2"/>
      <c r="U1" s="2"/>
      <c r="V1" s="2"/>
      <c r="W1" s="2"/>
      <c r="X1" s="2"/>
      <c r="Y1" s="2"/>
      <c r="Z1" s="2"/>
      <c r="AA1" s="2"/>
      <c r="AB1" s="2"/>
      <c r="AC1" s="2" t="s">
        <v>1</v>
      </c>
      <c r="AD1" s="2"/>
      <c r="AE1" s="2"/>
      <c r="AF1" s="2"/>
      <c r="AG1" s="2"/>
      <c r="AH1" s="2"/>
      <c r="AI1" s="2"/>
      <c r="AJ1" s="2"/>
    </row>
    <row r="2" ht="11.25" customHeight="1">
      <c r="A2" s="3"/>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row>
    <row r="3" ht="30.0" customHeight="1">
      <c r="A3" s="4" t="s">
        <v>2</v>
      </c>
      <c r="AA3" s="5"/>
      <c r="AB3" s="5"/>
      <c r="AC3" s="5"/>
      <c r="AD3" s="5"/>
      <c r="AE3" s="5"/>
      <c r="AF3" s="5"/>
      <c r="AG3" s="5"/>
      <c r="AH3" s="5"/>
      <c r="AI3" s="5"/>
      <c r="AJ3" s="5"/>
    </row>
    <row r="4" ht="30.75" customHeight="1">
      <c r="A4" s="6" t="s">
        <v>3</v>
      </c>
      <c r="AA4" s="7"/>
      <c r="AB4" s="5"/>
      <c r="AC4" s="5"/>
      <c r="AD4" s="5"/>
      <c r="AE4" s="5"/>
      <c r="AF4" s="5"/>
      <c r="AG4" s="5"/>
      <c r="AH4" s="5"/>
      <c r="AI4" s="5"/>
      <c r="AJ4" s="5"/>
    </row>
    <row r="5" ht="9.75" customHeight="1">
      <c r="A5" s="5"/>
      <c r="B5" s="2"/>
      <c r="C5" s="2"/>
      <c r="D5" s="2"/>
      <c r="E5" s="2"/>
      <c r="F5" s="2"/>
      <c r="G5" s="2"/>
      <c r="H5" s="2"/>
      <c r="I5" s="2"/>
      <c r="J5" s="2"/>
      <c r="K5" s="2"/>
      <c r="L5" s="2"/>
      <c r="M5" s="2"/>
      <c r="N5" s="2"/>
      <c r="O5" s="2"/>
      <c r="P5" s="2"/>
      <c r="Q5" s="2"/>
      <c r="R5" s="2"/>
      <c r="S5" s="2"/>
      <c r="T5" s="2"/>
      <c r="U5" s="2"/>
      <c r="V5" s="2"/>
      <c r="W5" s="2"/>
      <c r="X5" s="2"/>
      <c r="Y5" s="2"/>
      <c r="Z5" s="2"/>
      <c r="AA5" s="2"/>
      <c r="AB5" s="2"/>
      <c r="AC5" s="2"/>
      <c r="AD5" s="2"/>
      <c r="AE5" s="2"/>
      <c r="AF5" s="2"/>
      <c r="AG5" s="2"/>
      <c r="AH5" s="2"/>
      <c r="AI5" s="2"/>
      <c r="AJ5" s="2"/>
    </row>
    <row r="6" ht="18.0" customHeight="1">
      <c r="A6" s="6" t="s">
        <v>4</v>
      </c>
      <c r="AA6" s="8"/>
      <c r="AB6" s="2"/>
      <c r="AC6" s="2"/>
      <c r="AD6" s="2"/>
      <c r="AE6" s="2"/>
      <c r="AF6" s="2"/>
      <c r="AG6" s="2"/>
      <c r="AH6" s="2"/>
      <c r="AI6" s="2"/>
      <c r="AJ6" s="2"/>
    </row>
    <row r="7" ht="19.5" customHeight="1">
      <c r="A7" s="9"/>
      <c r="B7" s="2"/>
      <c r="C7" s="2"/>
      <c r="D7" s="2"/>
      <c r="E7" s="2"/>
      <c r="F7" s="2"/>
      <c r="G7" s="2"/>
      <c r="H7" s="2"/>
      <c r="I7" s="2"/>
      <c r="J7" s="2"/>
      <c r="K7" s="2"/>
      <c r="L7" s="2"/>
      <c r="M7" s="2"/>
      <c r="N7" s="2"/>
      <c r="O7" s="2"/>
      <c r="P7" s="2"/>
      <c r="Q7" s="2"/>
      <c r="R7" s="2"/>
      <c r="S7" s="2"/>
      <c r="T7" s="2"/>
      <c r="U7" s="2"/>
      <c r="V7" s="2"/>
      <c r="W7" s="2"/>
      <c r="X7" s="2"/>
      <c r="Y7" s="2"/>
      <c r="Z7" s="2"/>
      <c r="AA7" s="2"/>
      <c r="AB7" s="2"/>
      <c r="AC7" s="2"/>
      <c r="AD7" s="2"/>
      <c r="AE7" s="2"/>
      <c r="AF7" s="2"/>
      <c r="AG7" s="2"/>
      <c r="AH7" s="2"/>
      <c r="AI7" s="2"/>
      <c r="AJ7" s="2"/>
    </row>
    <row r="8" ht="19.5" customHeight="1">
      <c r="A8" s="9"/>
      <c r="B8" s="2"/>
      <c r="C8" s="2"/>
      <c r="D8" s="2"/>
      <c r="E8" s="2"/>
      <c r="F8" s="2"/>
      <c r="G8" s="2"/>
      <c r="H8" s="2"/>
      <c r="I8" s="2"/>
      <c r="J8" s="2"/>
      <c r="K8" s="2"/>
      <c r="L8" s="2"/>
      <c r="M8" s="2"/>
      <c r="N8" s="2"/>
      <c r="O8" s="2"/>
      <c r="P8" s="2"/>
      <c r="Q8" s="2"/>
      <c r="R8" s="2"/>
      <c r="S8" s="2"/>
      <c r="T8" s="2"/>
      <c r="U8" s="2"/>
      <c r="V8" s="2"/>
      <c r="W8" s="2"/>
      <c r="X8" s="2"/>
      <c r="Y8" s="2"/>
      <c r="Z8" s="2"/>
      <c r="AA8" s="2"/>
      <c r="AB8" s="2"/>
      <c r="AC8" s="2"/>
      <c r="AD8" s="2"/>
      <c r="AE8" s="2"/>
      <c r="AF8" s="2"/>
      <c r="AG8" s="2"/>
      <c r="AH8" s="2"/>
      <c r="AI8" s="2"/>
      <c r="AJ8" s="2"/>
    </row>
    <row r="9" ht="19.5" customHeight="1">
      <c r="A9" s="9"/>
      <c r="B9" s="2"/>
      <c r="C9" s="2"/>
      <c r="D9" s="2"/>
      <c r="E9" s="2"/>
      <c r="F9" s="2"/>
      <c r="G9" s="2"/>
      <c r="H9" s="2"/>
      <c r="I9" s="2"/>
      <c r="J9" s="2"/>
      <c r="K9" s="2"/>
      <c r="L9" s="2"/>
      <c r="M9" s="2"/>
      <c r="N9" s="2"/>
      <c r="O9" s="2"/>
      <c r="P9" s="2"/>
      <c r="Q9" s="2"/>
      <c r="R9" s="2"/>
      <c r="S9" s="2"/>
      <c r="T9" s="2"/>
      <c r="U9" s="2"/>
      <c r="V9" s="2"/>
      <c r="W9" s="2"/>
      <c r="X9" s="2"/>
      <c r="Y9" s="2"/>
      <c r="Z9" s="2"/>
      <c r="AA9" s="2"/>
      <c r="AB9" s="2"/>
      <c r="AC9" s="2"/>
      <c r="AD9" s="2"/>
      <c r="AE9" s="2"/>
      <c r="AF9" s="2"/>
      <c r="AG9" s="2"/>
      <c r="AH9" s="2"/>
      <c r="AI9" s="2"/>
      <c r="AJ9" s="2"/>
    </row>
    <row r="10" ht="19.5" customHeight="1">
      <c r="A10" s="9"/>
      <c r="B10" s="2"/>
      <c r="C10" s="2"/>
      <c r="D10" s="2"/>
      <c r="E10" s="2"/>
      <c r="F10" s="2"/>
      <c r="G10" s="2"/>
      <c r="H10" s="2"/>
      <c r="I10" s="2"/>
      <c r="J10" s="2"/>
      <c r="K10" s="2"/>
      <c r="L10" s="2"/>
      <c r="M10" s="2"/>
      <c r="N10" s="2"/>
      <c r="O10" s="2"/>
      <c r="P10" s="2"/>
      <c r="Q10" s="2"/>
      <c r="R10" s="2"/>
      <c r="S10" s="2"/>
      <c r="T10" s="2"/>
      <c r="U10" s="2"/>
      <c r="V10" s="2"/>
      <c r="W10" s="2"/>
      <c r="X10" s="2"/>
      <c r="Y10" s="2"/>
      <c r="Z10" s="2"/>
      <c r="AA10" s="2"/>
      <c r="AB10" s="2"/>
      <c r="AC10" s="2"/>
      <c r="AD10" s="2"/>
      <c r="AE10" s="2"/>
      <c r="AF10" s="2"/>
      <c r="AG10" s="2"/>
      <c r="AH10" s="2"/>
      <c r="AI10" s="2"/>
      <c r="AJ10" s="2"/>
    </row>
    <row r="11" ht="19.5" customHeight="1">
      <c r="A11" s="9"/>
      <c r="B11" s="2"/>
      <c r="C11" s="2"/>
      <c r="D11" s="2"/>
      <c r="E11" s="2"/>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2"/>
      <c r="AI11" s="2"/>
      <c r="AJ11" s="2"/>
    </row>
    <row r="12" ht="19.5" customHeight="1">
      <c r="A12" s="2"/>
      <c r="B12" s="2"/>
      <c r="C12" s="2"/>
      <c r="D12" s="2"/>
      <c r="E12" s="2"/>
      <c r="F12" s="2"/>
      <c r="G12" s="2"/>
      <c r="H12" s="2"/>
      <c r="I12" s="2"/>
      <c r="J12" s="2"/>
      <c r="K12" s="2"/>
      <c r="L12" s="2"/>
      <c r="M12" s="2"/>
      <c r="N12" s="2"/>
      <c r="O12" s="2"/>
      <c r="P12" s="2"/>
      <c r="Q12" s="2"/>
      <c r="R12" s="2"/>
      <c r="S12" s="2"/>
      <c r="T12" s="2"/>
      <c r="U12" s="2"/>
      <c r="V12" s="2"/>
      <c r="W12" s="2"/>
      <c r="X12" s="2"/>
      <c r="Y12" s="2"/>
      <c r="Z12" s="2"/>
      <c r="AA12" s="2"/>
      <c r="AB12" s="2"/>
      <c r="AC12" s="2"/>
      <c r="AD12" s="2"/>
      <c r="AE12" s="2"/>
      <c r="AF12" s="2"/>
      <c r="AG12" s="2"/>
      <c r="AH12" s="2"/>
      <c r="AI12" s="2"/>
      <c r="AJ12" s="2"/>
    </row>
    <row r="13" ht="19.5" customHeight="1">
      <c r="A13" s="2"/>
      <c r="B13" s="2"/>
      <c r="C13" s="2"/>
      <c r="D13" s="2"/>
      <c r="E13" s="2"/>
      <c r="F13" s="2"/>
      <c r="G13" s="2"/>
      <c r="H13" s="2"/>
      <c r="I13" s="2"/>
      <c r="J13" s="2"/>
      <c r="K13" s="2"/>
      <c r="L13" s="2"/>
      <c r="M13" s="2"/>
      <c r="N13" s="2"/>
      <c r="O13" s="2"/>
      <c r="P13" s="2"/>
      <c r="Q13" s="2"/>
      <c r="R13" s="2"/>
      <c r="S13" s="2"/>
      <c r="T13" s="2"/>
      <c r="U13" s="2"/>
      <c r="V13" s="2"/>
      <c r="W13" s="2"/>
      <c r="X13" s="2"/>
      <c r="Y13" s="2"/>
      <c r="Z13" s="2"/>
      <c r="AA13" s="2"/>
      <c r="AB13" s="2"/>
      <c r="AC13" s="2"/>
      <c r="AD13" s="2"/>
      <c r="AE13" s="2"/>
      <c r="AF13" s="2"/>
      <c r="AG13" s="2"/>
      <c r="AH13" s="2"/>
      <c r="AI13" s="2"/>
      <c r="AJ13" s="2"/>
    </row>
    <row r="14" ht="61.5" customHeight="1">
      <c r="A14" s="4" t="s">
        <v>5</v>
      </c>
      <c r="AA14" s="8"/>
      <c r="AB14" s="2"/>
      <c r="AC14" s="2"/>
      <c r="AD14" s="2"/>
      <c r="AE14" s="2"/>
      <c r="AF14" s="2"/>
      <c r="AG14" s="2"/>
      <c r="AH14" s="2"/>
      <c r="AI14" s="2"/>
      <c r="AJ14" s="2"/>
    </row>
    <row r="15" ht="10.5" customHeight="1">
      <c r="A15" s="5"/>
      <c r="B15" s="2"/>
      <c r="C15" s="2"/>
      <c r="D15" s="2"/>
      <c r="E15" s="2"/>
      <c r="F15" s="2"/>
      <c r="G15" s="2"/>
      <c r="H15" s="2"/>
      <c r="I15" s="2"/>
      <c r="J15" s="2"/>
      <c r="K15" s="2"/>
      <c r="L15" s="2"/>
      <c r="M15" s="2"/>
      <c r="N15" s="2"/>
      <c r="O15" s="2"/>
      <c r="P15" s="2"/>
      <c r="Q15" s="2"/>
      <c r="R15" s="2"/>
      <c r="S15" s="2"/>
      <c r="T15" s="2"/>
      <c r="U15" s="2"/>
      <c r="V15" s="2"/>
      <c r="W15" s="2"/>
      <c r="X15" s="2"/>
      <c r="Y15" s="2"/>
      <c r="Z15" s="2"/>
      <c r="AA15" s="2"/>
      <c r="AB15" s="2"/>
      <c r="AC15" s="2"/>
      <c r="AD15" s="2"/>
      <c r="AE15" s="2"/>
      <c r="AF15" s="2"/>
      <c r="AG15" s="2"/>
      <c r="AH15" s="2"/>
      <c r="AI15" s="2"/>
      <c r="AJ15" s="2"/>
    </row>
    <row r="16" ht="19.5" customHeight="1">
      <c r="A16" s="10" t="s">
        <v>6</v>
      </c>
      <c r="B16" s="2"/>
      <c r="C16" s="2"/>
      <c r="D16" s="2"/>
      <c r="E16" s="2"/>
      <c r="F16" s="2"/>
      <c r="G16" s="2"/>
      <c r="H16" s="2"/>
      <c r="I16" s="2"/>
      <c r="J16" s="2"/>
      <c r="K16" s="2"/>
      <c r="L16" s="2"/>
      <c r="M16" s="2"/>
      <c r="N16" s="2"/>
      <c r="O16" s="2"/>
      <c r="P16" s="2"/>
      <c r="Q16" s="2"/>
      <c r="R16" s="2"/>
      <c r="S16" s="2"/>
      <c r="T16" s="2"/>
      <c r="U16" s="2"/>
      <c r="V16" s="2"/>
      <c r="W16" s="2"/>
      <c r="X16" s="2"/>
      <c r="Y16" s="2"/>
      <c r="Z16" s="2"/>
      <c r="AA16" s="2"/>
      <c r="AB16" s="2"/>
      <c r="AC16" s="2"/>
      <c r="AD16" s="2"/>
      <c r="AE16" s="2"/>
      <c r="AF16" s="2"/>
      <c r="AG16" s="2"/>
      <c r="AH16" s="2"/>
      <c r="AI16" s="2"/>
      <c r="AJ16" s="2"/>
    </row>
    <row r="17" ht="19.5" customHeight="1">
      <c r="A17" s="2"/>
      <c r="B17" s="5" t="s">
        <v>7</v>
      </c>
      <c r="C17" s="2"/>
      <c r="D17" s="2"/>
      <c r="E17" s="2"/>
      <c r="F17" s="2"/>
      <c r="G17" s="2"/>
      <c r="H17" s="2"/>
      <c r="I17" s="2"/>
      <c r="J17" s="2"/>
      <c r="K17" s="2"/>
      <c r="L17" s="2"/>
      <c r="M17" s="2"/>
      <c r="N17" s="2"/>
      <c r="O17" s="2"/>
      <c r="P17" s="2"/>
      <c r="Q17" s="2"/>
      <c r="R17" s="2"/>
      <c r="S17" s="2"/>
      <c r="T17" s="2"/>
      <c r="U17" s="2"/>
      <c r="V17" s="2"/>
      <c r="W17" s="2"/>
      <c r="X17" s="2"/>
      <c r="Y17" s="2"/>
      <c r="Z17" s="2"/>
      <c r="AA17" s="2"/>
      <c r="AB17" s="2"/>
      <c r="AC17" s="2"/>
      <c r="AD17" s="2"/>
      <c r="AE17" s="2"/>
      <c r="AF17" s="2"/>
      <c r="AG17" s="2"/>
      <c r="AH17" s="2"/>
      <c r="AI17" s="2"/>
      <c r="AJ17" s="2"/>
    </row>
    <row r="18" ht="19.5" customHeight="1">
      <c r="A18" s="2"/>
      <c r="B18" s="11" t="s">
        <v>8</v>
      </c>
      <c r="C18" s="12"/>
      <c r="D18" s="13"/>
      <c r="E18" s="13"/>
      <c r="F18" s="13"/>
      <c r="G18" s="13"/>
      <c r="H18" s="13"/>
      <c r="I18" s="13"/>
      <c r="J18" s="13"/>
      <c r="K18" s="13"/>
      <c r="L18" s="14"/>
      <c r="M18" s="2"/>
      <c r="N18" s="2"/>
      <c r="O18" s="2"/>
      <c r="P18" s="2"/>
      <c r="Q18" s="2"/>
      <c r="R18" s="2"/>
      <c r="S18" s="2"/>
      <c r="T18" s="2"/>
      <c r="U18" s="2"/>
      <c r="V18" s="2"/>
      <c r="W18" s="2"/>
      <c r="X18" s="2"/>
      <c r="Y18" s="2"/>
      <c r="Z18" s="2"/>
      <c r="AA18" s="2"/>
      <c r="AB18" s="2"/>
      <c r="AC18" s="2"/>
      <c r="AD18" s="2"/>
      <c r="AE18" s="2"/>
      <c r="AF18" s="2"/>
      <c r="AG18" s="2"/>
      <c r="AH18" s="2"/>
      <c r="AI18" s="2"/>
      <c r="AJ18" s="2"/>
    </row>
    <row r="19" ht="15.0" customHeight="1">
      <c r="A19" s="2"/>
      <c r="B19" s="2"/>
      <c r="C19" s="2"/>
      <c r="D19" s="2"/>
      <c r="E19" s="2"/>
      <c r="F19" s="2"/>
      <c r="G19" s="2"/>
      <c r="H19" s="2"/>
      <c r="I19" s="2"/>
      <c r="J19" s="2"/>
      <c r="K19" s="2"/>
      <c r="L19" s="2"/>
      <c r="M19" s="2"/>
      <c r="N19" s="2"/>
      <c r="O19" s="2"/>
      <c r="P19" s="2"/>
      <c r="Q19" s="2"/>
      <c r="R19" s="2"/>
      <c r="S19" s="2"/>
      <c r="T19" s="2"/>
      <c r="U19" s="2"/>
      <c r="V19" s="2"/>
      <c r="W19" s="2"/>
      <c r="X19" s="2"/>
      <c r="Y19" s="2"/>
      <c r="Z19" s="2"/>
      <c r="AA19" s="2"/>
      <c r="AB19" s="2"/>
      <c r="AC19" s="2"/>
      <c r="AD19" s="2"/>
      <c r="AE19" s="2"/>
      <c r="AF19" s="2"/>
      <c r="AG19" s="2"/>
      <c r="AH19" s="2"/>
      <c r="AI19" s="2"/>
      <c r="AJ19" s="2"/>
    </row>
    <row r="20" ht="19.5" customHeight="1">
      <c r="A20" s="10" t="s">
        <v>9</v>
      </c>
      <c r="B20" s="2"/>
      <c r="C20" s="2"/>
      <c r="D20" s="2"/>
      <c r="E20" s="2"/>
      <c r="F20" s="2"/>
      <c r="G20" s="2"/>
      <c r="H20" s="2"/>
      <c r="I20" s="2"/>
      <c r="J20" s="2"/>
      <c r="K20" s="2"/>
      <c r="L20" s="2"/>
      <c r="M20" s="2"/>
      <c r="N20" s="2"/>
      <c r="O20" s="2"/>
      <c r="P20" s="2"/>
      <c r="Q20" s="2"/>
      <c r="R20" s="2"/>
      <c r="S20" s="2"/>
      <c r="T20" s="2"/>
      <c r="U20" s="2"/>
      <c r="V20" s="2"/>
      <c r="W20" s="2"/>
      <c r="X20" s="2"/>
      <c r="Y20" s="2"/>
      <c r="Z20" s="2"/>
      <c r="AA20" s="2"/>
      <c r="AB20" s="2"/>
      <c r="AC20" s="2"/>
      <c r="AD20" s="2"/>
      <c r="AE20" s="2"/>
      <c r="AF20" s="2"/>
      <c r="AG20" s="2"/>
      <c r="AH20" s="2"/>
      <c r="AI20" s="2"/>
      <c r="AJ20" s="2"/>
    </row>
    <row r="21" ht="19.5" customHeight="1">
      <c r="A21" s="2"/>
      <c r="B21" s="5" t="s">
        <v>10</v>
      </c>
      <c r="C21" s="2"/>
      <c r="D21" s="2"/>
      <c r="E21" s="2"/>
      <c r="F21" s="2"/>
      <c r="G21" s="2"/>
      <c r="H21" s="2"/>
      <c r="I21" s="2"/>
      <c r="J21" s="2"/>
      <c r="K21" s="2"/>
      <c r="L21" s="2"/>
      <c r="M21" s="2"/>
      <c r="N21" s="2"/>
      <c r="O21" s="2"/>
      <c r="P21" s="2"/>
      <c r="Q21" s="2"/>
      <c r="R21" s="2"/>
      <c r="S21" s="2"/>
      <c r="T21" s="2"/>
      <c r="U21" s="2"/>
      <c r="V21" s="2"/>
      <c r="W21" s="2"/>
      <c r="X21" s="2"/>
      <c r="Y21" s="2"/>
      <c r="Z21" s="2"/>
      <c r="AA21" s="2"/>
      <c r="AB21" s="2"/>
      <c r="AC21" s="2"/>
      <c r="AD21" s="2"/>
      <c r="AE21" s="2"/>
      <c r="AF21" s="2"/>
      <c r="AG21" s="2"/>
      <c r="AH21" s="2"/>
      <c r="AI21" s="2"/>
      <c r="AJ21" s="2"/>
    </row>
    <row r="22" ht="19.5" customHeight="1">
      <c r="A22" s="2"/>
      <c r="B22" s="15" t="s">
        <v>11</v>
      </c>
      <c r="C22" s="16" t="s">
        <v>12</v>
      </c>
      <c r="D22" s="17"/>
      <c r="E22" s="17"/>
      <c r="F22" s="17"/>
      <c r="G22" s="17"/>
      <c r="H22" s="17"/>
      <c r="I22" s="17"/>
      <c r="J22" s="17"/>
      <c r="K22" s="17"/>
      <c r="L22" s="18"/>
      <c r="M22" s="19"/>
      <c r="N22" s="20"/>
      <c r="O22" s="20"/>
      <c r="P22" s="20"/>
      <c r="Q22" s="20"/>
      <c r="R22" s="20"/>
      <c r="S22" s="20"/>
      <c r="T22" s="20"/>
      <c r="U22" s="20"/>
      <c r="V22" s="20"/>
      <c r="W22" s="20"/>
      <c r="X22" s="21"/>
      <c r="Y22" s="2"/>
      <c r="Z22" s="2"/>
      <c r="AA22" s="2"/>
      <c r="AB22" s="2"/>
      <c r="AC22" s="2"/>
      <c r="AD22" s="2"/>
      <c r="AE22" s="2"/>
      <c r="AF22" s="2"/>
      <c r="AG22" s="2"/>
      <c r="AH22" s="2"/>
      <c r="AI22" s="2"/>
      <c r="AJ22" s="2"/>
    </row>
    <row r="23" ht="19.5" customHeight="1">
      <c r="A23" s="2"/>
      <c r="B23" s="22"/>
      <c r="C23" s="16" t="s">
        <v>13</v>
      </c>
      <c r="D23" s="17"/>
      <c r="E23" s="17"/>
      <c r="F23" s="17"/>
      <c r="G23" s="17"/>
      <c r="H23" s="17"/>
      <c r="I23" s="17"/>
      <c r="J23" s="17"/>
      <c r="K23" s="17"/>
      <c r="L23" s="18"/>
      <c r="M23" s="23"/>
      <c r="N23" s="24"/>
      <c r="O23" s="24"/>
      <c r="P23" s="24"/>
      <c r="Q23" s="24"/>
      <c r="R23" s="24"/>
      <c r="S23" s="24"/>
      <c r="T23" s="24"/>
      <c r="U23" s="24"/>
      <c r="V23" s="24"/>
      <c r="W23" s="24"/>
      <c r="X23" s="25"/>
      <c r="Y23" s="2"/>
      <c r="Z23" s="2"/>
      <c r="AA23" s="2"/>
      <c r="AB23" s="2"/>
      <c r="AC23" s="2" t="s">
        <v>14</v>
      </c>
      <c r="AD23" s="2"/>
      <c r="AE23" s="2"/>
      <c r="AF23" s="2"/>
      <c r="AG23" s="2"/>
      <c r="AH23" s="2"/>
      <c r="AI23" s="2"/>
      <c r="AJ23" s="2"/>
    </row>
    <row r="24" ht="19.5" customHeight="1">
      <c r="A24" s="2"/>
      <c r="B24" s="15" t="s">
        <v>15</v>
      </c>
      <c r="C24" s="16" t="s">
        <v>16</v>
      </c>
      <c r="D24" s="17"/>
      <c r="E24" s="17"/>
      <c r="F24" s="17"/>
      <c r="G24" s="17"/>
      <c r="H24" s="17"/>
      <c r="I24" s="17"/>
      <c r="J24" s="17"/>
      <c r="K24" s="17"/>
      <c r="L24" s="18"/>
      <c r="M24" s="26"/>
      <c r="N24" s="27"/>
      <c r="O24" s="27"/>
      <c r="P24" s="28" t="s">
        <v>17</v>
      </c>
      <c r="Q24" s="27"/>
      <c r="R24" s="27"/>
      <c r="S24" s="27"/>
      <c r="T24" s="29"/>
      <c r="U24" s="30"/>
      <c r="V24" s="31"/>
      <c r="W24" s="31"/>
      <c r="X24" s="31"/>
      <c r="Y24" s="2"/>
      <c r="Z24" s="2"/>
      <c r="AA24" s="2"/>
      <c r="AB24" s="2"/>
      <c r="AC24" s="2" t="str">
        <f>CONCATENATE(M24,N24,O24,P24,Q24,R24,S24,T24)</f>
        <v>－</v>
      </c>
      <c r="AD24" s="2"/>
      <c r="AE24" s="2"/>
      <c r="AF24" s="2"/>
      <c r="AG24" s="2"/>
      <c r="AH24" s="2"/>
      <c r="AI24" s="2"/>
      <c r="AJ24" s="2"/>
    </row>
    <row r="25" ht="19.5" customHeight="1">
      <c r="A25" s="2"/>
      <c r="B25" s="32"/>
      <c r="C25" s="16" t="s">
        <v>18</v>
      </c>
      <c r="D25" s="17"/>
      <c r="E25" s="17"/>
      <c r="F25" s="17"/>
      <c r="G25" s="17"/>
      <c r="H25" s="17"/>
      <c r="I25" s="17"/>
      <c r="J25" s="17"/>
      <c r="K25" s="17"/>
      <c r="L25" s="18"/>
      <c r="M25" s="33"/>
      <c r="N25" s="17"/>
      <c r="O25" s="17"/>
      <c r="P25" s="17"/>
      <c r="Q25" s="17"/>
      <c r="R25" s="17"/>
      <c r="S25" s="17"/>
      <c r="T25" s="17"/>
      <c r="U25" s="17"/>
      <c r="V25" s="17"/>
      <c r="W25" s="17"/>
      <c r="X25" s="34"/>
      <c r="Y25" s="2"/>
      <c r="Z25" s="2"/>
      <c r="AA25" s="2"/>
      <c r="AB25" s="2"/>
      <c r="AC25" s="2"/>
      <c r="AD25" s="2"/>
      <c r="AE25" s="2"/>
      <c r="AF25" s="2"/>
      <c r="AG25" s="2"/>
      <c r="AH25" s="2"/>
      <c r="AI25" s="2"/>
      <c r="AJ25" s="2"/>
    </row>
    <row r="26" ht="19.5" customHeight="1">
      <c r="A26" s="2"/>
      <c r="B26" s="22"/>
      <c r="C26" s="16" t="s">
        <v>19</v>
      </c>
      <c r="D26" s="17"/>
      <c r="E26" s="17"/>
      <c r="F26" s="17"/>
      <c r="G26" s="17"/>
      <c r="H26" s="17"/>
      <c r="I26" s="17"/>
      <c r="J26" s="17"/>
      <c r="K26" s="17"/>
      <c r="L26" s="18"/>
      <c r="M26" s="33"/>
      <c r="N26" s="17"/>
      <c r="O26" s="17"/>
      <c r="P26" s="17"/>
      <c r="Q26" s="17"/>
      <c r="R26" s="17"/>
      <c r="S26" s="17"/>
      <c r="T26" s="17"/>
      <c r="U26" s="17"/>
      <c r="V26" s="17"/>
      <c r="W26" s="17"/>
      <c r="X26" s="34"/>
      <c r="Y26" s="2"/>
      <c r="Z26" s="2"/>
      <c r="AA26" s="2"/>
      <c r="AB26" s="2"/>
      <c r="AC26" s="2"/>
      <c r="AD26" s="2"/>
      <c r="AE26" s="2"/>
      <c r="AF26" s="2"/>
      <c r="AG26" s="2"/>
      <c r="AH26" s="2"/>
      <c r="AI26" s="2"/>
      <c r="AJ26" s="2"/>
    </row>
    <row r="27" ht="19.5" customHeight="1">
      <c r="A27" s="2"/>
      <c r="B27" s="15" t="s">
        <v>20</v>
      </c>
      <c r="C27" s="16" t="s">
        <v>21</v>
      </c>
      <c r="D27" s="17"/>
      <c r="E27" s="17"/>
      <c r="F27" s="17"/>
      <c r="G27" s="17"/>
      <c r="H27" s="17"/>
      <c r="I27" s="17"/>
      <c r="J27" s="17"/>
      <c r="K27" s="17"/>
      <c r="L27" s="18"/>
      <c r="M27" s="33"/>
      <c r="N27" s="17"/>
      <c r="O27" s="17"/>
      <c r="P27" s="17"/>
      <c r="Q27" s="17"/>
      <c r="R27" s="17"/>
      <c r="S27" s="17"/>
      <c r="T27" s="17"/>
      <c r="U27" s="17"/>
      <c r="V27" s="17"/>
      <c r="W27" s="17"/>
      <c r="X27" s="34"/>
      <c r="Y27" s="2"/>
      <c r="Z27" s="2"/>
      <c r="AA27" s="2"/>
      <c r="AB27" s="2"/>
      <c r="AC27" s="2"/>
      <c r="AD27" s="2"/>
      <c r="AE27" s="2"/>
      <c r="AF27" s="2"/>
      <c r="AG27" s="2"/>
      <c r="AH27" s="2"/>
      <c r="AI27" s="2"/>
      <c r="AJ27" s="2"/>
    </row>
    <row r="28" ht="19.5" customHeight="1">
      <c r="A28" s="2"/>
      <c r="B28" s="22"/>
      <c r="C28" s="16" t="s">
        <v>22</v>
      </c>
      <c r="D28" s="17"/>
      <c r="E28" s="17"/>
      <c r="F28" s="17"/>
      <c r="G28" s="17"/>
      <c r="H28" s="17"/>
      <c r="I28" s="17"/>
      <c r="J28" s="17"/>
      <c r="K28" s="17"/>
      <c r="L28" s="18"/>
      <c r="M28" s="33"/>
      <c r="N28" s="17"/>
      <c r="O28" s="17"/>
      <c r="P28" s="17"/>
      <c r="Q28" s="17"/>
      <c r="R28" s="17"/>
      <c r="S28" s="17"/>
      <c r="T28" s="17"/>
      <c r="U28" s="17"/>
      <c r="V28" s="17"/>
      <c r="W28" s="17"/>
      <c r="X28" s="34"/>
      <c r="Y28" s="2"/>
      <c r="Z28" s="2"/>
      <c r="AA28" s="2"/>
      <c r="AB28" s="2"/>
      <c r="AC28" s="2"/>
      <c r="AD28" s="2"/>
      <c r="AE28" s="2"/>
      <c r="AF28" s="2"/>
      <c r="AG28" s="2"/>
      <c r="AH28" s="2"/>
      <c r="AI28" s="2"/>
      <c r="AJ28" s="2"/>
    </row>
    <row r="29" ht="19.5" customHeight="1">
      <c r="A29" s="2"/>
      <c r="B29" s="35" t="s">
        <v>23</v>
      </c>
      <c r="C29" s="16" t="s">
        <v>12</v>
      </c>
      <c r="D29" s="17"/>
      <c r="E29" s="17"/>
      <c r="F29" s="17"/>
      <c r="G29" s="17"/>
      <c r="H29" s="17"/>
      <c r="I29" s="17"/>
      <c r="J29" s="17"/>
      <c r="K29" s="17"/>
      <c r="L29" s="18"/>
      <c r="M29" s="33"/>
      <c r="N29" s="17"/>
      <c r="O29" s="17"/>
      <c r="P29" s="17"/>
      <c r="Q29" s="17"/>
      <c r="R29" s="17"/>
      <c r="S29" s="17"/>
      <c r="T29" s="17"/>
      <c r="U29" s="17"/>
      <c r="V29" s="17"/>
      <c r="W29" s="17"/>
      <c r="X29" s="34"/>
      <c r="Y29" s="2"/>
      <c r="Z29" s="2"/>
      <c r="AA29" s="2"/>
      <c r="AB29" s="2"/>
      <c r="AC29" s="2"/>
      <c r="AD29" s="2"/>
      <c r="AE29" s="2"/>
      <c r="AF29" s="2"/>
      <c r="AG29" s="2"/>
      <c r="AH29" s="2"/>
      <c r="AI29" s="2"/>
      <c r="AJ29" s="2"/>
    </row>
    <row r="30" ht="19.5" customHeight="1">
      <c r="A30" s="2"/>
      <c r="B30" s="36"/>
      <c r="C30" s="11" t="s">
        <v>22</v>
      </c>
      <c r="D30" s="17"/>
      <c r="E30" s="17"/>
      <c r="F30" s="17"/>
      <c r="G30" s="17"/>
      <c r="H30" s="17"/>
      <c r="I30" s="17"/>
      <c r="J30" s="17"/>
      <c r="K30" s="17"/>
      <c r="L30" s="18"/>
      <c r="M30" s="33"/>
      <c r="N30" s="17"/>
      <c r="O30" s="17"/>
      <c r="P30" s="17"/>
      <c r="Q30" s="17"/>
      <c r="R30" s="17"/>
      <c r="S30" s="17"/>
      <c r="T30" s="17"/>
      <c r="U30" s="17"/>
      <c r="V30" s="17"/>
      <c r="W30" s="17"/>
      <c r="X30" s="34"/>
      <c r="Y30" s="2"/>
      <c r="Z30" s="2"/>
      <c r="AA30" s="2"/>
      <c r="AB30" s="2"/>
      <c r="AC30" s="2"/>
      <c r="AD30" s="2"/>
      <c r="AE30" s="2"/>
      <c r="AF30" s="2"/>
      <c r="AG30" s="2"/>
      <c r="AH30" s="2"/>
      <c r="AI30" s="2"/>
      <c r="AJ30" s="2"/>
    </row>
    <row r="31" ht="19.5" customHeight="1">
      <c r="A31" s="2"/>
      <c r="B31" s="15" t="s">
        <v>24</v>
      </c>
      <c r="C31" s="16" t="s">
        <v>25</v>
      </c>
      <c r="D31" s="17"/>
      <c r="E31" s="17"/>
      <c r="F31" s="17"/>
      <c r="G31" s="17"/>
      <c r="H31" s="17"/>
      <c r="I31" s="17"/>
      <c r="J31" s="17"/>
      <c r="K31" s="17"/>
      <c r="L31" s="18"/>
      <c r="M31" s="37"/>
      <c r="N31" s="17"/>
      <c r="O31" s="17"/>
      <c r="P31" s="17"/>
      <c r="Q31" s="17"/>
      <c r="R31" s="17"/>
      <c r="S31" s="17"/>
      <c r="T31" s="17"/>
      <c r="U31" s="17"/>
      <c r="V31" s="17"/>
      <c r="W31" s="17"/>
      <c r="X31" s="34"/>
      <c r="Y31" s="2"/>
      <c r="Z31" s="2"/>
      <c r="AA31" s="2"/>
      <c r="AB31" s="2"/>
      <c r="AC31" s="2"/>
      <c r="AD31" s="2"/>
      <c r="AE31" s="2"/>
      <c r="AF31" s="2"/>
      <c r="AG31" s="2"/>
      <c r="AH31" s="2"/>
      <c r="AI31" s="2"/>
      <c r="AJ31" s="2"/>
    </row>
    <row r="32" ht="19.5" customHeight="1">
      <c r="A32" s="2"/>
      <c r="B32" s="38"/>
      <c r="C32" s="16" t="s">
        <v>26</v>
      </c>
      <c r="D32" s="17"/>
      <c r="E32" s="17"/>
      <c r="F32" s="17"/>
      <c r="G32" s="17"/>
      <c r="H32" s="17"/>
      <c r="I32" s="17"/>
      <c r="J32" s="17"/>
      <c r="K32" s="17"/>
      <c r="L32" s="18"/>
      <c r="M32" s="39"/>
      <c r="N32" s="40"/>
      <c r="O32" s="40"/>
      <c r="P32" s="40"/>
      <c r="Q32" s="40"/>
      <c r="R32" s="40"/>
      <c r="S32" s="40"/>
      <c r="T32" s="40"/>
      <c r="U32" s="40"/>
      <c r="V32" s="40"/>
      <c r="W32" s="40"/>
      <c r="X32" s="41"/>
      <c r="Y32" s="2"/>
      <c r="Z32" s="2"/>
      <c r="AA32" s="2"/>
      <c r="AB32" s="2"/>
      <c r="AC32" s="2"/>
      <c r="AD32" s="2"/>
      <c r="AE32" s="2"/>
      <c r="AF32" s="2"/>
      <c r="AG32" s="2"/>
      <c r="AH32" s="2"/>
      <c r="AI32" s="2"/>
      <c r="AJ32" s="2"/>
    </row>
    <row r="33" ht="16.5" customHeight="1">
      <c r="A33" s="2"/>
      <c r="B33" s="2"/>
      <c r="C33" s="2"/>
      <c r="D33" s="2"/>
      <c r="E33" s="2"/>
      <c r="F33" s="2"/>
      <c r="G33" s="2"/>
      <c r="H33" s="2"/>
      <c r="I33" s="2"/>
      <c r="J33" s="2"/>
      <c r="K33" s="2"/>
      <c r="L33" s="2"/>
      <c r="M33" s="2"/>
      <c r="N33" s="2"/>
      <c r="O33" s="2"/>
      <c r="P33" s="2"/>
      <c r="Q33" s="2"/>
      <c r="R33" s="2"/>
      <c r="S33" s="2"/>
      <c r="T33" s="2"/>
      <c r="U33" s="2"/>
      <c r="V33" s="2"/>
      <c r="W33" s="2"/>
      <c r="X33" s="2"/>
      <c r="Y33" s="2"/>
      <c r="Z33" s="2"/>
      <c r="AA33" s="2"/>
      <c r="AB33" s="2"/>
      <c r="AC33" s="2"/>
      <c r="AD33" s="2"/>
      <c r="AE33" s="2"/>
      <c r="AF33" s="2"/>
      <c r="AG33" s="2"/>
      <c r="AH33" s="2"/>
      <c r="AI33" s="2"/>
      <c r="AJ33" s="2"/>
    </row>
    <row r="34" ht="19.5" customHeight="1">
      <c r="A34" s="10" t="s">
        <v>27</v>
      </c>
      <c r="B34" s="2"/>
      <c r="C34" s="2"/>
      <c r="D34" s="2"/>
      <c r="E34" s="2"/>
      <c r="F34" s="2"/>
      <c r="G34" s="2"/>
      <c r="H34" s="2"/>
      <c r="I34" s="2"/>
      <c r="J34" s="2"/>
      <c r="K34" s="2"/>
      <c r="L34" s="2"/>
      <c r="M34" s="2"/>
      <c r="N34" s="2"/>
      <c r="O34" s="2"/>
      <c r="P34" s="2"/>
      <c r="Q34" s="2"/>
      <c r="R34" s="2"/>
      <c r="S34" s="2"/>
      <c r="T34" s="2"/>
      <c r="U34" s="2"/>
      <c r="V34" s="2"/>
      <c r="W34" s="2"/>
      <c r="X34" s="2"/>
      <c r="Y34" s="2"/>
      <c r="Z34" s="2"/>
      <c r="AA34" s="2"/>
      <c r="AB34" s="2"/>
      <c r="AC34" s="2"/>
      <c r="AD34" s="2"/>
      <c r="AE34" s="2"/>
      <c r="AF34" s="2"/>
      <c r="AG34" s="2"/>
      <c r="AH34" s="2"/>
      <c r="AI34" s="2"/>
      <c r="AJ34" s="2"/>
    </row>
    <row r="35" ht="19.5" customHeight="1">
      <c r="A35" s="2"/>
      <c r="B35" s="5" t="s">
        <v>28</v>
      </c>
      <c r="C35" s="2"/>
      <c r="D35" s="2"/>
      <c r="E35" s="2"/>
      <c r="F35" s="2"/>
      <c r="G35" s="2"/>
      <c r="H35" s="2"/>
      <c r="I35" s="2"/>
      <c r="J35" s="2"/>
      <c r="K35" s="2"/>
      <c r="L35" s="2"/>
      <c r="M35" s="2"/>
      <c r="N35" s="2"/>
      <c r="O35" s="2"/>
      <c r="P35" s="2"/>
      <c r="Q35" s="2"/>
      <c r="R35" s="2"/>
      <c r="S35" s="2"/>
      <c r="T35" s="2"/>
      <c r="U35" s="2"/>
      <c r="V35" s="2"/>
      <c r="W35" s="2"/>
      <c r="X35" s="42"/>
      <c r="Y35" s="2"/>
      <c r="Z35" s="2"/>
      <c r="AA35" s="2"/>
      <c r="AB35" s="2"/>
      <c r="AC35" s="2"/>
      <c r="AD35" s="2"/>
      <c r="AE35" s="2"/>
      <c r="AF35" s="2"/>
      <c r="AG35" s="2"/>
      <c r="AH35" s="2"/>
      <c r="AI35" s="2"/>
      <c r="AJ35" s="2"/>
    </row>
    <row r="36" ht="19.5" customHeight="1">
      <c r="A36" s="2"/>
      <c r="B36" s="43"/>
      <c r="C36" s="44"/>
      <c r="AB36" s="2"/>
      <c r="AC36" s="2"/>
      <c r="AD36" s="2"/>
      <c r="AE36" s="2"/>
      <c r="AF36" s="2"/>
      <c r="AG36" s="2"/>
      <c r="AH36" s="2"/>
      <c r="AI36" s="2"/>
      <c r="AJ36" s="2"/>
    </row>
    <row r="37" ht="28.5" customHeight="1">
      <c r="A37" s="2"/>
      <c r="B37" s="45" t="s">
        <v>29</v>
      </c>
      <c r="C37" s="46" t="s">
        <v>30</v>
      </c>
      <c r="D37" s="47"/>
      <c r="E37" s="47"/>
      <c r="F37" s="47"/>
      <c r="G37" s="47"/>
      <c r="H37" s="47"/>
      <c r="I37" s="47"/>
      <c r="J37" s="47"/>
      <c r="K37" s="47"/>
      <c r="L37" s="48"/>
      <c r="M37" s="49" t="s">
        <v>31</v>
      </c>
      <c r="N37" s="47"/>
      <c r="O37" s="47"/>
      <c r="P37" s="47"/>
      <c r="Q37" s="48"/>
      <c r="R37" s="50" t="s">
        <v>32</v>
      </c>
      <c r="S37" s="17"/>
      <c r="T37" s="17"/>
      <c r="U37" s="17"/>
      <c r="V37" s="17"/>
      <c r="W37" s="18"/>
      <c r="X37" s="45" t="s">
        <v>33</v>
      </c>
      <c r="Y37" s="45" t="s">
        <v>34</v>
      </c>
      <c r="Z37" s="51" t="s">
        <v>35</v>
      </c>
      <c r="AA37" s="44"/>
      <c r="AB37" s="2"/>
      <c r="AC37" s="2"/>
      <c r="AD37" s="2"/>
      <c r="AE37" s="2"/>
      <c r="AF37" s="2"/>
      <c r="AG37" s="2"/>
      <c r="AH37" s="2"/>
      <c r="AI37" s="2"/>
      <c r="AJ37" s="2"/>
    </row>
    <row r="38" ht="28.5" customHeight="1">
      <c r="A38" s="2"/>
      <c r="B38" s="36"/>
      <c r="C38" s="52"/>
      <c r="D38" s="53"/>
      <c r="E38" s="53"/>
      <c r="F38" s="53"/>
      <c r="G38" s="53"/>
      <c r="H38" s="53"/>
      <c r="I38" s="53"/>
      <c r="J38" s="53"/>
      <c r="K38" s="53"/>
      <c r="L38" s="54"/>
      <c r="M38" s="52"/>
      <c r="N38" s="53"/>
      <c r="O38" s="53"/>
      <c r="P38" s="53"/>
      <c r="Q38" s="54"/>
      <c r="R38" s="55" t="s">
        <v>36</v>
      </c>
      <c r="S38" s="40"/>
      <c r="T38" s="40"/>
      <c r="U38" s="40"/>
      <c r="V38" s="56"/>
      <c r="W38" s="57" t="s">
        <v>37</v>
      </c>
      <c r="X38" s="58"/>
      <c r="Y38" s="58"/>
      <c r="Z38" s="36"/>
      <c r="AA38" s="42"/>
      <c r="AB38" s="2"/>
      <c r="AC38" s="2"/>
      <c r="AD38" s="2"/>
      <c r="AE38" s="2"/>
      <c r="AF38" s="2"/>
      <c r="AG38" s="2"/>
      <c r="AH38" s="2"/>
      <c r="AI38" s="2"/>
      <c r="AJ38" s="2"/>
    </row>
    <row r="39" ht="33.75" customHeight="1">
      <c r="A39" s="2"/>
      <c r="B39" s="59">
        <v>1.0</v>
      </c>
      <c r="C39" s="60"/>
      <c r="D39" s="20"/>
      <c r="E39" s="20"/>
      <c r="F39" s="20"/>
      <c r="G39" s="20"/>
      <c r="H39" s="20"/>
      <c r="I39" s="20"/>
      <c r="J39" s="20"/>
      <c r="K39" s="20"/>
      <c r="L39" s="61"/>
      <c r="M39" s="62"/>
      <c r="N39" s="63"/>
      <c r="O39" s="63"/>
      <c r="P39" s="63"/>
      <c r="Q39" s="64"/>
      <c r="R39" s="65"/>
      <c r="S39" s="66"/>
      <c r="T39" s="66"/>
      <c r="U39" s="66"/>
      <c r="V39" s="67"/>
      <c r="W39" s="68"/>
      <c r="X39" s="68"/>
      <c r="Y39" s="69"/>
      <c r="Z39" s="70" t="str">
        <f>IFERROR(VLOOKUP(Y39, '【参考】数式用'!$A$2:$B$50, 2, FALSE), "")</f>
        <v/>
      </c>
      <c r="AA39" s="71"/>
      <c r="AB39" s="2"/>
      <c r="AC39" s="2"/>
      <c r="AD39" s="2"/>
      <c r="AE39" s="2"/>
      <c r="AF39" s="2"/>
      <c r="AG39" s="2"/>
      <c r="AH39" s="2"/>
      <c r="AI39" s="2"/>
      <c r="AJ39" s="2"/>
    </row>
    <row r="40" ht="33.75" customHeight="1">
      <c r="A40" s="2"/>
      <c r="B40" s="50">
        <f t="shared" ref="B40:B1238" si="1">B39+1</f>
        <v>2</v>
      </c>
      <c r="C40" s="72"/>
      <c r="D40" s="17"/>
      <c r="E40" s="17"/>
      <c r="F40" s="17"/>
      <c r="G40" s="17"/>
      <c r="H40" s="17"/>
      <c r="I40" s="17"/>
      <c r="J40" s="17"/>
      <c r="K40" s="17"/>
      <c r="L40" s="18"/>
      <c r="M40" s="73"/>
      <c r="N40" s="17"/>
      <c r="O40" s="17"/>
      <c r="P40" s="17"/>
      <c r="Q40" s="18"/>
      <c r="R40" s="65"/>
      <c r="S40" s="66"/>
      <c r="T40" s="66"/>
      <c r="U40" s="66"/>
      <c r="V40" s="67"/>
      <c r="W40" s="68"/>
      <c r="X40" s="74"/>
      <c r="Y40" s="75"/>
      <c r="Z40" s="70" t="str">
        <f>IFERROR(VLOOKUP(Y40, '【参考】数式用'!$A$2:$B$50, 2, FALSE), "")</f>
        <v/>
      </c>
      <c r="AA40" s="71"/>
      <c r="AB40" s="2"/>
      <c r="AC40" s="2"/>
      <c r="AD40" s="2"/>
      <c r="AE40" s="2"/>
      <c r="AF40" s="2"/>
      <c r="AG40" s="2"/>
      <c r="AH40" s="2"/>
      <c r="AI40" s="2"/>
      <c r="AJ40" s="2"/>
    </row>
    <row r="41" ht="33.75" customHeight="1">
      <c r="A41" s="2"/>
      <c r="B41" s="50">
        <f t="shared" si="1"/>
        <v>3</v>
      </c>
      <c r="C41" s="72"/>
      <c r="D41" s="17"/>
      <c r="E41" s="17"/>
      <c r="F41" s="17"/>
      <c r="G41" s="17"/>
      <c r="H41" s="17"/>
      <c r="I41" s="17"/>
      <c r="J41" s="17"/>
      <c r="K41" s="17"/>
      <c r="L41" s="18"/>
      <c r="M41" s="73"/>
      <c r="N41" s="17"/>
      <c r="O41" s="17"/>
      <c r="P41" s="17"/>
      <c r="Q41" s="18"/>
      <c r="R41" s="65"/>
      <c r="S41" s="66"/>
      <c r="T41" s="66"/>
      <c r="U41" s="66"/>
      <c r="V41" s="67"/>
      <c r="W41" s="68"/>
      <c r="X41" s="74"/>
      <c r="Y41" s="75"/>
      <c r="Z41" s="70" t="str">
        <f>IFERROR(VLOOKUP(Y41, '【参考】数式用'!$A$2:$B$50, 2, FALSE), "")</f>
        <v/>
      </c>
      <c r="AA41" s="71"/>
      <c r="AB41" s="2"/>
      <c r="AC41" s="2"/>
      <c r="AD41" s="2"/>
      <c r="AE41" s="2"/>
      <c r="AF41" s="2"/>
      <c r="AG41" s="2"/>
      <c r="AH41" s="2"/>
      <c r="AI41" s="2"/>
      <c r="AJ41" s="2"/>
    </row>
    <row r="42" ht="33.75" customHeight="1">
      <c r="A42" s="2"/>
      <c r="B42" s="50">
        <f t="shared" si="1"/>
        <v>4</v>
      </c>
      <c r="C42" s="72"/>
      <c r="D42" s="17"/>
      <c r="E42" s="17"/>
      <c r="F42" s="17"/>
      <c r="G42" s="17"/>
      <c r="H42" s="17"/>
      <c r="I42" s="17"/>
      <c r="J42" s="17"/>
      <c r="K42" s="17"/>
      <c r="L42" s="18"/>
      <c r="M42" s="73"/>
      <c r="N42" s="17"/>
      <c r="O42" s="17"/>
      <c r="P42" s="17"/>
      <c r="Q42" s="18"/>
      <c r="R42" s="65"/>
      <c r="S42" s="66"/>
      <c r="T42" s="66"/>
      <c r="U42" s="66"/>
      <c r="V42" s="67"/>
      <c r="W42" s="68"/>
      <c r="X42" s="74"/>
      <c r="Y42" s="75"/>
      <c r="Z42" s="70" t="str">
        <f>IFERROR(VLOOKUP(Y42, '【参考】数式用'!$A$2:$B$50, 2, FALSE), "")</f>
        <v/>
      </c>
      <c r="AA42" s="71"/>
      <c r="AB42" s="2"/>
      <c r="AC42" s="2"/>
      <c r="AD42" s="2"/>
      <c r="AE42" s="2"/>
      <c r="AF42" s="2"/>
      <c r="AG42" s="2"/>
      <c r="AH42" s="2"/>
      <c r="AI42" s="2"/>
      <c r="AJ42" s="2"/>
    </row>
    <row r="43" ht="33.75" customHeight="1">
      <c r="A43" s="2"/>
      <c r="B43" s="50">
        <f t="shared" si="1"/>
        <v>5</v>
      </c>
      <c r="C43" s="72"/>
      <c r="D43" s="17"/>
      <c r="E43" s="17"/>
      <c r="F43" s="17"/>
      <c r="G43" s="17"/>
      <c r="H43" s="17"/>
      <c r="I43" s="17"/>
      <c r="J43" s="17"/>
      <c r="K43" s="17"/>
      <c r="L43" s="18"/>
      <c r="M43" s="73"/>
      <c r="N43" s="17"/>
      <c r="O43" s="17"/>
      <c r="P43" s="17"/>
      <c r="Q43" s="18"/>
      <c r="R43" s="65"/>
      <c r="S43" s="66"/>
      <c r="T43" s="66"/>
      <c r="U43" s="66"/>
      <c r="V43" s="67"/>
      <c r="W43" s="68"/>
      <c r="X43" s="74"/>
      <c r="Y43" s="75"/>
      <c r="Z43" s="70" t="str">
        <f>IFERROR(VLOOKUP(Y43, '【参考】数式用'!$A$2:$B$50, 2, FALSE), "")</f>
        <v/>
      </c>
      <c r="AA43" s="71"/>
      <c r="AB43" s="2"/>
      <c r="AC43" s="2"/>
      <c r="AD43" s="2"/>
      <c r="AE43" s="2"/>
      <c r="AF43" s="2"/>
      <c r="AG43" s="2"/>
      <c r="AH43" s="2"/>
      <c r="AI43" s="2"/>
      <c r="AJ43" s="2"/>
    </row>
    <row r="44" ht="33.75" customHeight="1">
      <c r="A44" s="2"/>
      <c r="B44" s="50">
        <f t="shared" si="1"/>
        <v>6</v>
      </c>
      <c r="C44" s="72"/>
      <c r="D44" s="17"/>
      <c r="E44" s="17"/>
      <c r="F44" s="17"/>
      <c r="G44" s="17"/>
      <c r="H44" s="17"/>
      <c r="I44" s="17"/>
      <c r="J44" s="17"/>
      <c r="K44" s="17"/>
      <c r="L44" s="18"/>
      <c r="M44" s="73"/>
      <c r="N44" s="17"/>
      <c r="O44" s="17"/>
      <c r="P44" s="17"/>
      <c r="Q44" s="18"/>
      <c r="R44" s="65"/>
      <c r="S44" s="66"/>
      <c r="T44" s="66"/>
      <c r="U44" s="66"/>
      <c r="V44" s="67"/>
      <c r="W44" s="68"/>
      <c r="X44" s="74"/>
      <c r="Y44" s="75"/>
      <c r="Z44" s="70" t="str">
        <f>IFERROR(VLOOKUP(Y44, '【参考】数式用'!$A$2:$B$50, 2, FALSE), "")</f>
        <v/>
      </c>
      <c r="AA44" s="71"/>
      <c r="AB44" s="2"/>
      <c r="AC44" s="2"/>
      <c r="AD44" s="2"/>
      <c r="AE44" s="2"/>
      <c r="AF44" s="2"/>
      <c r="AG44" s="2"/>
      <c r="AH44" s="2"/>
      <c r="AI44" s="2"/>
      <c r="AJ44" s="2"/>
    </row>
    <row r="45" ht="33.75" customHeight="1">
      <c r="A45" s="2"/>
      <c r="B45" s="50">
        <f t="shared" si="1"/>
        <v>7</v>
      </c>
      <c r="C45" s="72"/>
      <c r="D45" s="17"/>
      <c r="E45" s="17"/>
      <c r="F45" s="17"/>
      <c r="G45" s="17"/>
      <c r="H45" s="17"/>
      <c r="I45" s="17"/>
      <c r="J45" s="17"/>
      <c r="K45" s="17"/>
      <c r="L45" s="18"/>
      <c r="M45" s="73"/>
      <c r="N45" s="17"/>
      <c r="O45" s="17"/>
      <c r="P45" s="17"/>
      <c r="Q45" s="18"/>
      <c r="R45" s="65"/>
      <c r="S45" s="66"/>
      <c r="T45" s="66"/>
      <c r="U45" s="66"/>
      <c r="V45" s="67"/>
      <c r="W45" s="68"/>
      <c r="X45" s="74"/>
      <c r="Y45" s="76"/>
      <c r="Z45" s="70" t="str">
        <f>IFERROR(VLOOKUP(Y45, '【参考】数式用'!$A$2:$B$50, 2, FALSE), "")</f>
        <v/>
      </c>
      <c r="AA45" s="71"/>
      <c r="AB45" s="2"/>
      <c r="AC45" s="2"/>
      <c r="AD45" s="2"/>
      <c r="AE45" s="2"/>
      <c r="AF45" s="2"/>
      <c r="AG45" s="2"/>
      <c r="AH45" s="2"/>
      <c r="AI45" s="2"/>
      <c r="AJ45" s="2"/>
    </row>
    <row r="46" ht="33.75" customHeight="1">
      <c r="A46" s="2"/>
      <c r="B46" s="50">
        <f t="shared" si="1"/>
        <v>8</v>
      </c>
      <c r="C46" s="72"/>
      <c r="D46" s="17"/>
      <c r="E46" s="17"/>
      <c r="F46" s="17"/>
      <c r="G46" s="17"/>
      <c r="H46" s="17"/>
      <c r="I46" s="17"/>
      <c r="J46" s="17"/>
      <c r="K46" s="17"/>
      <c r="L46" s="18"/>
      <c r="M46" s="77"/>
      <c r="N46" s="17"/>
      <c r="O46" s="17"/>
      <c r="P46" s="17"/>
      <c r="Q46" s="18"/>
      <c r="R46" s="65"/>
      <c r="S46" s="66"/>
      <c r="T46" s="66"/>
      <c r="U46" s="66"/>
      <c r="V46" s="67"/>
      <c r="W46" s="68"/>
      <c r="X46" s="74"/>
      <c r="Y46" s="76"/>
      <c r="Z46" s="70" t="str">
        <f>IFERROR(VLOOKUP(Y46, '【参考】数式用'!$A$2:$B$50, 2, FALSE), "")</f>
        <v/>
      </c>
      <c r="AA46" s="71"/>
      <c r="AB46" s="2"/>
      <c r="AC46" s="2"/>
      <c r="AD46" s="2"/>
      <c r="AE46" s="2"/>
      <c r="AF46" s="2"/>
      <c r="AG46" s="2"/>
      <c r="AH46" s="2"/>
      <c r="AI46" s="2"/>
      <c r="AJ46" s="2"/>
    </row>
    <row r="47" ht="33.75" customHeight="1">
      <c r="A47" s="2"/>
      <c r="B47" s="50">
        <f t="shared" si="1"/>
        <v>9</v>
      </c>
      <c r="C47" s="72"/>
      <c r="D47" s="17"/>
      <c r="E47" s="17"/>
      <c r="F47" s="17"/>
      <c r="G47" s="17"/>
      <c r="H47" s="17"/>
      <c r="I47" s="17"/>
      <c r="J47" s="17"/>
      <c r="K47" s="17"/>
      <c r="L47" s="18"/>
      <c r="M47" s="77"/>
      <c r="N47" s="17"/>
      <c r="O47" s="17"/>
      <c r="P47" s="17"/>
      <c r="Q47" s="18"/>
      <c r="R47" s="65"/>
      <c r="S47" s="66"/>
      <c r="T47" s="66"/>
      <c r="U47" s="66"/>
      <c r="V47" s="67"/>
      <c r="W47" s="68"/>
      <c r="X47" s="74"/>
      <c r="Y47" s="75"/>
      <c r="Z47" s="70" t="str">
        <f>IFERROR(VLOOKUP(Y47, '【参考】数式用'!$A$2:$B$50, 2, FALSE), "")</f>
        <v/>
      </c>
      <c r="AA47" s="71"/>
      <c r="AB47" s="2"/>
      <c r="AC47" s="2"/>
      <c r="AD47" s="2"/>
      <c r="AE47" s="2"/>
      <c r="AF47" s="2"/>
      <c r="AG47" s="2"/>
      <c r="AH47" s="2"/>
      <c r="AI47" s="2"/>
      <c r="AJ47" s="2"/>
    </row>
    <row r="48" ht="33.75" customHeight="1">
      <c r="A48" s="2"/>
      <c r="B48" s="50">
        <f t="shared" si="1"/>
        <v>10</v>
      </c>
      <c r="C48" s="72"/>
      <c r="D48" s="17"/>
      <c r="E48" s="17"/>
      <c r="F48" s="17"/>
      <c r="G48" s="17"/>
      <c r="H48" s="17"/>
      <c r="I48" s="17"/>
      <c r="J48" s="17"/>
      <c r="K48" s="17"/>
      <c r="L48" s="18"/>
      <c r="M48" s="77"/>
      <c r="N48" s="17"/>
      <c r="O48" s="17"/>
      <c r="P48" s="17"/>
      <c r="Q48" s="18"/>
      <c r="R48" s="65"/>
      <c r="S48" s="66"/>
      <c r="T48" s="66"/>
      <c r="U48" s="66"/>
      <c r="V48" s="67"/>
      <c r="W48" s="68"/>
      <c r="X48" s="74"/>
      <c r="Y48" s="76"/>
      <c r="Z48" s="70" t="str">
        <f>IFERROR(VLOOKUP(Y48, '【参考】数式用'!$A$2:$B$50, 2, FALSE), "")</f>
        <v/>
      </c>
      <c r="AA48" s="71"/>
      <c r="AB48" s="2"/>
      <c r="AC48" s="2"/>
      <c r="AD48" s="2"/>
      <c r="AE48" s="2"/>
      <c r="AF48" s="2"/>
      <c r="AG48" s="2"/>
      <c r="AH48" s="2"/>
      <c r="AI48" s="2"/>
      <c r="AJ48" s="2"/>
    </row>
    <row r="49" ht="33.75" customHeight="1">
      <c r="A49" s="2"/>
      <c r="B49" s="50">
        <f t="shared" si="1"/>
        <v>11</v>
      </c>
      <c r="C49" s="72"/>
      <c r="D49" s="17"/>
      <c r="E49" s="17"/>
      <c r="F49" s="17"/>
      <c r="G49" s="17"/>
      <c r="H49" s="17"/>
      <c r="I49" s="17"/>
      <c r="J49" s="17"/>
      <c r="K49" s="17"/>
      <c r="L49" s="18"/>
      <c r="M49" s="77"/>
      <c r="N49" s="17"/>
      <c r="O49" s="17"/>
      <c r="P49" s="17"/>
      <c r="Q49" s="18"/>
      <c r="R49" s="65"/>
      <c r="S49" s="66"/>
      <c r="T49" s="66"/>
      <c r="U49" s="66"/>
      <c r="V49" s="67"/>
      <c r="W49" s="68"/>
      <c r="X49" s="74"/>
      <c r="Y49" s="75"/>
      <c r="Z49" s="70" t="str">
        <f>IFERROR(VLOOKUP(Y49, '【参考】数式用'!$A$2:$B$50, 2, FALSE), "")</f>
        <v/>
      </c>
      <c r="AA49" s="71"/>
      <c r="AB49" s="2"/>
      <c r="AC49" s="2"/>
      <c r="AD49" s="2"/>
      <c r="AE49" s="2"/>
      <c r="AF49" s="2"/>
      <c r="AG49" s="2"/>
      <c r="AH49" s="2"/>
      <c r="AI49" s="2"/>
      <c r="AJ49" s="2"/>
    </row>
    <row r="50" ht="33.75" customHeight="1">
      <c r="A50" s="2"/>
      <c r="B50" s="50">
        <f t="shared" si="1"/>
        <v>12</v>
      </c>
      <c r="C50" s="72"/>
      <c r="D50" s="17"/>
      <c r="E50" s="17"/>
      <c r="F50" s="17"/>
      <c r="G50" s="17"/>
      <c r="H50" s="17"/>
      <c r="I50" s="17"/>
      <c r="J50" s="17"/>
      <c r="K50" s="17"/>
      <c r="L50" s="18"/>
      <c r="M50" s="77"/>
      <c r="N50" s="17"/>
      <c r="O50" s="17"/>
      <c r="P50" s="17"/>
      <c r="Q50" s="18"/>
      <c r="R50" s="65"/>
      <c r="S50" s="66"/>
      <c r="T50" s="66"/>
      <c r="U50" s="66"/>
      <c r="V50" s="67"/>
      <c r="W50" s="68"/>
      <c r="X50" s="74"/>
      <c r="Y50" s="75"/>
      <c r="Z50" s="70" t="str">
        <f>IFERROR(VLOOKUP(Y50, '【参考】数式用'!$A$2:$B$50, 2, FALSE), "")</f>
        <v/>
      </c>
      <c r="AA50" s="71"/>
      <c r="AB50" s="2"/>
      <c r="AC50" s="2"/>
      <c r="AD50" s="2"/>
      <c r="AE50" s="2"/>
      <c r="AF50" s="2"/>
      <c r="AG50" s="2"/>
      <c r="AH50" s="2"/>
      <c r="AI50" s="2"/>
      <c r="AJ50" s="2"/>
    </row>
    <row r="51" ht="33.75" customHeight="1">
      <c r="A51" s="2"/>
      <c r="B51" s="50">
        <f t="shared" si="1"/>
        <v>13</v>
      </c>
      <c r="C51" s="72"/>
      <c r="D51" s="17"/>
      <c r="E51" s="17"/>
      <c r="F51" s="17"/>
      <c r="G51" s="17"/>
      <c r="H51" s="17"/>
      <c r="I51" s="17"/>
      <c r="J51" s="17"/>
      <c r="K51" s="17"/>
      <c r="L51" s="18"/>
      <c r="M51" s="77"/>
      <c r="N51" s="17"/>
      <c r="O51" s="17"/>
      <c r="P51" s="17"/>
      <c r="Q51" s="18"/>
      <c r="R51" s="65"/>
      <c r="S51" s="66"/>
      <c r="T51" s="66"/>
      <c r="U51" s="66"/>
      <c r="V51" s="67"/>
      <c r="W51" s="68"/>
      <c r="X51" s="74"/>
      <c r="Y51" s="75"/>
      <c r="Z51" s="70" t="str">
        <f>IFERROR(VLOOKUP(Y51, '【参考】数式用'!$A$2:$B$50, 2, FALSE), "")</f>
        <v/>
      </c>
      <c r="AA51" s="71"/>
      <c r="AB51" s="2"/>
      <c r="AC51" s="2"/>
      <c r="AD51" s="2"/>
      <c r="AE51" s="2"/>
      <c r="AF51" s="2"/>
      <c r="AG51" s="2"/>
      <c r="AH51" s="2"/>
      <c r="AI51" s="2"/>
      <c r="AJ51" s="2"/>
    </row>
    <row r="52" ht="33.75" customHeight="1">
      <c r="A52" s="2"/>
      <c r="B52" s="50">
        <f t="shared" si="1"/>
        <v>14</v>
      </c>
      <c r="C52" s="72"/>
      <c r="D52" s="17"/>
      <c r="E52" s="17"/>
      <c r="F52" s="17"/>
      <c r="G52" s="17"/>
      <c r="H52" s="17"/>
      <c r="I52" s="17"/>
      <c r="J52" s="17"/>
      <c r="K52" s="17"/>
      <c r="L52" s="18"/>
      <c r="M52" s="77"/>
      <c r="N52" s="17"/>
      <c r="O52" s="17"/>
      <c r="P52" s="17"/>
      <c r="Q52" s="18"/>
      <c r="R52" s="65"/>
      <c r="S52" s="66"/>
      <c r="T52" s="66"/>
      <c r="U52" s="66"/>
      <c r="V52" s="67"/>
      <c r="W52" s="68"/>
      <c r="X52" s="74"/>
      <c r="Y52" s="75"/>
      <c r="Z52" s="70" t="str">
        <f>IFERROR(VLOOKUP(Y52, '【参考】数式用'!$A$2:$B$50, 2, FALSE), "")</f>
        <v/>
      </c>
      <c r="AA52" s="71"/>
      <c r="AB52" s="2"/>
      <c r="AC52" s="2"/>
      <c r="AD52" s="2"/>
      <c r="AE52" s="2"/>
      <c r="AF52" s="2"/>
      <c r="AG52" s="2"/>
      <c r="AH52" s="2"/>
      <c r="AI52" s="2"/>
      <c r="AJ52" s="2"/>
    </row>
    <row r="53" ht="33.75" customHeight="1">
      <c r="A53" s="2"/>
      <c r="B53" s="50">
        <f t="shared" si="1"/>
        <v>15</v>
      </c>
      <c r="C53" s="72"/>
      <c r="D53" s="17"/>
      <c r="E53" s="17"/>
      <c r="F53" s="17"/>
      <c r="G53" s="17"/>
      <c r="H53" s="17"/>
      <c r="I53" s="17"/>
      <c r="J53" s="17"/>
      <c r="K53" s="17"/>
      <c r="L53" s="18"/>
      <c r="M53" s="77"/>
      <c r="N53" s="17"/>
      <c r="O53" s="17"/>
      <c r="P53" s="17"/>
      <c r="Q53" s="18"/>
      <c r="R53" s="65"/>
      <c r="S53" s="66"/>
      <c r="T53" s="66"/>
      <c r="U53" s="66"/>
      <c r="V53" s="67"/>
      <c r="W53" s="68"/>
      <c r="X53" s="74"/>
      <c r="Y53" s="75"/>
      <c r="Z53" s="70" t="str">
        <f>IFERROR(VLOOKUP(Y53, '【参考】数式用'!$A$2:$B$50, 2, FALSE), "")</f>
        <v/>
      </c>
      <c r="AA53" s="71"/>
      <c r="AB53" s="2"/>
      <c r="AC53" s="2"/>
      <c r="AD53" s="2"/>
      <c r="AE53" s="2"/>
      <c r="AF53" s="2"/>
      <c r="AG53" s="2"/>
      <c r="AH53" s="2"/>
      <c r="AI53" s="2"/>
      <c r="AJ53" s="2"/>
    </row>
    <row r="54" ht="33.75" customHeight="1">
      <c r="A54" s="2"/>
      <c r="B54" s="50">
        <f t="shared" si="1"/>
        <v>16</v>
      </c>
      <c r="C54" s="72"/>
      <c r="D54" s="17"/>
      <c r="E54" s="17"/>
      <c r="F54" s="17"/>
      <c r="G54" s="17"/>
      <c r="H54" s="17"/>
      <c r="I54" s="17"/>
      <c r="J54" s="17"/>
      <c r="K54" s="17"/>
      <c r="L54" s="18"/>
      <c r="M54" s="77"/>
      <c r="N54" s="17"/>
      <c r="O54" s="17"/>
      <c r="P54" s="17"/>
      <c r="Q54" s="18"/>
      <c r="R54" s="65"/>
      <c r="S54" s="66"/>
      <c r="T54" s="66"/>
      <c r="U54" s="66"/>
      <c r="V54" s="67"/>
      <c r="W54" s="68"/>
      <c r="X54" s="74"/>
      <c r="Y54" s="75"/>
      <c r="Z54" s="70" t="str">
        <f>IFERROR(VLOOKUP(Y54, '【参考】数式用'!$A$2:$B$50, 2, FALSE), "")</f>
        <v/>
      </c>
      <c r="AA54" s="71"/>
      <c r="AB54" s="2"/>
      <c r="AC54" s="2"/>
      <c r="AD54" s="2"/>
      <c r="AE54" s="2"/>
      <c r="AF54" s="2"/>
      <c r="AG54" s="2"/>
      <c r="AH54" s="2"/>
      <c r="AI54" s="2"/>
      <c r="AJ54" s="2"/>
    </row>
    <row r="55" ht="33.75" customHeight="1">
      <c r="A55" s="2"/>
      <c r="B55" s="50">
        <f t="shared" si="1"/>
        <v>17</v>
      </c>
      <c r="C55" s="72"/>
      <c r="D55" s="17"/>
      <c r="E55" s="17"/>
      <c r="F55" s="17"/>
      <c r="G55" s="17"/>
      <c r="H55" s="17"/>
      <c r="I55" s="17"/>
      <c r="J55" s="17"/>
      <c r="K55" s="17"/>
      <c r="L55" s="18"/>
      <c r="M55" s="77"/>
      <c r="N55" s="17"/>
      <c r="O55" s="17"/>
      <c r="P55" s="17"/>
      <c r="Q55" s="18"/>
      <c r="R55" s="65"/>
      <c r="S55" s="66"/>
      <c r="T55" s="66"/>
      <c r="U55" s="66"/>
      <c r="V55" s="67"/>
      <c r="W55" s="68"/>
      <c r="X55" s="74"/>
      <c r="Y55" s="75"/>
      <c r="Z55" s="70" t="str">
        <f>IFERROR(VLOOKUP(Y55, '【参考】数式用'!$A$2:$B$50, 2, FALSE), "")</f>
        <v/>
      </c>
      <c r="AA55" s="71"/>
      <c r="AB55" s="2"/>
      <c r="AC55" s="2"/>
      <c r="AD55" s="2"/>
      <c r="AE55" s="2"/>
      <c r="AF55" s="2"/>
      <c r="AG55" s="2"/>
      <c r="AH55" s="2"/>
      <c r="AI55" s="2"/>
      <c r="AJ55" s="2"/>
    </row>
    <row r="56" ht="33.75" customHeight="1">
      <c r="A56" s="2"/>
      <c r="B56" s="50">
        <f t="shared" si="1"/>
        <v>18</v>
      </c>
      <c r="C56" s="72"/>
      <c r="D56" s="17"/>
      <c r="E56" s="17"/>
      <c r="F56" s="17"/>
      <c r="G56" s="17"/>
      <c r="H56" s="17"/>
      <c r="I56" s="17"/>
      <c r="J56" s="17"/>
      <c r="K56" s="17"/>
      <c r="L56" s="18"/>
      <c r="M56" s="77"/>
      <c r="N56" s="17"/>
      <c r="O56" s="17"/>
      <c r="P56" s="17"/>
      <c r="Q56" s="18"/>
      <c r="R56" s="65"/>
      <c r="S56" s="66"/>
      <c r="T56" s="66"/>
      <c r="U56" s="66"/>
      <c r="V56" s="67"/>
      <c r="W56" s="68"/>
      <c r="X56" s="74"/>
      <c r="Y56" s="75"/>
      <c r="Z56" s="70" t="str">
        <f>IFERROR(VLOOKUP(Y56, '【参考】数式用'!$A$2:$B$50, 2, FALSE), "")</f>
        <v/>
      </c>
      <c r="AA56" s="71"/>
      <c r="AB56" s="2"/>
      <c r="AC56" s="2"/>
      <c r="AD56" s="2"/>
      <c r="AE56" s="2"/>
      <c r="AF56" s="2"/>
      <c r="AG56" s="2"/>
      <c r="AH56" s="2"/>
      <c r="AI56" s="2"/>
      <c r="AJ56" s="2"/>
    </row>
    <row r="57" ht="33.75" customHeight="1">
      <c r="A57" s="2"/>
      <c r="B57" s="50">
        <f t="shared" si="1"/>
        <v>19</v>
      </c>
      <c r="C57" s="72"/>
      <c r="D57" s="17"/>
      <c r="E57" s="17"/>
      <c r="F57" s="17"/>
      <c r="G57" s="17"/>
      <c r="H57" s="17"/>
      <c r="I57" s="17"/>
      <c r="J57" s="17"/>
      <c r="K57" s="17"/>
      <c r="L57" s="18"/>
      <c r="M57" s="77"/>
      <c r="N57" s="17"/>
      <c r="O57" s="17"/>
      <c r="P57" s="17"/>
      <c r="Q57" s="18"/>
      <c r="R57" s="65"/>
      <c r="S57" s="66"/>
      <c r="T57" s="66"/>
      <c r="U57" s="66"/>
      <c r="V57" s="67"/>
      <c r="W57" s="68"/>
      <c r="X57" s="74"/>
      <c r="Y57" s="75"/>
      <c r="Z57" s="70" t="str">
        <f>IFERROR(VLOOKUP(Y57, '【参考】数式用'!$A$2:$B$50, 2, FALSE), "")</f>
        <v/>
      </c>
      <c r="AA57" s="71"/>
      <c r="AB57" s="2"/>
      <c r="AC57" s="2"/>
      <c r="AD57" s="2"/>
      <c r="AE57" s="2"/>
      <c r="AF57" s="2"/>
      <c r="AG57" s="2"/>
      <c r="AH57" s="2"/>
      <c r="AI57" s="2"/>
      <c r="AJ57" s="2"/>
    </row>
    <row r="58" ht="33.75" customHeight="1">
      <c r="A58" s="2"/>
      <c r="B58" s="50">
        <f t="shared" si="1"/>
        <v>20</v>
      </c>
      <c r="C58" s="72"/>
      <c r="D58" s="17"/>
      <c r="E58" s="17"/>
      <c r="F58" s="17"/>
      <c r="G58" s="17"/>
      <c r="H58" s="17"/>
      <c r="I58" s="17"/>
      <c r="J58" s="17"/>
      <c r="K58" s="17"/>
      <c r="L58" s="18"/>
      <c r="M58" s="77"/>
      <c r="N58" s="17"/>
      <c r="O58" s="17"/>
      <c r="P58" s="17"/>
      <c r="Q58" s="18"/>
      <c r="R58" s="65"/>
      <c r="S58" s="66"/>
      <c r="T58" s="66"/>
      <c r="U58" s="66"/>
      <c r="V58" s="67"/>
      <c r="W58" s="68"/>
      <c r="X58" s="74"/>
      <c r="Y58" s="75"/>
      <c r="Z58" s="70" t="str">
        <f>IFERROR(VLOOKUP(Y58, '【参考】数式用'!$A$2:$B$50, 2, FALSE), "")</f>
        <v/>
      </c>
      <c r="AA58" s="71"/>
      <c r="AB58" s="2"/>
      <c r="AC58" s="2"/>
      <c r="AD58" s="2"/>
      <c r="AE58" s="2"/>
      <c r="AF58" s="2"/>
      <c r="AG58" s="2"/>
      <c r="AH58" s="2"/>
      <c r="AI58" s="2"/>
      <c r="AJ58" s="2"/>
    </row>
    <row r="59" ht="33.75" customHeight="1">
      <c r="A59" s="2"/>
      <c r="B59" s="50">
        <f t="shared" si="1"/>
        <v>21</v>
      </c>
      <c r="C59" s="72"/>
      <c r="D59" s="17"/>
      <c r="E59" s="17"/>
      <c r="F59" s="17"/>
      <c r="G59" s="17"/>
      <c r="H59" s="17"/>
      <c r="I59" s="17"/>
      <c r="J59" s="17"/>
      <c r="K59" s="17"/>
      <c r="L59" s="18"/>
      <c r="M59" s="77"/>
      <c r="N59" s="17"/>
      <c r="O59" s="17"/>
      <c r="P59" s="17"/>
      <c r="Q59" s="18"/>
      <c r="R59" s="65"/>
      <c r="S59" s="66"/>
      <c r="T59" s="66"/>
      <c r="U59" s="66"/>
      <c r="V59" s="67"/>
      <c r="W59" s="68"/>
      <c r="X59" s="74"/>
      <c r="Y59" s="75"/>
      <c r="Z59" s="70" t="str">
        <f>IFERROR(VLOOKUP(Y59, '【参考】数式用'!$A$2:$B$50, 2, FALSE), "")</f>
        <v/>
      </c>
      <c r="AA59" s="71"/>
      <c r="AB59" s="2"/>
      <c r="AC59" s="2"/>
      <c r="AD59" s="2"/>
      <c r="AE59" s="2"/>
      <c r="AF59" s="2"/>
      <c r="AG59" s="2"/>
      <c r="AH59" s="2"/>
      <c r="AI59" s="2"/>
      <c r="AJ59" s="2"/>
    </row>
    <row r="60" ht="33.75" customHeight="1">
      <c r="A60" s="2"/>
      <c r="B60" s="50">
        <f t="shared" si="1"/>
        <v>22</v>
      </c>
      <c r="C60" s="72"/>
      <c r="D60" s="17"/>
      <c r="E60" s="17"/>
      <c r="F60" s="17"/>
      <c r="G60" s="17"/>
      <c r="H60" s="17"/>
      <c r="I60" s="17"/>
      <c r="J60" s="17"/>
      <c r="K60" s="17"/>
      <c r="L60" s="18"/>
      <c r="M60" s="77"/>
      <c r="N60" s="17"/>
      <c r="O60" s="17"/>
      <c r="P60" s="17"/>
      <c r="Q60" s="18"/>
      <c r="R60" s="65"/>
      <c r="S60" s="66"/>
      <c r="T60" s="66"/>
      <c r="U60" s="66"/>
      <c r="V60" s="67"/>
      <c r="W60" s="68"/>
      <c r="X60" s="74"/>
      <c r="Y60" s="75"/>
      <c r="Z60" s="70" t="str">
        <f>IFERROR(VLOOKUP(Y60, '【参考】数式用'!$A$2:$B$50, 2, FALSE), "")</f>
        <v/>
      </c>
      <c r="AA60" s="71"/>
      <c r="AB60" s="2"/>
      <c r="AC60" s="2"/>
      <c r="AD60" s="2"/>
      <c r="AE60" s="2"/>
      <c r="AF60" s="2"/>
      <c r="AG60" s="2"/>
      <c r="AH60" s="2"/>
      <c r="AI60" s="2"/>
      <c r="AJ60" s="2"/>
    </row>
    <row r="61" ht="33.75" customHeight="1">
      <c r="A61" s="2"/>
      <c r="B61" s="50">
        <f t="shared" si="1"/>
        <v>23</v>
      </c>
      <c r="C61" s="72"/>
      <c r="D61" s="17"/>
      <c r="E61" s="17"/>
      <c r="F61" s="17"/>
      <c r="G61" s="17"/>
      <c r="H61" s="17"/>
      <c r="I61" s="17"/>
      <c r="J61" s="17"/>
      <c r="K61" s="17"/>
      <c r="L61" s="18"/>
      <c r="M61" s="77"/>
      <c r="N61" s="17"/>
      <c r="O61" s="17"/>
      <c r="P61" s="17"/>
      <c r="Q61" s="18"/>
      <c r="R61" s="65"/>
      <c r="S61" s="66"/>
      <c r="T61" s="66"/>
      <c r="U61" s="66"/>
      <c r="V61" s="67"/>
      <c r="W61" s="68"/>
      <c r="X61" s="74"/>
      <c r="Y61" s="75"/>
      <c r="Z61" s="70" t="str">
        <f>IFERROR(VLOOKUP(Y61, '【参考】数式用'!$A$2:$B$50, 2, FALSE), "")</f>
        <v/>
      </c>
      <c r="AA61" s="71"/>
      <c r="AB61" s="2"/>
      <c r="AC61" s="2"/>
      <c r="AD61" s="2"/>
      <c r="AE61" s="2"/>
      <c r="AF61" s="2"/>
      <c r="AG61" s="2"/>
      <c r="AH61" s="2"/>
      <c r="AI61" s="2"/>
      <c r="AJ61" s="2"/>
    </row>
    <row r="62" ht="33.75" customHeight="1">
      <c r="A62" s="2"/>
      <c r="B62" s="50">
        <f t="shared" si="1"/>
        <v>24</v>
      </c>
      <c r="C62" s="72"/>
      <c r="D62" s="17"/>
      <c r="E62" s="17"/>
      <c r="F62" s="17"/>
      <c r="G62" s="17"/>
      <c r="H62" s="17"/>
      <c r="I62" s="17"/>
      <c r="J62" s="17"/>
      <c r="K62" s="17"/>
      <c r="L62" s="18"/>
      <c r="M62" s="77"/>
      <c r="N62" s="17"/>
      <c r="O62" s="17"/>
      <c r="P62" s="17"/>
      <c r="Q62" s="18"/>
      <c r="R62" s="65"/>
      <c r="S62" s="66"/>
      <c r="T62" s="66"/>
      <c r="U62" s="66"/>
      <c r="V62" s="67"/>
      <c r="W62" s="68"/>
      <c r="X62" s="74"/>
      <c r="Y62" s="75"/>
      <c r="Z62" s="70" t="str">
        <f>IFERROR(VLOOKUP(Y62, '【参考】数式用'!$A$2:$B$50, 2, FALSE), "")</f>
        <v/>
      </c>
      <c r="AA62" s="71"/>
      <c r="AB62" s="2"/>
      <c r="AC62" s="2"/>
      <c r="AD62" s="2"/>
      <c r="AE62" s="2"/>
      <c r="AF62" s="2"/>
      <c r="AG62" s="2"/>
      <c r="AH62" s="2"/>
      <c r="AI62" s="2"/>
      <c r="AJ62" s="2"/>
    </row>
    <row r="63" ht="33.75" customHeight="1">
      <c r="A63" s="2"/>
      <c r="B63" s="50">
        <f t="shared" si="1"/>
        <v>25</v>
      </c>
      <c r="C63" s="72"/>
      <c r="D63" s="17"/>
      <c r="E63" s="17"/>
      <c r="F63" s="17"/>
      <c r="G63" s="17"/>
      <c r="H63" s="17"/>
      <c r="I63" s="17"/>
      <c r="J63" s="17"/>
      <c r="K63" s="17"/>
      <c r="L63" s="18"/>
      <c r="M63" s="77"/>
      <c r="N63" s="17"/>
      <c r="O63" s="17"/>
      <c r="P63" s="17"/>
      <c r="Q63" s="18"/>
      <c r="R63" s="65"/>
      <c r="S63" s="66"/>
      <c r="T63" s="66"/>
      <c r="U63" s="66"/>
      <c r="V63" s="67"/>
      <c r="W63" s="68"/>
      <c r="X63" s="74"/>
      <c r="Y63" s="75"/>
      <c r="Z63" s="70" t="str">
        <f>IFERROR(VLOOKUP(Y63, '【参考】数式用'!$A$2:$B$50, 2, FALSE), "")</f>
        <v/>
      </c>
      <c r="AA63" s="71"/>
      <c r="AB63" s="2"/>
      <c r="AC63" s="2"/>
      <c r="AD63" s="2"/>
      <c r="AE63" s="2"/>
      <c r="AF63" s="2"/>
      <c r="AG63" s="2"/>
      <c r="AH63" s="2"/>
      <c r="AI63" s="2"/>
      <c r="AJ63" s="2"/>
    </row>
    <row r="64" ht="33.75" customHeight="1">
      <c r="A64" s="2"/>
      <c r="B64" s="50">
        <f t="shared" si="1"/>
        <v>26</v>
      </c>
      <c r="C64" s="72"/>
      <c r="D64" s="17"/>
      <c r="E64" s="17"/>
      <c r="F64" s="17"/>
      <c r="G64" s="17"/>
      <c r="H64" s="17"/>
      <c r="I64" s="17"/>
      <c r="J64" s="17"/>
      <c r="K64" s="17"/>
      <c r="L64" s="18"/>
      <c r="M64" s="77"/>
      <c r="N64" s="17"/>
      <c r="O64" s="17"/>
      <c r="P64" s="17"/>
      <c r="Q64" s="18"/>
      <c r="R64" s="65"/>
      <c r="S64" s="66"/>
      <c r="T64" s="66"/>
      <c r="U64" s="66"/>
      <c r="V64" s="67"/>
      <c r="W64" s="68"/>
      <c r="X64" s="74"/>
      <c r="Y64" s="75"/>
      <c r="Z64" s="70" t="str">
        <f>IFERROR(VLOOKUP(Y64, '【参考】数式用'!$A$2:$B$50, 2, FALSE), "")</f>
        <v/>
      </c>
      <c r="AA64" s="71"/>
      <c r="AB64" s="2"/>
      <c r="AC64" s="2"/>
      <c r="AD64" s="2"/>
      <c r="AE64" s="2"/>
      <c r="AF64" s="2"/>
      <c r="AG64" s="2"/>
      <c r="AH64" s="2"/>
      <c r="AI64" s="2"/>
      <c r="AJ64" s="2"/>
    </row>
    <row r="65" ht="33.75" customHeight="1">
      <c r="A65" s="2"/>
      <c r="B65" s="50">
        <f t="shared" si="1"/>
        <v>27</v>
      </c>
      <c r="C65" s="72"/>
      <c r="D65" s="17"/>
      <c r="E65" s="17"/>
      <c r="F65" s="17"/>
      <c r="G65" s="17"/>
      <c r="H65" s="17"/>
      <c r="I65" s="17"/>
      <c r="J65" s="17"/>
      <c r="K65" s="17"/>
      <c r="L65" s="18"/>
      <c r="M65" s="77"/>
      <c r="N65" s="17"/>
      <c r="O65" s="17"/>
      <c r="P65" s="17"/>
      <c r="Q65" s="18"/>
      <c r="R65" s="65"/>
      <c r="S65" s="66"/>
      <c r="T65" s="66"/>
      <c r="U65" s="66"/>
      <c r="V65" s="67"/>
      <c r="W65" s="68"/>
      <c r="X65" s="74"/>
      <c r="Y65" s="75"/>
      <c r="Z65" s="70" t="str">
        <f>IFERROR(VLOOKUP(Y65, '【参考】数式用'!$A$2:$B$50, 2, FALSE), "")</f>
        <v/>
      </c>
      <c r="AA65" s="71"/>
      <c r="AB65" s="2"/>
      <c r="AC65" s="2"/>
      <c r="AD65" s="2"/>
      <c r="AE65" s="2"/>
      <c r="AF65" s="2"/>
      <c r="AG65" s="2"/>
      <c r="AH65" s="2"/>
      <c r="AI65" s="2"/>
      <c r="AJ65" s="2"/>
    </row>
    <row r="66" ht="33.75" customHeight="1">
      <c r="A66" s="2"/>
      <c r="B66" s="50">
        <f t="shared" si="1"/>
        <v>28</v>
      </c>
      <c r="C66" s="72"/>
      <c r="D66" s="17"/>
      <c r="E66" s="17"/>
      <c r="F66" s="17"/>
      <c r="G66" s="17"/>
      <c r="H66" s="17"/>
      <c r="I66" s="17"/>
      <c r="J66" s="17"/>
      <c r="K66" s="17"/>
      <c r="L66" s="18"/>
      <c r="M66" s="77"/>
      <c r="N66" s="17"/>
      <c r="O66" s="17"/>
      <c r="P66" s="17"/>
      <c r="Q66" s="18"/>
      <c r="R66" s="65"/>
      <c r="S66" s="66"/>
      <c r="T66" s="66"/>
      <c r="U66" s="66"/>
      <c r="V66" s="67"/>
      <c r="W66" s="68"/>
      <c r="X66" s="74"/>
      <c r="Y66" s="75"/>
      <c r="Z66" s="70" t="str">
        <f>IFERROR(VLOOKUP(Y66, '【参考】数式用'!$A$2:$B$50, 2, FALSE), "")</f>
        <v/>
      </c>
      <c r="AA66" s="71"/>
      <c r="AB66" s="2"/>
      <c r="AC66" s="2"/>
      <c r="AD66" s="2"/>
      <c r="AE66" s="2"/>
      <c r="AF66" s="2"/>
      <c r="AG66" s="2"/>
      <c r="AH66" s="2"/>
      <c r="AI66" s="2"/>
      <c r="AJ66" s="2"/>
    </row>
    <row r="67" ht="33.75" customHeight="1">
      <c r="A67" s="2"/>
      <c r="B67" s="50">
        <f t="shared" si="1"/>
        <v>29</v>
      </c>
      <c r="C67" s="72"/>
      <c r="D67" s="17"/>
      <c r="E67" s="17"/>
      <c r="F67" s="17"/>
      <c r="G67" s="17"/>
      <c r="H67" s="17"/>
      <c r="I67" s="17"/>
      <c r="J67" s="17"/>
      <c r="K67" s="17"/>
      <c r="L67" s="18"/>
      <c r="M67" s="77"/>
      <c r="N67" s="17"/>
      <c r="O67" s="17"/>
      <c r="P67" s="17"/>
      <c r="Q67" s="18"/>
      <c r="R67" s="65"/>
      <c r="S67" s="66"/>
      <c r="T67" s="66"/>
      <c r="U67" s="66"/>
      <c r="V67" s="67"/>
      <c r="W67" s="68"/>
      <c r="X67" s="74"/>
      <c r="Y67" s="75"/>
      <c r="Z67" s="70" t="str">
        <f>IFERROR(VLOOKUP(Y67, '【参考】数式用'!$A$2:$B$50, 2, FALSE), "")</f>
        <v/>
      </c>
      <c r="AA67" s="71"/>
      <c r="AB67" s="2"/>
      <c r="AC67" s="2"/>
      <c r="AD67" s="2"/>
      <c r="AE67" s="2"/>
      <c r="AF67" s="2"/>
      <c r="AG67" s="2"/>
      <c r="AH67" s="2"/>
      <c r="AI67" s="2"/>
      <c r="AJ67" s="2"/>
    </row>
    <row r="68" ht="33.75" customHeight="1">
      <c r="A68" s="2"/>
      <c r="B68" s="50">
        <f t="shared" si="1"/>
        <v>30</v>
      </c>
      <c r="C68" s="72"/>
      <c r="D68" s="17"/>
      <c r="E68" s="17"/>
      <c r="F68" s="17"/>
      <c r="G68" s="17"/>
      <c r="H68" s="17"/>
      <c r="I68" s="17"/>
      <c r="J68" s="17"/>
      <c r="K68" s="17"/>
      <c r="L68" s="18"/>
      <c r="M68" s="77"/>
      <c r="N68" s="17"/>
      <c r="O68" s="17"/>
      <c r="P68" s="17"/>
      <c r="Q68" s="18"/>
      <c r="R68" s="65"/>
      <c r="S68" s="66"/>
      <c r="T68" s="66"/>
      <c r="U68" s="66"/>
      <c r="V68" s="67"/>
      <c r="W68" s="68"/>
      <c r="X68" s="74"/>
      <c r="Y68" s="75"/>
      <c r="Z68" s="70" t="str">
        <f>IFERROR(VLOOKUP(Y68, '【参考】数式用'!$A$2:$B$50, 2, FALSE), "")</f>
        <v/>
      </c>
      <c r="AA68" s="71"/>
      <c r="AB68" s="2"/>
      <c r="AC68" s="2"/>
      <c r="AD68" s="2"/>
      <c r="AE68" s="2"/>
      <c r="AF68" s="2"/>
      <c r="AG68" s="2"/>
      <c r="AH68" s="2"/>
      <c r="AI68" s="2"/>
      <c r="AJ68" s="2"/>
    </row>
    <row r="69" ht="33.75" customHeight="1">
      <c r="A69" s="2"/>
      <c r="B69" s="50">
        <f t="shared" si="1"/>
        <v>31</v>
      </c>
      <c r="C69" s="72"/>
      <c r="D69" s="17"/>
      <c r="E69" s="17"/>
      <c r="F69" s="17"/>
      <c r="G69" s="17"/>
      <c r="H69" s="17"/>
      <c r="I69" s="17"/>
      <c r="J69" s="17"/>
      <c r="K69" s="17"/>
      <c r="L69" s="18"/>
      <c r="M69" s="77"/>
      <c r="N69" s="17"/>
      <c r="O69" s="17"/>
      <c r="P69" s="17"/>
      <c r="Q69" s="18"/>
      <c r="R69" s="65"/>
      <c r="S69" s="66"/>
      <c r="T69" s="66"/>
      <c r="U69" s="66"/>
      <c r="V69" s="67"/>
      <c r="W69" s="68"/>
      <c r="X69" s="74"/>
      <c r="Y69" s="75"/>
      <c r="Z69" s="70" t="str">
        <f>IFERROR(VLOOKUP(Y69, '【参考】数式用'!$A$2:$B$50, 2, FALSE), "")</f>
        <v/>
      </c>
      <c r="AA69" s="71"/>
      <c r="AB69" s="2"/>
      <c r="AC69" s="2"/>
      <c r="AD69" s="2"/>
      <c r="AE69" s="2"/>
      <c r="AF69" s="2"/>
      <c r="AG69" s="2"/>
      <c r="AH69" s="2"/>
      <c r="AI69" s="2"/>
      <c r="AJ69" s="2"/>
    </row>
    <row r="70" ht="33.75" customHeight="1">
      <c r="A70" s="2"/>
      <c r="B70" s="50">
        <f t="shared" si="1"/>
        <v>32</v>
      </c>
      <c r="C70" s="72"/>
      <c r="D70" s="17"/>
      <c r="E70" s="17"/>
      <c r="F70" s="17"/>
      <c r="G70" s="17"/>
      <c r="H70" s="17"/>
      <c r="I70" s="17"/>
      <c r="J70" s="17"/>
      <c r="K70" s="17"/>
      <c r="L70" s="18"/>
      <c r="M70" s="77"/>
      <c r="N70" s="17"/>
      <c r="O70" s="17"/>
      <c r="P70" s="17"/>
      <c r="Q70" s="18"/>
      <c r="R70" s="65"/>
      <c r="S70" s="66"/>
      <c r="T70" s="66"/>
      <c r="U70" s="66"/>
      <c r="V70" s="67"/>
      <c r="W70" s="68"/>
      <c r="X70" s="74"/>
      <c r="Y70" s="75"/>
      <c r="Z70" s="70" t="str">
        <f>IFERROR(VLOOKUP(Y70, '【参考】数式用'!$A$2:$B$50, 2, FALSE), "")</f>
        <v/>
      </c>
      <c r="AA70" s="71"/>
      <c r="AB70" s="2"/>
      <c r="AC70" s="2"/>
      <c r="AD70" s="2"/>
      <c r="AE70" s="2"/>
      <c r="AF70" s="2"/>
      <c r="AG70" s="2"/>
      <c r="AH70" s="2"/>
      <c r="AI70" s="2"/>
      <c r="AJ70" s="2"/>
    </row>
    <row r="71" ht="33.75" customHeight="1">
      <c r="A71" s="2"/>
      <c r="B71" s="50">
        <f t="shared" si="1"/>
        <v>33</v>
      </c>
      <c r="C71" s="72"/>
      <c r="D71" s="17"/>
      <c r="E71" s="17"/>
      <c r="F71" s="17"/>
      <c r="G71" s="17"/>
      <c r="H71" s="17"/>
      <c r="I71" s="17"/>
      <c r="J71" s="17"/>
      <c r="K71" s="17"/>
      <c r="L71" s="18"/>
      <c r="M71" s="77"/>
      <c r="N71" s="17"/>
      <c r="O71" s="17"/>
      <c r="P71" s="17"/>
      <c r="Q71" s="18"/>
      <c r="R71" s="65"/>
      <c r="S71" s="66"/>
      <c r="T71" s="66"/>
      <c r="U71" s="66"/>
      <c r="V71" s="67"/>
      <c r="W71" s="68"/>
      <c r="X71" s="74"/>
      <c r="Y71" s="75"/>
      <c r="Z71" s="70" t="str">
        <f>IFERROR(VLOOKUP(Y71, '【参考】数式用'!$A$2:$B$50, 2, FALSE), "")</f>
        <v/>
      </c>
      <c r="AA71" s="71"/>
      <c r="AB71" s="2"/>
      <c r="AC71" s="2"/>
      <c r="AD71" s="2"/>
      <c r="AE71" s="2"/>
      <c r="AF71" s="2"/>
      <c r="AG71" s="2"/>
      <c r="AH71" s="2"/>
      <c r="AI71" s="2"/>
      <c r="AJ71" s="2"/>
    </row>
    <row r="72" ht="33.75" customHeight="1">
      <c r="A72" s="2"/>
      <c r="B72" s="50">
        <f t="shared" si="1"/>
        <v>34</v>
      </c>
      <c r="C72" s="72"/>
      <c r="D72" s="17"/>
      <c r="E72" s="17"/>
      <c r="F72" s="17"/>
      <c r="G72" s="17"/>
      <c r="H72" s="17"/>
      <c r="I72" s="17"/>
      <c r="J72" s="17"/>
      <c r="K72" s="17"/>
      <c r="L72" s="18"/>
      <c r="M72" s="77"/>
      <c r="N72" s="17"/>
      <c r="O72" s="17"/>
      <c r="P72" s="17"/>
      <c r="Q72" s="18"/>
      <c r="R72" s="65"/>
      <c r="S72" s="66"/>
      <c r="T72" s="66"/>
      <c r="U72" s="66"/>
      <c r="V72" s="67"/>
      <c r="W72" s="68"/>
      <c r="X72" s="74"/>
      <c r="Y72" s="75"/>
      <c r="Z72" s="70" t="str">
        <f>IFERROR(VLOOKUP(Y72, '【参考】数式用'!$A$2:$B$50, 2, FALSE), "")</f>
        <v/>
      </c>
      <c r="AA72" s="71"/>
      <c r="AB72" s="2"/>
      <c r="AC72" s="2"/>
      <c r="AD72" s="2"/>
      <c r="AE72" s="2"/>
      <c r="AF72" s="2"/>
      <c r="AG72" s="2"/>
      <c r="AH72" s="2"/>
      <c r="AI72" s="2"/>
      <c r="AJ72" s="2"/>
    </row>
    <row r="73" ht="33.75" customHeight="1">
      <c r="A73" s="2"/>
      <c r="B73" s="50">
        <f t="shared" si="1"/>
        <v>35</v>
      </c>
      <c r="C73" s="72"/>
      <c r="D73" s="17"/>
      <c r="E73" s="17"/>
      <c r="F73" s="17"/>
      <c r="G73" s="17"/>
      <c r="H73" s="17"/>
      <c r="I73" s="17"/>
      <c r="J73" s="17"/>
      <c r="K73" s="17"/>
      <c r="L73" s="18"/>
      <c r="M73" s="77"/>
      <c r="N73" s="17"/>
      <c r="O73" s="17"/>
      <c r="P73" s="17"/>
      <c r="Q73" s="18"/>
      <c r="R73" s="65"/>
      <c r="S73" s="66"/>
      <c r="T73" s="66"/>
      <c r="U73" s="66"/>
      <c r="V73" s="67"/>
      <c r="W73" s="68"/>
      <c r="X73" s="74"/>
      <c r="Y73" s="75"/>
      <c r="Z73" s="70" t="str">
        <f>IFERROR(VLOOKUP(Y73, '【参考】数式用'!$A$2:$B$50, 2, FALSE), "")</f>
        <v/>
      </c>
      <c r="AA73" s="71"/>
      <c r="AB73" s="2"/>
      <c r="AC73" s="2"/>
      <c r="AD73" s="2"/>
      <c r="AE73" s="2"/>
      <c r="AF73" s="2"/>
      <c r="AG73" s="2"/>
      <c r="AH73" s="2"/>
      <c r="AI73" s="2"/>
      <c r="AJ73" s="2"/>
    </row>
    <row r="74" ht="33.75" customHeight="1">
      <c r="A74" s="2"/>
      <c r="B74" s="50">
        <f t="shared" si="1"/>
        <v>36</v>
      </c>
      <c r="C74" s="72"/>
      <c r="D74" s="17"/>
      <c r="E74" s="17"/>
      <c r="F74" s="17"/>
      <c r="G74" s="17"/>
      <c r="H74" s="17"/>
      <c r="I74" s="17"/>
      <c r="J74" s="17"/>
      <c r="K74" s="17"/>
      <c r="L74" s="18"/>
      <c r="M74" s="77"/>
      <c r="N74" s="17"/>
      <c r="O74" s="17"/>
      <c r="P74" s="17"/>
      <c r="Q74" s="18"/>
      <c r="R74" s="65"/>
      <c r="S74" s="66"/>
      <c r="T74" s="66"/>
      <c r="U74" s="66"/>
      <c r="V74" s="67"/>
      <c r="W74" s="68"/>
      <c r="X74" s="74"/>
      <c r="Y74" s="75"/>
      <c r="Z74" s="70" t="str">
        <f>IFERROR(VLOOKUP(Y74, '【参考】数式用'!$A$2:$B$50, 2, FALSE), "")</f>
        <v/>
      </c>
      <c r="AA74" s="71"/>
      <c r="AB74" s="2"/>
      <c r="AC74" s="2"/>
      <c r="AD74" s="2"/>
      <c r="AE74" s="2"/>
      <c r="AF74" s="2"/>
      <c r="AG74" s="2"/>
      <c r="AH74" s="2"/>
      <c r="AI74" s="2"/>
      <c r="AJ74" s="2"/>
    </row>
    <row r="75" ht="33.75" customHeight="1">
      <c r="A75" s="2"/>
      <c r="B75" s="50">
        <f t="shared" si="1"/>
        <v>37</v>
      </c>
      <c r="C75" s="72"/>
      <c r="D75" s="17"/>
      <c r="E75" s="17"/>
      <c r="F75" s="17"/>
      <c r="G75" s="17"/>
      <c r="H75" s="17"/>
      <c r="I75" s="17"/>
      <c r="J75" s="17"/>
      <c r="K75" s="17"/>
      <c r="L75" s="18"/>
      <c r="M75" s="77"/>
      <c r="N75" s="17"/>
      <c r="O75" s="17"/>
      <c r="P75" s="17"/>
      <c r="Q75" s="18"/>
      <c r="R75" s="65"/>
      <c r="S75" s="66"/>
      <c r="T75" s="66"/>
      <c r="U75" s="66"/>
      <c r="V75" s="67"/>
      <c r="W75" s="68"/>
      <c r="X75" s="74"/>
      <c r="Y75" s="75"/>
      <c r="Z75" s="70" t="str">
        <f>IFERROR(VLOOKUP(Y75, '【参考】数式用'!$A$2:$B$50, 2, FALSE), "")</f>
        <v/>
      </c>
      <c r="AA75" s="71"/>
      <c r="AB75" s="2"/>
      <c r="AC75" s="2"/>
      <c r="AD75" s="2"/>
      <c r="AE75" s="2"/>
      <c r="AF75" s="2"/>
      <c r="AG75" s="2"/>
      <c r="AH75" s="2"/>
      <c r="AI75" s="2"/>
      <c r="AJ75" s="2"/>
    </row>
    <row r="76" ht="33.75" customHeight="1">
      <c r="A76" s="2"/>
      <c r="B76" s="50">
        <f t="shared" si="1"/>
        <v>38</v>
      </c>
      <c r="C76" s="72"/>
      <c r="D76" s="17"/>
      <c r="E76" s="17"/>
      <c r="F76" s="17"/>
      <c r="G76" s="17"/>
      <c r="H76" s="17"/>
      <c r="I76" s="17"/>
      <c r="J76" s="17"/>
      <c r="K76" s="17"/>
      <c r="L76" s="18"/>
      <c r="M76" s="77"/>
      <c r="N76" s="17"/>
      <c r="O76" s="17"/>
      <c r="P76" s="17"/>
      <c r="Q76" s="18"/>
      <c r="R76" s="65"/>
      <c r="S76" s="66"/>
      <c r="T76" s="66"/>
      <c r="U76" s="66"/>
      <c r="V76" s="67"/>
      <c r="W76" s="68"/>
      <c r="X76" s="74"/>
      <c r="Y76" s="75"/>
      <c r="Z76" s="70" t="str">
        <f>IFERROR(VLOOKUP(Y76, '【参考】数式用'!$A$2:$B$50, 2, FALSE), "")</f>
        <v/>
      </c>
      <c r="AA76" s="71"/>
      <c r="AB76" s="2"/>
      <c r="AC76" s="2"/>
      <c r="AD76" s="2"/>
      <c r="AE76" s="2"/>
      <c r="AF76" s="2"/>
      <c r="AG76" s="2"/>
      <c r="AH76" s="2"/>
      <c r="AI76" s="2"/>
      <c r="AJ76" s="2"/>
    </row>
    <row r="77" ht="33.75" customHeight="1">
      <c r="A77" s="2"/>
      <c r="B77" s="50">
        <f t="shared" si="1"/>
        <v>39</v>
      </c>
      <c r="C77" s="72"/>
      <c r="D77" s="17"/>
      <c r="E77" s="17"/>
      <c r="F77" s="17"/>
      <c r="G77" s="17"/>
      <c r="H77" s="17"/>
      <c r="I77" s="17"/>
      <c r="J77" s="17"/>
      <c r="K77" s="17"/>
      <c r="L77" s="18"/>
      <c r="M77" s="77"/>
      <c r="N77" s="17"/>
      <c r="O77" s="17"/>
      <c r="P77" s="17"/>
      <c r="Q77" s="18"/>
      <c r="R77" s="65"/>
      <c r="S77" s="66"/>
      <c r="T77" s="66"/>
      <c r="U77" s="66"/>
      <c r="V77" s="67"/>
      <c r="W77" s="68"/>
      <c r="X77" s="74"/>
      <c r="Y77" s="75"/>
      <c r="Z77" s="70" t="str">
        <f>IFERROR(VLOOKUP(Y77, '【参考】数式用'!$A$2:$B$50, 2, FALSE), "")</f>
        <v/>
      </c>
      <c r="AA77" s="71"/>
      <c r="AB77" s="2"/>
      <c r="AC77" s="2"/>
      <c r="AD77" s="2"/>
      <c r="AE77" s="2"/>
      <c r="AF77" s="2"/>
      <c r="AG77" s="2"/>
      <c r="AH77" s="2"/>
      <c r="AI77" s="2"/>
      <c r="AJ77" s="2"/>
    </row>
    <row r="78" ht="33.75" customHeight="1">
      <c r="A78" s="2"/>
      <c r="B78" s="50">
        <f t="shared" si="1"/>
        <v>40</v>
      </c>
      <c r="C78" s="72"/>
      <c r="D78" s="17"/>
      <c r="E78" s="17"/>
      <c r="F78" s="17"/>
      <c r="G78" s="17"/>
      <c r="H78" s="17"/>
      <c r="I78" s="17"/>
      <c r="J78" s="17"/>
      <c r="K78" s="17"/>
      <c r="L78" s="18"/>
      <c r="M78" s="77"/>
      <c r="N78" s="17"/>
      <c r="O78" s="17"/>
      <c r="P78" s="17"/>
      <c r="Q78" s="18"/>
      <c r="R78" s="65"/>
      <c r="S78" s="66"/>
      <c r="T78" s="66"/>
      <c r="U78" s="66"/>
      <c r="V78" s="67"/>
      <c r="W78" s="68"/>
      <c r="X78" s="74"/>
      <c r="Y78" s="75"/>
      <c r="Z78" s="70" t="str">
        <f>IFERROR(VLOOKUP(Y78, '【参考】数式用'!$A$2:$B$50, 2, FALSE), "")</f>
        <v/>
      </c>
      <c r="AA78" s="71"/>
      <c r="AB78" s="2"/>
      <c r="AC78" s="2"/>
      <c r="AD78" s="2"/>
      <c r="AE78" s="2"/>
      <c r="AF78" s="2"/>
      <c r="AG78" s="2"/>
      <c r="AH78" s="2"/>
      <c r="AI78" s="2"/>
      <c r="AJ78" s="2"/>
    </row>
    <row r="79" ht="33.75" customHeight="1">
      <c r="A79" s="2"/>
      <c r="B79" s="50">
        <f t="shared" si="1"/>
        <v>41</v>
      </c>
      <c r="C79" s="72"/>
      <c r="D79" s="17"/>
      <c r="E79" s="17"/>
      <c r="F79" s="17"/>
      <c r="G79" s="17"/>
      <c r="H79" s="17"/>
      <c r="I79" s="17"/>
      <c r="J79" s="17"/>
      <c r="K79" s="17"/>
      <c r="L79" s="18"/>
      <c r="M79" s="77"/>
      <c r="N79" s="17"/>
      <c r="O79" s="17"/>
      <c r="P79" s="17"/>
      <c r="Q79" s="18"/>
      <c r="R79" s="65"/>
      <c r="S79" s="66"/>
      <c r="T79" s="66"/>
      <c r="U79" s="66"/>
      <c r="V79" s="67"/>
      <c r="W79" s="68"/>
      <c r="X79" s="74"/>
      <c r="Y79" s="75"/>
      <c r="Z79" s="70" t="str">
        <f>IFERROR(VLOOKUP(Y79, '【参考】数式用'!$A$2:$B$50, 2, FALSE), "")</f>
        <v/>
      </c>
      <c r="AA79" s="71"/>
      <c r="AB79" s="2"/>
      <c r="AC79" s="2"/>
      <c r="AD79" s="2"/>
      <c r="AE79" s="2"/>
      <c r="AF79" s="2"/>
      <c r="AG79" s="2"/>
      <c r="AH79" s="2"/>
      <c r="AI79" s="2"/>
      <c r="AJ79" s="2"/>
    </row>
    <row r="80" ht="33.75" customHeight="1">
      <c r="A80" s="2"/>
      <c r="B80" s="50">
        <f t="shared" si="1"/>
        <v>42</v>
      </c>
      <c r="C80" s="72"/>
      <c r="D80" s="17"/>
      <c r="E80" s="17"/>
      <c r="F80" s="17"/>
      <c r="G80" s="17"/>
      <c r="H80" s="17"/>
      <c r="I80" s="17"/>
      <c r="J80" s="17"/>
      <c r="K80" s="17"/>
      <c r="L80" s="18"/>
      <c r="M80" s="77"/>
      <c r="N80" s="17"/>
      <c r="O80" s="17"/>
      <c r="P80" s="17"/>
      <c r="Q80" s="18"/>
      <c r="R80" s="65"/>
      <c r="S80" s="66"/>
      <c r="T80" s="66"/>
      <c r="U80" s="66"/>
      <c r="V80" s="67"/>
      <c r="W80" s="68"/>
      <c r="X80" s="74"/>
      <c r="Y80" s="75"/>
      <c r="Z80" s="70" t="str">
        <f>IFERROR(VLOOKUP(Y80, '【参考】数式用'!$A$2:$B$50, 2, FALSE), "")</f>
        <v/>
      </c>
      <c r="AA80" s="71"/>
      <c r="AB80" s="2"/>
      <c r="AC80" s="2"/>
      <c r="AD80" s="2"/>
      <c r="AE80" s="2"/>
      <c r="AF80" s="2"/>
      <c r="AG80" s="2"/>
      <c r="AH80" s="2"/>
      <c r="AI80" s="2"/>
      <c r="AJ80" s="2"/>
    </row>
    <row r="81" ht="33.75" customHeight="1">
      <c r="A81" s="2"/>
      <c r="B81" s="50">
        <f t="shared" si="1"/>
        <v>43</v>
      </c>
      <c r="C81" s="72"/>
      <c r="D81" s="17"/>
      <c r="E81" s="17"/>
      <c r="F81" s="17"/>
      <c r="G81" s="17"/>
      <c r="H81" s="17"/>
      <c r="I81" s="17"/>
      <c r="J81" s="17"/>
      <c r="K81" s="17"/>
      <c r="L81" s="18"/>
      <c r="M81" s="77"/>
      <c r="N81" s="17"/>
      <c r="O81" s="17"/>
      <c r="P81" s="17"/>
      <c r="Q81" s="18"/>
      <c r="R81" s="65"/>
      <c r="S81" s="66"/>
      <c r="T81" s="66"/>
      <c r="U81" s="66"/>
      <c r="V81" s="67"/>
      <c r="W81" s="68"/>
      <c r="X81" s="74"/>
      <c r="Y81" s="75"/>
      <c r="Z81" s="70" t="str">
        <f>IFERROR(VLOOKUP(Y81, '【参考】数式用'!$A$2:$B$50, 2, FALSE), "")</f>
        <v/>
      </c>
      <c r="AA81" s="71"/>
      <c r="AB81" s="2"/>
      <c r="AC81" s="2"/>
      <c r="AD81" s="2"/>
      <c r="AE81" s="2"/>
      <c r="AF81" s="2"/>
      <c r="AG81" s="2"/>
      <c r="AH81" s="2"/>
      <c r="AI81" s="2"/>
      <c r="AJ81" s="2"/>
    </row>
    <row r="82" ht="33.75" customHeight="1">
      <c r="A82" s="2"/>
      <c r="B82" s="50">
        <f t="shared" si="1"/>
        <v>44</v>
      </c>
      <c r="C82" s="72"/>
      <c r="D82" s="17"/>
      <c r="E82" s="17"/>
      <c r="F82" s="17"/>
      <c r="G82" s="17"/>
      <c r="H82" s="17"/>
      <c r="I82" s="17"/>
      <c r="J82" s="17"/>
      <c r="K82" s="17"/>
      <c r="L82" s="18"/>
      <c r="M82" s="77"/>
      <c r="N82" s="17"/>
      <c r="O82" s="17"/>
      <c r="P82" s="17"/>
      <c r="Q82" s="18"/>
      <c r="R82" s="65"/>
      <c r="S82" s="66"/>
      <c r="T82" s="66"/>
      <c r="U82" s="66"/>
      <c r="V82" s="67"/>
      <c r="W82" s="68"/>
      <c r="X82" s="74"/>
      <c r="Y82" s="75"/>
      <c r="Z82" s="70" t="str">
        <f>IFERROR(VLOOKUP(Y82, '【参考】数式用'!$A$2:$B$50, 2, FALSE), "")</f>
        <v/>
      </c>
      <c r="AA82" s="71"/>
      <c r="AB82" s="2"/>
      <c r="AC82" s="2"/>
      <c r="AD82" s="2"/>
      <c r="AE82" s="2"/>
      <c r="AF82" s="2"/>
      <c r="AG82" s="2"/>
      <c r="AH82" s="2"/>
      <c r="AI82" s="2"/>
      <c r="AJ82" s="2"/>
    </row>
    <row r="83" ht="33.75" customHeight="1">
      <c r="A83" s="2"/>
      <c r="B83" s="50">
        <f t="shared" si="1"/>
        <v>45</v>
      </c>
      <c r="C83" s="72"/>
      <c r="D83" s="17"/>
      <c r="E83" s="17"/>
      <c r="F83" s="17"/>
      <c r="G83" s="17"/>
      <c r="H83" s="17"/>
      <c r="I83" s="17"/>
      <c r="J83" s="17"/>
      <c r="K83" s="17"/>
      <c r="L83" s="18"/>
      <c r="M83" s="77"/>
      <c r="N83" s="17"/>
      <c r="O83" s="17"/>
      <c r="P83" s="17"/>
      <c r="Q83" s="18"/>
      <c r="R83" s="65"/>
      <c r="S83" s="66"/>
      <c r="T83" s="66"/>
      <c r="U83" s="66"/>
      <c r="V83" s="67"/>
      <c r="W83" s="68"/>
      <c r="X83" s="74"/>
      <c r="Y83" s="75"/>
      <c r="Z83" s="70" t="str">
        <f>IFERROR(VLOOKUP(Y83, '【参考】数式用'!$A$2:$B$50, 2, FALSE), "")</f>
        <v/>
      </c>
      <c r="AA83" s="71"/>
      <c r="AB83" s="2"/>
      <c r="AC83" s="2"/>
      <c r="AD83" s="2"/>
      <c r="AE83" s="2"/>
      <c r="AF83" s="2"/>
      <c r="AG83" s="2"/>
      <c r="AH83" s="2"/>
      <c r="AI83" s="2"/>
      <c r="AJ83" s="2"/>
    </row>
    <row r="84" ht="33.75" customHeight="1">
      <c r="A84" s="2"/>
      <c r="B84" s="50">
        <f t="shared" si="1"/>
        <v>46</v>
      </c>
      <c r="C84" s="72"/>
      <c r="D84" s="17"/>
      <c r="E84" s="17"/>
      <c r="F84" s="17"/>
      <c r="G84" s="17"/>
      <c r="H84" s="17"/>
      <c r="I84" s="17"/>
      <c r="J84" s="17"/>
      <c r="K84" s="17"/>
      <c r="L84" s="18"/>
      <c r="M84" s="77"/>
      <c r="N84" s="17"/>
      <c r="O84" s="17"/>
      <c r="P84" s="17"/>
      <c r="Q84" s="18"/>
      <c r="R84" s="65"/>
      <c r="S84" s="66"/>
      <c r="T84" s="66"/>
      <c r="U84" s="66"/>
      <c r="V84" s="67"/>
      <c r="W84" s="68"/>
      <c r="X84" s="74"/>
      <c r="Y84" s="75"/>
      <c r="Z84" s="70" t="str">
        <f>IFERROR(VLOOKUP(Y84, '【参考】数式用'!$A$2:$B$50, 2, FALSE), "")</f>
        <v/>
      </c>
      <c r="AA84" s="71"/>
      <c r="AB84" s="2"/>
      <c r="AC84" s="2"/>
      <c r="AD84" s="2"/>
      <c r="AE84" s="2"/>
      <c r="AF84" s="2"/>
      <c r="AG84" s="2"/>
      <c r="AH84" s="2"/>
      <c r="AI84" s="2"/>
      <c r="AJ84" s="2"/>
    </row>
    <row r="85" ht="33.75" customHeight="1">
      <c r="A85" s="2"/>
      <c r="B85" s="50">
        <f t="shared" si="1"/>
        <v>47</v>
      </c>
      <c r="C85" s="72"/>
      <c r="D85" s="17"/>
      <c r="E85" s="17"/>
      <c r="F85" s="17"/>
      <c r="G85" s="17"/>
      <c r="H85" s="17"/>
      <c r="I85" s="17"/>
      <c r="J85" s="17"/>
      <c r="K85" s="17"/>
      <c r="L85" s="18"/>
      <c r="M85" s="77"/>
      <c r="N85" s="17"/>
      <c r="O85" s="17"/>
      <c r="P85" s="17"/>
      <c r="Q85" s="18"/>
      <c r="R85" s="65"/>
      <c r="S85" s="66"/>
      <c r="T85" s="66"/>
      <c r="U85" s="66"/>
      <c r="V85" s="67"/>
      <c r="W85" s="68"/>
      <c r="X85" s="74"/>
      <c r="Y85" s="75"/>
      <c r="Z85" s="70" t="str">
        <f>IFERROR(VLOOKUP(Y85, '【参考】数式用'!$A$2:$B$50, 2, FALSE), "")</f>
        <v/>
      </c>
      <c r="AA85" s="71"/>
      <c r="AB85" s="2"/>
      <c r="AC85" s="2"/>
      <c r="AD85" s="2"/>
      <c r="AE85" s="2"/>
      <c r="AF85" s="2"/>
      <c r="AG85" s="2"/>
      <c r="AH85" s="2"/>
      <c r="AI85" s="2"/>
      <c r="AJ85" s="2"/>
    </row>
    <row r="86" ht="33.75" customHeight="1">
      <c r="A86" s="2"/>
      <c r="B86" s="50">
        <f t="shared" si="1"/>
        <v>48</v>
      </c>
      <c r="C86" s="72"/>
      <c r="D86" s="17"/>
      <c r="E86" s="17"/>
      <c r="F86" s="17"/>
      <c r="G86" s="17"/>
      <c r="H86" s="17"/>
      <c r="I86" s="17"/>
      <c r="J86" s="17"/>
      <c r="K86" s="17"/>
      <c r="L86" s="18"/>
      <c r="M86" s="77"/>
      <c r="N86" s="17"/>
      <c r="O86" s="17"/>
      <c r="P86" s="17"/>
      <c r="Q86" s="18"/>
      <c r="R86" s="77"/>
      <c r="S86" s="17"/>
      <c r="T86" s="17"/>
      <c r="U86" s="17"/>
      <c r="V86" s="18"/>
      <c r="W86" s="68"/>
      <c r="X86" s="74"/>
      <c r="Y86" s="75"/>
      <c r="Z86" s="70" t="str">
        <f>IFERROR(VLOOKUP(Y86, '【参考】数式用'!$A$2:$B$50, 2, FALSE), "")</f>
        <v/>
      </c>
      <c r="AA86" s="71"/>
      <c r="AB86" s="2"/>
      <c r="AC86" s="2"/>
      <c r="AD86" s="2"/>
      <c r="AE86" s="2"/>
      <c r="AF86" s="2"/>
      <c r="AG86" s="2"/>
      <c r="AH86" s="2"/>
      <c r="AI86" s="2"/>
      <c r="AJ86" s="2"/>
    </row>
    <row r="87" ht="33.75" customHeight="1">
      <c r="A87" s="2"/>
      <c r="B87" s="50">
        <f t="shared" si="1"/>
        <v>49</v>
      </c>
      <c r="C87" s="72"/>
      <c r="D87" s="17"/>
      <c r="E87" s="17"/>
      <c r="F87" s="17"/>
      <c r="G87" s="17"/>
      <c r="H87" s="17"/>
      <c r="I87" s="17"/>
      <c r="J87" s="17"/>
      <c r="K87" s="17"/>
      <c r="L87" s="18"/>
      <c r="M87" s="77"/>
      <c r="N87" s="17"/>
      <c r="O87" s="17"/>
      <c r="P87" s="17"/>
      <c r="Q87" s="18"/>
      <c r="R87" s="77"/>
      <c r="S87" s="17"/>
      <c r="T87" s="17"/>
      <c r="U87" s="17"/>
      <c r="V87" s="18"/>
      <c r="W87" s="78"/>
      <c r="X87" s="74"/>
      <c r="Y87" s="75"/>
      <c r="Z87" s="70" t="str">
        <f>IFERROR(VLOOKUP(Y87, '【参考】数式用'!$A$2:$B$50, 2, FALSE), "")</f>
        <v/>
      </c>
      <c r="AA87" s="71"/>
      <c r="AB87" s="2"/>
      <c r="AC87" s="2"/>
      <c r="AD87" s="2"/>
      <c r="AE87" s="2"/>
      <c r="AF87" s="2"/>
      <c r="AG87" s="2"/>
      <c r="AH87" s="2"/>
      <c r="AI87" s="2"/>
      <c r="AJ87" s="2"/>
    </row>
    <row r="88" ht="33.75" customHeight="1">
      <c r="A88" s="2"/>
      <c r="B88" s="50">
        <f t="shared" si="1"/>
        <v>50</v>
      </c>
      <c r="C88" s="72"/>
      <c r="D88" s="17"/>
      <c r="E88" s="17"/>
      <c r="F88" s="17"/>
      <c r="G88" s="17"/>
      <c r="H88" s="17"/>
      <c r="I88" s="17"/>
      <c r="J88" s="17"/>
      <c r="K88" s="17"/>
      <c r="L88" s="18"/>
      <c r="M88" s="77"/>
      <c r="N88" s="17"/>
      <c r="O88" s="17"/>
      <c r="P88" s="17"/>
      <c r="Q88" s="18"/>
      <c r="R88" s="77"/>
      <c r="S88" s="17"/>
      <c r="T88" s="17"/>
      <c r="U88" s="17"/>
      <c r="V88" s="18"/>
      <c r="W88" s="78"/>
      <c r="X88" s="74"/>
      <c r="Y88" s="75"/>
      <c r="Z88" s="70" t="str">
        <f>IFERROR(VLOOKUP(Y88, '【参考】数式用'!$A$2:$B$50, 2, FALSE), "")</f>
        <v/>
      </c>
      <c r="AA88" s="71"/>
      <c r="AB88" s="2"/>
      <c r="AC88" s="2"/>
      <c r="AD88" s="2"/>
      <c r="AE88" s="2"/>
      <c r="AF88" s="2"/>
      <c r="AG88" s="2"/>
      <c r="AH88" s="2"/>
      <c r="AI88" s="2"/>
      <c r="AJ88" s="2"/>
    </row>
    <row r="89" ht="33.75" customHeight="1">
      <c r="A89" s="2"/>
      <c r="B89" s="50">
        <f t="shared" si="1"/>
        <v>51</v>
      </c>
      <c r="C89" s="72"/>
      <c r="D89" s="17"/>
      <c r="E89" s="17"/>
      <c r="F89" s="17"/>
      <c r="G89" s="17"/>
      <c r="H89" s="17"/>
      <c r="I89" s="17"/>
      <c r="J89" s="17"/>
      <c r="K89" s="17"/>
      <c r="L89" s="18"/>
      <c r="M89" s="77"/>
      <c r="N89" s="17"/>
      <c r="O89" s="17"/>
      <c r="P89" s="17"/>
      <c r="Q89" s="18"/>
      <c r="R89" s="77"/>
      <c r="S89" s="17"/>
      <c r="T89" s="17"/>
      <c r="U89" s="17"/>
      <c r="V89" s="18"/>
      <c r="W89" s="78"/>
      <c r="X89" s="74"/>
      <c r="Y89" s="75"/>
      <c r="Z89" s="70" t="str">
        <f>IFERROR(VLOOKUP(Y89, '【参考】数式用'!$A$2:$B$50, 2, FALSE), "")</f>
        <v/>
      </c>
      <c r="AA89" s="71"/>
      <c r="AB89" s="2"/>
      <c r="AC89" s="2"/>
      <c r="AD89" s="2"/>
      <c r="AE89" s="2"/>
      <c r="AF89" s="2"/>
      <c r="AG89" s="2"/>
      <c r="AH89" s="2"/>
      <c r="AI89" s="2"/>
      <c r="AJ89" s="2"/>
    </row>
    <row r="90" ht="33.75" customHeight="1">
      <c r="A90" s="2"/>
      <c r="B90" s="50">
        <f t="shared" si="1"/>
        <v>52</v>
      </c>
      <c r="C90" s="72"/>
      <c r="D90" s="17"/>
      <c r="E90" s="17"/>
      <c r="F90" s="17"/>
      <c r="G90" s="17"/>
      <c r="H90" s="17"/>
      <c r="I90" s="17"/>
      <c r="J90" s="17"/>
      <c r="K90" s="17"/>
      <c r="L90" s="18"/>
      <c r="M90" s="77"/>
      <c r="N90" s="17"/>
      <c r="O90" s="17"/>
      <c r="P90" s="17"/>
      <c r="Q90" s="18"/>
      <c r="R90" s="77"/>
      <c r="S90" s="17"/>
      <c r="T90" s="17"/>
      <c r="U90" s="17"/>
      <c r="V90" s="18"/>
      <c r="W90" s="78"/>
      <c r="X90" s="74"/>
      <c r="Y90" s="75"/>
      <c r="Z90" s="70" t="str">
        <f>IFERROR(VLOOKUP(Y90, '【参考】数式用'!$A$2:$B$50, 2, FALSE), "")</f>
        <v/>
      </c>
      <c r="AA90" s="71"/>
      <c r="AB90" s="2"/>
      <c r="AC90" s="2"/>
      <c r="AD90" s="2"/>
      <c r="AE90" s="2"/>
      <c r="AF90" s="2"/>
      <c r="AG90" s="2"/>
      <c r="AH90" s="2"/>
      <c r="AI90" s="2"/>
      <c r="AJ90" s="2"/>
    </row>
    <row r="91" ht="33.75" customHeight="1">
      <c r="A91" s="2"/>
      <c r="B91" s="50">
        <f t="shared" si="1"/>
        <v>53</v>
      </c>
      <c r="C91" s="72"/>
      <c r="D91" s="17"/>
      <c r="E91" s="17"/>
      <c r="F91" s="17"/>
      <c r="G91" s="17"/>
      <c r="H91" s="17"/>
      <c r="I91" s="17"/>
      <c r="J91" s="17"/>
      <c r="K91" s="17"/>
      <c r="L91" s="18"/>
      <c r="M91" s="77"/>
      <c r="N91" s="17"/>
      <c r="O91" s="17"/>
      <c r="P91" s="17"/>
      <c r="Q91" s="18"/>
      <c r="R91" s="77"/>
      <c r="S91" s="17"/>
      <c r="T91" s="17"/>
      <c r="U91" s="17"/>
      <c r="V91" s="18"/>
      <c r="W91" s="78"/>
      <c r="X91" s="74"/>
      <c r="Y91" s="75"/>
      <c r="Z91" s="70" t="str">
        <f>IFERROR(VLOOKUP(Y91, '【参考】数式用'!$A$2:$B$50, 2, FALSE), "")</f>
        <v/>
      </c>
      <c r="AA91" s="71"/>
      <c r="AB91" s="2"/>
      <c r="AC91" s="2"/>
      <c r="AD91" s="2"/>
      <c r="AE91" s="2"/>
      <c r="AF91" s="2"/>
      <c r="AG91" s="2"/>
      <c r="AH91" s="2"/>
      <c r="AI91" s="2"/>
      <c r="AJ91" s="2"/>
    </row>
    <row r="92" ht="33.75" customHeight="1">
      <c r="A92" s="2"/>
      <c r="B92" s="50">
        <f t="shared" si="1"/>
        <v>54</v>
      </c>
      <c r="C92" s="72"/>
      <c r="D92" s="17"/>
      <c r="E92" s="17"/>
      <c r="F92" s="17"/>
      <c r="G92" s="17"/>
      <c r="H92" s="17"/>
      <c r="I92" s="17"/>
      <c r="J92" s="17"/>
      <c r="K92" s="17"/>
      <c r="L92" s="18"/>
      <c r="M92" s="77"/>
      <c r="N92" s="17"/>
      <c r="O92" s="17"/>
      <c r="P92" s="17"/>
      <c r="Q92" s="18"/>
      <c r="R92" s="77"/>
      <c r="S92" s="17"/>
      <c r="T92" s="17"/>
      <c r="U92" s="17"/>
      <c r="V92" s="18"/>
      <c r="W92" s="78"/>
      <c r="X92" s="74"/>
      <c r="Y92" s="75"/>
      <c r="Z92" s="70" t="str">
        <f>IFERROR(VLOOKUP(Y92, '【参考】数式用'!$A$2:$B$50, 2, FALSE), "")</f>
        <v/>
      </c>
      <c r="AA92" s="71"/>
      <c r="AB92" s="2"/>
      <c r="AC92" s="2"/>
      <c r="AD92" s="2"/>
      <c r="AE92" s="2"/>
      <c r="AF92" s="2"/>
      <c r="AG92" s="2"/>
      <c r="AH92" s="2"/>
      <c r="AI92" s="2"/>
      <c r="AJ92" s="2"/>
    </row>
    <row r="93" ht="33.75" customHeight="1">
      <c r="A93" s="2"/>
      <c r="B93" s="50">
        <f t="shared" si="1"/>
        <v>55</v>
      </c>
      <c r="C93" s="72"/>
      <c r="D93" s="17"/>
      <c r="E93" s="17"/>
      <c r="F93" s="17"/>
      <c r="G93" s="17"/>
      <c r="H93" s="17"/>
      <c r="I93" s="17"/>
      <c r="J93" s="17"/>
      <c r="K93" s="17"/>
      <c r="L93" s="18"/>
      <c r="M93" s="77"/>
      <c r="N93" s="17"/>
      <c r="O93" s="17"/>
      <c r="P93" s="17"/>
      <c r="Q93" s="18"/>
      <c r="R93" s="77"/>
      <c r="S93" s="17"/>
      <c r="T93" s="17"/>
      <c r="U93" s="17"/>
      <c r="V93" s="18"/>
      <c r="W93" s="78"/>
      <c r="X93" s="74"/>
      <c r="Y93" s="75"/>
      <c r="Z93" s="70" t="str">
        <f>IFERROR(VLOOKUP(Y93, '【参考】数式用'!$A$2:$B$50, 2, FALSE), "")</f>
        <v/>
      </c>
      <c r="AA93" s="71"/>
      <c r="AB93" s="2"/>
      <c r="AC93" s="2"/>
      <c r="AD93" s="2"/>
      <c r="AE93" s="2"/>
      <c r="AF93" s="2"/>
      <c r="AG93" s="2"/>
      <c r="AH93" s="2"/>
      <c r="AI93" s="2"/>
      <c r="AJ93" s="2"/>
    </row>
    <row r="94" ht="33.75" customHeight="1">
      <c r="A94" s="2"/>
      <c r="B94" s="50">
        <f t="shared" si="1"/>
        <v>56</v>
      </c>
      <c r="C94" s="72"/>
      <c r="D94" s="17"/>
      <c r="E94" s="17"/>
      <c r="F94" s="17"/>
      <c r="G94" s="17"/>
      <c r="H94" s="17"/>
      <c r="I94" s="17"/>
      <c r="J94" s="17"/>
      <c r="K94" s="17"/>
      <c r="L94" s="18"/>
      <c r="M94" s="77"/>
      <c r="N94" s="17"/>
      <c r="O94" s="17"/>
      <c r="P94" s="17"/>
      <c r="Q94" s="18"/>
      <c r="R94" s="77"/>
      <c r="S94" s="17"/>
      <c r="T94" s="17"/>
      <c r="U94" s="17"/>
      <c r="V94" s="18"/>
      <c r="W94" s="78"/>
      <c r="X94" s="74"/>
      <c r="Y94" s="75"/>
      <c r="Z94" s="70" t="str">
        <f>IFERROR(VLOOKUP(Y94, '【参考】数式用'!$A$2:$B$50, 2, FALSE), "")</f>
        <v/>
      </c>
      <c r="AA94" s="71"/>
      <c r="AB94" s="2"/>
      <c r="AC94" s="2"/>
      <c r="AD94" s="2"/>
      <c r="AE94" s="2"/>
      <c r="AF94" s="2"/>
      <c r="AG94" s="2"/>
      <c r="AH94" s="2"/>
      <c r="AI94" s="2"/>
      <c r="AJ94" s="2"/>
    </row>
    <row r="95" ht="33.75" customHeight="1">
      <c r="A95" s="2"/>
      <c r="B95" s="50">
        <f t="shared" si="1"/>
        <v>57</v>
      </c>
      <c r="C95" s="72"/>
      <c r="D95" s="17"/>
      <c r="E95" s="17"/>
      <c r="F95" s="17"/>
      <c r="G95" s="17"/>
      <c r="H95" s="17"/>
      <c r="I95" s="17"/>
      <c r="J95" s="17"/>
      <c r="K95" s="17"/>
      <c r="L95" s="18"/>
      <c r="M95" s="77"/>
      <c r="N95" s="17"/>
      <c r="O95" s="17"/>
      <c r="P95" s="17"/>
      <c r="Q95" s="18"/>
      <c r="R95" s="77"/>
      <c r="S95" s="17"/>
      <c r="T95" s="17"/>
      <c r="U95" s="17"/>
      <c r="V95" s="18"/>
      <c r="W95" s="78"/>
      <c r="X95" s="74"/>
      <c r="Y95" s="75"/>
      <c r="Z95" s="70" t="str">
        <f>IFERROR(VLOOKUP(Y95, '【参考】数式用'!$A$2:$B$50, 2, FALSE), "")</f>
        <v/>
      </c>
      <c r="AA95" s="71"/>
      <c r="AB95" s="2"/>
      <c r="AC95" s="2"/>
      <c r="AD95" s="2"/>
      <c r="AE95" s="2"/>
      <c r="AF95" s="2"/>
      <c r="AG95" s="2"/>
      <c r="AH95" s="2"/>
      <c r="AI95" s="2"/>
      <c r="AJ95" s="2"/>
    </row>
    <row r="96" ht="33.75" customHeight="1">
      <c r="A96" s="2"/>
      <c r="B96" s="50">
        <f t="shared" si="1"/>
        <v>58</v>
      </c>
      <c r="C96" s="72"/>
      <c r="D96" s="17"/>
      <c r="E96" s="17"/>
      <c r="F96" s="17"/>
      <c r="G96" s="17"/>
      <c r="H96" s="17"/>
      <c r="I96" s="17"/>
      <c r="J96" s="17"/>
      <c r="K96" s="17"/>
      <c r="L96" s="18"/>
      <c r="M96" s="77"/>
      <c r="N96" s="17"/>
      <c r="O96" s="17"/>
      <c r="P96" s="17"/>
      <c r="Q96" s="18"/>
      <c r="R96" s="77"/>
      <c r="S96" s="17"/>
      <c r="T96" s="17"/>
      <c r="U96" s="17"/>
      <c r="V96" s="18"/>
      <c r="W96" s="78"/>
      <c r="X96" s="74"/>
      <c r="Y96" s="75"/>
      <c r="Z96" s="70" t="str">
        <f>IFERROR(VLOOKUP(Y96, '【参考】数式用'!$A$2:$B$50, 2, FALSE), "")</f>
        <v/>
      </c>
      <c r="AA96" s="71"/>
      <c r="AB96" s="2"/>
      <c r="AC96" s="2"/>
      <c r="AD96" s="2"/>
      <c r="AE96" s="2"/>
      <c r="AF96" s="2"/>
      <c r="AG96" s="2"/>
      <c r="AH96" s="2"/>
      <c r="AI96" s="2"/>
      <c r="AJ96" s="2"/>
    </row>
    <row r="97" ht="33.75" customHeight="1">
      <c r="A97" s="2"/>
      <c r="B97" s="50">
        <f t="shared" si="1"/>
        <v>59</v>
      </c>
      <c r="C97" s="72"/>
      <c r="D97" s="17"/>
      <c r="E97" s="17"/>
      <c r="F97" s="17"/>
      <c r="G97" s="17"/>
      <c r="H97" s="17"/>
      <c r="I97" s="17"/>
      <c r="J97" s="17"/>
      <c r="K97" s="17"/>
      <c r="L97" s="18"/>
      <c r="M97" s="77"/>
      <c r="N97" s="17"/>
      <c r="O97" s="17"/>
      <c r="P97" s="17"/>
      <c r="Q97" s="18"/>
      <c r="R97" s="77"/>
      <c r="S97" s="17"/>
      <c r="T97" s="17"/>
      <c r="U97" s="17"/>
      <c r="V97" s="18"/>
      <c r="W97" s="78"/>
      <c r="X97" s="74"/>
      <c r="Y97" s="75"/>
      <c r="Z97" s="70" t="str">
        <f>IFERROR(VLOOKUP(Y97, '【参考】数式用'!$A$2:$B$50, 2, FALSE), "")</f>
        <v/>
      </c>
      <c r="AA97" s="71"/>
      <c r="AB97" s="2"/>
      <c r="AC97" s="2"/>
      <c r="AD97" s="2"/>
      <c r="AE97" s="2"/>
      <c r="AF97" s="2"/>
      <c r="AG97" s="2"/>
      <c r="AH97" s="2"/>
      <c r="AI97" s="2"/>
      <c r="AJ97" s="2"/>
    </row>
    <row r="98" ht="33.75" customHeight="1">
      <c r="A98" s="2"/>
      <c r="B98" s="50">
        <f t="shared" si="1"/>
        <v>60</v>
      </c>
      <c r="C98" s="72"/>
      <c r="D98" s="17"/>
      <c r="E98" s="17"/>
      <c r="F98" s="17"/>
      <c r="G98" s="17"/>
      <c r="H98" s="17"/>
      <c r="I98" s="17"/>
      <c r="J98" s="17"/>
      <c r="K98" s="17"/>
      <c r="L98" s="18"/>
      <c r="M98" s="77"/>
      <c r="N98" s="17"/>
      <c r="O98" s="17"/>
      <c r="P98" s="17"/>
      <c r="Q98" s="18"/>
      <c r="R98" s="77"/>
      <c r="S98" s="17"/>
      <c r="T98" s="17"/>
      <c r="U98" s="17"/>
      <c r="V98" s="18"/>
      <c r="W98" s="78"/>
      <c r="X98" s="74"/>
      <c r="Y98" s="75"/>
      <c r="Z98" s="70" t="str">
        <f>IFERROR(VLOOKUP(Y98, '【参考】数式用'!$A$2:$B$50, 2, FALSE), "")</f>
        <v/>
      </c>
      <c r="AA98" s="71"/>
      <c r="AB98" s="2"/>
      <c r="AC98" s="2"/>
      <c r="AD98" s="2"/>
      <c r="AE98" s="2"/>
      <c r="AF98" s="2"/>
      <c r="AG98" s="2"/>
      <c r="AH98" s="2"/>
      <c r="AI98" s="2"/>
      <c r="AJ98" s="2"/>
    </row>
    <row r="99" ht="33.75" customHeight="1">
      <c r="A99" s="2"/>
      <c r="B99" s="50">
        <f t="shared" si="1"/>
        <v>61</v>
      </c>
      <c r="C99" s="72"/>
      <c r="D99" s="17"/>
      <c r="E99" s="17"/>
      <c r="F99" s="17"/>
      <c r="G99" s="17"/>
      <c r="H99" s="17"/>
      <c r="I99" s="17"/>
      <c r="J99" s="17"/>
      <c r="K99" s="17"/>
      <c r="L99" s="18"/>
      <c r="M99" s="77"/>
      <c r="N99" s="17"/>
      <c r="O99" s="17"/>
      <c r="P99" s="17"/>
      <c r="Q99" s="18"/>
      <c r="R99" s="77"/>
      <c r="S99" s="17"/>
      <c r="T99" s="17"/>
      <c r="U99" s="17"/>
      <c r="V99" s="18"/>
      <c r="W99" s="78"/>
      <c r="X99" s="74"/>
      <c r="Y99" s="75"/>
      <c r="Z99" s="70" t="str">
        <f>IFERROR(VLOOKUP(Y99, '【参考】数式用'!$A$2:$B$50, 2, FALSE), "")</f>
        <v/>
      </c>
      <c r="AA99" s="71"/>
      <c r="AB99" s="2"/>
      <c r="AC99" s="2"/>
      <c r="AD99" s="2"/>
      <c r="AE99" s="2"/>
      <c r="AF99" s="2"/>
      <c r="AG99" s="2"/>
      <c r="AH99" s="2"/>
      <c r="AI99" s="2"/>
      <c r="AJ99" s="2"/>
    </row>
    <row r="100" ht="33.75" customHeight="1">
      <c r="A100" s="2"/>
      <c r="B100" s="50">
        <f t="shared" si="1"/>
        <v>62</v>
      </c>
      <c r="C100" s="72"/>
      <c r="D100" s="17"/>
      <c r="E100" s="17"/>
      <c r="F100" s="17"/>
      <c r="G100" s="17"/>
      <c r="H100" s="17"/>
      <c r="I100" s="17"/>
      <c r="J100" s="17"/>
      <c r="K100" s="17"/>
      <c r="L100" s="18"/>
      <c r="M100" s="77"/>
      <c r="N100" s="17"/>
      <c r="O100" s="17"/>
      <c r="P100" s="17"/>
      <c r="Q100" s="18"/>
      <c r="R100" s="77"/>
      <c r="S100" s="17"/>
      <c r="T100" s="17"/>
      <c r="U100" s="17"/>
      <c r="V100" s="18"/>
      <c r="W100" s="78"/>
      <c r="X100" s="74"/>
      <c r="Y100" s="75"/>
      <c r="Z100" s="70" t="str">
        <f>IFERROR(VLOOKUP(Y100, '【参考】数式用'!$A$2:$B$50, 2, FALSE), "")</f>
        <v/>
      </c>
      <c r="AA100" s="71"/>
      <c r="AB100" s="2"/>
      <c r="AC100" s="2"/>
      <c r="AD100" s="2"/>
      <c r="AE100" s="2"/>
      <c r="AF100" s="2"/>
      <c r="AG100" s="2"/>
      <c r="AH100" s="2"/>
      <c r="AI100" s="2"/>
      <c r="AJ100" s="2"/>
    </row>
    <row r="101" ht="33.75" customHeight="1">
      <c r="A101" s="2"/>
      <c r="B101" s="50">
        <f t="shared" si="1"/>
        <v>63</v>
      </c>
      <c r="C101" s="72"/>
      <c r="D101" s="17"/>
      <c r="E101" s="17"/>
      <c r="F101" s="17"/>
      <c r="G101" s="17"/>
      <c r="H101" s="17"/>
      <c r="I101" s="17"/>
      <c r="J101" s="17"/>
      <c r="K101" s="17"/>
      <c r="L101" s="18"/>
      <c r="M101" s="77"/>
      <c r="N101" s="17"/>
      <c r="O101" s="17"/>
      <c r="P101" s="17"/>
      <c r="Q101" s="18"/>
      <c r="R101" s="77"/>
      <c r="S101" s="17"/>
      <c r="T101" s="17"/>
      <c r="U101" s="17"/>
      <c r="V101" s="18"/>
      <c r="W101" s="78"/>
      <c r="X101" s="74"/>
      <c r="Y101" s="75"/>
      <c r="Z101" s="70" t="str">
        <f>IFERROR(VLOOKUP(Y101, '【参考】数式用'!$A$2:$B$50, 2, FALSE), "")</f>
        <v/>
      </c>
      <c r="AA101" s="71"/>
      <c r="AB101" s="2"/>
      <c r="AC101" s="2"/>
      <c r="AD101" s="2"/>
      <c r="AE101" s="2"/>
      <c r="AF101" s="2"/>
      <c r="AG101" s="2"/>
      <c r="AH101" s="2"/>
      <c r="AI101" s="2"/>
      <c r="AJ101" s="2"/>
    </row>
    <row r="102" ht="33.75" customHeight="1">
      <c r="A102" s="2"/>
      <c r="B102" s="50">
        <f t="shared" si="1"/>
        <v>64</v>
      </c>
      <c r="C102" s="72"/>
      <c r="D102" s="17"/>
      <c r="E102" s="17"/>
      <c r="F102" s="17"/>
      <c r="G102" s="17"/>
      <c r="H102" s="17"/>
      <c r="I102" s="17"/>
      <c r="J102" s="17"/>
      <c r="K102" s="17"/>
      <c r="L102" s="18"/>
      <c r="M102" s="77"/>
      <c r="N102" s="17"/>
      <c r="O102" s="17"/>
      <c r="P102" s="17"/>
      <c r="Q102" s="18"/>
      <c r="R102" s="77"/>
      <c r="S102" s="17"/>
      <c r="T102" s="17"/>
      <c r="U102" s="17"/>
      <c r="V102" s="18"/>
      <c r="W102" s="78"/>
      <c r="X102" s="74"/>
      <c r="Y102" s="75"/>
      <c r="Z102" s="70" t="str">
        <f>IFERROR(VLOOKUP(Y102, '【参考】数式用'!$A$2:$B$50, 2, FALSE), "")</f>
        <v/>
      </c>
      <c r="AA102" s="71"/>
      <c r="AB102" s="2"/>
      <c r="AC102" s="2"/>
      <c r="AD102" s="2"/>
      <c r="AE102" s="2"/>
      <c r="AF102" s="2"/>
      <c r="AG102" s="2"/>
      <c r="AH102" s="2"/>
      <c r="AI102" s="2"/>
      <c r="AJ102" s="2"/>
    </row>
    <row r="103" ht="33.75" customHeight="1">
      <c r="A103" s="2"/>
      <c r="B103" s="50">
        <f t="shared" si="1"/>
        <v>65</v>
      </c>
      <c r="C103" s="72"/>
      <c r="D103" s="17"/>
      <c r="E103" s="17"/>
      <c r="F103" s="17"/>
      <c r="G103" s="17"/>
      <c r="H103" s="17"/>
      <c r="I103" s="17"/>
      <c r="J103" s="17"/>
      <c r="K103" s="17"/>
      <c r="L103" s="18"/>
      <c r="M103" s="77"/>
      <c r="N103" s="17"/>
      <c r="O103" s="17"/>
      <c r="P103" s="17"/>
      <c r="Q103" s="18"/>
      <c r="R103" s="77"/>
      <c r="S103" s="17"/>
      <c r="T103" s="17"/>
      <c r="U103" s="17"/>
      <c r="V103" s="18"/>
      <c r="W103" s="78"/>
      <c r="X103" s="74"/>
      <c r="Y103" s="75"/>
      <c r="Z103" s="70" t="str">
        <f>IFERROR(VLOOKUP(Y103, '【参考】数式用'!$A$2:$B$50, 2, FALSE), "")</f>
        <v/>
      </c>
      <c r="AA103" s="71"/>
      <c r="AB103" s="2"/>
      <c r="AC103" s="2"/>
      <c r="AD103" s="2"/>
      <c r="AE103" s="2"/>
      <c r="AF103" s="2"/>
      <c r="AG103" s="2"/>
      <c r="AH103" s="2"/>
      <c r="AI103" s="2"/>
      <c r="AJ103" s="2"/>
    </row>
    <row r="104" ht="33.75" customHeight="1">
      <c r="A104" s="2"/>
      <c r="B104" s="50">
        <f t="shared" si="1"/>
        <v>66</v>
      </c>
      <c r="C104" s="72"/>
      <c r="D104" s="17"/>
      <c r="E104" s="17"/>
      <c r="F104" s="17"/>
      <c r="G104" s="17"/>
      <c r="H104" s="17"/>
      <c r="I104" s="17"/>
      <c r="J104" s="17"/>
      <c r="K104" s="17"/>
      <c r="L104" s="18"/>
      <c r="M104" s="77"/>
      <c r="N104" s="17"/>
      <c r="O104" s="17"/>
      <c r="P104" s="17"/>
      <c r="Q104" s="18"/>
      <c r="R104" s="77"/>
      <c r="S104" s="17"/>
      <c r="T104" s="17"/>
      <c r="U104" s="17"/>
      <c r="V104" s="18"/>
      <c r="W104" s="78"/>
      <c r="X104" s="74"/>
      <c r="Y104" s="75"/>
      <c r="Z104" s="70" t="str">
        <f>IFERROR(VLOOKUP(Y104, '【参考】数式用'!$A$2:$B$50, 2, FALSE), "")</f>
        <v/>
      </c>
      <c r="AA104" s="71"/>
      <c r="AB104" s="2"/>
      <c r="AC104" s="2"/>
      <c r="AD104" s="2"/>
      <c r="AE104" s="2"/>
      <c r="AF104" s="2"/>
      <c r="AG104" s="2"/>
      <c r="AH104" s="2"/>
      <c r="AI104" s="2"/>
      <c r="AJ104" s="2"/>
    </row>
    <row r="105" ht="33.75" customHeight="1">
      <c r="A105" s="2"/>
      <c r="B105" s="50">
        <f t="shared" si="1"/>
        <v>67</v>
      </c>
      <c r="C105" s="72"/>
      <c r="D105" s="17"/>
      <c r="E105" s="17"/>
      <c r="F105" s="17"/>
      <c r="G105" s="17"/>
      <c r="H105" s="17"/>
      <c r="I105" s="17"/>
      <c r="J105" s="17"/>
      <c r="K105" s="17"/>
      <c r="L105" s="18"/>
      <c r="M105" s="77"/>
      <c r="N105" s="17"/>
      <c r="O105" s="17"/>
      <c r="P105" s="17"/>
      <c r="Q105" s="18"/>
      <c r="R105" s="77"/>
      <c r="S105" s="17"/>
      <c r="T105" s="17"/>
      <c r="U105" s="17"/>
      <c r="V105" s="18"/>
      <c r="W105" s="78"/>
      <c r="X105" s="74"/>
      <c r="Y105" s="75"/>
      <c r="Z105" s="70" t="str">
        <f>IFERROR(VLOOKUP(Y105, '【参考】数式用'!$A$2:$B$50, 2, FALSE), "")</f>
        <v/>
      </c>
      <c r="AA105" s="71"/>
      <c r="AB105" s="2"/>
      <c r="AC105" s="2"/>
      <c r="AD105" s="2"/>
      <c r="AE105" s="2"/>
      <c r="AF105" s="2"/>
      <c r="AG105" s="2"/>
      <c r="AH105" s="2"/>
      <c r="AI105" s="2"/>
      <c r="AJ105" s="2"/>
    </row>
    <row r="106" ht="33.75" customHeight="1">
      <c r="A106" s="2"/>
      <c r="B106" s="50">
        <f t="shared" si="1"/>
        <v>68</v>
      </c>
      <c r="C106" s="72"/>
      <c r="D106" s="17"/>
      <c r="E106" s="17"/>
      <c r="F106" s="17"/>
      <c r="G106" s="17"/>
      <c r="H106" s="17"/>
      <c r="I106" s="17"/>
      <c r="J106" s="17"/>
      <c r="K106" s="17"/>
      <c r="L106" s="18"/>
      <c r="M106" s="77"/>
      <c r="N106" s="17"/>
      <c r="O106" s="17"/>
      <c r="P106" s="17"/>
      <c r="Q106" s="18"/>
      <c r="R106" s="77"/>
      <c r="S106" s="17"/>
      <c r="T106" s="17"/>
      <c r="U106" s="17"/>
      <c r="V106" s="18"/>
      <c r="W106" s="78"/>
      <c r="X106" s="74"/>
      <c r="Y106" s="75"/>
      <c r="Z106" s="70" t="str">
        <f>IFERROR(VLOOKUP(Y106, '【参考】数式用'!$A$2:$B$50, 2, FALSE), "")</f>
        <v/>
      </c>
      <c r="AA106" s="71"/>
      <c r="AB106" s="2"/>
      <c r="AC106" s="2"/>
      <c r="AD106" s="2"/>
      <c r="AE106" s="2"/>
      <c r="AF106" s="2"/>
      <c r="AG106" s="2"/>
      <c r="AH106" s="2"/>
      <c r="AI106" s="2"/>
      <c r="AJ106" s="2"/>
    </row>
    <row r="107" ht="33.75" customHeight="1">
      <c r="A107" s="2"/>
      <c r="B107" s="50">
        <f t="shared" si="1"/>
        <v>69</v>
      </c>
      <c r="C107" s="72"/>
      <c r="D107" s="17"/>
      <c r="E107" s="17"/>
      <c r="F107" s="17"/>
      <c r="G107" s="17"/>
      <c r="H107" s="17"/>
      <c r="I107" s="17"/>
      <c r="J107" s="17"/>
      <c r="K107" s="17"/>
      <c r="L107" s="18"/>
      <c r="M107" s="77"/>
      <c r="N107" s="17"/>
      <c r="O107" s="17"/>
      <c r="P107" s="17"/>
      <c r="Q107" s="18"/>
      <c r="R107" s="77"/>
      <c r="S107" s="17"/>
      <c r="T107" s="17"/>
      <c r="U107" s="17"/>
      <c r="V107" s="18"/>
      <c r="W107" s="78"/>
      <c r="X107" s="74"/>
      <c r="Y107" s="75"/>
      <c r="Z107" s="70" t="str">
        <f>IFERROR(VLOOKUP(Y107, '【参考】数式用'!$A$2:$B$50, 2, FALSE), "")</f>
        <v/>
      </c>
      <c r="AA107" s="71"/>
      <c r="AB107" s="2"/>
      <c r="AC107" s="2"/>
      <c r="AD107" s="2"/>
      <c r="AE107" s="2"/>
      <c r="AF107" s="2"/>
      <c r="AG107" s="2"/>
      <c r="AH107" s="2"/>
      <c r="AI107" s="2"/>
      <c r="AJ107" s="2"/>
    </row>
    <row r="108" ht="33.75" customHeight="1">
      <c r="A108" s="2"/>
      <c r="B108" s="50">
        <f t="shared" si="1"/>
        <v>70</v>
      </c>
      <c r="C108" s="72"/>
      <c r="D108" s="17"/>
      <c r="E108" s="17"/>
      <c r="F108" s="17"/>
      <c r="G108" s="17"/>
      <c r="H108" s="17"/>
      <c r="I108" s="17"/>
      <c r="J108" s="17"/>
      <c r="K108" s="17"/>
      <c r="L108" s="18"/>
      <c r="M108" s="77"/>
      <c r="N108" s="17"/>
      <c r="O108" s="17"/>
      <c r="P108" s="17"/>
      <c r="Q108" s="18"/>
      <c r="R108" s="77"/>
      <c r="S108" s="17"/>
      <c r="T108" s="17"/>
      <c r="U108" s="17"/>
      <c r="V108" s="18"/>
      <c r="W108" s="78"/>
      <c r="X108" s="74"/>
      <c r="Y108" s="75"/>
      <c r="Z108" s="70" t="str">
        <f>IFERROR(VLOOKUP(Y108, '【参考】数式用'!$A$2:$B$50, 2, FALSE), "")</f>
        <v/>
      </c>
      <c r="AA108" s="71"/>
      <c r="AB108" s="2"/>
      <c r="AC108" s="2"/>
      <c r="AD108" s="2"/>
      <c r="AE108" s="2"/>
      <c r="AF108" s="2"/>
      <c r="AG108" s="2"/>
      <c r="AH108" s="2"/>
      <c r="AI108" s="2"/>
      <c r="AJ108" s="2"/>
    </row>
    <row r="109" ht="33.75" customHeight="1">
      <c r="A109" s="2"/>
      <c r="B109" s="50">
        <f t="shared" si="1"/>
        <v>71</v>
      </c>
      <c r="C109" s="72"/>
      <c r="D109" s="17"/>
      <c r="E109" s="17"/>
      <c r="F109" s="17"/>
      <c r="G109" s="17"/>
      <c r="H109" s="17"/>
      <c r="I109" s="17"/>
      <c r="J109" s="17"/>
      <c r="K109" s="17"/>
      <c r="L109" s="18"/>
      <c r="M109" s="77"/>
      <c r="N109" s="17"/>
      <c r="O109" s="17"/>
      <c r="P109" s="17"/>
      <c r="Q109" s="18"/>
      <c r="R109" s="77"/>
      <c r="S109" s="17"/>
      <c r="T109" s="17"/>
      <c r="U109" s="17"/>
      <c r="V109" s="18"/>
      <c r="W109" s="78"/>
      <c r="X109" s="74"/>
      <c r="Y109" s="75"/>
      <c r="Z109" s="70" t="str">
        <f>IFERROR(VLOOKUP(Y109, '【参考】数式用'!$A$2:$B$50, 2, FALSE), "")</f>
        <v/>
      </c>
      <c r="AA109" s="71"/>
      <c r="AB109" s="2"/>
      <c r="AC109" s="2"/>
      <c r="AD109" s="2"/>
      <c r="AE109" s="2"/>
      <c r="AF109" s="2"/>
      <c r="AG109" s="2"/>
      <c r="AH109" s="2"/>
      <c r="AI109" s="2"/>
      <c r="AJ109" s="2"/>
    </row>
    <row r="110" ht="33.75" customHeight="1">
      <c r="A110" s="2"/>
      <c r="B110" s="50">
        <f t="shared" si="1"/>
        <v>72</v>
      </c>
      <c r="C110" s="72"/>
      <c r="D110" s="17"/>
      <c r="E110" s="17"/>
      <c r="F110" s="17"/>
      <c r="G110" s="17"/>
      <c r="H110" s="17"/>
      <c r="I110" s="17"/>
      <c r="J110" s="17"/>
      <c r="K110" s="17"/>
      <c r="L110" s="18"/>
      <c r="M110" s="77"/>
      <c r="N110" s="17"/>
      <c r="O110" s="17"/>
      <c r="P110" s="17"/>
      <c r="Q110" s="18"/>
      <c r="R110" s="77"/>
      <c r="S110" s="17"/>
      <c r="T110" s="17"/>
      <c r="U110" s="17"/>
      <c r="V110" s="18"/>
      <c r="W110" s="78"/>
      <c r="X110" s="74"/>
      <c r="Y110" s="75"/>
      <c r="Z110" s="70" t="str">
        <f>IFERROR(VLOOKUP(Y110, '【参考】数式用'!$A$2:$B$50, 2, FALSE), "")</f>
        <v/>
      </c>
      <c r="AA110" s="71"/>
      <c r="AB110" s="2"/>
      <c r="AC110" s="2"/>
      <c r="AD110" s="2"/>
      <c r="AE110" s="2"/>
      <c r="AF110" s="2"/>
      <c r="AG110" s="2"/>
      <c r="AH110" s="2"/>
      <c r="AI110" s="2"/>
      <c r="AJ110" s="2"/>
    </row>
    <row r="111" ht="33.75" customHeight="1">
      <c r="A111" s="2"/>
      <c r="B111" s="50">
        <f t="shared" si="1"/>
        <v>73</v>
      </c>
      <c r="C111" s="72"/>
      <c r="D111" s="17"/>
      <c r="E111" s="17"/>
      <c r="F111" s="17"/>
      <c r="G111" s="17"/>
      <c r="H111" s="17"/>
      <c r="I111" s="17"/>
      <c r="J111" s="17"/>
      <c r="K111" s="17"/>
      <c r="L111" s="18"/>
      <c r="M111" s="77"/>
      <c r="N111" s="17"/>
      <c r="O111" s="17"/>
      <c r="P111" s="17"/>
      <c r="Q111" s="18"/>
      <c r="R111" s="77"/>
      <c r="S111" s="17"/>
      <c r="T111" s="17"/>
      <c r="U111" s="17"/>
      <c r="V111" s="18"/>
      <c r="W111" s="78"/>
      <c r="X111" s="74"/>
      <c r="Y111" s="75"/>
      <c r="Z111" s="70" t="str">
        <f>IFERROR(VLOOKUP(Y111, '【参考】数式用'!$A$2:$B$50, 2, FALSE), "")</f>
        <v/>
      </c>
      <c r="AA111" s="71"/>
      <c r="AB111" s="2"/>
      <c r="AC111" s="2"/>
      <c r="AD111" s="2"/>
      <c r="AE111" s="2"/>
      <c r="AF111" s="2"/>
      <c r="AG111" s="2"/>
      <c r="AH111" s="2"/>
      <c r="AI111" s="2"/>
      <c r="AJ111" s="2"/>
    </row>
    <row r="112" ht="33.75" customHeight="1">
      <c r="A112" s="2"/>
      <c r="B112" s="50">
        <f t="shared" si="1"/>
        <v>74</v>
      </c>
      <c r="C112" s="72"/>
      <c r="D112" s="17"/>
      <c r="E112" s="17"/>
      <c r="F112" s="17"/>
      <c r="G112" s="17"/>
      <c r="H112" s="17"/>
      <c r="I112" s="17"/>
      <c r="J112" s="17"/>
      <c r="K112" s="17"/>
      <c r="L112" s="18"/>
      <c r="M112" s="77"/>
      <c r="N112" s="17"/>
      <c r="O112" s="17"/>
      <c r="P112" s="17"/>
      <c r="Q112" s="18"/>
      <c r="R112" s="77"/>
      <c r="S112" s="17"/>
      <c r="T112" s="17"/>
      <c r="U112" s="17"/>
      <c r="V112" s="18"/>
      <c r="W112" s="78"/>
      <c r="X112" s="74"/>
      <c r="Y112" s="75"/>
      <c r="Z112" s="70" t="str">
        <f>IFERROR(VLOOKUP(Y112, '【参考】数式用'!$A$2:$B$50, 2, FALSE), "")</f>
        <v/>
      </c>
      <c r="AA112" s="71"/>
      <c r="AB112" s="2"/>
      <c r="AC112" s="2"/>
      <c r="AD112" s="2"/>
      <c r="AE112" s="2"/>
      <c r="AF112" s="2"/>
      <c r="AG112" s="2"/>
      <c r="AH112" s="2"/>
      <c r="AI112" s="2"/>
      <c r="AJ112" s="2"/>
    </row>
    <row r="113" ht="33.75" customHeight="1">
      <c r="A113" s="2"/>
      <c r="B113" s="50">
        <f t="shared" si="1"/>
        <v>75</v>
      </c>
      <c r="C113" s="72"/>
      <c r="D113" s="17"/>
      <c r="E113" s="17"/>
      <c r="F113" s="17"/>
      <c r="G113" s="17"/>
      <c r="H113" s="17"/>
      <c r="I113" s="17"/>
      <c r="J113" s="17"/>
      <c r="K113" s="17"/>
      <c r="L113" s="18"/>
      <c r="M113" s="77"/>
      <c r="N113" s="17"/>
      <c r="O113" s="17"/>
      <c r="P113" s="17"/>
      <c r="Q113" s="18"/>
      <c r="R113" s="77"/>
      <c r="S113" s="17"/>
      <c r="T113" s="17"/>
      <c r="U113" s="17"/>
      <c r="V113" s="18"/>
      <c r="W113" s="78"/>
      <c r="X113" s="74"/>
      <c r="Y113" s="75"/>
      <c r="Z113" s="70" t="str">
        <f>IFERROR(VLOOKUP(Y113, '【参考】数式用'!$A$2:$B$50, 2, FALSE), "")</f>
        <v/>
      </c>
      <c r="AA113" s="71"/>
      <c r="AB113" s="2"/>
      <c r="AC113" s="2"/>
      <c r="AD113" s="2"/>
      <c r="AE113" s="2"/>
      <c r="AF113" s="2"/>
      <c r="AG113" s="2"/>
      <c r="AH113" s="2"/>
      <c r="AI113" s="2"/>
      <c r="AJ113" s="2"/>
    </row>
    <row r="114" ht="33.75" customHeight="1">
      <c r="A114" s="2"/>
      <c r="B114" s="50">
        <f t="shared" si="1"/>
        <v>76</v>
      </c>
      <c r="C114" s="72"/>
      <c r="D114" s="17"/>
      <c r="E114" s="17"/>
      <c r="F114" s="17"/>
      <c r="G114" s="17"/>
      <c r="H114" s="17"/>
      <c r="I114" s="17"/>
      <c r="J114" s="17"/>
      <c r="K114" s="17"/>
      <c r="L114" s="18"/>
      <c r="M114" s="77"/>
      <c r="N114" s="17"/>
      <c r="O114" s="17"/>
      <c r="P114" s="17"/>
      <c r="Q114" s="18"/>
      <c r="R114" s="77"/>
      <c r="S114" s="17"/>
      <c r="T114" s="17"/>
      <c r="U114" s="17"/>
      <c r="V114" s="18"/>
      <c r="W114" s="78"/>
      <c r="X114" s="74"/>
      <c r="Y114" s="75"/>
      <c r="Z114" s="70" t="str">
        <f>IFERROR(VLOOKUP(Y114, '【参考】数式用'!$A$2:$B$50, 2, FALSE), "")</f>
        <v/>
      </c>
      <c r="AA114" s="71"/>
      <c r="AB114" s="2"/>
      <c r="AC114" s="2"/>
      <c r="AD114" s="2"/>
      <c r="AE114" s="2"/>
      <c r="AF114" s="2"/>
      <c r="AG114" s="2"/>
      <c r="AH114" s="2"/>
      <c r="AI114" s="2"/>
      <c r="AJ114" s="2"/>
    </row>
    <row r="115" ht="33.75" customHeight="1">
      <c r="A115" s="2"/>
      <c r="B115" s="50">
        <f t="shared" si="1"/>
        <v>77</v>
      </c>
      <c r="C115" s="72"/>
      <c r="D115" s="17"/>
      <c r="E115" s="17"/>
      <c r="F115" s="17"/>
      <c r="G115" s="17"/>
      <c r="H115" s="17"/>
      <c r="I115" s="17"/>
      <c r="J115" s="17"/>
      <c r="K115" s="17"/>
      <c r="L115" s="18"/>
      <c r="M115" s="77"/>
      <c r="N115" s="17"/>
      <c r="O115" s="17"/>
      <c r="P115" s="17"/>
      <c r="Q115" s="18"/>
      <c r="R115" s="77"/>
      <c r="S115" s="17"/>
      <c r="T115" s="17"/>
      <c r="U115" s="17"/>
      <c r="V115" s="18"/>
      <c r="W115" s="78"/>
      <c r="X115" s="74"/>
      <c r="Y115" s="75"/>
      <c r="Z115" s="70" t="str">
        <f>IFERROR(VLOOKUP(Y115, '【参考】数式用'!$A$2:$B$50, 2, FALSE), "")</f>
        <v/>
      </c>
      <c r="AA115" s="71"/>
      <c r="AB115" s="2"/>
      <c r="AC115" s="2"/>
      <c r="AD115" s="2"/>
      <c r="AE115" s="2"/>
      <c r="AF115" s="2"/>
      <c r="AG115" s="2"/>
      <c r="AH115" s="2"/>
      <c r="AI115" s="2"/>
      <c r="AJ115" s="2"/>
    </row>
    <row r="116" ht="33.75" customHeight="1">
      <c r="A116" s="2"/>
      <c r="B116" s="50">
        <f t="shared" si="1"/>
        <v>78</v>
      </c>
      <c r="C116" s="72"/>
      <c r="D116" s="17"/>
      <c r="E116" s="17"/>
      <c r="F116" s="17"/>
      <c r="G116" s="17"/>
      <c r="H116" s="17"/>
      <c r="I116" s="17"/>
      <c r="J116" s="17"/>
      <c r="K116" s="17"/>
      <c r="L116" s="18"/>
      <c r="M116" s="77"/>
      <c r="N116" s="17"/>
      <c r="O116" s="17"/>
      <c r="P116" s="17"/>
      <c r="Q116" s="18"/>
      <c r="R116" s="77"/>
      <c r="S116" s="17"/>
      <c r="T116" s="17"/>
      <c r="U116" s="17"/>
      <c r="V116" s="18"/>
      <c r="W116" s="78"/>
      <c r="X116" s="74"/>
      <c r="Y116" s="75"/>
      <c r="Z116" s="70" t="str">
        <f>IFERROR(VLOOKUP(Y116, '【参考】数式用'!$A$2:$B$50, 2, FALSE), "")</f>
        <v/>
      </c>
      <c r="AA116" s="71"/>
      <c r="AB116" s="2"/>
      <c r="AC116" s="2"/>
      <c r="AD116" s="2"/>
      <c r="AE116" s="2"/>
      <c r="AF116" s="2"/>
      <c r="AG116" s="2"/>
      <c r="AH116" s="2"/>
      <c r="AI116" s="2"/>
      <c r="AJ116" s="2"/>
    </row>
    <row r="117" ht="33.75" customHeight="1">
      <c r="A117" s="2"/>
      <c r="B117" s="50">
        <f t="shared" si="1"/>
        <v>79</v>
      </c>
      <c r="C117" s="72"/>
      <c r="D117" s="17"/>
      <c r="E117" s="17"/>
      <c r="F117" s="17"/>
      <c r="G117" s="17"/>
      <c r="H117" s="17"/>
      <c r="I117" s="17"/>
      <c r="J117" s="17"/>
      <c r="K117" s="17"/>
      <c r="L117" s="18"/>
      <c r="M117" s="77"/>
      <c r="N117" s="17"/>
      <c r="O117" s="17"/>
      <c r="P117" s="17"/>
      <c r="Q117" s="18"/>
      <c r="R117" s="77"/>
      <c r="S117" s="17"/>
      <c r="T117" s="17"/>
      <c r="U117" s="17"/>
      <c r="V117" s="18"/>
      <c r="W117" s="78"/>
      <c r="X117" s="74"/>
      <c r="Y117" s="75"/>
      <c r="Z117" s="70" t="str">
        <f>IFERROR(VLOOKUP(Y117, '【参考】数式用'!$A$2:$B$50, 2, FALSE), "")</f>
        <v/>
      </c>
      <c r="AA117" s="71"/>
      <c r="AB117" s="2"/>
      <c r="AC117" s="2"/>
      <c r="AD117" s="2"/>
      <c r="AE117" s="2"/>
      <c r="AF117" s="2"/>
      <c r="AG117" s="2"/>
      <c r="AH117" s="2"/>
      <c r="AI117" s="2"/>
      <c r="AJ117" s="2"/>
    </row>
    <row r="118" ht="33.75" customHeight="1">
      <c r="A118" s="2"/>
      <c r="B118" s="50">
        <f t="shared" si="1"/>
        <v>80</v>
      </c>
      <c r="C118" s="72"/>
      <c r="D118" s="17"/>
      <c r="E118" s="17"/>
      <c r="F118" s="17"/>
      <c r="G118" s="17"/>
      <c r="H118" s="17"/>
      <c r="I118" s="17"/>
      <c r="J118" s="17"/>
      <c r="K118" s="17"/>
      <c r="L118" s="18"/>
      <c r="M118" s="77"/>
      <c r="N118" s="17"/>
      <c r="O118" s="17"/>
      <c r="P118" s="17"/>
      <c r="Q118" s="18"/>
      <c r="R118" s="77"/>
      <c r="S118" s="17"/>
      <c r="T118" s="17"/>
      <c r="U118" s="17"/>
      <c r="V118" s="18"/>
      <c r="W118" s="78"/>
      <c r="X118" s="74"/>
      <c r="Y118" s="75"/>
      <c r="Z118" s="70" t="str">
        <f>IFERROR(VLOOKUP(Y118, '【参考】数式用'!$A$2:$B$50, 2, FALSE), "")</f>
        <v/>
      </c>
      <c r="AA118" s="71"/>
      <c r="AB118" s="2"/>
      <c r="AC118" s="2"/>
      <c r="AD118" s="2"/>
      <c r="AE118" s="2"/>
      <c r="AF118" s="2"/>
      <c r="AG118" s="2"/>
      <c r="AH118" s="2"/>
      <c r="AI118" s="2"/>
      <c r="AJ118" s="2"/>
    </row>
    <row r="119" ht="33.75" customHeight="1">
      <c r="A119" s="2"/>
      <c r="B119" s="50">
        <f t="shared" si="1"/>
        <v>81</v>
      </c>
      <c r="C119" s="72"/>
      <c r="D119" s="17"/>
      <c r="E119" s="17"/>
      <c r="F119" s="17"/>
      <c r="G119" s="17"/>
      <c r="H119" s="17"/>
      <c r="I119" s="17"/>
      <c r="J119" s="17"/>
      <c r="K119" s="17"/>
      <c r="L119" s="18"/>
      <c r="M119" s="77"/>
      <c r="N119" s="17"/>
      <c r="O119" s="17"/>
      <c r="P119" s="17"/>
      <c r="Q119" s="18"/>
      <c r="R119" s="77"/>
      <c r="S119" s="17"/>
      <c r="T119" s="17"/>
      <c r="U119" s="17"/>
      <c r="V119" s="18"/>
      <c r="W119" s="78"/>
      <c r="X119" s="74"/>
      <c r="Y119" s="75"/>
      <c r="Z119" s="70" t="str">
        <f>IFERROR(VLOOKUP(Y119, '【参考】数式用'!$A$2:$B$50, 2, FALSE), "")</f>
        <v/>
      </c>
      <c r="AA119" s="71"/>
      <c r="AB119" s="2"/>
      <c r="AC119" s="2"/>
      <c r="AD119" s="2"/>
      <c r="AE119" s="2"/>
      <c r="AF119" s="2"/>
      <c r="AG119" s="2"/>
      <c r="AH119" s="2"/>
      <c r="AI119" s="2"/>
      <c r="AJ119" s="2"/>
    </row>
    <row r="120" ht="33.75" customHeight="1">
      <c r="A120" s="2"/>
      <c r="B120" s="50">
        <f t="shared" si="1"/>
        <v>82</v>
      </c>
      <c r="C120" s="72"/>
      <c r="D120" s="17"/>
      <c r="E120" s="17"/>
      <c r="F120" s="17"/>
      <c r="G120" s="17"/>
      <c r="H120" s="17"/>
      <c r="I120" s="17"/>
      <c r="J120" s="17"/>
      <c r="K120" s="17"/>
      <c r="L120" s="18"/>
      <c r="M120" s="77"/>
      <c r="N120" s="17"/>
      <c r="O120" s="17"/>
      <c r="P120" s="17"/>
      <c r="Q120" s="18"/>
      <c r="R120" s="77"/>
      <c r="S120" s="17"/>
      <c r="T120" s="17"/>
      <c r="U120" s="17"/>
      <c r="V120" s="18"/>
      <c r="W120" s="78"/>
      <c r="X120" s="74"/>
      <c r="Y120" s="75"/>
      <c r="Z120" s="70" t="str">
        <f>IFERROR(VLOOKUP(Y120, '【参考】数式用'!$A$2:$B$50, 2, FALSE), "")</f>
        <v/>
      </c>
      <c r="AA120" s="71"/>
      <c r="AB120" s="2"/>
      <c r="AC120" s="2"/>
      <c r="AD120" s="2"/>
      <c r="AE120" s="2"/>
      <c r="AF120" s="2"/>
      <c r="AG120" s="2"/>
      <c r="AH120" s="2"/>
      <c r="AI120" s="2"/>
      <c r="AJ120" s="2"/>
    </row>
    <row r="121" ht="33.75" customHeight="1">
      <c r="A121" s="2"/>
      <c r="B121" s="50">
        <f t="shared" si="1"/>
        <v>83</v>
      </c>
      <c r="C121" s="72"/>
      <c r="D121" s="17"/>
      <c r="E121" s="17"/>
      <c r="F121" s="17"/>
      <c r="G121" s="17"/>
      <c r="H121" s="17"/>
      <c r="I121" s="17"/>
      <c r="J121" s="17"/>
      <c r="K121" s="17"/>
      <c r="L121" s="18"/>
      <c r="M121" s="77"/>
      <c r="N121" s="17"/>
      <c r="O121" s="17"/>
      <c r="P121" s="17"/>
      <c r="Q121" s="18"/>
      <c r="R121" s="77"/>
      <c r="S121" s="17"/>
      <c r="T121" s="17"/>
      <c r="U121" s="17"/>
      <c r="V121" s="18"/>
      <c r="W121" s="78"/>
      <c r="X121" s="74"/>
      <c r="Y121" s="75"/>
      <c r="Z121" s="70" t="str">
        <f>IFERROR(VLOOKUP(Y121, '【参考】数式用'!$A$2:$B$50, 2, FALSE), "")</f>
        <v/>
      </c>
      <c r="AA121" s="71"/>
      <c r="AB121" s="2"/>
      <c r="AC121" s="2"/>
      <c r="AD121" s="2"/>
      <c r="AE121" s="2"/>
      <c r="AF121" s="2"/>
      <c r="AG121" s="2"/>
      <c r="AH121" s="2"/>
      <c r="AI121" s="2"/>
      <c r="AJ121" s="2"/>
    </row>
    <row r="122" ht="33.75" customHeight="1">
      <c r="A122" s="2"/>
      <c r="B122" s="50">
        <f t="shared" si="1"/>
        <v>84</v>
      </c>
      <c r="C122" s="72"/>
      <c r="D122" s="17"/>
      <c r="E122" s="17"/>
      <c r="F122" s="17"/>
      <c r="G122" s="17"/>
      <c r="H122" s="17"/>
      <c r="I122" s="17"/>
      <c r="J122" s="17"/>
      <c r="K122" s="17"/>
      <c r="L122" s="18"/>
      <c r="M122" s="77"/>
      <c r="N122" s="17"/>
      <c r="O122" s="17"/>
      <c r="P122" s="17"/>
      <c r="Q122" s="18"/>
      <c r="R122" s="77"/>
      <c r="S122" s="17"/>
      <c r="T122" s="17"/>
      <c r="U122" s="17"/>
      <c r="V122" s="18"/>
      <c r="W122" s="78"/>
      <c r="X122" s="74"/>
      <c r="Y122" s="75"/>
      <c r="Z122" s="70" t="str">
        <f>IFERROR(VLOOKUP(Y122, '【参考】数式用'!$A$2:$B$50, 2, FALSE), "")</f>
        <v/>
      </c>
      <c r="AA122" s="71"/>
      <c r="AB122" s="2"/>
      <c r="AC122" s="2"/>
      <c r="AD122" s="2"/>
      <c r="AE122" s="2"/>
      <c r="AF122" s="2"/>
      <c r="AG122" s="2"/>
      <c r="AH122" s="2"/>
      <c r="AI122" s="2"/>
      <c r="AJ122" s="2"/>
    </row>
    <row r="123" ht="33.75" customHeight="1">
      <c r="A123" s="2"/>
      <c r="B123" s="50">
        <f t="shared" si="1"/>
        <v>85</v>
      </c>
      <c r="C123" s="72"/>
      <c r="D123" s="17"/>
      <c r="E123" s="17"/>
      <c r="F123" s="17"/>
      <c r="G123" s="17"/>
      <c r="H123" s="17"/>
      <c r="I123" s="17"/>
      <c r="J123" s="17"/>
      <c r="K123" s="17"/>
      <c r="L123" s="18"/>
      <c r="M123" s="77"/>
      <c r="N123" s="17"/>
      <c r="O123" s="17"/>
      <c r="P123" s="17"/>
      <c r="Q123" s="18"/>
      <c r="R123" s="77"/>
      <c r="S123" s="17"/>
      <c r="T123" s="17"/>
      <c r="U123" s="17"/>
      <c r="V123" s="18"/>
      <c r="W123" s="78"/>
      <c r="X123" s="74"/>
      <c r="Y123" s="75"/>
      <c r="Z123" s="70" t="str">
        <f>IFERROR(VLOOKUP(Y123, '【参考】数式用'!$A$2:$B$50, 2, FALSE), "")</f>
        <v/>
      </c>
      <c r="AA123" s="71"/>
      <c r="AB123" s="2"/>
      <c r="AC123" s="2"/>
      <c r="AD123" s="2"/>
      <c r="AE123" s="2"/>
      <c r="AF123" s="2"/>
      <c r="AG123" s="2"/>
      <c r="AH123" s="2"/>
      <c r="AI123" s="2"/>
      <c r="AJ123" s="2"/>
    </row>
    <row r="124" ht="33.75" customHeight="1">
      <c r="A124" s="2"/>
      <c r="B124" s="50">
        <f t="shared" si="1"/>
        <v>86</v>
      </c>
      <c r="C124" s="72"/>
      <c r="D124" s="17"/>
      <c r="E124" s="17"/>
      <c r="F124" s="17"/>
      <c r="G124" s="17"/>
      <c r="H124" s="17"/>
      <c r="I124" s="17"/>
      <c r="J124" s="17"/>
      <c r="K124" s="17"/>
      <c r="L124" s="18"/>
      <c r="M124" s="77"/>
      <c r="N124" s="17"/>
      <c r="O124" s="17"/>
      <c r="P124" s="17"/>
      <c r="Q124" s="18"/>
      <c r="R124" s="77"/>
      <c r="S124" s="17"/>
      <c r="T124" s="17"/>
      <c r="U124" s="17"/>
      <c r="V124" s="18"/>
      <c r="W124" s="78"/>
      <c r="X124" s="74"/>
      <c r="Y124" s="75"/>
      <c r="Z124" s="70" t="str">
        <f>IFERROR(VLOOKUP(Y124, '【参考】数式用'!$A$2:$B$50, 2, FALSE), "")</f>
        <v/>
      </c>
      <c r="AA124" s="71"/>
      <c r="AB124" s="2"/>
      <c r="AC124" s="2"/>
      <c r="AD124" s="2"/>
      <c r="AE124" s="2"/>
      <c r="AF124" s="2"/>
      <c r="AG124" s="2"/>
      <c r="AH124" s="2"/>
      <c r="AI124" s="2"/>
      <c r="AJ124" s="2"/>
    </row>
    <row r="125" ht="33.75" customHeight="1">
      <c r="A125" s="2"/>
      <c r="B125" s="50">
        <f t="shared" si="1"/>
        <v>87</v>
      </c>
      <c r="C125" s="72"/>
      <c r="D125" s="17"/>
      <c r="E125" s="17"/>
      <c r="F125" s="17"/>
      <c r="G125" s="17"/>
      <c r="H125" s="17"/>
      <c r="I125" s="17"/>
      <c r="J125" s="17"/>
      <c r="K125" s="17"/>
      <c r="L125" s="18"/>
      <c r="M125" s="77"/>
      <c r="N125" s="17"/>
      <c r="O125" s="17"/>
      <c r="P125" s="17"/>
      <c r="Q125" s="18"/>
      <c r="R125" s="77"/>
      <c r="S125" s="17"/>
      <c r="T125" s="17"/>
      <c r="U125" s="17"/>
      <c r="V125" s="18"/>
      <c r="W125" s="78"/>
      <c r="X125" s="74"/>
      <c r="Y125" s="75"/>
      <c r="Z125" s="70" t="str">
        <f>IFERROR(VLOOKUP(Y125, '【参考】数式用'!$A$2:$B$50, 2, FALSE), "")</f>
        <v/>
      </c>
      <c r="AA125" s="71"/>
      <c r="AB125" s="2"/>
      <c r="AC125" s="2"/>
      <c r="AD125" s="2"/>
      <c r="AE125" s="2"/>
      <c r="AF125" s="2"/>
      <c r="AG125" s="2"/>
      <c r="AH125" s="2"/>
      <c r="AI125" s="2"/>
      <c r="AJ125" s="2"/>
    </row>
    <row r="126" ht="33.75" customHeight="1">
      <c r="A126" s="2"/>
      <c r="B126" s="50">
        <f t="shared" si="1"/>
        <v>88</v>
      </c>
      <c r="C126" s="72"/>
      <c r="D126" s="17"/>
      <c r="E126" s="17"/>
      <c r="F126" s="17"/>
      <c r="G126" s="17"/>
      <c r="H126" s="17"/>
      <c r="I126" s="17"/>
      <c r="J126" s="17"/>
      <c r="K126" s="17"/>
      <c r="L126" s="18"/>
      <c r="M126" s="77"/>
      <c r="N126" s="17"/>
      <c r="O126" s="17"/>
      <c r="P126" s="17"/>
      <c r="Q126" s="18"/>
      <c r="R126" s="77"/>
      <c r="S126" s="17"/>
      <c r="T126" s="17"/>
      <c r="U126" s="17"/>
      <c r="V126" s="18"/>
      <c r="W126" s="78"/>
      <c r="X126" s="74"/>
      <c r="Y126" s="75"/>
      <c r="Z126" s="70" t="str">
        <f>IFERROR(VLOOKUP(Y126, '【参考】数式用'!$A$2:$B$50, 2, FALSE), "")</f>
        <v/>
      </c>
      <c r="AA126" s="71"/>
      <c r="AB126" s="2"/>
      <c r="AC126" s="2"/>
      <c r="AD126" s="2"/>
      <c r="AE126" s="2"/>
      <c r="AF126" s="2"/>
      <c r="AG126" s="2"/>
      <c r="AH126" s="2"/>
      <c r="AI126" s="2"/>
      <c r="AJ126" s="2"/>
    </row>
    <row r="127" ht="33.75" customHeight="1">
      <c r="A127" s="2"/>
      <c r="B127" s="50">
        <f t="shared" si="1"/>
        <v>89</v>
      </c>
      <c r="C127" s="72"/>
      <c r="D127" s="17"/>
      <c r="E127" s="17"/>
      <c r="F127" s="17"/>
      <c r="G127" s="17"/>
      <c r="H127" s="17"/>
      <c r="I127" s="17"/>
      <c r="J127" s="17"/>
      <c r="K127" s="17"/>
      <c r="L127" s="18"/>
      <c r="M127" s="77"/>
      <c r="N127" s="17"/>
      <c r="O127" s="17"/>
      <c r="P127" s="17"/>
      <c r="Q127" s="18"/>
      <c r="R127" s="77"/>
      <c r="S127" s="17"/>
      <c r="T127" s="17"/>
      <c r="U127" s="17"/>
      <c r="V127" s="18"/>
      <c r="W127" s="78"/>
      <c r="X127" s="74"/>
      <c r="Y127" s="75"/>
      <c r="Z127" s="70" t="str">
        <f>IFERROR(VLOOKUP(Y127, '【参考】数式用'!$A$2:$B$50, 2, FALSE), "")</f>
        <v/>
      </c>
      <c r="AA127" s="71"/>
      <c r="AB127" s="2"/>
      <c r="AC127" s="2"/>
      <c r="AD127" s="2"/>
      <c r="AE127" s="2"/>
      <c r="AF127" s="2"/>
      <c r="AG127" s="2"/>
      <c r="AH127" s="2"/>
      <c r="AI127" s="2"/>
      <c r="AJ127" s="2"/>
    </row>
    <row r="128" ht="33.75" customHeight="1">
      <c r="A128" s="2"/>
      <c r="B128" s="50">
        <f t="shared" si="1"/>
        <v>90</v>
      </c>
      <c r="C128" s="72"/>
      <c r="D128" s="17"/>
      <c r="E128" s="17"/>
      <c r="F128" s="17"/>
      <c r="G128" s="17"/>
      <c r="H128" s="17"/>
      <c r="I128" s="17"/>
      <c r="J128" s="17"/>
      <c r="K128" s="17"/>
      <c r="L128" s="18"/>
      <c r="M128" s="77"/>
      <c r="N128" s="17"/>
      <c r="O128" s="17"/>
      <c r="P128" s="17"/>
      <c r="Q128" s="18"/>
      <c r="R128" s="77"/>
      <c r="S128" s="17"/>
      <c r="T128" s="17"/>
      <c r="U128" s="17"/>
      <c r="V128" s="18"/>
      <c r="W128" s="78"/>
      <c r="X128" s="74"/>
      <c r="Y128" s="75"/>
      <c r="Z128" s="70" t="str">
        <f>IFERROR(VLOOKUP(Y128, '【参考】数式用'!$A$2:$B$50, 2, FALSE), "")</f>
        <v/>
      </c>
      <c r="AA128" s="71"/>
      <c r="AB128" s="2"/>
      <c r="AC128" s="2"/>
      <c r="AD128" s="2"/>
      <c r="AE128" s="2"/>
      <c r="AF128" s="2"/>
      <c r="AG128" s="2"/>
      <c r="AH128" s="2"/>
      <c r="AI128" s="2"/>
      <c r="AJ128" s="2"/>
    </row>
    <row r="129" ht="33.75" customHeight="1">
      <c r="A129" s="2"/>
      <c r="B129" s="50">
        <f t="shared" si="1"/>
        <v>91</v>
      </c>
      <c r="C129" s="72"/>
      <c r="D129" s="17"/>
      <c r="E129" s="17"/>
      <c r="F129" s="17"/>
      <c r="G129" s="17"/>
      <c r="H129" s="17"/>
      <c r="I129" s="17"/>
      <c r="J129" s="17"/>
      <c r="K129" s="17"/>
      <c r="L129" s="18"/>
      <c r="M129" s="77"/>
      <c r="N129" s="17"/>
      <c r="O129" s="17"/>
      <c r="P129" s="17"/>
      <c r="Q129" s="18"/>
      <c r="R129" s="77"/>
      <c r="S129" s="17"/>
      <c r="T129" s="17"/>
      <c r="U129" s="17"/>
      <c r="V129" s="18"/>
      <c r="W129" s="78"/>
      <c r="X129" s="74"/>
      <c r="Y129" s="75"/>
      <c r="Z129" s="70" t="str">
        <f>IFERROR(VLOOKUP(Y129, '【参考】数式用'!$A$2:$B$50, 2, FALSE), "")</f>
        <v/>
      </c>
      <c r="AA129" s="71"/>
      <c r="AB129" s="2"/>
      <c r="AC129" s="2"/>
      <c r="AD129" s="2"/>
      <c r="AE129" s="2"/>
      <c r="AF129" s="2"/>
      <c r="AG129" s="2"/>
      <c r="AH129" s="2"/>
      <c r="AI129" s="2"/>
      <c r="AJ129" s="2"/>
    </row>
    <row r="130" ht="33.75" customHeight="1">
      <c r="A130" s="2"/>
      <c r="B130" s="50">
        <f t="shared" si="1"/>
        <v>92</v>
      </c>
      <c r="C130" s="72"/>
      <c r="D130" s="17"/>
      <c r="E130" s="17"/>
      <c r="F130" s="17"/>
      <c r="G130" s="17"/>
      <c r="H130" s="17"/>
      <c r="I130" s="17"/>
      <c r="J130" s="17"/>
      <c r="K130" s="17"/>
      <c r="L130" s="18"/>
      <c r="M130" s="77"/>
      <c r="N130" s="17"/>
      <c r="O130" s="17"/>
      <c r="P130" s="17"/>
      <c r="Q130" s="18"/>
      <c r="R130" s="77"/>
      <c r="S130" s="17"/>
      <c r="T130" s="17"/>
      <c r="U130" s="17"/>
      <c r="V130" s="18"/>
      <c r="W130" s="78"/>
      <c r="X130" s="74"/>
      <c r="Y130" s="75"/>
      <c r="Z130" s="70" t="str">
        <f>IFERROR(VLOOKUP(Y130, '【参考】数式用'!$A$2:$B$50, 2, FALSE), "")</f>
        <v/>
      </c>
      <c r="AA130" s="71"/>
      <c r="AB130" s="2"/>
      <c r="AC130" s="2"/>
      <c r="AD130" s="2"/>
      <c r="AE130" s="2"/>
      <c r="AF130" s="2"/>
      <c r="AG130" s="2"/>
      <c r="AH130" s="2"/>
      <c r="AI130" s="2"/>
      <c r="AJ130" s="2"/>
    </row>
    <row r="131" ht="33.75" customHeight="1">
      <c r="A131" s="2"/>
      <c r="B131" s="50">
        <f t="shared" si="1"/>
        <v>93</v>
      </c>
      <c r="C131" s="72"/>
      <c r="D131" s="17"/>
      <c r="E131" s="17"/>
      <c r="F131" s="17"/>
      <c r="G131" s="17"/>
      <c r="H131" s="17"/>
      <c r="I131" s="17"/>
      <c r="J131" s="17"/>
      <c r="K131" s="17"/>
      <c r="L131" s="18"/>
      <c r="M131" s="77"/>
      <c r="N131" s="17"/>
      <c r="O131" s="17"/>
      <c r="P131" s="17"/>
      <c r="Q131" s="18"/>
      <c r="R131" s="77"/>
      <c r="S131" s="17"/>
      <c r="T131" s="17"/>
      <c r="U131" s="17"/>
      <c r="V131" s="18"/>
      <c r="W131" s="78"/>
      <c r="X131" s="74"/>
      <c r="Y131" s="75"/>
      <c r="Z131" s="70" t="str">
        <f>IFERROR(VLOOKUP(Y131, '【参考】数式用'!$A$2:$B$50, 2, FALSE), "")</f>
        <v/>
      </c>
      <c r="AA131" s="71"/>
      <c r="AB131" s="2"/>
      <c r="AC131" s="2"/>
      <c r="AD131" s="2"/>
      <c r="AE131" s="2"/>
      <c r="AF131" s="2"/>
      <c r="AG131" s="2"/>
      <c r="AH131" s="2"/>
      <c r="AI131" s="2"/>
      <c r="AJ131" s="2"/>
    </row>
    <row r="132" ht="33.75" customHeight="1">
      <c r="A132" s="2"/>
      <c r="B132" s="50">
        <f t="shared" si="1"/>
        <v>94</v>
      </c>
      <c r="C132" s="72"/>
      <c r="D132" s="17"/>
      <c r="E132" s="17"/>
      <c r="F132" s="17"/>
      <c r="G132" s="17"/>
      <c r="H132" s="17"/>
      <c r="I132" s="17"/>
      <c r="J132" s="17"/>
      <c r="K132" s="17"/>
      <c r="L132" s="18"/>
      <c r="M132" s="77"/>
      <c r="N132" s="17"/>
      <c r="O132" s="17"/>
      <c r="P132" s="17"/>
      <c r="Q132" s="18"/>
      <c r="R132" s="77"/>
      <c r="S132" s="17"/>
      <c r="T132" s="17"/>
      <c r="U132" s="17"/>
      <c r="V132" s="18"/>
      <c r="W132" s="78"/>
      <c r="X132" s="74"/>
      <c r="Y132" s="75"/>
      <c r="Z132" s="70" t="str">
        <f>IFERROR(VLOOKUP(Y132, '【参考】数式用'!$A$2:$B$50, 2, FALSE), "")</f>
        <v/>
      </c>
      <c r="AA132" s="71"/>
      <c r="AB132" s="2"/>
      <c r="AC132" s="2"/>
      <c r="AD132" s="2"/>
      <c r="AE132" s="2"/>
      <c r="AF132" s="2"/>
      <c r="AG132" s="2"/>
      <c r="AH132" s="2"/>
      <c r="AI132" s="2"/>
      <c r="AJ132" s="2"/>
    </row>
    <row r="133" ht="33.75" customHeight="1">
      <c r="A133" s="2"/>
      <c r="B133" s="50">
        <f t="shared" si="1"/>
        <v>95</v>
      </c>
      <c r="C133" s="72"/>
      <c r="D133" s="17"/>
      <c r="E133" s="17"/>
      <c r="F133" s="17"/>
      <c r="G133" s="17"/>
      <c r="H133" s="17"/>
      <c r="I133" s="17"/>
      <c r="J133" s="17"/>
      <c r="K133" s="17"/>
      <c r="L133" s="18"/>
      <c r="M133" s="77"/>
      <c r="N133" s="17"/>
      <c r="O133" s="17"/>
      <c r="P133" s="17"/>
      <c r="Q133" s="18"/>
      <c r="R133" s="77"/>
      <c r="S133" s="17"/>
      <c r="T133" s="17"/>
      <c r="U133" s="17"/>
      <c r="V133" s="18"/>
      <c r="W133" s="78"/>
      <c r="X133" s="74"/>
      <c r="Y133" s="75"/>
      <c r="Z133" s="70" t="str">
        <f>IFERROR(VLOOKUP(Y133, '【参考】数式用'!$A$2:$B$50, 2, FALSE), "")</f>
        <v/>
      </c>
      <c r="AA133" s="71"/>
      <c r="AB133" s="2"/>
      <c r="AC133" s="2"/>
      <c r="AD133" s="2"/>
      <c r="AE133" s="2"/>
      <c r="AF133" s="2"/>
      <c r="AG133" s="2"/>
      <c r="AH133" s="2"/>
      <c r="AI133" s="2"/>
      <c r="AJ133" s="2"/>
    </row>
    <row r="134" ht="33.75" customHeight="1">
      <c r="A134" s="2"/>
      <c r="B134" s="50">
        <f t="shared" si="1"/>
        <v>96</v>
      </c>
      <c r="C134" s="72"/>
      <c r="D134" s="17"/>
      <c r="E134" s="17"/>
      <c r="F134" s="17"/>
      <c r="G134" s="17"/>
      <c r="H134" s="17"/>
      <c r="I134" s="17"/>
      <c r="J134" s="17"/>
      <c r="K134" s="17"/>
      <c r="L134" s="18"/>
      <c r="M134" s="77"/>
      <c r="N134" s="17"/>
      <c r="O134" s="17"/>
      <c r="P134" s="17"/>
      <c r="Q134" s="18"/>
      <c r="R134" s="77"/>
      <c r="S134" s="17"/>
      <c r="T134" s="17"/>
      <c r="U134" s="17"/>
      <c r="V134" s="18"/>
      <c r="W134" s="78"/>
      <c r="X134" s="74"/>
      <c r="Y134" s="75"/>
      <c r="Z134" s="70" t="str">
        <f>IFERROR(VLOOKUP(Y134, '【参考】数式用'!$A$2:$B$50, 2, FALSE), "")</f>
        <v/>
      </c>
      <c r="AA134" s="71"/>
      <c r="AB134" s="2"/>
      <c r="AC134" s="2"/>
      <c r="AD134" s="2"/>
      <c r="AE134" s="2"/>
      <c r="AF134" s="2"/>
      <c r="AG134" s="2"/>
      <c r="AH134" s="2"/>
      <c r="AI134" s="2"/>
      <c r="AJ134" s="2"/>
    </row>
    <row r="135" ht="33.75" customHeight="1">
      <c r="A135" s="2"/>
      <c r="B135" s="50">
        <f t="shared" si="1"/>
        <v>97</v>
      </c>
      <c r="C135" s="72"/>
      <c r="D135" s="17"/>
      <c r="E135" s="17"/>
      <c r="F135" s="17"/>
      <c r="G135" s="17"/>
      <c r="H135" s="17"/>
      <c r="I135" s="17"/>
      <c r="J135" s="17"/>
      <c r="K135" s="17"/>
      <c r="L135" s="18"/>
      <c r="M135" s="77"/>
      <c r="N135" s="17"/>
      <c r="O135" s="17"/>
      <c r="P135" s="17"/>
      <c r="Q135" s="18"/>
      <c r="R135" s="77"/>
      <c r="S135" s="17"/>
      <c r="T135" s="17"/>
      <c r="U135" s="17"/>
      <c r="V135" s="18"/>
      <c r="W135" s="78"/>
      <c r="X135" s="74"/>
      <c r="Y135" s="75"/>
      <c r="Z135" s="70" t="str">
        <f>IFERROR(VLOOKUP(Y135, '【参考】数式用'!$A$2:$B$50, 2, FALSE), "")</f>
        <v/>
      </c>
      <c r="AA135" s="71"/>
      <c r="AB135" s="2"/>
      <c r="AC135" s="2"/>
      <c r="AD135" s="2"/>
      <c r="AE135" s="2"/>
      <c r="AF135" s="2"/>
      <c r="AG135" s="2"/>
      <c r="AH135" s="2"/>
      <c r="AI135" s="2"/>
      <c r="AJ135" s="2"/>
    </row>
    <row r="136" ht="33.75" customHeight="1">
      <c r="A136" s="2"/>
      <c r="B136" s="50">
        <f t="shared" si="1"/>
        <v>98</v>
      </c>
      <c r="C136" s="72"/>
      <c r="D136" s="17"/>
      <c r="E136" s="17"/>
      <c r="F136" s="17"/>
      <c r="G136" s="17"/>
      <c r="H136" s="17"/>
      <c r="I136" s="17"/>
      <c r="J136" s="17"/>
      <c r="K136" s="17"/>
      <c r="L136" s="18"/>
      <c r="M136" s="77"/>
      <c r="N136" s="17"/>
      <c r="O136" s="17"/>
      <c r="P136" s="17"/>
      <c r="Q136" s="18"/>
      <c r="R136" s="77"/>
      <c r="S136" s="17"/>
      <c r="T136" s="17"/>
      <c r="U136" s="17"/>
      <c r="V136" s="18"/>
      <c r="W136" s="78"/>
      <c r="X136" s="74"/>
      <c r="Y136" s="75"/>
      <c r="Z136" s="70" t="str">
        <f>IFERROR(VLOOKUP(Y136, '【参考】数式用'!$A$2:$B$50, 2, FALSE), "")</f>
        <v/>
      </c>
      <c r="AA136" s="71"/>
      <c r="AB136" s="2"/>
      <c r="AC136" s="2"/>
      <c r="AD136" s="2"/>
      <c r="AE136" s="2"/>
      <c r="AF136" s="2"/>
      <c r="AG136" s="2"/>
      <c r="AH136" s="2"/>
      <c r="AI136" s="2"/>
      <c r="AJ136" s="2"/>
    </row>
    <row r="137" ht="33.75" customHeight="1">
      <c r="A137" s="2"/>
      <c r="B137" s="50">
        <f t="shared" si="1"/>
        <v>99</v>
      </c>
      <c r="C137" s="72"/>
      <c r="D137" s="17"/>
      <c r="E137" s="17"/>
      <c r="F137" s="17"/>
      <c r="G137" s="17"/>
      <c r="H137" s="17"/>
      <c r="I137" s="17"/>
      <c r="J137" s="17"/>
      <c r="K137" s="17"/>
      <c r="L137" s="18"/>
      <c r="M137" s="77"/>
      <c r="N137" s="17"/>
      <c r="O137" s="17"/>
      <c r="P137" s="17"/>
      <c r="Q137" s="18"/>
      <c r="R137" s="77"/>
      <c r="S137" s="17"/>
      <c r="T137" s="17"/>
      <c r="U137" s="17"/>
      <c r="V137" s="18"/>
      <c r="W137" s="78"/>
      <c r="X137" s="74"/>
      <c r="Y137" s="75"/>
      <c r="Z137" s="70" t="str">
        <f>IFERROR(VLOOKUP(Y137, '【参考】数式用'!$A$2:$B$50, 2, FALSE), "")</f>
        <v/>
      </c>
      <c r="AA137" s="71"/>
      <c r="AB137" s="2"/>
      <c r="AC137" s="2"/>
      <c r="AD137" s="2"/>
      <c r="AE137" s="2"/>
      <c r="AF137" s="2"/>
      <c r="AG137" s="2"/>
      <c r="AH137" s="2"/>
      <c r="AI137" s="2"/>
      <c r="AJ137" s="2"/>
    </row>
    <row r="138" ht="33.75" customHeight="1">
      <c r="A138" s="2"/>
      <c r="B138" s="50">
        <f t="shared" si="1"/>
        <v>100</v>
      </c>
      <c r="C138" s="79"/>
      <c r="D138" s="80"/>
      <c r="E138" s="80"/>
      <c r="F138" s="80"/>
      <c r="G138" s="80"/>
      <c r="H138" s="80"/>
      <c r="I138" s="80"/>
      <c r="J138" s="80"/>
      <c r="K138" s="80"/>
      <c r="L138" s="81"/>
      <c r="M138" s="82"/>
      <c r="N138" s="40"/>
      <c r="O138" s="40"/>
      <c r="P138" s="40"/>
      <c r="Q138" s="56"/>
      <c r="R138" s="82"/>
      <c r="S138" s="40"/>
      <c r="T138" s="40"/>
      <c r="U138" s="40"/>
      <c r="V138" s="56"/>
      <c r="W138" s="83"/>
      <c r="X138" s="84"/>
      <c r="Y138" s="85"/>
      <c r="Z138" s="70" t="str">
        <f>IFERROR(VLOOKUP(Y138, '【参考】数式用'!$A$2:$B$50, 2, FALSE), "")</f>
        <v/>
      </c>
      <c r="AA138" s="71"/>
      <c r="AB138" s="2"/>
      <c r="AC138" s="2"/>
      <c r="AD138" s="2"/>
      <c r="AE138" s="2"/>
      <c r="AF138" s="2"/>
      <c r="AG138" s="2"/>
      <c r="AH138" s="2"/>
      <c r="AI138" s="2"/>
      <c r="AJ138" s="2"/>
    </row>
    <row r="139" ht="34.5" customHeight="1">
      <c r="A139" s="2"/>
      <c r="B139" s="50">
        <f t="shared" si="1"/>
        <v>101</v>
      </c>
      <c r="C139" s="79"/>
      <c r="D139" s="80"/>
      <c r="E139" s="80"/>
      <c r="F139" s="80"/>
      <c r="G139" s="80"/>
      <c r="H139" s="80"/>
      <c r="I139" s="80"/>
      <c r="J139" s="80"/>
      <c r="K139" s="80"/>
      <c r="L139" s="81"/>
      <c r="M139" s="82"/>
      <c r="N139" s="40"/>
      <c r="O139" s="40"/>
      <c r="P139" s="40"/>
      <c r="Q139" s="56"/>
      <c r="R139" s="82"/>
      <c r="S139" s="40"/>
      <c r="T139" s="40"/>
      <c r="U139" s="40"/>
      <c r="V139" s="56"/>
      <c r="W139" s="83"/>
      <c r="X139" s="84"/>
      <c r="Y139" s="85"/>
      <c r="Z139" s="70" t="str">
        <f>IFERROR(VLOOKUP(Y139, '【参考】数式用'!$A$2:$B$50, 2, FALSE), "")</f>
        <v/>
      </c>
      <c r="AA139" s="2"/>
      <c r="AB139" s="2"/>
      <c r="AC139" s="2"/>
      <c r="AD139" s="2"/>
      <c r="AE139" s="2"/>
      <c r="AF139" s="2"/>
      <c r="AG139" s="2"/>
      <c r="AH139" s="2"/>
      <c r="AI139" s="2"/>
      <c r="AJ139" s="2"/>
    </row>
    <row r="140" ht="34.5" customHeight="1">
      <c r="A140" s="2"/>
      <c r="B140" s="50">
        <f t="shared" si="1"/>
        <v>102</v>
      </c>
      <c r="C140" s="79"/>
      <c r="D140" s="80"/>
      <c r="E140" s="80"/>
      <c r="F140" s="80"/>
      <c r="G140" s="80"/>
      <c r="H140" s="80"/>
      <c r="I140" s="80"/>
      <c r="J140" s="80"/>
      <c r="K140" s="80"/>
      <c r="L140" s="81"/>
      <c r="M140" s="82"/>
      <c r="N140" s="40"/>
      <c r="O140" s="40"/>
      <c r="P140" s="40"/>
      <c r="Q140" s="56"/>
      <c r="R140" s="82"/>
      <c r="S140" s="40"/>
      <c r="T140" s="40"/>
      <c r="U140" s="40"/>
      <c r="V140" s="56"/>
      <c r="W140" s="83"/>
      <c r="X140" s="84"/>
      <c r="Y140" s="85"/>
      <c r="Z140" s="70" t="str">
        <f>IFERROR(VLOOKUP(Y140, '【参考】数式用'!$A$2:$B$50, 2, FALSE), "")</f>
        <v/>
      </c>
      <c r="AA140" s="2"/>
      <c r="AB140" s="2"/>
      <c r="AC140" s="2"/>
      <c r="AD140" s="2"/>
      <c r="AE140" s="2"/>
      <c r="AF140" s="2"/>
      <c r="AG140" s="2"/>
      <c r="AH140" s="2"/>
      <c r="AI140" s="2"/>
      <c r="AJ140" s="2"/>
    </row>
    <row r="141" ht="34.5" customHeight="1">
      <c r="A141" s="2"/>
      <c r="B141" s="50">
        <f t="shared" si="1"/>
        <v>103</v>
      </c>
      <c r="C141" s="79"/>
      <c r="D141" s="80"/>
      <c r="E141" s="80"/>
      <c r="F141" s="80"/>
      <c r="G141" s="80"/>
      <c r="H141" s="80"/>
      <c r="I141" s="80"/>
      <c r="J141" s="80"/>
      <c r="K141" s="80"/>
      <c r="L141" s="81"/>
      <c r="M141" s="82"/>
      <c r="N141" s="40"/>
      <c r="O141" s="40"/>
      <c r="P141" s="40"/>
      <c r="Q141" s="56"/>
      <c r="R141" s="82"/>
      <c r="S141" s="40"/>
      <c r="T141" s="40"/>
      <c r="U141" s="40"/>
      <c r="V141" s="56"/>
      <c r="W141" s="83"/>
      <c r="X141" s="84"/>
      <c r="Y141" s="85"/>
      <c r="Z141" s="70" t="str">
        <f>IFERROR(VLOOKUP(Y141, '【参考】数式用'!$A$2:$B$50, 2, FALSE), "")</f>
        <v/>
      </c>
      <c r="AA141" s="2"/>
      <c r="AB141" s="2"/>
      <c r="AC141" s="2"/>
      <c r="AD141" s="2"/>
      <c r="AE141" s="2"/>
      <c r="AF141" s="2"/>
      <c r="AG141" s="2"/>
      <c r="AH141" s="2"/>
      <c r="AI141" s="2"/>
      <c r="AJ141" s="2"/>
    </row>
    <row r="142" ht="34.5" customHeight="1">
      <c r="A142" s="2"/>
      <c r="B142" s="50">
        <f t="shared" si="1"/>
        <v>104</v>
      </c>
      <c r="C142" s="79"/>
      <c r="D142" s="80"/>
      <c r="E142" s="80"/>
      <c r="F142" s="80"/>
      <c r="G142" s="80"/>
      <c r="H142" s="80"/>
      <c r="I142" s="80"/>
      <c r="J142" s="80"/>
      <c r="K142" s="80"/>
      <c r="L142" s="81"/>
      <c r="M142" s="82"/>
      <c r="N142" s="40"/>
      <c r="O142" s="40"/>
      <c r="P142" s="40"/>
      <c r="Q142" s="56"/>
      <c r="R142" s="82"/>
      <c r="S142" s="40"/>
      <c r="T142" s="40"/>
      <c r="U142" s="40"/>
      <c r="V142" s="56"/>
      <c r="W142" s="83"/>
      <c r="X142" s="84"/>
      <c r="Y142" s="85"/>
      <c r="Z142" s="70" t="str">
        <f>IFERROR(VLOOKUP(Y142, '【参考】数式用'!$A$2:$B$50, 2, FALSE), "")</f>
        <v/>
      </c>
      <c r="AA142" s="2"/>
      <c r="AB142" s="2"/>
      <c r="AC142" s="2"/>
      <c r="AD142" s="2"/>
      <c r="AE142" s="2"/>
      <c r="AF142" s="2"/>
      <c r="AG142" s="2"/>
      <c r="AH142" s="2"/>
      <c r="AI142" s="2"/>
      <c r="AJ142" s="2"/>
    </row>
    <row r="143" ht="34.5" customHeight="1">
      <c r="A143" s="2"/>
      <c r="B143" s="50">
        <f t="shared" si="1"/>
        <v>105</v>
      </c>
      <c r="C143" s="79"/>
      <c r="D143" s="80"/>
      <c r="E143" s="80"/>
      <c r="F143" s="80"/>
      <c r="G143" s="80"/>
      <c r="H143" s="80"/>
      <c r="I143" s="80"/>
      <c r="J143" s="80"/>
      <c r="K143" s="80"/>
      <c r="L143" s="81"/>
      <c r="M143" s="82"/>
      <c r="N143" s="40"/>
      <c r="O143" s="40"/>
      <c r="P143" s="40"/>
      <c r="Q143" s="56"/>
      <c r="R143" s="82"/>
      <c r="S143" s="40"/>
      <c r="T143" s="40"/>
      <c r="U143" s="40"/>
      <c r="V143" s="56"/>
      <c r="W143" s="83"/>
      <c r="X143" s="84"/>
      <c r="Y143" s="85"/>
      <c r="Z143" s="70" t="str">
        <f>IFERROR(VLOOKUP(Y143, '【参考】数式用'!$A$2:$B$50, 2, FALSE), "")</f>
        <v/>
      </c>
      <c r="AA143" s="2"/>
      <c r="AB143" s="2"/>
      <c r="AC143" s="2"/>
      <c r="AD143" s="2"/>
      <c r="AE143" s="2"/>
      <c r="AF143" s="2"/>
      <c r="AG143" s="2"/>
      <c r="AH143" s="2"/>
      <c r="AI143" s="2"/>
      <c r="AJ143" s="2"/>
    </row>
    <row r="144" ht="34.5" customHeight="1">
      <c r="A144" s="2"/>
      <c r="B144" s="50">
        <f t="shared" si="1"/>
        <v>106</v>
      </c>
      <c r="C144" s="79"/>
      <c r="D144" s="80"/>
      <c r="E144" s="80"/>
      <c r="F144" s="80"/>
      <c r="G144" s="80"/>
      <c r="H144" s="80"/>
      <c r="I144" s="80"/>
      <c r="J144" s="80"/>
      <c r="K144" s="80"/>
      <c r="L144" s="81"/>
      <c r="M144" s="82"/>
      <c r="N144" s="40"/>
      <c r="O144" s="40"/>
      <c r="P144" s="40"/>
      <c r="Q144" s="56"/>
      <c r="R144" s="82"/>
      <c r="S144" s="40"/>
      <c r="T144" s="40"/>
      <c r="U144" s="40"/>
      <c r="V144" s="56"/>
      <c r="W144" s="83"/>
      <c r="X144" s="84"/>
      <c r="Y144" s="85"/>
      <c r="Z144" s="70" t="str">
        <f>IFERROR(VLOOKUP(Y144, '【参考】数式用'!$A$2:$B$50, 2, FALSE), "")</f>
        <v/>
      </c>
      <c r="AA144" s="2"/>
      <c r="AB144" s="2"/>
      <c r="AC144" s="2"/>
      <c r="AD144" s="2"/>
      <c r="AE144" s="2"/>
      <c r="AF144" s="2"/>
      <c r="AG144" s="2"/>
      <c r="AH144" s="2"/>
      <c r="AI144" s="2"/>
      <c r="AJ144" s="2"/>
    </row>
    <row r="145" ht="34.5" customHeight="1">
      <c r="A145" s="2"/>
      <c r="B145" s="50">
        <f t="shared" si="1"/>
        <v>107</v>
      </c>
      <c r="C145" s="79"/>
      <c r="D145" s="80"/>
      <c r="E145" s="80"/>
      <c r="F145" s="80"/>
      <c r="G145" s="80"/>
      <c r="H145" s="80"/>
      <c r="I145" s="80"/>
      <c r="J145" s="80"/>
      <c r="K145" s="80"/>
      <c r="L145" s="81"/>
      <c r="M145" s="82"/>
      <c r="N145" s="40"/>
      <c r="O145" s="40"/>
      <c r="P145" s="40"/>
      <c r="Q145" s="56"/>
      <c r="R145" s="82"/>
      <c r="S145" s="40"/>
      <c r="T145" s="40"/>
      <c r="U145" s="40"/>
      <c r="V145" s="56"/>
      <c r="W145" s="83"/>
      <c r="X145" s="84"/>
      <c r="Y145" s="85"/>
      <c r="Z145" s="70" t="str">
        <f>IFERROR(VLOOKUP(Y145, '【参考】数式用'!$A$2:$B$50, 2, FALSE), "")</f>
        <v/>
      </c>
      <c r="AA145" s="2"/>
      <c r="AB145" s="2"/>
      <c r="AC145" s="2"/>
      <c r="AD145" s="2"/>
      <c r="AE145" s="2"/>
      <c r="AF145" s="2"/>
      <c r="AG145" s="2"/>
      <c r="AH145" s="2"/>
      <c r="AI145" s="2"/>
      <c r="AJ145" s="2"/>
    </row>
    <row r="146" ht="34.5" customHeight="1">
      <c r="A146" s="2"/>
      <c r="B146" s="50">
        <f t="shared" si="1"/>
        <v>108</v>
      </c>
      <c r="C146" s="79"/>
      <c r="D146" s="80"/>
      <c r="E146" s="80"/>
      <c r="F146" s="80"/>
      <c r="G146" s="80"/>
      <c r="H146" s="80"/>
      <c r="I146" s="80"/>
      <c r="J146" s="80"/>
      <c r="K146" s="80"/>
      <c r="L146" s="81"/>
      <c r="M146" s="82"/>
      <c r="N146" s="40"/>
      <c r="O146" s="40"/>
      <c r="P146" s="40"/>
      <c r="Q146" s="56"/>
      <c r="R146" s="82"/>
      <c r="S146" s="40"/>
      <c r="T146" s="40"/>
      <c r="U146" s="40"/>
      <c r="V146" s="56"/>
      <c r="W146" s="83"/>
      <c r="X146" s="84"/>
      <c r="Y146" s="85"/>
      <c r="Z146" s="70" t="str">
        <f>IFERROR(VLOOKUP(Y146, '【参考】数式用'!$A$2:$B$50, 2, FALSE), "")</f>
        <v/>
      </c>
      <c r="AA146" s="2"/>
      <c r="AB146" s="2"/>
      <c r="AC146" s="2"/>
      <c r="AD146" s="2"/>
      <c r="AE146" s="2"/>
      <c r="AF146" s="2"/>
      <c r="AG146" s="2"/>
      <c r="AH146" s="2"/>
      <c r="AI146" s="2"/>
      <c r="AJ146" s="2"/>
    </row>
    <row r="147" ht="34.5" customHeight="1">
      <c r="A147" s="2"/>
      <c r="B147" s="50">
        <f t="shared" si="1"/>
        <v>109</v>
      </c>
      <c r="C147" s="79"/>
      <c r="D147" s="80"/>
      <c r="E147" s="80"/>
      <c r="F147" s="80"/>
      <c r="G147" s="80"/>
      <c r="H147" s="80"/>
      <c r="I147" s="80"/>
      <c r="J147" s="80"/>
      <c r="K147" s="80"/>
      <c r="L147" s="81"/>
      <c r="M147" s="82"/>
      <c r="N147" s="40"/>
      <c r="O147" s="40"/>
      <c r="P147" s="40"/>
      <c r="Q147" s="56"/>
      <c r="R147" s="82"/>
      <c r="S147" s="40"/>
      <c r="T147" s="40"/>
      <c r="U147" s="40"/>
      <c r="V147" s="56"/>
      <c r="W147" s="83"/>
      <c r="X147" s="84"/>
      <c r="Y147" s="85"/>
      <c r="Z147" s="70" t="str">
        <f>IFERROR(VLOOKUP(Y147, '【参考】数式用'!$A$2:$B$50, 2, FALSE), "")</f>
        <v/>
      </c>
      <c r="AA147" s="2"/>
      <c r="AB147" s="2"/>
      <c r="AC147" s="2"/>
      <c r="AD147" s="2"/>
      <c r="AE147" s="2"/>
      <c r="AF147" s="2"/>
      <c r="AG147" s="2"/>
      <c r="AH147" s="2"/>
      <c r="AI147" s="2"/>
      <c r="AJ147" s="2"/>
    </row>
    <row r="148" ht="34.5" customHeight="1">
      <c r="A148" s="2"/>
      <c r="B148" s="50">
        <f t="shared" si="1"/>
        <v>110</v>
      </c>
      <c r="C148" s="79"/>
      <c r="D148" s="80"/>
      <c r="E148" s="80"/>
      <c r="F148" s="80"/>
      <c r="G148" s="80"/>
      <c r="H148" s="80"/>
      <c r="I148" s="80"/>
      <c r="J148" s="80"/>
      <c r="K148" s="80"/>
      <c r="L148" s="81"/>
      <c r="M148" s="82"/>
      <c r="N148" s="40"/>
      <c r="O148" s="40"/>
      <c r="P148" s="40"/>
      <c r="Q148" s="56"/>
      <c r="R148" s="82"/>
      <c r="S148" s="40"/>
      <c r="T148" s="40"/>
      <c r="U148" s="40"/>
      <c r="V148" s="56"/>
      <c r="W148" s="83"/>
      <c r="X148" s="84"/>
      <c r="Y148" s="85"/>
      <c r="Z148" s="70" t="str">
        <f>IFERROR(VLOOKUP(Y148, '【参考】数式用'!$A$2:$B$50, 2, FALSE), "")</f>
        <v/>
      </c>
      <c r="AA148" s="2"/>
      <c r="AB148" s="2"/>
      <c r="AC148" s="2"/>
      <c r="AD148" s="2"/>
      <c r="AE148" s="2"/>
      <c r="AF148" s="2"/>
      <c r="AG148" s="2"/>
      <c r="AH148" s="2"/>
      <c r="AI148" s="2"/>
      <c r="AJ148" s="2"/>
    </row>
    <row r="149" ht="34.5" customHeight="1">
      <c r="A149" s="2"/>
      <c r="B149" s="50">
        <f t="shared" si="1"/>
        <v>111</v>
      </c>
      <c r="C149" s="79"/>
      <c r="D149" s="80"/>
      <c r="E149" s="80"/>
      <c r="F149" s="80"/>
      <c r="G149" s="80"/>
      <c r="H149" s="80"/>
      <c r="I149" s="80"/>
      <c r="J149" s="80"/>
      <c r="K149" s="80"/>
      <c r="L149" s="81"/>
      <c r="M149" s="82"/>
      <c r="N149" s="40"/>
      <c r="O149" s="40"/>
      <c r="P149" s="40"/>
      <c r="Q149" s="56"/>
      <c r="R149" s="82"/>
      <c r="S149" s="40"/>
      <c r="T149" s="40"/>
      <c r="U149" s="40"/>
      <c r="V149" s="56"/>
      <c r="W149" s="83"/>
      <c r="X149" s="84"/>
      <c r="Y149" s="85"/>
      <c r="Z149" s="70" t="str">
        <f>IFERROR(VLOOKUP(Y149, '【参考】数式用'!$A$2:$B$50, 2, FALSE), "")</f>
        <v/>
      </c>
      <c r="AA149" s="2"/>
      <c r="AB149" s="2"/>
      <c r="AC149" s="2"/>
      <c r="AD149" s="2"/>
      <c r="AE149" s="2"/>
      <c r="AF149" s="2"/>
      <c r="AG149" s="2"/>
      <c r="AH149" s="2"/>
      <c r="AI149" s="2"/>
      <c r="AJ149" s="2"/>
    </row>
    <row r="150" ht="34.5" customHeight="1">
      <c r="A150" s="2"/>
      <c r="B150" s="50">
        <f t="shared" si="1"/>
        <v>112</v>
      </c>
      <c r="C150" s="79"/>
      <c r="D150" s="80"/>
      <c r="E150" s="80"/>
      <c r="F150" s="80"/>
      <c r="G150" s="80"/>
      <c r="H150" s="80"/>
      <c r="I150" s="80"/>
      <c r="J150" s="80"/>
      <c r="K150" s="80"/>
      <c r="L150" s="81"/>
      <c r="M150" s="82"/>
      <c r="N150" s="40"/>
      <c r="O150" s="40"/>
      <c r="P150" s="40"/>
      <c r="Q150" s="56"/>
      <c r="R150" s="82"/>
      <c r="S150" s="40"/>
      <c r="T150" s="40"/>
      <c r="U150" s="40"/>
      <c r="V150" s="56"/>
      <c r="W150" s="83"/>
      <c r="X150" s="84"/>
      <c r="Y150" s="85"/>
      <c r="Z150" s="70" t="str">
        <f>IFERROR(VLOOKUP(Y150, '【参考】数式用'!$A$2:$B$50, 2, FALSE), "")</f>
        <v/>
      </c>
      <c r="AA150" s="2"/>
      <c r="AB150" s="2"/>
      <c r="AC150" s="2"/>
      <c r="AD150" s="2"/>
      <c r="AE150" s="2"/>
      <c r="AF150" s="2"/>
      <c r="AG150" s="2"/>
      <c r="AH150" s="2"/>
      <c r="AI150" s="2"/>
      <c r="AJ150" s="2"/>
    </row>
    <row r="151" ht="34.5" customHeight="1">
      <c r="A151" s="2"/>
      <c r="B151" s="50">
        <f t="shared" si="1"/>
        <v>113</v>
      </c>
      <c r="C151" s="79"/>
      <c r="D151" s="80"/>
      <c r="E151" s="80"/>
      <c r="F151" s="80"/>
      <c r="G151" s="80"/>
      <c r="H151" s="80"/>
      <c r="I151" s="80"/>
      <c r="J151" s="80"/>
      <c r="K151" s="80"/>
      <c r="L151" s="81"/>
      <c r="M151" s="82"/>
      <c r="N151" s="40"/>
      <c r="O151" s="40"/>
      <c r="P151" s="40"/>
      <c r="Q151" s="56"/>
      <c r="R151" s="82"/>
      <c r="S151" s="40"/>
      <c r="T151" s="40"/>
      <c r="U151" s="40"/>
      <c r="V151" s="56"/>
      <c r="W151" s="83"/>
      <c r="X151" s="84"/>
      <c r="Y151" s="85"/>
      <c r="Z151" s="70" t="str">
        <f>IFERROR(VLOOKUP(Y151, '【参考】数式用'!$A$2:$B$50, 2, FALSE), "")</f>
        <v/>
      </c>
      <c r="AA151" s="2"/>
      <c r="AB151" s="2"/>
      <c r="AC151" s="2"/>
      <c r="AD151" s="2"/>
      <c r="AE151" s="2"/>
      <c r="AF151" s="2"/>
      <c r="AG151" s="2"/>
      <c r="AH151" s="2"/>
      <c r="AI151" s="2"/>
      <c r="AJ151" s="2"/>
    </row>
    <row r="152" ht="34.5" customHeight="1">
      <c r="A152" s="2"/>
      <c r="B152" s="50">
        <f t="shared" si="1"/>
        <v>114</v>
      </c>
      <c r="C152" s="79"/>
      <c r="D152" s="80"/>
      <c r="E152" s="80"/>
      <c r="F152" s="80"/>
      <c r="G152" s="80"/>
      <c r="H152" s="80"/>
      <c r="I152" s="80"/>
      <c r="J152" s="80"/>
      <c r="K152" s="80"/>
      <c r="L152" s="81"/>
      <c r="M152" s="82"/>
      <c r="N152" s="40"/>
      <c r="O152" s="40"/>
      <c r="P152" s="40"/>
      <c r="Q152" s="56"/>
      <c r="R152" s="82"/>
      <c r="S152" s="40"/>
      <c r="T152" s="40"/>
      <c r="U152" s="40"/>
      <c r="V152" s="56"/>
      <c r="W152" s="83"/>
      <c r="X152" s="84"/>
      <c r="Y152" s="85"/>
      <c r="Z152" s="70" t="str">
        <f>IFERROR(VLOOKUP(Y152, '【参考】数式用'!$A$2:$B$50, 2, FALSE), "")</f>
        <v/>
      </c>
      <c r="AA152" s="2"/>
      <c r="AB152" s="2"/>
      <c r="AC152" s="2"/>
      <c r="AD152" s="2"/>
      <c r="AE152" s="2"/>
      <c r="AF152" s="2"/>
      <c r="AG152" s="2"/>
      <c r="AH152" s="2"/>
      <c r="AI152" s="2"/>
      <c r="AJ152" s="2"/>
    </row>
    <row r="153" ht="34.5" customHeight="1">
      <c r="A153" s="2"/>
      <c r="B153" s="50">
        <f t="shared" si="1"/>
        <v>115</v>
      </c>
      <c r="C153" s="79"/>
      <c r="D153" s="80"/>
      <c r="E153" s="80"/>
      <c r="F153" s="80"/>
      <c r="G153" s="80"/>
      <c r="H153" s="80"/>
      <c r="I153" s="80"/>
      <c r="J153" s="80"/>
      <c r="K153" s="80"/>
      <c r="L153" s="81"/>
      <c r="M153" s="82"/>
      <c r="N153" s="40"/>
      <c r="O153" s="40"/>
      <c r="P153" s="40"/>
      <c r="Q153" s="56"/>
      <c r="R153" s="82"/>
      <c r="S153" s="40"/>
      <c r="T153" s="40"/>
      <c r="U153" s="40"/>
      <c r="V153" s="56"/>
      <c r="W153" s="83"/>
      <c r="X153" s="84"/>
      <c r="Y153" s="85"/>
      <c r="Z153" s="70" t="str">
        <f>IFERROR(VLOOKUP(Y153, '【参考】数式用'!$A$2:$B$50, 2, FALSE), "")</f>
        <v/>
      </c>
      <c r="AA153" s="2"/>
      <c r="AB153" s="2"/>
      <c r="AC153" s="2"/>
      <c r="AD153" s="2"/>
      <c r="AE153" s="2"/>
      <c r="AF153" s="2"/>
      <c r="AG153" s="2"/>
      <c r="AH153" s="2"/>
      <c r="AI153" s="2"/>
      <c r="AJ153" s="2"/>
    </row>
    <row r="154" ht="34.5" customHeight="1">
      <c r="A154" s="2"/>
      <c r="B154" s="50">
        <f t="shared" si="1"/>
        <v>116</v>
      </c>
      <c r="C154" s="79"/>
      <c r="D154" s="80"/>
      <c r="E154" s="80"/>
      <c r="F154" s="80"/>
      <c r="G154" s="80"/>
      <c r="H154" s="80"/>
      <c r="I154" s="80"/>
      <c r="J154" s="80"/>
      <c r="K154" s="80"/>
      <c r="L154" s="81"/>
      <c r="M154" s="82"/>
      <c r="N154" s="40"/>
      <c r="O154" s="40"/>
      <c r="P154" s="40"/>
      <c r="Q154" s="56"/>
      <c r="R154" s="82"/>
      <c r="S154" s="40"/>
      <c r="T154" s="40"/>
      <c r="U154" s="40"/>
      <c r="V154" s="56"/>
      <c r="W154" s="83"/>
      <c r="X154" s="84"/>
      <c r="Y154" s="85"/>
      <c r="Z154" s="70" t="str">
        <f>IFERROR(VLOOKUP(Y154, '【参考】数式用'!$A$2:$B$50, 2, FALSE), "")</f>
        <v/>
      </c>
      <c r="AA154" s="2"/>
      <c r="AB154" s="2"/>
      <c r="AC154" s="2"/>
      <c r="AD154" s="2"/>
      <c r="AE154" s="2"/>
      <c r="AF154" s="2"/>
      <c r="AG154" s="2"/>
      <c r="AH154" s="2"/>
      <c r="AI154" s="2"/>
      <c r="AJ154" s="2"/>
    </row>
    <row r="155" ht="34.5" customHeight="1">
      <c r="A155" s="2"/>
      <c r="B155" s="50">
        <f t="shared" si="1"/>
        <v>117</v>
      </c>
      <c r="C155" s="79"/>
      <c r="D155" s="80"/>
      <c r="E155" s="80"/>
      <c r="F155" s="80"/>
      <c r="G155" s="80"/>
      <c r="H155" s="80"/>
      <c r="I155" s="80"/>
      <c r="J155" s="80"/>
      <c r="K155" s="80"/>
      <c r="L155" s="81"/>
      <c r="M155" s="82"/>
      <c r="N155" s="40"/>
      <c r="O155" s="40"/>
      <c r="P155" s="40"/>
      <c r="Q155" s="56"/>
      <c r="R155" s="82"/>
      <c r="S155" s="40"/>
      <c r="T155" s="40"/>
      <c r="U155" s="40"/>
      <c r="V155" s="56"/>
      <c r="W155" s="83"/>
      <c r="X155" s="84"/>
      <c r="Y155" s="85"/>
      <c r="Z155" s="70" t="str">
        <f>IFERROR(VLOOKUP(Y155, '【参考】数式用'!$A$2:$B$50, 2, FALSE), "")</f>
        <v/>
      </c>
      <c r="AA155" s="2"/>
      <c r="AB155" s="2"/>
      <c r="AC155" s="2"/>
      <c r="AD155" s="2"/>
      <c r="AE155" s="2"/>
      <c r="AF155" s="2"/>
      <c r="AG155" s="2"/>
      <c r="AH155" s="2"/>
      <c r="AI155" s="2"/>
      <c r="AJ155" s="2"/>
    </row>
    <row r="156" ht="34.5" customHeight="1">
      <c r="A156" s="2"/>
      <c r="B156" s="50">
        <f t="shared" si="1"/>
        <v>118</v>
      </c>
      <c r="C156" s="79"/>
      <c r="D156" s="80"/>
      <c r="E156" s="80"/>
      <c r="F156" s="80"/>
      <c r="G156" s="80"/>
      <c r="H156" s="80"/>
      <c r="I156" s="80"/>
      <c r="J156" s="80"/>
      <c r="K156" s="80"/>
      <c r="L156" s="81"/>
      <c r="M156" s="82"/>
      <c r="N156" s="40"/>
      <c r="O156" s="40"/>
      <c r="P156" s="40"/>
      <c r="Q156" s="56"/>
      <c r="R156" s="82"/>
      <c r="S156" s="40"/>
      <c r="T156" s="40"/>
      <c r="U156" s="40"/>
      <c r="V156" s="56"/>
      <c r="W156" s="83"/>
      <c r="X156" s="84"/>
      <c r="Y156" s="85"/>
      <c r="Z156" s="70" t="str">
        <f>IFERROR(VLOOKUP(Y156, '【参考】数式用'!$A$2:$B$50, 2, FALSE), "")</f>
        <v/>
      </c>
      <c r="AA156" s="2"/>
      <c r="AB156" s="2"/>
      <c r="AC156" s="2"/>
      <c r="AD156" s="2"/>
      <c r="AE156" s="2"/>
      <c r="AF156" s="2"/>
      <c r="AG156" s="2"/>
      <c r="AH156" s="2"/>
      <c r="AI156" s="2"/>
      <c r="AJ156" s="2"/>
    </row>
    <row r="157" ht="34.5" customHeight="1">
      <c r="A157" s="2"/>
      <c r="B157" s="50">
        <f t="shared" si="1"/>
        <v>119</v>
      </c>
      <c r="C157" s="79"/>
      <c r="D157" s="80"/>
      <c r="E157" s="80"/>
      <c r="F157" s="80"/>
      <c r="G157" s="80"/>
      <c r="H157" s="80"/>
      <c r="I157" s="80"/>
      <c r="J157" s="80"/>
      <c r="K157" s="80"/>
      <c r="L157" s="81"/>
      <c r="M157" s="82"/>
      <c r="N157" s="40"/>
      <c r="O157" s="40"/>
      <c r="P157" s="40"/>
      <c r="Q157" s="56"/>
      <c r="R157" s="82"/>
      <c r="S157" s="40"/>
      <c r="T157" s="40"/>
      <c r="U157" s="40"/>
      <c r="V157" s="56"/>
      <c r="W157" s="83"/>
      <c r="X157" s="84"/>
      <c r="Y157" s="85"/>
      <c r="Z157" s="70" t="str">
        <f>IFERROR(VLOOKUP(Y157, '【参考】数式用'!$A$2:$B$50, 2, FALSE), "")</f>
        <v/>
      </c>
      <c r="AA157" s="2"/>
      <c r="AB157" s="2"/>
      <c r="AC157" s="2"/>
      <c r="AD157" s="2"/>
      <c r="AE157" s="2"/>
      <c r="AF157" s="2"/>
      <c r="AG157" s="2"/>
      <c r="AH157" s="2"/>
      <c r="AI157" s="2"/>
      <c r="AJ157" s="2"/>
    </row>
    <row r="158" ht="34.5" customHeight="1">
      <c r="A158" s="2"/>
      <c r="B158" s="50">
        <f t="shared" si="1"/>
        <v>120</v>
      </c>
      <c r="C158" s="79"/>
      <c r="D158" s="80"/>
      <c r="E158" s="80"/>
      <c r="F158" s="80"/>
      <c r="G158" s="80"/>
      <c r="H158" s="80"/>
      <c r="I158" s="80"/>
      <c r="J158" s="80"/>
      <c r="K158" s="80"/>
      <c r="L158" s="81"/>
      <c r="M158" s="82"/>
      <c r="N158" s="40"/>
      <c r="O158" s="40"/>
      <c r="P158" s="40"/>
      <c r="Q158" s="56"/>
      <c r="R158" s="82"/>
      <c r="S158" s="40"/>
      <c r="T158" s="40"/>
      <c r="U158" s="40"/>
      <c r="V158" s="56"/>
      <c r="W158" s="83"/>
      <c r="X158" s="84"/>
      <c r="Y158" s="85"/>
      <c r="Z158" s="70" t="str">
        <f>IFERROR(VLOOKUP(Y158, '【参考】数式用'!$A$2:$B$50, 2, FALSE), "")</f>
        <v/>
      </c>
      <c r="AA158" s="2"/>
      <c r="AB158" s="2"/>
      <c r="AC158" s="2"/>
      <c r="AD158" s="2"/>
      <c r="AE158" s="2"/>
      <c r="AF158" s="2"/>
      <c r="AG158" s="2"/>
      <c r="AH158" s="2"/>
      <c r="AI158" s="2"/>
      <c r="AJ158" s="2"/>
    </row>
    <row r="159" ht="34.5" customHeight="1">
      <c r="A159" s="2"/>
      <c r="B159" s="50">
        <f t="shared" si="1"/>
        <v>121</v>
      </c>
      <c r="C159" s="79"/>
      <c r="D159" s="80"/>
      <c r="E159" s="80"/>
      <c r="F159" s="80"/>
      <c r="G159" s="80"/>
      <c r="H159" s="80"/>
      <c r="I159" s="80"/>
      <c r="J159" s="80"/>
      <c r="K159" s="80"/>
      <c r="L159" s="81"/>
      <c r="M159" s="82"/>
      <c r="N159" s="40"/>
      <c r="O159" s="40"/>
      <c r="P159" s="40"/>
      <c r="Q159" s="56"/>
      <c r="R159" s="82"/>
      <c r="S159" s="40"/>
      <c r="T159" s="40"/>
      <c r="U159" s="40"/>
      <c r="V159" s="56"/>
      <c r="W159" s="83"/>
      <c r="X159" s="84"/>
      <c r="Y159" s="85"/>
      <c r="Z159" s="70" t="str">
        <f>IFERROR(VLOOKUP(Y159, '【参考】数式用'!$A$2:$B$50, 2, FALSE), "")</f>
        <v/>
      </c>
      <c r="AA159" s="2"/>
      <c r="AB159" s="2"/>
      <c r="AC159" s="2"/>
      <c r="AD159" s="2"/>
      <c r="AE159" s="2"/>
      <c r="AF159" s="2"/>
      <c r="AG159" s="2"/>
      <c r="AH159" s="2"/>
      <c r="AI159" s="2"/>
      <c r="AJ159" s="2"/>
    </row>
    <row r="160" ht="34.5" customHeight="1">
      <c r="A160" s="2"/>
      <c r="B160" s="50">
        <f t="shared" si="1"/>
        <v>122</v>
      </c>
      <c r="C160" s="79"/>
      <c r="D160" s="80"/>
      <c r="E160" s="80"/>
      <c r="F160" s="80"/>
      <c r="G160" s="80"/>
      <c r="H160" s="80"/>
      <c r="I160" s="80"/>
      <c r="J160" s="80"/>
      <c r="K160" s="80"/>
      <c r="L160" s="81"/>
      <c r="M160" s="82"/>
      <c r="N160" s="40"/>
      <c r="O160" s="40"/>
      <c r="P160" s="40"/>
      <c r="Q160" s="56"/>
      <c r="R160" s="82"/>
      <c r="S160" s="40"/>
      <c r="T160" s="40"/>
      <c r="U160" s="40"/>
      <c r="V160" s="56"/>
      <c r="W160" s="83"/>
      <c r="X160" s="84"/>
      <c r="Y160" s="85"/>
      <c r="Z160" s="70" t="str">
        <f>IFERROR(VLOOKUP(Y160, '【参考】数式用'!$A$2:$B$50, 2, FALSE), "")</f>
        <v/>
      </c>
      <c r="AA160" s="2"/>
      <c r="AB160" s="2"/>
      <c r="AC160" s="2"/>
      <c r="AD160" s="2"/>
      <c r="AE160" s="2"/>
      <c r="AF160" s="2"/>
      <c r="AG160" s="2"/>
      <c r="AH160" s="2"/>
      <c r="AI160" s="2"/>
      <c r="AJ160" s="2"/>
    </row>
    <row r="161" ht="34.5" customHeight="1">
      <c r="A161" s="2"/>
      <c r="B161" s="50">
        <f t="shared" si="1"/>
        <v>123</v>
      </c>
      <c r="C161" s="79"/>
      <c r="D161" s="80"/>
      <c r="E161" s="80"/>
      <c r="F161" s="80"/>
      <c r="G161" s="80"/>
      <c r="H161" s="80"/>
      <c r="I161" s="80"/>
      <c r="J161" s="80"/>
      <c r="K161" s="80"/>
      <c r="L161" s="81"/>
      <c r="M161" s="82"/>
      <c r="N161" s="40"/>
      <c r="O161" s="40"/>
      <c r="P161" s="40"/>
      <c r="Q161" s="56"/>
      <c r="R161" s="82"/>
      <c r="S161" s="40"/>
      <c r="T161" s="40"/>
      <c r="U161" s="40"/>
      <c r="V161" s="56"/>
      <c r="W161" s="83"/>
      <c r="X161" s="84"/>
      <c r="Y161" s="85"/>
      <c r="Z161" s="70" t="str">
        <f>IFERROR(VLOOKUP(Y161, '【参考】数式用'!$A$2:$B$50, 2, FALSE), "")</f>
        <v/>
      </c>
      <c r="AA161" s="2"/>
      <c r="AB161" s="2"/>
      <c r="AC161" s="2"/>
      <c r="AD161" s="2"/>
      <c r="AE161" s="2"/>
      <c r="AF161" s="2"/>
      <c r="AG161" s="2"/>
      <c r="AH161" s="2"/>
      <c r="AI161" s="2"/>
      <c r="AJ161" s="2"/>
    </row>
    <row r="162" ht="34.5" customHeight="1">
      <c r="A162" s="2"/>
      <c r="B162" s="50">
        <f t="shared" si="1"/>
        <v>124</v>
      </c>
      <c r="C162" s="79"/>
      <c r="D162" s="80"/>
      <c r="E162" s="80"/>
      <c r="F162" s="80"/>
      <c r="G162" s="80"/>
      <c r="H162" s="80"/>
      <c r="I162" s="80"/>
      <c r="J162" s="80"/>
      <c r="K162" s="80"/>
      <c r="L162" s="81"/>
      <c r="M162" s="82"/>
      <c r="N162" s="40"/>
      <c r="O162" s="40"/>
      <c r="P162" s="40"/>
      <c r="Q162" s="56"/>
      <c r="R162" s="82"/>
      <c r="S162" s="40"/>
      <c r="T162" s="40"/>
      <c r="U162" s="40"/>
      <c r="V162" s="56"/>
      <c r="W162" s="83"/>
      <c r="X162" s="84"/>
      <c r="Y162" s="85"/>
      <c r="Z162" s="70" t="str">
        <f>IFERROR(VLOOKUP(Y162, '【参考】数式用'!$A$2:$B$50, 2, FALSE), "")</f>
        <v/>
      </c>
      <c r="AA162" s="2"/>
      <c r="AB162" s="2"/>
      <c r="AC162" s="2"/>
      <c r="AD162" s="2"/>
      <c r="AE162" s="2"/>
      <c r="AF162" s="2"/>
      <c r="AG162" s="2"/>
      <c r="AH162" s="2"/>
      <c r="AI162" s="2"/>
      <c r="AJ162" s="2"/>
    </row>
    <row r="163" ht="34.5" customHeight="1">
      <c r="A163" s="2"/>
      <c r="B163" s="50">
        <f t="shared" si="1"/>
        <v>125</v>
      </c>
      <c r="C163" s="79"/>
      <c r="D163" s="80"/>
      <c r="E163" s="80"/>
      <c r="F163" s="80"/>
      <c r="G163" s="80"/>
      <c r="H163" s="80"/>
      <c r="I163" s="80"/>
      <c r="J163" s="80"/>
      <c r="K163" s="80"/>
      <c r="L163" s="81"/>
      <c r="M163" s="82"/>
      <c r="N163" s="40"/>
      <c r="O163" s="40"/>
      <c r="P163" s="40"/>
      <c r="Q163" s="56"/>
      <c r="R163" s="82"/>
      <c r="S163" s="40"/>
      <c r="T163" s="40"/>
      <c r="U163" s="40"/>
      <c r="V163" s="56"/>
      <c r="W163" s="83"/>
      <c r="X163" s="84"/>
      <c r="Y163" s="85"/>
      <c r="Z163" s="70" t="str">
        <f>IFERROR(VLOOKUP(Y163, '【参考】数式用'!$A$2:$B$50, 2, FALSE), "")</f>
        <v/>
      </c>
      <c r="AA163" s="2"/>
      <c r="AB163" s="2"/>
      <c r="AC163" s="2"/>
      <c r="AD163" s="2"/>
      <c r="AE163" s="2"/>
      <c r="AF163" s="2"/>
      <c r="AG163" s="2"/>
      <c r="AH163" s="2"/>
      <c r="AI163" s="2"/>
      <c r="AJ163" s="2"/>
    </row>
    <row r="164" ht="34.5" customHeight="1">
      <c r="A164" s="2"/>
      <c r="B164" s="50">
        <f t="shared" si="1"/>
        <v>126</v>
      </c>
      <c r="C164" s="79"/>
      <c r="D164" s="80"/>
      <c r="E164" s="80"/>
      <c r="F164" s="80"/>
      <c r="G164" s="80"/>
      <c r="H164" s="80"/>
      <c r="I164" s="80"/>
      <c r="J164" s="80"/>
      <c r="K164" s="80"/>
      <c r="L164" s="81"/>
      <c r="M164" s="82"/>
      <c r="N164" s="40"/>
      <c r="O164" s="40"/>
      <c r="P164" s="40"/>
      <c r="Q164" s="56"/>
      <c r="R164" s="82"/>
      <c r="S164" s="40"/>
      <c r="T164" s="40"/>
      <c r="U164" s="40"/>
      <c r="V164" s="56"/>
      <c r="W164" s="83"/>
      <c r="X164" s="84"/>
      <c r="Y164" s="85"/>
      <c r="Z164" s="70" t="str">
        <f>IFERROR(VLOOKUP(Y164, '【参考】数式用'!$A$2:$B$50, 2, FALSE), "")</f>
        <v/>
      </c>
      <c r="AA164" s="2"/>
      <c r="AB164" s="2"/>
      <c r="AC164" s="2"/>
      <c r="AD164" s="2"/>
      <c r="AE164" s="2"/>
      <c r="AF164" s="2"/>
      <c r="AG164" s="2"/>
      <c r="AH164" s="2"/>
      <c r="AI164" s="2"/>
      <c r="AJ164" s="2"/>
    </row>
    <row r="165" ht="34.5" customHeight="1">
      <c r="A165" s="2"/>
      <c r="B165" s="50">
        <f t="shared" si="1"/>
        <v>127</v>
      </c>
      <c r="C165" s="79"/>
      <c r="D165" s="80"/>
      <c r="E165" s="80"/>
      <c r="F165" s="80"/>
      <c r="G165" s="80"/>
      <c r="H165" s="80"/>
      <c r="I165" s="80"/>
      <c r="J165" s="80"/>
      <c r="K165" s="80"/>
      <c r="L165" s="81"/>
      <c r="M165" s="82"/>
      <c r="N165" s="40"/>
      <c r="O165" s="40"/>
      <c r="P165" s="40"/>
      <c r="Q165" s="56"/>
      <c r="R165" s="82"/>
      <c r="S165" s="40"/>
      <c r="T165" s="40"/>
      <c r="U165" s="40"/>
      <c r="V165" s="56"/>
      <c r="W165" s="83"/>
      <c r="X165" s="84"/>
      <c r="Y165" s="85"/>
      <c r="Z165" s="70" t="str">
        <f>IFERROR(VLOOKUP(Y165, '【参考】数式用'!$A$2:$B$50, 2, FALSE), "")</f>
        <v/>
      </c>
      <c r="AA165" s="2"/>
      <c r="AB165" s="2"/>
      <c r="AC165" s="2"/>
      <c r="AD165" s="2"/>
      <c r="AE165" s="2"/>
      <c r="AF165" s="2"/>
      <c r="AG165" s="2"/>
      <c r="AH165" s="2"/>
      <c r="AI165" s="2"/>
      <c r="AJ165" s="2"/>
    </row>
    <row r="166" ht="34.5" customHeight="1">
      <c r="A166" s="2"/>
      <c r="B166" s="50">
        <f t="shared" si="1"/>
        <v>128</v>
      </c>
      <c r="C166" s="79"/>
      <c r="D166" s="80"/>
      <c r="E166" s="80"/>
      <c r="F166" s="80"/>
      <c r="G166" s="80"/>
      <c r="H166" s="80"/>
      <c r="I166" s="80"/>
      <c r="J166" s="80"/>
      <c r="K166" s="80"/>
      <c r="L166" s="81"/>
      <c r="M166" s="82"/>
      <c r="N166" s="40"/>
      <c r="O166" s="40"/>
      <c r="P166" s="40"/>
      <c r="Q166" s="56"/>
      <c r="R166" s="82"/>
      <c r="S166" s="40"/>
      <c r="T166" s="40"/>
      <c r="U166" s="40"/>
      <c r="V166" s="56"/>
      <c r="W166" s="83"/>
      <c r="X166" s="84"/>
      <c r="Y166" s="85"/>
      <c r="Z166" s="70" t="str">
        <f>IFERROR(VLOOKUP(Y166, '【参考】数式用'!$A$2:$B$50, 2, FALSE), "")</f>
        <v/>
      </c>
      <c r="AA166" s="2"/>
      <c r="AB166" s="2"/>
      <c r="AC166" s="2"/>
      <c r="AD166" s="2"/>
      <c r="AE166" s="2"/>
      <c r="AF166" s="2"/>
      <c r="AG166" s="2"/>
      <c r="AH166" s="2"/>
      <c r="AI166" s="2"/>
      <c r="AJ166" s="2"/>
    </row>
    <row r="167" ht="34.5" customHeight="1">
      <c r="A167" s="2"/>
      <c r="B167" s="50">
        <f t="shared" si="1"/>
        <v>129</v>
      </c>
      <c r="C167" s="79"/>
      <c r="D167" s="80"/>
      <c r="E167" s="80"/>
      <c r="F167" s="80"/>
      <c r="G167" s="80"/>
      <c r="H167" s="80"/>
      <c r="I167" s="80"/>
      <c r="J167" s="80"/>
      <c r="K167" s="80"/>
      <c r="L167" s="81"/>
      <c r="M167" s="82"/>
      <c r="N167" s="40"/>
      <c r="O167" s="40"/>
      <c r="P167" s="40"/>
      <c r="Q167" s="56"/>
      <c r="R167" s="82"/>
      <c r="S167" s="40"/>
      <c r="T167" s="40"/>
      <c r="U167" s="40"/>
      <c r="V167" s="56"/>
      <c r="W167" s="83"/>
      <c r="X167" s="84"/>
      <c r="Y167" s="85"/>
      <c r="Z167" s="70" t="str">
        <f>IFERROR(VLOOKUP(Y167, '【参考】数式用'!$A$2:$B$50, 2, FALSE), "")</f>
        <v/>
      </c>
      <c r="AA167" s="2"/>
      <c r="AB167" s="2"/>
      <c r="AC167" s="2"/>
      <c r="AD167" s="2"/>
      <c r="AE167" s="2"/>
      <c r="AF167" s="2"/>
      <c r="AG167" s="2"/>
      <c r="AH167" s="2"/>
      <c r="AI167" s="2"/>
      <c r="AJ167" s="2"/>
    </row>
    <row r="168" ht="34.5" customHeight="1">
      <c r="A168" s="2"/>
      <c r="B168" s="50">
        <f t="shared" si="1"/>
        <v>130</v>
      </c>
      <c r="C168" s="79"/>
      <c r="D168" s="80"/>
      <c r="E168" s="80"/>
      <c r="F168" s="80"/>
      <c r="G168" s="80"/>
      <c r="H168" s="80"/>
      <c r="I168" s="80"/>
      <c r="J168" s="80"/>
      <c r="K168" s="80"/>
      <c r="L168" s="81"/>
      <c r="M168" s="82"/>
      <c r="N168" s="40"/>
      <c r="O168" s="40"/>
      <c r="P168" s="40"/>
      <c r="Q168" s="56"/>
      <c r="R168" s="82"/>
      <c r="S168" s="40"/>
      <c r="T168" s="40"/>
      <c r="U168" s="40"/>
      <c r="V168" s="56"/>
      <c r="W168" s="83"/>
      <c r="X168" s="84"/>
      <c r="Y168" s="85"/>
      <c r="Z168" s="70" t="str">
        <f>IFERROR(VLOOKUP(Y168, '【参考】数式用'!$A$2:$B$50, 2, FALSE), "")</f>
        <v/>
      </c>
      <c r="AA168" s="2"/>
      <c r="AB168" s="2"/>
      <c r="AC168" s="2"/>
      <c r="AD168" s="2"/>
      <c r="AE168" s="2"/>
      <c r="AF168" s="2"/>
      <c r="AG168" s="2"/>
      <c r="AH168" s="2"/>
      <c r="AI168" s="2"/>
      <c r="AJ168" s="2"/>
    </row>
    <row r="169" ht="34.5" customHeight="1">
      <c r="A169" s="2"/>
      <c r="B169" s="50">
        <f t="shared" si="1"/>
        <v>131</v>
      </c>
      <c r="C169" s="79"/>
      <c r="D169" s="80"/>
      <c r="E169" s="80"/>
      <c r="F169" s="80"/>
      <c r="G169" s="80"/>
      <c r="H169" s="80"/>
      <c r="I169" s="80"/>
      <c r="J169" s="80"/>
      <c r="K169" s="80"/>
      <c r="L169" s="81"/>
      <c r="M169" s="82"/>
      <c r="N169" s="40"/>
      <c r="O169" s="40"/>
      <c r="P169" s="40"/>
      <c r="Q169" s="56"/>
      <c r="R169" s="82"/>
      <c r="S169" s="40"/>
      <c r="T169" s="40"/>
      <c r="U169" s="40"/>
      <c r="V169" s="56"/>
      <c r="W169" s="83"/>
      <c r="X169" s="84"/>
      <c r="Y169" s="85"/>
      <c r="Z169" s="70" t="str">
        <f>IFERROR(VLOOKUP(Y169, '【参考】数式用'!$A$2:$B$50, 2, FALSE), "")</f>
        <v/>
      </c>
      <c r="AA169" s="2"/>
      <c r="AB169" s="2"/>
      <c r="AC169" s="2"/>
      <c r="AD169" s="2"/>
      <c r="AE169" s="2"/>
      <c r="AF169" s="2"/>
      <c r="AG169" s="2"/>
      <c r="AH169" s="2"/>
      <c r="AI169" s="2"/>
      <c r="AJ169" s="2"/>
    </row>
    <row r="170" ht="34.5" customHeight="1">
      <c r="A170" s="2"/>
      <c r="B170" s="50">
        <f t="shared" si="1"/>
        <v>132</v>
      </c>
      <c r="C170" s="79"/>
      <c r="D170" s="80"/>
      <c r="E170" s="80"/>
      <c r="F170" s="80"/>
      <c r="G170" s="80"/>
      <c r="H170" s="80"/>
      <c r="I170" s="80"/>
      <c r="J170" s="80"/>
      <c r="K170" s="80"/>
      <c r="L170" s="81"/>
      <c r="M170" s="82"/>
      <c r="N170" s="40"/>
      <c r="O170" s="40"/>
      <c r="P170" s="40"/>
      <c r="Q170" s="56"/>
      <c r="R170" s="82"/>
      <c r="S170" s="40"/>
      <c r="T170" s="40"/>
      <c r="U170" s="40"/>
      <c r="V170" s="56"/>
      <c r="W170" s="83"/>
      <c r="X170" s="84"/>
      <c r="Y170" s="85"/>
      <c r="Z170" s="70" t="str">
        <f>IFERROR(VLOOKUP(Y170, '【参考】数式用'!$A$2:$B$50, 2, FALSE), "")</f>
        <v/>
      </c>
      <c r="AA170" s="2"/>
      <c r="AB170" s="2"/>
      <c r="AC170" s="2"/>
      <c r="AD170" s="2"/>
      <c r="AE170" s="2"/>
      <c r="AF170" s="2"/>
      <c r="AG170" s="2"/>
      <c r="AH170" s="2"/>
      <c r="AI170" s="2"/>
      <c r="AJ170" s="2"/>
    </row>
    <row r="171" ht="34.5" customHeight="1">
      <c r="A171" s="2"/>
      <c r="B171" s="50">
        <f t="shared" si="1"/>
        <v>133</v>
      </c>
      <c r="C171" s="79"/>
      <c r="D171" s="80"/>
      <c r="E171" s="80"/>
      <c r="F171" s="80"/>
      <c r="G171" s="80"/>
      <c r="H171" s="80"/>
      <c r="I171" s="80"/>
      <c r="J171" s="80"/>
      <c r="K171" s="80"/>
      <c r="L171" s="81"/>
      <c r="M171" s="82"/>
      <c r="N171" s="40"/>
      <c r="O171" s="40"/>
      <c r="P171" s="40"/>
      <c r="Q171" s="56"/>
      <c r="R171" s="82"/>
      <c r="S171" s="40"/>
      <c r="T171" s="40"/>
      <c r="U171" s="40"/>
      <c r="V171" s="56"/>
      <c r="W171" s="83"/>
      <c r="X171" s="84"/>
      <c r="Y171" s="85"/>
      <c r="Z171" s="70" t="str">
        <f>IFERROR(VLOOKUP(Y171, '【参考】数式用'!$A$2:$B$50, 2, FALSE), "")</f>
        <v/>
      </c>
      <c r="AA171" s="2"/>
      <c r="AB171" s="2"/>
      <c r="AC171" s="2"/>
      <c r="AD171" s="2"/>
      <c r="AE171" s="2"/>
      <c r="AF171" s="2"/>
      <c r="AG171" s="2"/>
      <c r="AH171" s="2"/>
      <c r="AI171" s="2"/>
      <c r="AJ171" s="2"/>
    </row>
    <row r="172" ht="34.5" customHeight="1">
      <c r="A172" s="2"/>
      <c r="B172" s="50">
        <f t="shared" si="1"/>
        <v>134</v>
      </c>
      <c r="C172" s="79"/>
      <c r="D172" s="80"/>
      <c r="E172" s="80"/>
      <c r="F172" s="80"/>
      <c r="G172" s="80"/>
      <c r="H172" s="80"/>
      <c r="I172" s="80"/>
      <c r="J172" s="80"/>
      <c r="K172" s="80"/>
      <c r="L172" s="81"/>
      <c r="M172" s="82"/>
      <c r="N172" s="40"/>
      <c r="O172" s="40"/>
      <c r="P172" s="40"/>
      <c r="Q172" s="56"/>
      <c r="R172" s="82"/>
      <c r="S172" s="40"/>
      <c r="T172" s="40"/>
      <c r="U172" s="40"/>
      <c r="V172" s="56"/>
      <c r="W172" s="83"/>
      <c r="X172" s="84"/>
      <c r="Y172" s="85"/>
      <c r="Z172" s="70" t="str">
        <f>IFERROR(VLOOKUP(Y172, '【参考】数式用'!$A$2:$B$50, 2, FALSE), "")</f>
        <v/>
      </c>
      <c r="AA172" s="2"/>
      <c r="AB172" s="2"/>
      <c r="AC172" s="2"/>
      <c r="AD172" s="2"/>
      <c r="AE172" s="2"/>
      <c r="AF172" s="2"/>
      <c r="AG172" s="2"/>
      <c r="AH172" s="2"/>
      <c r="AI172" s="2"/>
      <c r="AJ172" s="2"/>
    </row>
    <row r="173" ht="34.5" customHeight="1">
      <c r="A173" s="2"/>
      <c r="B173" s="50">
        <f t="shared" si="1"/>
        <v>135</v>
      </c>
      <c r="C173" s="79"/>
      <c r="D173" s="80"/>
      <c r="E173" s="80"/>
      <c r="F173" s="80"/>
      <c r="G173" s="80"/>
      <c r="H173" s="80"/>
      <c r="I173" s="80"/>
      <c r="J173" s="80"/>
      <c r="K173" s="80"/>
      <c r="L173" s="81"/>
      <c r="M173" s="82"/>
      <c r="N173" s="40"/>
      <c r="O173" s="40"/>
      <c r="P173" s="40"/>
      <c r="Q173" s="56"/>
      <c r="R173" s="82"/>
      <c r="S173" s="40"/>
      <c r="T173" s="40"/>
      <c r="U173" s="40"/>
      <c r="V173" s="56"/>
      <c r="W173" s="83"/>
      <c r="X173" s="84"/>
      <c r="Y173" s="85"/>
      <c r="Z173" s="70" t="str">
        <f>IFERROR(VLOOKUP(Y173, '【参考】数式用'!$A$2:$B$50, 2, FALSE), "")</f>
        <v/>
      </c>
      <c r="AA173" s="2"/>
      <c r="AB173" s="2"/>
      <c r="AC173" s="2"/>
      <c r="AD173" s="2"/>
      <c r="AE173" s="2"/>
      <c r="AF173" s="2"/>
      <c r="AG173" s="2"/>
      <c r="AH173" s="2"/>
      <c r="AI173" s="2"/>
      <c r="AJ173" s="2"/>
    </row>
    <row r="174" ht="34.5" customHeight="1">
      <c r="A174" s="2"/>
      <c r="B174" s="50">
        <f t="shared" si="1"/>
        <v>136</v>
      </c>
      <c r="C174" s="79"/>
      <c r="D174" s="80"/>
      <c r="E174" s="80"/>
      <c r="F174" s="80"/>
      <c r="G174" s="80"/>
      <c r="H174" s="80"/>
      <c r="I174" s="80"/>
      <c r="J174" s="80"/>
      <c r="K174" s="80"/>
      <c r="L174" s="81"/>
      <c r="M174" s="82"/>
      <c r="N174" s="40"/>
      <c r="O174" s="40"/>
      <c r="P174" s="40"/>
      <c r="Q174" s="56"/>
      <c r="R174" s="82"/>
      <c r="S174" s="40"/>
      <c r="T174" s="40"/>
      <c r="U174" s="40"/>
      <c r="V174" s="56"/>
      <c r="W174" s="83"/>
      <c r="X174" s="84"/>
      <c r="Y174" s="85"/>
      <c r="Z174" s="70" t="str">
        <f>IFERROR(VLOOKUP(Y174, '【参考】数式用'!$A$2:$B$50, 2, FALSE), "")</f>
        <v/>
      </c>
      <c r="AA174" s="2"/>
      <c r="AB174" s="2"/>
      <c r="AC174" s="2"/>
      <c r="AD174" s="2"/>
      <c r="AE174" s="2"/>
      <c r="AF174" s="2"/>
      <c r="AG174" s="2"/>
      <c r="AH174" s="2"/>
      <c r="AI174" s="2"/>
      <c r="AJ174" s="2"/>
    </row>
    <row r="175" ht="34.5" customHeight="1">
      <c r="A175" s="2"/>
      <c r="B175" s="50">
        <f t="shared" si="1"/>
        <v>137</v>
      </c>
      <c r="C175" s="79"/>
      <c r="D175" s="80"/>
      <c r="E175" s="80"/>
      <c r="F175" s="80"/>
      <c r="G175" s="80"/>
      <c r="H175" s="80"/>
      <c r="I175" s="80"/>
      <c r="J175" s="80"/>
      <c r="K175" s="80"/>
      <c r="L175" s="81"/>
      <c r="M175" s="82"/>
      <c r="N175" s="40"/>
      <c r="O175" s="40"/>
      <c r="P175" s="40"/>
      <c r="Q175" s="56"/>
      <c r="R175" s="82"/>
      <c r="S175" s="40"/>
      <c r="T175" s="40"/>
      <c r="U175" s="40"/>
      <c r="V175" s="56"/>
      <c r="W175" s="83"/>
      <c r="X175" s="84"/>
      <c r="Y175" s="85"/>
      <c r="Z175" s="70" t="str">
        <f>IFERROR(VLOOKUP(Y175, '【参考】数式用'!$A$2:$B$50, 2, FALSE), "")</f>
        <v/>
      </c>
      <c r="AA175" s="2"/>
      <c r="AB175" s="2"/>
      <c r="AC175" s="2"/>
      <c r="AD175" s="2"/>
      <c r="AE175" s="2"/>
      <c r="AF175" s="2"/>
      <c r="AG175" s="2"/>
      <c r="AH175" s="2"/>
      <c r="AI175" s="2"/>
      <c r="AJ175" s="2"/>
    </row>
    <row r="176" ht="34.5" customHeight="1">
      <c r="A176" s="2"/>
      <c r="B176" s="50">
        <f t="shared" si="1"/>
        <v>138</v>
      </c>
      <c r="C176" s="79"/>
      <c r="D176" s="80"/>
      <c r="E176" s="80"/>
      <c r="F176" s="80"/>
      <c r="G176" s="80"/>
      <c r="H176" s="80"/>
      <c r="I176" s="80"/>
      <c r="J176" s="80"/>
      <c r="K176" s="80"/>
      <c r="L176" s="81"/>
      <c r="M176" s="82"/>
      <c r="N176" s="40"/>
      <c r="O176" s="40"/>
      <c r="P176" s="40"/>
      <c r="Q176" s="56"/>
      <c r="R176" s="82"/>
      <c r="S176" s="40"/>
      <c r="T176" s="40"/>
      <c r="U176" s="40"/>
      <c r="V176" s="56"/>
      <c r="W176" s="83"/>
      <c r="X176" s="84"/>
      <c r="Y176" s="85"/>
      <c r="Z176" s="70" t="str">
        <f>IFERROR(VLOOKUP(Y176, '【参考】数式用'!$A$2:$B$50, 2, FALSE), "")</f>
        <v/>
      </c>
      <c r="AA176" s="2"/>
      <c r="AB176" s="2"/>
      <c r="AC176" s="2"/>
      <c r="AD176" s="2"/>
      <c r="AE176" s="2"/>
      <c r="AF176" s="2"/>
      <c r="AG176" s="2"/>
      <c r="AH176" s="2"/>
      <c r="AI176" s="2"/>
      <c r="AJ176" s="2"/>
    </row>
    <row r="177" ht="34.5" customHeight="1">
      <c r="A177" s="2"/>
      <c r="B177" s="50">
        <f t="shared" si="1"/>
        <v>139</v>
      </c>
      <c r="C177" s="79"/>
      <c r="D177" s="80"/>
      <c r="E177" s="80"/>
      <c r="F177" s="80"/>
      <c r="G177" s="80"/>
      <c r="H177" s="80"/>
      <c r="I177" s="80"/>
      <c r="J177" s="80"/>
      <c r="K177" s="80"/>
      <c r="L177" s="81"/>
      <c r="M177" s="82"/>
      <c r="N177" s="40"/>
      <c r="O177" s="40"/>
      <c r="P177" s="40"/>
      <c r="Q177" s="56"/>
      <c r="R177" s="82"/>
      <c r="S177" s="40"/>
      <c r="T177" s="40"/>
      <c r="U177" s="40"/>
      <c r="V177" s="56"/>
      <c r="W177" s="83"/>
      <c r="X177" s="84"/>
      <c r="Y177" s="85"/>
      <c r="Z177" s="70" t="str">
        <f>IFERROR(VLOOKUP(Y177, '【参考】数式用'!$A$2:$B$50, 2, FALSE), "")</f>
        <v/>
      </c>
      <c r="AA177" s="2"/>
      <c r="AB177" s="2"/>
      <c r="AC177" s="2"/>
      <c r="AD177" s="2"/>
      <c r="AE177" s="2"/>
      <c r="AF177" s="2"/>
      <c r="AG177" s="2"/>
      <c r="AH177" s="2"/>
      <c r="AI177" s="2"/>
      <c r="AJ177" s="2"/>
    </row>
    <row r="178" ht="34.5" customHeight="1">
      <c r="A178" s="2"/>
      <c r="B178" s="50">
        <f t="shared" si="1"/>
        <v>140</v>
      </c>
      <c r="C178" s="79"/>
      <c r="D178" s="80"/>
      <c r="E178" s="80"/>
      <c r="F178" s="80"/>
      <c r="G178" s="80"/>
      <c r="H178" s="80"/>
      <c r="I178" s="80"/>
      <c r="J178" s="80"/>
      <c r="K178" s="80"/>
      <c r="L178" s="81"/>
      <c r="M178" s="82"/>
      <c r="N178" s="40"/>
      <c r="O178" s="40"/>
      <c r="P178" s="40"/>
      <c r="Q178" s="56"/>
      <c r="R178" s="82"/>
      <c r="S178" s="40"/>
      <c r="T178" s="40"/>
      <c r="U178" s="40"/>
      <c r="V178" s="56"/>
      <c r="W178" s="83"/>
      <c r="X178" s="84"/>
      <c r="Y178" s="85"/>
      <c r="Z178" s="70" t="str">
        <f>IFERROR(VLOOKUP(Y178, '【参考】数式用'!$A$2:$B$50, 2, FALSE), "")</f>
        <v/>
      </c>
      <c r="AA178" s="2"/>
      <c r="AB178" s="2"/>
      <c r="AC178" s="2"/>
      <c r="AD178" s="2"/>
      <c r="AE178" s="2"/>
      <c r="AF178" s="2"/>
      <c r="AG178" s="2"/>
      <c r="AH178" s="2"/>
      <c r="AI178" s="2"/>
      <c r="AJ178" s="2"/>
    </row>
    <row r="179" ht="34.5" customHeight="1">
      <c r="A179" s="2"/>
      <c r="B179" s="50">
        <f t="shared" si="1"/>
        <v>141</v>
      </c>
      <c r="C179" s="79"/>
      <c r="D179" s="80"/>
      <c r="E179" s="80"/>
      <c r="F179" s="80"/>
      <c r="G179" s="80"/>
      <c r="H179" s="80"/>
      <c r="I179" s="80"/>
      <c r="J179" s="80"/>
      <c r="K179" s="80"/>
      <c r="L179" s="81"/>
      <c r="M179" s="82"/>
      <c r="N179" s="40"/>
      <c r="O179" s="40"/>
      <c r="P179" s="40"/>
      <c r="Q179" s="56"/>
      <c r="R179" s="82"/>
      <c r="S179" s="40"/>
      <c r="T179" s="40"/>
      <c r="U179" s="40"/>
      <c r="V179" s="56"/>
      <c r="W179" s="83"/>
      <c r="X179" s="84"/>
      <c r="Y179" s="85"/>
      <c r="Z179" s="70" t="str">
        <f>IFERROR(VLOOKUP(Y179, '【参考】数式用'!$A$2:$B$50, 2, FALSE), "")</f>
        <v/>
      </c>
      <c r="AA179" s="2"/>
      <c r="AB179" s="2"/>
      <c r="AC179" s="2"/>
      <c r="AD179" s="2"/>
      <c r="AE179" s="2"/>
      <c r="AF179" s="2"/>
      <c r="AG179" s="2"/>
      <c r="AH179" s="2"/>
      <c r="AI179" s="2"/>
      <c r="AJ179" s="2"/>
    </row>
    <row r="180" ht="34.5" customHeight="1">
      <c r="A180" s="2"/>
      <c r="B180" s="50">
        <f t="shared" si="1"/>
        <v>142</v>
      </c>
      <c r="C180" s="79"/>
      <c r="D180" s="80"/>
      <c r="E180" s="80"/>
      <c r="F180" s="80"/>
      <c r="G180" s="80"/>
      <c r="H180" s="80"/>
      <c r="I180" s="80"/>
      <c r="J180" s="80"/>
      <c r="K180" s="80"/>
      <c r="L180" s="81"/>
      <c r="M180" s="82"/>
      <c r="N180" s="40"/>
      <c r="O180" s="40"/>
      <c r="P180" s="40"/>
      <c r="Q180" s="56"/>
      <c r="R180" s="82"/>
      <c r="S180" s="40"/>
      <c r="T180" s="40"/>
      <c r="U180" s="40"/>
      <c r="V180" s="56"/>
      <c r="W180" s="83"/>
      <c r="X180" s="84"/>
      <c r="Y180" s="85"/>
      <c r="Z180" s="70" t="str">
        <f>IFERROR(VLOOKUP(Y180, '【参考】数式用'!$A$2:$B$50, 2, FALSE), "")</f>
        <v/>
      </c>
      <c r="AA180" s="2"/>
      <c r="AB180" s="2"/>
      <c r="AC180" s="2"/>
      <c r="AD180" s="2"/>
      <c r="AE180" s="2"/>
      <c r="AF180" s="2"/>
      <c r="AG180" s="2"/>
      <c r="AH180" s="2"/>
      <c r="AI180" s="2"/>
      <c r="AJ180" s="2"/>
    </row>
    <row r="181" ht="34.5" customHeight="1">
      <c r="A181" s="2"/>
      <c r="B181" s="50">
        <f t="shared" si="1"/>
        <v>143</v>
      </c>
      <c r="C181" s="79"/>
      <c r="D181" s="80"/>
      <c r="E181" s="80"/>
      <c r="F181" s="80"/>
      <c r="G181" s="80"/>
      <c r="H181" s="80"/>
      <c r="I181" s="80"/>
      <c r="J181" s="80"/>
      <c r="K181" s="80"/>
      <c r="L181" s="81"/>
      <c r="M181" s="82"/>
      <c r="N181" s="40"/>
      <c r="O181" s="40"/>
      <c r="P181" s="40"/>
      <c r="Q181" s="56"/>
      <c r="R181" s="82"/>
      <c r="S181" s="40"/>
      <c r="T181" s="40"/>
      <c r="U181" s="40"/>
      <c r="V181" s="56"/>
      <c r="W181" s="83"/>
      <c r="X181" s="84"/>
      <c r="Y181" s="85"/>
      <c r="Z181" s="70" t="str">
        <f>IFERROR(VLOOKUP(Y181, '【参考】数式用'!$A$2:$B$50, 2, FALSE), "")</f>
        <v/>
      </c>
      <c r="AA181" s="2"/>
      <c r="AB181" s="2"/>
      <c r="AC181" s="2"/>
      <c r="AD181" s="2"/>
      <c r="AE181" s="2"/>
      <c r="AF181" s="2"/>
      <c r="AG181" s="2"/>
      <c r="AH181" s="2"/>
      <c r="AI181" s="2"/>
      <c r="AJ181" s="2"/>
    </row>
    <row r="182" ht="34.5" customHeight="1">
      <c r="A182" s="2"/>
      <c r="B182" s="50">
        <f t="shared" si="1"/>
        <v>144</v>
      </c>
      <c r="C182" s="79"/>
      <c r="D182" s="80"/>
      <c r="E182" s="80"/>
      <c r="F182" s="80"/>
      <c r="G182" s="80"/>
      <c r="H182" s="80"/>
      <c r="I182" s="80"/>
      <c r="J182" s="80"/>
      <c r="K182" s="80"/>
      <c r="L182" s="81"/>
      <c r="M182" s="82"/>
      <c r="N182" s="40"/>
      <c r="O182" s="40"/>
      <c r="P182" s="40"/>
      <c r="Q182" s="56"/>
      <c r="R182" s="82"/>
      <c r="S182" s="40"/>
      <c r="T182" s="40"/>
      <c r="U182" s="40"/>
      <c r="V182" s="56"/>
      <c r="W182" s="83"/>
      <c r="X182" s="84"/>
      <c r="Y182" s="85"/>
      <c r="Z182" s="70" t="str">
        <f>IFERROR(VLOOKUP(Y182, '【参考】数式用'!$A$2:$B$50, 2, FALSE), "")</f>
        <v/>
      </c>
      <c r="AA182" s="2"/>
      <c r="AB182" s="2"/>
      <c r="AC182" s="2"/>
      <c r="AD182" s="2"/>
      <c r="AE182" s="2"/>
      <c r="AF182" s="2"/>
      <c r="AG182" s="2"/>
      <c r="AH182" s="2"/>
      <c r="AI182" s="2"/>
      <c r="AJ182" s="2"/>
    </row>
    <row r="183" ht="34.5" customHeight="1">
      <c r="A183" s="2"/>
      <c r="B183" s="50">
        <f t="shared" si="1"/>
        <v>145</v>
      </c>
      <c r="C183" s="79"/>
      <c r="D183" s="80"/>
      <c r="E183" s="80"/>
      <c r="F183" s="80"/>
      <c r="G183" s="80"/>
      <c r="H183" s="80"/>
      <c r="I183" s="80"/>
      <c r="J183" s="80"/>
      <c r="K183" s="80"/>
      <c r="L183" s="81"/>
      <c r="M183" s="82"/>
      <c r="N183" s="40"/>
      <c r="O183" s="40"/>
      <c r="P183" s="40"/>
      <c r="Q183" s="56"/>
      <c r="R183" s="82"/>
      <c r="S183" s="40"/>
      <c r="T183" s="40"/>
      <c r="U183" s="40"/>
      <c r="V183" s="56"/>
      <c r="W183" s="83"/>
      <c r="X183" s="84"/>
      <c r="Y183" s="85"/>
      <c r="Z183" s="70" t="str">
        <f>IFERROR(VLOOKUP(Y183, '【参考】数式用'!$A$2:$B$50, 2, FALSE), "")</f>
        <v/>
      </c>
      <c r="AA183" s="2"/>
      <c r="AB183" s="2"/>
      <c r="AC183" s="2"/>
      <c r="AD183" s="2"/>
      <c r="AE183" s="2"/>
      <c r="AF183" s="2"/>
      <c r="AG183" s="2"/>
      <c r="AH183" s="2"/>
      <c r="AI183" s="2"/>
      <c r="AJ183" s="2"/>
    </row>
    <row r="184" ht="34.5" customHeight="1">
      <c r="A184" s="2"/>
      <c r="B184" s="50">
        <f t="shared" si="1"/>
        <v>146</v>
      </c>
      <c r="C184" s="79"/>
      <c r="D184" s="80"/>
      <c r="E184" s="80"/>
      <c r="F184" s="80"/>
      <c r="G184" s="80"/>
      <c r="H184" s="80"/>
      <c r="I184" s="80"/>
      <c r="J184" s="80"/>
      <c r="K184" s="80"/>
      <c r="L184" s="81"/>
      <c r="M184" s="82"/>
      <c r="N184" s="40"/>
      <c r="O184" s="40"/>
      <c r="P184" s="40"/>
      <c r="Q184" s="56"/>
      <c r="R184" s="82"/>
      <c r="S184" s="40"/>
      <c r="T184" s="40"/>
      <c r="U184" s="40"/>
      <c r="V184" s="56"/>
      <c r="W184" s="83"/>
      <c r="X184" s="84"/>
      <c r="Y184" s="85"/>
      <c r="Z184" s="70" t="str">
        <f>IFERROR(VLOOKUP(Y184, '【参考】数式用'!$A$2:$B$50, 2, FALSE), "")</f>
        <v/>
      </c>
      <c r="AA184" s="2"/>
      <c r="AB184" s="2"/>
      <c r="AC184" s="2"/>
      <c r="AD184" s="2"/>
      <c r="AE184" s="2"/>
      <c r="AF184" s="2"/>
      <c r="AG184" s="2"/>
      <c r="AH184" s="2"/>
      <c r="AI184" s="2"/>
      <c r="AJ184" s="2"/>
    </row>
    <row r="185" ht="34.5" customHeight="1">
      <c r="A185" s="2"/>
      <c r="B185" s="50">
        <f t="shared" si="1"/>
        <v>147</v>
      </c>
      <c r="C185" s="79"/>
      <c r="D185" s="80"/>
      <c r="E185" s="80"/>
      <c r="F185" s="80"/>
      <c r="G185" s="80"/>
      <c r="H185" s="80"/>
      <c r="I185" s="80"/>
      <c r="J185" s="80"/>
      <c r="K185" s="80"/>
      <c r="L185" s="81"/>
      <c r="M185" s="82"/>
      <c r="N185" s="40"/>
      <c r="O185" s="40"/>
      <c r="P185" s="40"/>
      <c r="Q185" s="56"/>
      <c r="R185" s="82"/>
      <c r="S185" s="40"/>
      <c r="T185" s="40"/>
      <c r="U185" s="40"/>
      <c r="V185" s="56"/>
      <c r="W185" s="83"/>
      <c r="X185" s="84"/>
      <c r="Y185" s="85"/>
      <c r="Z185" s="70" t="str">
        <f>IFERROR(VLOOKUP(Y185, '【参考】数式用'!$A$2:$B$50, 2, FALSE), "")</f>
        <v/>
      </c>
      <c r="AA185" s="2"/>
      <c r="AB185" s="2"/>
      <c r="AC185" s="2"/>
      <c r="AD185" s="2"/>
      <c r="AE185" s="2"/>
      <c r="AF185" s="2"/>
      <c r="AG185" s="2"/>
      <c r="AH185" s="2"/>
      <c r="AI185" s="2"/>
      <c r="AJ185" s="2"/>
    </row>
    <row r="186" ht="34.5" customHeight="1">
      <c r="A186" s="2"/>
      <c r="B186" s="50">
        <f t="shared" si="1"/>
        <v>148</v>
      </c>
      <c r="C186" s="79"/>
      <c r="D186" s="80"/>
      <c r="E186" s="80"/>
      <c r="F186" s="80"/>
      <c r="G186" s="80"/>
      <c r="H186" s="80"/>
      <c r="I186" s="80"/>
      <c r="J186" s="80"/>
      <c r="K186" s="80"/>
      <c r="L186" s="81"/>
      <c r="M186" s="82"/>
      <c r="N186" s="40"/>
      <c r="O186" s="40"/>
      <c r="P186" s="40"/>
      <c r="Q186" s="56"/>
      <c r="R186" s="82"/>
      <c r="S186" s="40"/>
      <c r="T186" s="40"/>
      <c r="U186" s="40"/>
      <c r="V186" s="56"/>
      <c r="W186" s="83"/>
      <c r="X186" s="84"/>
      <c r="Y186" s="85"/>
      <c r="Z186" s="70" t="str">
        <f>IFERROR(VLOOKUP(Y186, '【参考】数式用'!$A$2:$B$50, 2, FALSE), "")</f>
        <v/>
      </c>
      <c r="AA186" s="2"/>
      <c r="AB186" s="2"/>
      <c r="AC186" s="2"/>
      <c r="AD186" s="2"/>
      <c r="AE186" s="2"/>
      <c r="AF186" s="2"/>
      <c r="AG186" s="2"/>
      <c r="AH186" s="2"/>
      <c r="AI186" s="2"/>
      <c r="AJ186" s="2"/>
    </row>
    <row r="187" ht="34.5" customHeight="1">
      <c r="A187" s="2"/>
      <c r="B187" s="50">
        <f t="shared" si="1"/>
        <v>149</v>
      </c>
      <c r="C187" s="79"/>
      <c r="D187" s="80"/>
      <c r="E187" s="80"/>
      <c r="F187" s="80"/>
      <c r="G187" s="80"/>
      <c r="H187" s="80"/>
      <c r="I187" s="80"/>
      <c r="J187" s="80"/>
      <c r="K187" s="80"/>
      <c r="L187" s="81"/>
      <c r="M187" s="82"/>
      <c r="N187" s="40"/>
      <c r="O187" s="40"/>
      <c r="P187" s="40"/>
      <c r="Q187" s="56"/>
      <c r="R187" s="82"/>
      <c r="S187" s="40"/>
      <c r="T187" s="40"/>
      <c r="U187" s="40"/>
      <c r="V187" s="56"/>
      <c r="W187" s="83"/>
      <c r="X187" s="84"/>
      <c r="Y187" s="85"/>
      <c r="Z187" s="70" t="str">
        <f>IFERROR(VLOOKUP(Y187, '【参考】数式用'!$A$2:$B$50, 2, FALSE), "")</f>
        <v/>
      </c>
      <c r="AA187" s="2"/>
      <c r="AB187" s="2"/>
      <c r="AC187" s="2"/>
      <c r="AD187" s="2"/>
      <c r="AE187" s="2"/>
      <c r="AF187" s="2"/>
      <c r="AG187" s="2"/>
      <c r="AH187" s="2"/>
      <c r="AI187" s="2"/>
      <c r="AJ187" s="2"/>
    </row>
    <row r="188" ht="34.5" customHeight="1">
      <c r="A188" s="2"/>
      <c r="B188" s="50">
        <f t="shared" si="1"/>
        <v>150</v>
      </c>
      <c r="C188" s="79"/>
      <c r="D188" s="80"/>
      <c r="E188" s="80"/>
      <c r="F188" s="80"/>
      <c r="G188" s="80"/>
      <c r="H188" s="80"/>
      <c r="I188" s="80"/>
      <c r="J188" s="80"/>
      <c r="K188" s="80"/>
      <c r="L188" s="81"/>
      <c r="M188" s="82"/>
      <c r="N188" s="40"/>
      <c r="O188" s="40"/>
      <c r="P188" s="40"/>
      <c r="Q188" s="56"/>
      <c r="R188" s="82"/>
      <c r="S188" s="40"/>
      <c r="T188" s="40"/>
      <c r="U188" s="40"/>
      <c r="V188" s="56"/>
      <c r="W188" s="83"/>
      <c r="X188" s="84"/>
      <c r="Y188" s="85"/>
      <c r="Z188" s="70" t="str">
        <f>IFERROR(VLOOKUP(Y188, '【参考】数式用'!$A$2:$B$50, 2, FALSE), "")</f>
        <v/>
      </c>
      <c r="AA188" s="2"/>
      <c r="AB188" s="2"/>
      <c r="AC188" s="2"/>
      <c r="AD188" s="2"/>
      <c r="AE188" s="2"/>
      <c r="AF188" s="2"/>
      <c r="AG188" s="2"/>
      <c r="AH188" s="2"/>
      <c r="AI188" s="2"/>
      <c r="AJ188" s="2"/>
    </row>
    <row r="189" ht="34.5" customHeight="1">
      <c r="A189" s="2"/>
      <c r="B189" s="50">
        <f t="shared" si="1"/>
        <v>151</v>
      </c>
      <c r="C189" s="79"/>
      <c r="D189" s="80"/>
      <c r="E189" s="80"/>
      <c r="F189" s="80"/>
      <c r="G189" s="80"/>
      <c r="H189" s="80"/>
      <c r="I189" s="80"/>
      <c r="J189" s="80"/>
      <c r="K189" s="80"/>
      <c r="L189" s="81"/>
      <c r="M189" s="82"/>
      <c r="N189" s="40"/>
      <c r="O189" s="40"/>
      <c r="P189" s="40"/>
      <c r="Q189" s="56"/>
      <c r="R189" s="82"/>
      <c r="S189" s="40"/>
      <c r="T189" s="40"/>
      <c r="U189" s="40"/>
      <c r="V189" s="56"/>
      <c r="W189" s="83"/>
      <c r="X189" s="84"/>
      <c r="Y189" s="85"/>
      <c r="Z189" s="70" t="str">
        <f>IFERROR(VLOOKUP(Y189, '【参考】数式用'!$A$2:$B$50, 2, FALSE), "")</f>
        <v/>
      </c>
      <c r="AA189" s="2"/>
      <c r="AB189" s="2"/>
      <c r="AC189" s="2"/>
      <c r="AD189" s="2"/>
      <c r="AE189" s="2"/>
      <c r="AF189" s="2"/>
      <c r="AG189" s="2"/>
      <c r="AH189" s="2"/>
      <c r="AI189" s="2"/>
      <c r="AJ189" s="2"/>
    </row>
    <row r="190" ht="34.5" customHeight="1">
      <c r="A190" s="2"/>
      <c r="B190" s="50">
        <f t="shared" si="1"/>
        <v>152</v>
      </c>
      <c r="C190" s="79"/>
      <c r="D190" s="80"/>
      <c r="E190" s="80"/>
      <c r="F190" s="80"/>
      <c r="G190" s="80"/>
      <c r="H190" s="80"/>
      <c r="I190" s="80"/>
      <c r="J190" s="80"/>
      <c r="K190" s="80"/>
      <c r="L190" s="81"/>
      <c r="M190" s="82"/>
      <c r="N190" s="40"/>
      <c r="O190" s="40"/>
      <c r="P190" s="40"/>
      <c r="Q190" s="56"/>
      <c r="R190" s="82"/>
      <c r="S190" s="40"/>
      <c r="T190" s="40"/>
      <c r="U190" s="40"/>
      <c r="V190" s="56"/>
      <c r="W190" s="83"/>
      <c r="X190" s="84"/>
      <c r="Y190" s="85"/>
      <c r="Z190" s="70" t="str">
        <f>IFERROR(VLOOKUP(Y190, '【参考】数式用'!$A$2:$B$50, 2, FALSE), "")</f>
        <v/>
      </c>
      <c r="AA190" s="2"/>
      <c r="AB190" s="2"/>
      <c r="AC190" s="2"/>
      <c r="AD190" s="2"/>
      <c r="AE190" s="2"/>
      <c r="AF190" s="2"/>
      <c r="AG190" s="2"/>
      <c r="AH190" s="2"/>
      <c r="AI190" s="2"/>
      <c r="AJ190" s="2"/>
    </row>
    <row r="191" ht="34.5" customHeight="1">
      <c r="A191" s="2"/>
      <c r="B191" s="50">
        <f t="shared" si="1"/>
        <v>153</v>
      </c>
      <c r="C191" s="79"/>
      <c r="D191" s="80"/>
      <c r="E191" s="80"/>
      <c r="F191" s="80"/>
      <c r="G191" s="80"/>
      <c r="H191" s="80"/>
      <c r="I191" s="80"/>
      <c r="J191" s="80"/>
      <c r="K191" s="80"/>
      <c r="L191" s="81"/>
      <c r="M191" s="82"/>
      <c r="N191" s="40"/>
      <c r="O191" s="40"/>
      <c r="P191" s="40"/>
      <c r="Q191" s="56"/>
      <c r="R191" s="82"/>
      <c r="S191" s="40"/>
      <c r="T191" s="40"/>
      <c r="U191" s="40"/>
      <c r="V191" s="56"/>
      <c r="W191" s="83"/>
      <c r="X191" s="84"/>
      <c r="Y191" s="85"/>
      <c r="Z191" s="70" t="str">
        <f>IFERROR(VLOOKUP(Y191, '【参考】数式用'!$A$2:$B$50, 2, FALSE), "")</f>
        <v/>
      </c>
      <c r="AA191" s="2"/>
      <c r="AB191" s="2"/>
      <c r="AC191" s="2"/>
      <c r="AD191" s="2"/>
      <c r="AE191" s="2"/>
      <c r="AF191" s="2"/>
      <c r="AG191" s="2"/>
      <c r="AH191" s="2"/>
      <c r="AI191" s="2"/>
      <c r="AJ191" s="2"/>
    </row>
    <row r="192" ht="34.5" customHeight="1">
      <c r="A192" s="2"/>
      <c r="B192" s="50">
        <f t="shared" si="1"/>
        <v>154</v>
      </c>
      <c r="C192" s="79"/>
      <c r="D192" s="80"/>
      <c r="E192" s="80"/>
      <c r="F192" s="80"/>
      <c r="G192" s="80"/>
      <c r="H192" s="80"/>
      <c r="I192" s="80"/>
      <c r="J192" s="80"/>
      <c r="K192" s="80"/>
      <c r="L192" s="81"/>
      <c r="M192" s="82"/>
      <c r="N192" s="40"/>
      <c r="O192" s="40"/>
      <c r="P192" s="40"/>
      <c r="Q192" s="56"/>
      <c r="R192" s="82"/>
      <c r="S192" s="40"/>
      <c r="T192" s="40"/>
      <c r="U192" s="40"/>
      <c r="V192" s="56"/>
      <c r="W192" s="83"/>
      <c r="X192" s="84"/>
      <c r="Y192" s="85"/>
      <c r="Z192" s="70" t="str">
        <f>IFERROR(VLOOKUP(Y192, '【参考】数式用'!$A$2:$B$50, 2, FALSE), "")</f>
        <v/>
      </c>
      <c r="AA192" s="2"/>
      <c r="AB192" s="2"/>
      <c r="AC192" s="2"/>
      <c r="AD192" s="2"/>
      <c r="AE192" s="2"/>
      <c r="AF192" s="2"/>
      <c r="AG192" s="2"/>
      <c r="AH192" s="2"/>
      <c r="AI192" s="2"/>
      <c r="AJ192" s="2"/>
    </row>
    <row r="193" ht="34.5" customHeight="1">
      <c r="A193" s="2"/>
      <c r="B193" s="50">
        <f t="shared" si="1"/>
        <v>155</v>
      </c>
      <c r="C193" s="79"/>
      <c r="D193" s="80"/>
      <c r="E193" s="80"/>
      <c r="F193" s="80"/>
      <c r="G193" s="80"/>
      <c r="H193" s="80"/>
      <c r="I193" s="80"/>
      <c r="J193" s="80"/>
      <c r="K193" s="80"/>
      <c r="L193" s="81"/>
      <c r="M193" s="82"/>
      <c r="N193" s="40"/>
      <c r="O193" s="40"/>
      <c r="P193" s="40"/>
      <c r="Q193" s="56"/>
      <c r="R193" s="82"/>
      <c r="S193" s="40"/>
      <c r="T193" s="40"/>
      <c r="U193" s="40"/>
      <c r="V193" s="56"/>
      <c r="W193" s="83"/>
      <c r="X193" s="84"/>
      <c r="Y193" s="85"/>
      <c r="Z193" s="70" t="str">
        <f>IFERROR(VLOOKUP(Y193, '【参考】数式用'!$A$2:$B$50, 2, FALSE), "")</f>
        <v/>
      </c>
      <c r="AA193" s="2"/>
      <c r="AB193" s="2"/>
      <c r="AC193" s="2"/>
      <c r="AD193" s="2"/>
      <c r="AE193" s="2"/>
      <c r="AF193" s="2"/>
      <c r="AG193" s="2"/>
      <c r="AH193" s="2"/>
      <c r="AI193" s="2"/>
      <c r="AJ193" s="2"/>
    </row>
    <row r="194" ht="34.5" customHeight="1">
      <c r="A194" s="2"/>
      <c r="B194" s="50">
        <f t="shared" si="1"/>
        <v>156</v>
      </c>
      <c r="C194" s="79"/>
      <c r="D194" s="80"/>
      <c r="E194" s="80"/>
      <c r="F194" s="80"/>
      <c r="G194" s="80"/>
      <c r="H194" s="80"/>
      <c r="I194" s="80"/>
      <c r="J194" s="80"/>
      <c r="K194" s="80"/>
      <c r="L194" s="81"/>
      <c r="M194" s="82"/>
      <c r="N194" s="40"/>
      <c r="O194" s="40"/>
      <c r="P194" s="40"/>
      <c r="Q194" s="56"/>
      <c r="R194" s="82"/>
      <c r="S194" s="40"/>
      <c r="T194" s="40"/>
      <c r="U194" s="40"/>
      <c r="V194" s="56"/>
      <c r="W194" s="83"/>
      <c r="X194" s="84"/>
      <c r="Y194" s="85"/>
      <c r="Z194" s="70" t="str">
        <f>IFERROR(VLOOKUP(Y194, '【参考】数式用'!$A$2:$B$50, 2, FALSE), "")</f>
        <v/>
      </c>
      <c r="AA194" s="2"/>
      <c r="AB194" s="2"/>
      <c r="AC194" s="2"/>
      <c r="AD194" s="2"/>
      <c r="AE194" s="2"/>
      <c r="AF194" s="2"/>
      <c r="AG194" s="2"/>
      <c r="AH194" s="2"/>
      <c r="AI194" s="2"/>
      <c r="AJ194" s="2"/>
    </row>
    <row r="195" ht="34.5" customHeight="1">
      <c r="A195" s="2"/>
      <c r="B195" s="50">
        <f t="shared" si="1"/>
        <v>157</v>
      </c>
      <c r="C195" s="79"/>
      <c r="D195" s="80"/>
      <c r="E195" s="80"/>
      <c r="F195" s="80"/>
      <c r="G195" s="80"/>
      <c r="H195" s="80"/>
      <c r="I195" s="80"/>
      <c r="J195" s="80"/>
      <c r="K195" s="80"/>
      <c r="L195" s="81"/>
      <c r="M195" s="82"/>
      <c r="N195" s="40"/>
      <c r="O195" s="40"/>
      <c r="P195" s="40"/>
      <c r="Q195" s="56"/>
      <c r="R195" s="82"/>
      <c r="S195" s="40"/>
      <c r="T195" s="40"/>
      <c r="U195" s="40"/>
      <c r="V195" s="56"/>
      <c r="W195" s="83"/>
      <c r="X195" s="84"/>
      <c r="Y195" s="85"/>
      <c r="Z195" s="70" t="str">
        <f>IFERROR(VLOOKUP(Y195, '【参考】数式用'!$A$2:$B$50, 2, FALSE), "")</f>
        <v/>
      </c>
      <c r="AA195" s="2"/>
      <c r="AB195" s="2"/>
      <c r="AC195" s="2"/>
      <c r="AD195" s="2"/>
      <c r="AE195" s="2"/>
      <c r="AF195" s="2"/>
      <c r="AG195" s="2"/>
      <c r="AH195" s="2"/>
      <c r="AI195" s="2"/>
      <c r="AJ195" s="2"/>
    </row>
    <row r="196" ht="34.5" customHeight="1">
      <c r="A196" s="2"/>
      <c r="B196" s="50">
        <f t="shared" si="1"/>
        <v>158</v>
      </c>
      <c r="C196" s="79"/>
      <c r="D196" s="80"/>
      <c r="E196" s="80"/>
      <c r="F196" s="80"/>
      <c r="G196" s="80"/>
      <c r="H196" s="80"/>
      <c r="I196" s="80"/>
      <c r="J196" s="80"/>
      <c r="K196" s="80"/>
      <c r="L196" s="81"/>
      <c r="M196" s="82"/>
      <c r="N196" s="40"/>
      <c r="O196" s="40"/>
      <c r="P196" s="40"/>
      <c r="Q196" s="56"/>
      <c r="R196" s="82"/>
      <c r="S196" s="40"/>
      <c r="T196" s="40"/>
      <c r="U196" s="40"/>
      <c r="V196" s="56"/>
      <c r="W196" s="83"/>
      <c r="X196" s="84"/>
      <c r="Y196" s="85"/>
      <c r="Z196" s="70" t="str">
        <f>IFERROR(VLOOKUP(Y196, '【参考】数式用'!$A$2:$B$50, 2, FALSE), "")</f>
        <v/>
      </c>
      <c r="AA196" s="2"/>
      <c r="AB196" s="2"/>
      <c r="AC196" s="2"/>
      <c r="AD196" s="2"/>
      <c r="AE196" s="2"/>
      <c r="AF196" s="2"/>
      <c r="AG196" s="2"/>
      <c r="AH196" s="2"/>
      <c r="AI196" s="2"/>
      <c r="AJ196" s="2"/>
    </row>
    <row r="197" ht="34.5" customHeight="1">
      <c r="A197" s="2"/>
      <c r="B197" s="50">
        <f t="shared" si="1"/>
        <v>159</v>
      </c>
      <c r="C197" s="79"/>
      <c r="D197" s="80"/>
      <c r="E197" s="80"/>
      <c r="F197" s="80"/>
      <c r="G197" s="80"/>
      <c r="H197" s="80"/>
      <c r="I197" s="80"/>
      <c r="J197" s="80"/>
      <c r="K197" s="80"/>
      <c r="L197" s="81"/>
      <c r="M197" s="82"/>
      <c r="N197" s="40"/>
      <c r="O197" s="40"/>
      <c r="P197" s="40"/>
      <c r="Q197" s="56"/>
      <c r="R197" s="82"/>
      <c r="S197" s="40"/>
      <c r="T197" s="40"/>
      <c r="U197" s="40"/>
      <c r="V197" s="56"/>
      <c r="W197" s="83"/>
      <c r="X197" s="84"/>
      <c r="Y197" s="85"/>
      <c r="Z197" s="70" t="str">
        <f>IFERROR(VLOOKUP(Y197, '【参考】数式用'!$A$2:$B$50, 2, FALSE), "")</f>
        <v/>
      </c>
      <c r="AA197" s="2"/>
      <c r="AB197" s="2"/>
      <c r="AC197" s="2"/>
      <c r="AD197" s="2"/>
      <c r="AE197" s="2"/>
      <c r="AF197" s="2"/>
      <c r="AG197" s="2"/>
      <c r="AH197" s="2"/>
      <c r="AI197" s="2"/>
      <c r="AJ197" s="2"/>
    </row>
    <row r="198" ht="34.5" customHeight="1">
      <c r="A198" s="2"/>
      <c r="B198" s="50">
        <f t="shared" si="1"/>
        <v>160</v>
      </c>
      <c r="C198" s="79"/>
      <c r="D198" s="80"/>
      <c r="E198" s="80"/>
      <c r="F198" s="80"/>
      <c r="G198" s="80"/>
      <c r="H198" s="80"/>
      <c r="I198" s="80"/>
      <c r="J198" s="80"/>
      <c r="K198" s="80"/>
      <c r="L198" s="81"/>
      <c r="M198" s="82"/>
      <c r="N198" s="40"/>
      <c r="O198" s="40"/>
      <c r="P198" s="40"/>
      <c r="Q198" s="56"/>
      <c r="R198" s="82"/>
      <c r="S198" s="40"/>
      <c r="T198" s="40"/>
      <c r="U198" s="40"/>
      <c r="V198" s="56"/>
      <c r="W198" s="83"/>
      <c r="X198" s="84"/>
      <c r="Y198" s="85"/>
      <c r="Z198" s="70" t="str">
        <f>IFERROR(VLOOKUP(Y198, '【参考】数式用'!$A$2:$B$50, 2, FALSE), "")</f>
        <v/>
      </c>
      <c r="AA198" s="2"/>
      <c r="AB198" s="2"/>
      <c r="AC198" s="2"/>
      <c r="AD198" s="2"/>
      <c r="AE198" s="2"/>
      <c r="AF198" s="2"/>
      <c r="AG198" s="2"/>
      <c r="AH198" s="2"/>
      <c r="AI198" s="2"/>
      <c r="AJ198" s="2"/>
    </row>
    <row r="199" ht="34.5" customHeight="1">
      <c r="A199" s="2"/>
      <c r="B199" s="50">
        <f t="shared" si="1"/>
        <v>161</v>
      </c>
      <c r="C199" s="79"/>
      <c r="D199" s="80"/>
      <c r="E199" s="80"/>
      <c r="F199" s="80"/>
      <c r="G199" s="80"/>
      <c r="H199" s="80"/>
      <c r="I199" s="80"/>
      <c r="J199" s="80"/>
      <c r="K199" s="80"/>
      <c r="L199" s="81"/>
      <c r="M199" s="82"/>
      <c r="N199" s="40"/>
      <c r="O199" s="40"/>
      <c r="P199" s="40"/>
      <c r="Q199" s="56"/>
      <c r="R199" s="82"/>
      <c r="S199" s="40"/>
      <c r="T199" s="40"/>
      <c r="U199" s="40"/>
      <c r="V199" s="56"/>
      <c r="W199" s="83"/>
      <c r="X199" s="84"/>
      <c r="Y199" s="85"/>
      <c r="Z199" s="70" t="str">
        <f>IFERROR(VLOOKUP(Y199, '【参考】数式用'!$A$2:$B$50, 2, FALSE), "")</f>
        <v/>
      </c>
      <c r="AA199" s="2"/>
      <c r="AB199" s="2"/>
      <c r="AC199" s="2"/>
      <c r="AD199" s="2"/>
      <c r="AE199" s="2"/>
      <c r="AF199" s="2"/>
      <c r="AG199" s="2"/>
      <c r="AH199" s="2"/>
      <c r="AI199" s="2"/>
      <c r="AJ199" s="2"/>
    </row>
    <row r="200" ht="34.5" customHeight="1">
      <c r="A200" s="2"/>
      <c r="B200" s="50">
        <f t="shared" si="1"/>
        <v>162</v>
      </c>
      <c r="C200" s="79"/>
      <c r="D200" s="80"/>
      <c r="E200" s="80"/>
      <c r="F200" s="80"/>
      <c r="G200" s="80"/>
      <c r="H200" s="80"/>
      <c r="I200" s="80"/>
      <c r="J200" s="80"/>
      <c r="K200" s="80"/>
      <c r="L200" s="81"/>
      <c r="M200" s="82"/>
      <c r="N200" s="40"/>
      <c r="O200" s="40"/>
      <c r="P200" s="40"/>
      <c r="Q200" s="56"/>
      <c r="R200" s="82"/>
      <c r="S200" s="40"/>
      <c r="T200" s="40"/>
      <c r="U200" s="40"/>
      <c r="V200" s="56"/>
      <c r="W200" s="83"/>
      <c r="X200" s="84"/>
      <c r="Y200" s="85"/>
      <c r="Z200" s="70" t="str">
        <f>IFERROR(VLOOKUP(Y200, '【参考】数式用'!$A$2:$B$50, 2, FALSE), "")</f>
        <v/>
      </c>
      <c r="AA200" s="2"/>
      <c r="AB200" s="2"/>
      <c r="AC200" s="2"/>
      <c r="AD200" s="2"/>
      <c r="AE200" s="2"/>
      <c r="AF200" s="2"/>
      <c r="AG200" s="2"/>
      <c r="AH200" s="2"/>
      <c r="AI200" s="2"/>
      <c r="AJ200" s="2"/>
    </row>
    <row r="201" ht="34.5" customHeight="1">
      <c r="A201" s="2"/>
      <c r="B201" s="50">
        <f t="shared" si="1"/>
        <v>163</v>
      </c>
      <c r="C201" s="79"/>
      <c r="D201" s="80"/>
      <c r="E201" s="80"/>
      <c r="F201" s="80"/>
      <c r="G201" s="80"/>
      <c r="H201" s="80"/>
      <c r="I201" s="80"/>
      <c r="J201" s="80"/>
      <c r="K201" s="80"/>
      <c r="L201" s="81"/>
      <c r="M201" s="82"/>
      <c r="N201" s="40"/>
      <c r="O201" s="40"/>
      <c r="P201" s="40"/>
      <c r="Q201" s="56"/>
      <c r="R201" s="82"/>
      <c r="S201" s="40"/>
      <c r="T201" s="40"/>
      <c r="U201" s="40"/>
      <c r="V201" s="56"/>
      <c r="W201" s="83"/>
      <c r="X201" s="84"/>
      <c r="Y201" s="85"/>
      <c r="Z201" s="70" t="str">
        <f>IFERROR(VLOOKUP(Y201, '【参考】数式用'!$A$2:$B$50, 2, FALSE), "")</f>
        <v/>
      </c>
      <c r="AA201" s="2"/>
      <c r="AB201" s="2"/>
      <c r="AC201" s="2"/>
      <c r="AD201" s="2"/>
      <c r="AE201" s="2"/>
      <c r="AF201" s="2"/>
      <c r="AG201" s="2"/>
      <c r="AH201" s="2"/>
      <c r="AI201" s="2"/>
      <c r="AJ201" s="2"/>
    </row>
    <row r="202" ht="34.5" customHeight="1">
      <c r="A202" s="2"/>
      <c r="B202" s="50">
        <f t="shared" si="1"/>
        <v>164</v>
      </c>
      <c r="C202" s="79"/>
      <c r="D202" s="80"/>
      <c r="E202" s="80"/>
      <c r="F202" s="80"/>
      <c r="G202" s="80"/>
      <c r="H202" s="80"/>
      <c r="I202" s="80"/>
      <c r="J202" s="80"/>
      <c r="K202" s="80"/>
      <c r="L202" s="81"/>
      <c r="M202" s="82"/>
      <c r="N202" s="40"/>
      <c r="O202" s="40"/>
      <c r="P202" s="40"/>
      <c r="Q202" s="56"/>
      <c r="R202" s="82"/>
      <c r="S202" s="40"/>
      <c r="T202" s="40"/>
      <c r="U202" s="40"/>
      <c r="V202" s="56"/>
      <c r="W202" s="83"/>
      <c r="X202" s="84"/>
      <c r="Y202" s="85"/>
      <c r="Z202" s="70" t="str">
        <f>IFERROR(VLOOKUP(Y202, '【参考】数式用'!$A$2:$B$50, 2, FALSE), "")</f>
        <v/>
      </c>
      <c r="AA202" s="2"/>
      <c r="AB202" s="2"/>
      <c r="AC202" s="2"/>
      <c r="AD202" s="2"/>
      <c r="AE202" s="2"/>
      <c r="AF202" s="2"/>
      <c r="AG202" s="2"/>
      <c r="AH202" s="2"/>
      <c r="AI202" s="2"/>
      <c r="AJ202" s="2"/>
    </row>
    <row r="203" ht="34.5" customHeight="1">
      <c r="A203" s="2"/>
      <c r="B203" s="50">
        <f t="shared" si="1"/>
        <v>165</v>
      </c>
      <c r="C203" s="79"/>
      <c r="D203" s="80"/>
      <c r="E203" s="80"/>
      <c r="F203" s="80"/>
      <c r="G203" s="80"/>
      <c r="H203" s="80"/>
      <c r="I203" s="80"/>
      <c r="J203" s="80"/>
      <c r="K203" s="80"/>
      <c r="L203" s="81"/>
      <c r="M203" s="82"/>
      <c r="N203" s="40"/>
      <c r="O203" s="40"/>
      <c r="P203" s="40"/>
      <c r="Q203" s="56"/>
      <c r="R203" s="82"/>
      <c r="S203" s="40"/>
      <c r="T203" s="40"/>
      <c r="U203" s="40"/>
      <c r="V203" s="56"/>
      <c r="W203" s="83"/>
      <c r="X203" s="84"/>
      <c r="Y203" s="85"/>
      <c r="Z203" s="70" t="str">
        <f>IFERROR(VLOOKUP(Y203, '【参考】数式用'!$A$2:$B$50, 2, FALSE), "")</f>
        <v/>
      </c>
      <c r="AA203" s="2"/>
      <c r="AB203" s="2"/>
      <c r="AC203" s="2"/>
      <c r="AD203" s="2"/>
      <c r="AE203" s="2"/>
      <c r="AF203" s="2"/>
      <c r="AG203" s="2"/>
      <c r="AH203" s="2"/>
      <c r="AI203" s="2"/>
      <c r="AJ203" s="2"/>
    </row>
    <row r="204" ht="34.5" customHeight="1">
      <c r="A204" s="2"/>
      <c r="B204" s="50">
        <f t="shared" si="1"/>
        <v>166</v>
      </c>
      <c r="C204" s="79"/>
      <c r="D204" s="80"/>
      <c r="E204" s="80"/>
      <c r="F204" s="80"/>
      <c r="G204" s="80"/>
      <c r="H204" s="80"/>
      <c r="I204" s="80"/>
      <c r="J204" s="80"/>
      <c r="K204" s="80"/>
      <c r="L204" s="81"/>
      <c r="M204" s="82"/>
      <c r="N204" s="40"/>
      <c r="O204" s="40"/>
      <c r="P204" s="40"/>
      <c r="Q204" s="56"/>
      <c r="R204" s="82"/>
      <c r="S204" s="40"/>
      <c r="T204" s="40"/>
      <c r="U204" s="40"/>
      <c r="V204" s="56"/>
      <c r="W204" s="83"/>
      <c r="X204" s="84"/>
      <c r="Y204" s="85"/>
      <c r="Z204" s="70" t="str">
        <f>IFERROR(VLOOKUP(Y204, '【参考】数式用'!$A$2:$B$50, 2, FALSE), "")</f>
        <v/>
      </c>
      <c r="AA204" s="2"/>
      <c r="AB204" s="2"/>
      <c r="AC204" s="2"/>
      <c r="AD204" s="2"/>
      <c r="AE204" s="2"/>
      <c r="AF204" s="2"/>
      <c r="AG204" s="2"/>
      <c r="AH204" s="2"/>
      <c r="AI204" s="2"/>
      <c r="AJ204" s="2"/>
    </row>
    <row r="205" ht="34.5" customHeight="1">
      <c r="A205" s="2"/>
      <c r="B205" s="50">
        <f t="shared" si="1"/>
        <v>167</v>
      </c>
      <c r="C205" s="79"/>
      <c r="D205" s="80"/>
      <c r="E205" s="80"/>
      <c r="F205" s="80"/>
      <c r="G205" s="80"/>
      <c r="H205" s="80"/>
      <c r="I205" s="80"/>
      <c r="J205" s="80"/>
      <c r="K205" s="80"/>
      <c r="L205" s="81"/>
      <c r="M205" s="82"/>
      <c r="N205" s="40"/>
      <c r="O205" s="40"/>
      <c r="P205" s="40"/>
      <c r="Q205" s="56"/>
      <c r="R205" s="82"/>
      <c r="S205" s="40"/>
      <c r="T205" s="40"/>
      <c r="U205" s="40"/>
      <c r="V205" s="56"/>
      <c r="W205" s="83"/>
      <c r="X205" s="84"/>
      <c r="Y205" s="85"/>
      <c r="Z205" s="70" t="str">
        <f>IFERROR(VLOOKUP(Y205, '【参考】数式用'!$A$2:$B$50, 2, FALSE), "")</f>
        <v/>
      </c>
      <c r="AA205" s="2"/>
      <c r="AB205" s="2"/>
      <c r="AC205" s="2"/>
      <c r="AD205" s="2"/>
      <c r="AE205" s="2"/>
      <c r="AF205" s="2"/>
      <c r="AG205" s="2"/>
      <c r="AH205" s="2"/>
      <c r="AI205" s="2"/>
      <c r="AJ205" s="2"/>
    </row>
    <row r="206" ht="34.5" customHeight="1">
      <c r="A206" s="2"/>
      <c r="B206" s="50">
        <f t="shared" si="1"/>
        <v>168</v>
      </c>
      <c r="C206" s="79"/>
      <c r="D206" s="80"/>
      <c r="E206" s="80"/>
      <c r="F206" s="80"/>
      <c r="G206" s="80"/>
      <c r="H206" s="80"/>
      <c r="I206" s="80"/>
      <c r="J206" s="80"/>
      <c r="K206" s="80"/>
      <c r="L206" s="81"/>
      <c r="M206" s="82"/>
      <c r="N206" s="40"/>
      <c r="O206" s="40"/>
      <c r="P206" s="40"/>
      <c r="Q206" s="56"/>
      <c r="R206" s="82"/>
      <c r="S206" s="40"/>
      <c r="T206" s="40"/>
      <c r="U206" s="40"/>
      <c r="V206" s="56"/>
      <c r="W206" s="83"/>
      <c r="X206" s="84"/>
      <c r="Y206" s="85"/>
      <c r="Z206" s="70" t="str">
        <f>IFERROR(VLOOKUP(Y206, '【参考】数式用'!$A$2:$B$50, 2, FALSE), "")</f>
        <v/>
      </c>
      <c r="AA206" s="2"/>
      <c r="AB206" s="2"/>
      <c r="AC206" s="2"/>
      <c r="AD206" s="2"/>
      <c r="AE206" s="2"/>
      <c r="AF206" s="2"/>
      <c r="AG206" s="2"/>
      <c r="AH206" s="2"/>
      <c r="AI206" s="2"/>
      <c r="AJ206" s="2"/>
    </row>
    <row r="207" ht="34.5" customHeight="1">
      <c r="A207" s="2"/>
      <c r="B207" s="50">
        <f t="shared" si="1"/>
        <v>169</v>
      </c>
      <c r="C207" s="79"/>
      <c r="D207" s="80"/>
      <c r="E207" s="80"/>
      <c r="F207" s="80"/>
      <c r="G207" s="80"/>
      <c r="H207" s="80"/>
      <c r="I207" s="80"/>
      <c r="J207" s="80"/>
      <c r="K207" s="80"/>
      <c r="L207" s="81"/>
      <c r="M207" s="82"/>
      <c r="N207" s="40"/>
      <c r="O207" s="40"/>
      <c r="P207" s="40"/>
      <c r="Q207" s="56"/>
      <c r="R207" s="82"/>
      <c r="S207" s="40"/>
      <c r="T207" s="40"/>
      <c r="U207" s="40"/>
      <c r="V207" s="56"/>
      <c r="W207" s="83"/>
      <c r="X207" s="84"/>
      <c r="Y207" s="85"/>
      <c r="Z207" s="70" t="str">
        <f>IFERROR(VLOOKUP(Y207, '【参考】数式用'!$A$2:$B$50, 2, FALSE), "")</f>
        <v/>
      </c>
      <c r="AA207" s="2"/>
      <c r="AB207" s="2"/>
      <c r="AC207" s="2"/>
      <c r="AD207" s="2"/>
      <c r="AE207" s="2"/>
      <c r="AF207" s="2"/>
      <c r="AG207" s="2"/>
      <c r="AH207" s="2"/>
      <c r="AI207" s="2"/>
      <c r="AJ207" s="2"/>
    </row>
    <row r="208" ht="34.5" customHeight="1">
      <c r="A208" s="2"/>
      <c r="B208" s="50">
        <f t="shared" si="1"/>
        <v>170</v>
      </c>
      <c r="C208" s="79"/>
      <c r="D208" s="80"/>
      <c r="E208" s="80"/>
      <c r="F208" s="80"/>
      <c r="G208" s="80"/>
      <c r="H208" s="80"/>
      <c r="I208" s="80"/>
      <c r="J208" s="80"/>
      <c r="K208" s="80"/>
      <c r="L208" s="81"/>
      <c r="M208" s="82"/>
      <c r="N208" s="40"/>
      <c r="O208" s="40"/>
      <c r="P208" s="40"/>
      <c r="Q208" s="56"/>
      <c r="R208" s="82"/>
      <c r="S208" s="40"/>
      <c r="T208" s="40"/>
      <c r="U208" s="40"/>
      <c r="V208" s="56"/>
      <c r="W208" s="83"/>
      <c r="X208" s="84"/>
      <c r="Y208" s="85"/>
      <c r="Z208" s="70" t="str">
        <f>IFERROR(VLOOKUP(Y208, '【参考】数式用'!$A$2:$B$50, 2, FALSE), "")</f>
        <v/>
      </c>
      <c r="AA208" s="2"/>
      <c r="AB208" s="2"/>
      <c r="AC208" s="2"/>
      <c r="AD208" s="2"/>
      <c r="AE208" s="2"/>
      <c r="AF208" s="2"/>
      <c r="AG208" s="2"/>
      <c r="AH208" s="2"/>
      <c r="AI208" s="2"/>
      <c r="AJ208" s="2"/>
    </row>
    <row r="209" ht="34.5" customHeight="1">
      <c r="A209" s="2"/>
      <c r="B209" s="50">
        <f t="shared" si="1"/>
        <v>171</v>
      </c>
      <c r="C209" s="79"/>
      <c r="D209" s="80"/>
      <c r="E209" s="80"/>
      <c r="F209" s="80"/>
      <c r="G209" s="80"/>
      <c r="H209" s="80"/>
      <c r="I209" s="80"/>
      <c r="J209" s="80"/>
      <c r="K209" s="80"/>
      <c r="L209" s="81"/>
      <c r="M209" s="82"/>
      <c r="N209" s="40"/>
      <c r="O209" s="40"/>
      <c r="P209" s="40"/>
      <c r="Q209" s="56"/>
      <c r="R209" s="82"/>
      <c r="S209" s="40"/>
      <c r="T209" s="40"/>
      <c r="U209" s="40"/>
      <c r="V209" s="56"/>
      <c r="W209" s="83"/>
      <c r="X209" s="84"/>
      <c r="Y209" s="85"/>
      <c r="Z209" s="70" t="str">
        <f>IFERROR(VLOOKUP(Y209, '【参考】数式用'!$A$2:$B$50, 2, FALSE), "")</f>
        <v/>
      </c>
      <c r="AA209" s="2"/>
      <c r="AB209" s="2"/>
      <c r="AC209" s="2"/>
      <c r="AD209" s="2"/>
      <c r="AE209" s="2"/>
      <c r="AF209" s="2"/>
      <c r="AG209" s="2"/>
      <c r="AH209" s="2"/>
      <c r="AI209" s="2"/>
      <c r="AJ209" s="2"/>
    </row>
    <row r="210" ht="34.5" customHeight="1">
      <c r="A210" s="2"/>
      <c r="B210" s="50">
        <f t="shared" si="1"/>
        <v>172</v>
      </c>
      <c r="C210" s="79"/>
      <c r="D210" s="80"/>
      <c r="E210" s="80"/>
      <c r="F210" s="80"/>
      <c r="G210" s="80"/>
      <c r="H210" s="80"/>
      <c r="I210" s="80"/>
      <c r="J210" s="80"/>
      <c r="K210" s="80"/>
      <c r="L210" s="81"/>
      <c r="M210" s="82"/>
      <c r="N210" s="40"/>
      <c r="O210" s="40"/>
      <c r="P210" s="40"/>
      <c r="Q210" s="56"/>
      <c r="R210" s="82"/>
      <c r="S210" s="40"/>
      <c r="T210" s="40"/>
      <c r="U210" s="40"/>
      <c r="V210" s="56"/>
      <c r="W210" s="83"/>
      <c r="X210" s="84"/>
      <c r="Y210" s="85"/>
      <c r="Z210" s="70" t="str">
        <f>IFERROR(VLOOKUP(Y210, '【参考】数式用'!$A$2:$B$50, 2, FALSE), "")</f>
        <v/>
      </c>
      <c r="AA210" s="2"/>
      <c r="AB210" s="2"/>
      <c r="AC210" s="2"/>
      <c r="AD210" s="2"/>
      <c r="AE210" s="2"/>
      <c r="AF210" s="2"/>
      <c r="AG210" s="2"/>
      <c r="AH210" s="2"/>
      <c r="AI210" s="2"/>
      <c r="AJ210" s="2"/>
    </row>
    <row r="211" ht="34.5" customHeight="1">
      <c r="A211" s="2"/>
      <c r="B211" s="50">
        <f t="shared" si="1"/>
        <v>173</v>
      </c>
      <c r="C211" s="79"/>
      <c r="D211" s="80"/>
      <c r="E211" s="80"/>
      <c r="F211" s="80"/>
      <c r="G211" s="80"/>
      <c r="H211" s="80"/>
      <c r="I211" s="80"/>
      <c r="J211" s="80"/>
      <c r="K211" s="80"/>
      <c r="L211" s="81"/>
      <c r="M211" s="82"/>
      <c r="N211" s="40"/>
      <c r="O211" s="40"/>
      <c r="P211" s="40"/>
      <c r="Q211" s="56"/>
      <c r="R211" s="82"/>
      <c r="S211" s="40"/>
      <c r="T211" s="40"/>
      <c r="U211" s="40"/>
      <c r="V211" s="56"/>
      <c r="W211" s="83"/>
      <c r="X211" s="84"/>
      <c r="Y211" s="85"/>
      <c r="Z211" s="70" t="str">
        <f>IFERROR(VLOOKUP(Y211, '【参考】数式用'!$A$2:$B$50, 2, FALSE), "")</f>
        <v/>
      </c>
      <c r="AA211" s="2"/>
      <c r="AB211" s="2"/>
      <c r="AC211" s="2"/>
      <c r="AD211" s="2"/>
      <c r="AE211" s="2"/>
      <c r="AF211" s="2"/>
      <c r="AG211" s="2"/>
      <c r="AH211" s="2"/>
      <c r="AI211" s="2"/>
      <c r="AJ211" s="2"/>
    </row>
    <row r="212" ht="34.5" customHeight="1">
      <c r="A212" s="2"/>
      <c r="B212" s="50">
        <f t="shared" si="1"/>
        <v>174</v>
      </c>
      <c r="C212" s="79"/>
      <c r="D212" s="80"/>
      <c r="E212" s="80"/>
      <c r="F212" s="80"/>
      <c r="G212" s="80"/>
      <c r="H212" s="80"/>
      <c r="I212" s="80"/>
      <c r="J212" s="80"/>
      <c r="K212" s="80"/>
      <c r="L212" s="81"/>
      <c r="M212" s="82"/>
      <c r="N212" s="40"/>
      <c r="O212" s="40"/>
      <c r="P212" s="40"/>
      <c r="Q212" s="56"/>
      <c r="R212" s="82"/>
      <c r="S212" s="40"/>
      <c r="T212" s="40"/>
      <c r="U212" s="40"/>
      <c r="V212" s="56"/>
      <c r="W212" s="83"/>
      <c r="X212" s="84"/>
      <c r="Y212" s="85"/>
      <c r="Z212" s="70" t="str">
        <f>IFERROR(VLOOKUP(Y212, '【参考】数式用'!$A$2:$B$50, 2, FALSE), "")</f>
        <v/>
      </c>
      <c r="AA212" s="2"/>
      <c r="AB212" s="2"/>
      <c r="AC212" s="2"/>
      <c r="AD212" s="2"/>
      <c r="AE212" s="2"/>
      <c r="AF212" s="2"/>
      <c r="AG212" s="2"/>
      <c r="AH212" s="2"/>
      <c r="AI212" s="2"/>
      <c r="AJ212" s="2"/>
    </row>
    <row r="213" ht="34.5" customHeight="1">
      <c r="A213" s="2"/>
      <c r="B213" s="50">
        <f t="shared" si="1"/>
        <v>175</v>
      </c>
      <c r="C213" s="79"/>
      <c r="D213" s="80"/>
      <c r="E213" s="80"/>
      <c r="F213" s="80"/>
      <c r="G213" s="80"/>
      <c r="H213" s="80"/>
      <c r="I213" s="80"/>
      <c r="J213" s="80"/>
      <c r="K213" s="80"/>
      <c r="L213" s="81"/>
      <c r="M213" s="82"/>
      <c r="N213" s="40"/>
      <c r="O213" s="40"/>
      <c r="P213" s="40"/>
      <c r="Q213" s="56"/>
      <c r="R213" s="82"/>
      <c r="S213" s="40"/>
      <c r="T213" s="40"/>
      <c r="U213" s="40"/>
      <c r="V213" s="56"/>
      <c r="W213" s="83"/>
      <c r="X213" s="84"/>
      <c r="Y213" s="85"/>
      <c r="Z213" s="70" t="str">
        <f>IFERROR(VLOOKUP(Y213, '【参考】数式用'!$A$2:$B$50, 2, FALSE), "")</f>
        <v/>
      </c>
      <c r="AA213" s="2"/>
      <c r="AB213" s="2"/>
      <c r="AC213" s="2"/>
      <c r="AD213" s="2"/>
      <c r="AE213" s="2"/>
      <c r="AF213" s="2"/>
      <c r="AG213" s="2"/>
      <c r="AH213" s="2"/>
      <c r="AI213" s="2"/>
      <c r="AJ213" s="2"/>
    </row>
    <row r="214" ht="34.5" customHeight="1">
      <c r="A214" s="2"/>
      <c r="B214" s="50">
        <f t="shared" si="1"/>
        <v>176</v>
      </c>
      <c r="C214" s="79"/>
      <c r="D214" s="80"/>
      <c r="E214" s="80"/>
      <c r="F214" s="80"/>
      <c r="G214" s="80"/>
      <c r="H214" s="80"/>
      <c r="I214" s="80"/>
      <c r="J214" s="80"/>
      <c r="K214" s="80"/>
      <c r="L214" s="81"/>
      <c r="M214" s="82"/>
      <c r="N214" s="40"/>
      <c r="O214" s="40"/>
      <c r="P214" s="40"/>
      <c r="Q214" s="56"/>
      <c r="R214" s="82"/>
      <c r="S214" s="40"/>
      <c r="T214" s="40"/>
      <c r="U214" s="40"/>
      <c r="V214" s="56"/>
      <c r="W214" s="83"/>
      <c r="X214" s="84"/>
      <c r="Y214" s="85"/>
      <c r="Z214" s="70" t="str">
        <f>IFERROR(VLOOKUP(Y214, '【参考】数式用'!$A$2:$B$50, 2, FALSE), "")</f>
        <v/>
      </c>
      <c r="AA214" s="2"/>
      <c r="AB214" s="2"/>
      <c r="AC214" s="2"/>
      <c r="AD214" s="2"/>
      <c r="AE214" s="2"/>
      <c r="AF214" s="2"/>
      <c r="AG214" s="2"/>
      <c r="AH214" s="2"/>
      <c r="AI214" s="2"/>
      <c r="AJ214" s="2"/>
    </row>
    <row r="215" ht="34.5" customHeight="1">
      <c r="A215" s="2"/>
      <c r="B215" s="50">
        <f t="shared" si="1"/>
        <v>177</v>
      </c>
      <c r="C215" s="79"/>
      <c r="D215" s="80"/>
      <c r="E215" s="80"/>
      <c r="F215" s="80"/>
      <c r="G215" s="80"/>
      <c r="H215" s="80"/>
      <c r="I215" s="80"/>
      <c r="J215" s="80"/>
      <c r="K215" s="80"/>
      <c r="L215" s="81"/>
      <c r="M215" s="82"/>
      <c r="N215" s="40"/>
      <c r="O215" s="40"/>
      <c r="P215" s="40"/>
      <c r="Q215" s="56"/>
      <c r="R215" s="82"/>
      <c r="S215" s="40"/>
      <c r="T215" s="40"/>
      <c r="U215" s="40"/>
      <c r="V215" s="56"/>
      <c r="W215" s="83"/>
      <c r="X215" s="84"/>
      <c r="Y215" s="85"/>
      <c r="Z215" s="70" t="str">
        <f>IFERROR(VLOOKUP(Y215, '【参考】数式用'!$A$2:$B$50, 2, FALSE), "")</f>
        <v/>
      </c>
      <c r="AA215" s="2"/>
      <c r="AB215" s="2"/>
      <c r="AC215" s="2"/>
      <c r="AD215" s="2"/>
      <c r="AE215" s="2"/>
      <c r="AF215" s="2"/>
      <c r="AG215" s="2"/>
      <c r="AH215" s="2"/>
      <c r="AI215" s="2"/>
      <c r="AJ215" s="2"/>
    </row>
    <row r="216" ht="34.5" customHeight="1">
      <c r="A216" s="2"/>
      <c r="B216" s="50">
        <f t="shared" si="1"/>
        <v>178</v>
      </c>
      <c r="C216" s="79"/>
      <c r="D216" s="80"/>
      <c r="E216" s="80"/>
      <c r="F216" s="80"/>
      <c r="G216" s="80"/>
      <c r="H216" s="80"/>
      <c r="I216" s="80"/>
      <c r="J216" s="80"/>
      <c r="K216" s="80"/>
      <c r="L216" s="81"/>
      <c r="M216" s="82"/>
      <c r="N216" s="40"/>
      <c r="O216" s="40"/>
      <c r="P216" s="40"/>
      <c r="Q216" s="56"/>
      <c r="R216" s="82"/>
      <c r="S216" s="40"/>
      <c r="T216" s="40"/>
      <c r="U216" s="40"/>
      <c r="V216" s="56"/>
      <c r="W216" s="83"/>
      <c r="X216" s="84"/>
      <c r="Y216" s="85"/>
      <c r="Z216" s="70" t="str">
        <f>IFERROR(VLOOKUP(Y216, '【参考】数式用'!$A$2:$B$50, 2, FALSE), "")</f>
        <v/>
      </c>
      <c r="AA216" s="2"/>
      <c r="AB216" s="2"/>
      <c r="AC216" s="2"/>
      <c r="AD216" s="2"/>
      <c r="AE216" s="2"/>
      <c r="AF216" s="2"/>
      <c r="AG216" s="2"/>
      <c r="AH216" s="2"/>
      <c r="AI216" s="2"/>
      <c r="AJ216" s="2"/>
    </row>
    <row r="217" ht="34.5" customHeight="1">
      <c r="A217" s="2"/>
      <c r="B217" s="50">
        <f t="shared" si="1"/>
        <v>179</v>
      </c>
      <c r="C217" s="79"/>
      <c r="D217" s="80"/>
      <c r="E217" s="80"/>
      <c r="F217" s="80"/>
      <c r="G217" s="80"/>
      <c r="H217" s="80"/>
      <c r="I217" s="80"/>
      <c r="J217" s="80"/>
      <c r="K217" s="80"/>
      <c r="L217" s="81"/>
      <c r="M217" s="82"/>
      <c r="N217" s="40"/>
      <c r="O217" s="40"/>
      <c r="P217" s="40"/>
      <c r="Q217" s="56"/>
      <c r="R217" s="82"/>
      <c r="S217" s="40"/>
      <c r="T217" s="40"/>
      <c r="U217" s="40"/>
      <c r="V217" s="56"/>
      <c r="W217" s="83"/>
      <c r="X217" s="84"/>
      <c r="Y217" s="85"/>
      <c r="Z217" s="70" t="str">
        <f>IFERROR(VLOOKUP(Y217, '【参考】数式用'!$A$2:$B$50, 2, FALSE), "")</f>
        <v/>
      </c>
      <c r="AA217" s="2"/>
      <c r="AB217" s="2"/>
      <c r="AC217" s="2"/>
      <c r="AD217" s="2"/>
      <c r="AE217" s="2"/>
      <c r="AF217" s="2"/>
      <c r="AG217" s="2"/>
      <c r="AH217" s="2"/>
      <c r="AI217" s="2"/>
      <c r="AJ217" s="2"/>
    </row>
    <row r="218" ht="34.5" customHeight="1">
      <c r="A218" s="2"/>
      <c r="B218" s="50">
        <f t="shared" si="1"/>
        <v>180</v>
      </c>
      <c r="C218" s="79"/>
      <c r="D218" s="80"/>
      <c r="E218" s="80"/>
      <c r="F218" s="80"/>
      <c r="G218" s="80"/>
      <c r="H218" s="80"/>
      <c r="I218" s="80"/>
      <c r="J218" s="80"/>
      <c r="K218" s="80"/>
      <c r="L218" s="81"/>
      <c r="M218" s="82"/>
      <c r="N218" s="40"/>
      <c r="O218" s="40"/>
      <c r="P218" s="40"/>
      <c r="Q218" s="56"/>
      <c r="R218" s="82"/>
      <c r="S218" s="40"/>
      <c r="T218" s="40"/>
      <c r="U218" s="40"/>
      <c r="V218" s="56"/>
      <c r="W218" s="83"/>
      <c r="X218" s="84"/>
      <c r="Y218" s="85"/>
      <c r="Z218" s="70" t="str">
        <f>IFERROR(VLOOKUP(Y218, '【参考】数式用'!$A$2:$B$50, 2, FALSE), "")</f>
        <v/>
      </c>
      <c r="AA218" s="2"/>
      <c r="AB218" s="2"/>
      <c r="AC218" s="2"/>
      <c r="AD218" s="2"/>
      <c r="AE218" s="2"/>
      <c r="AF218" s="2"/>
      <c r="AG218" s="2"/>
      <c r="AH218" s="2"/>
      <c r="AI218" s="2"/>
      <c r="AJ218" s="2"/>
    </row>
    <row r="219" ht="34.5" customHeight="1">
      <c r="A219" s="2"/>
      <c r="B219" s="50">
        <f t="shared" si="1"/>
        <v>181</v>
      </c>
      <c r="C219" s="79"/>
      <c r="D219" s="80"/>
      <c r="E219" s="80"/>
      <c r="F219" s="80"/>
      <c r="G219" s="80"/>
      <c r="H219" s="80"/>
      <c r="I219" s="80"/>
      <c r="J219" s="80"/>
      <c r="K219" s="80"/>
      <c r="L219" s="81"/>
      <c r="M219" s="82"/>
      <c r="N219" s="40"/>
      <c r="O219" s="40"/>
      <c r="P219" s="40"/>
      <c r="Q219" s="56"/>
      <c r="R219" s="82"/>
      <c r="S219" s="40"/>
      <c r="T219" s="40"/>
      <c r="U219" s="40"/>
      <c r="V219" s="56"/>
      <c r="W219" s="83"/>
      <c r="X219" s="84"/>
      <c r="Y219" s="85"/>
      <c r="Z219" s="70" t="str">
        <f>IFERROR(VLOOKUP(Y219, '【参考】数式用'!$A$2:$B$50, 2, FALSE), "")</f>
        <v/>
      </c>
      <c r="AA219" s="2"/>
      <c r="AB219" s="2"/>
      <c r="AC219" s="2"/>
      <c r="AD219" s="2"/>
      <c r="AE219" s="2"/>
      <c r="AF219" s="2"/>
      <c r="AG219" s="2"/>
      <c r="AH219" s="2"/>
      <c r="AI219" s="2"/>
      <c r="AJ219" s="2"/>
    </row>
    <row r="220" ht="34.5" customHeight="1">
      <c r="A220" s="2"/>
      <c r="B220" s="50">
        <f t="shared" si="1"/>
        <v>182</v>
      </c>
      <c r="C220" s="79"/>
      <c r="D220" s="80"/>
      <c r="E220" s="80"/>
      <c r="F220" s="80"/>
      <c r="G220" s="80"/>
      <c r="H220" s="80"/>
      <c r="I220" s="80"/>
      <c r="J220" s="80"/>
      <c r="K220" s="80"/>
      <c r="L220" s="81"/>
      <c r="M220" s="82"/>
      <c r="N220" s="40"/>
      <c r="O220" s="40"/>
      <c r="P220" s="40"/>
      <c r="Q220" s="56"/>
      <c r="R220" s="82"/>
      <c r="S220" s="40"/>
      <c r="T220" s="40"/>
      <c r="U220" s="40"/>
      <c r="V220" s="56"/>
      <c r="W220" s="83"/>
      <c r="X220" s="84"/>
      <c r="Y220" s="85"/>
      <c r="Z220" s="70" t="str">
        <f>IFERROR(VLOOKUP(Y220, '【参考】数式用'!$A$2:$B$50, 2, FALSE), "")</f>
        <v/>
      </c>
      <c r="AA220" s="2"/>
      <c r="AB220" s="2"/>
      <c r="AC220" s="2"/>
      <c r="AD220" s="2"/>
      <c r="AE220" s="2"/>
      <c r="AF220" s="2"/>
      <c r="AG220" s="2"/>
      <c r="AH220" s="2"/>
      <c r="AI220" s="2"/>
      <c r="AJ220" s="2"/>
    </row>
    <row r="221" ht="34.5" customHeight="1">
      <c r="A221" s="2"/>
      <c r="B221" s="50">
        <f t="shared" si="1"/>
        <v>183</v>
      </c>
      <c r="C221" s="79"/>
      <c r="D221" s="80"/>
      <c r="E221" s="80"/>
      <c r="F221" s="80"/>
      <c r="G221" s="80"/>
      <c r="H221" s="80"/>
      <c r="I221" s="80"/>
      <c r="J221" s="80"/>
      <c r="K221" s="80"/>
      <c r="L221" s="81"/>
      <c r="M221" s="82"/>
      <c r="N221" s="40"/>
      <c r="O221" s="40"/>
      <c r="P221" s="40"/>
      <c r="Q221" s="56"/>
      <c r="R221" s="82"/>
      <c r="S221" s="40"/>
      <c r="T221" s="40"/>
      <c r="U221" s="40"/>
      <c r="V221" s="56"/>
      <c r="W221" s="83"/>
      <c r="X221" s="84"/>
      <c r="Y221" s="85"/>
      <c r="Z221" s="70" t="str">
        <f>IFERROR(VLOOKUP(Y221, '【参考】数式用'!$A$2:$B$50, 2, FALSE), "")</f>
        <v/>
      </c>
      <c r="AA221" s="2"/>
      <c r="AB221" s="2"/>
      <c r="AC221" s="2"/>
      <c r="AD221" s="2"/>
      <c r="AE221" s="2"/>
      <c r="AF221" s="2"/>
      <c r="AG221" s="2"/>
      <c r="AH221" s="2"/>
      <c r="AI221" s="2"/>
      <c r="AJ221" s="2"/>
    </row>
    <row r="222" ht="34.5" customHeight="1">
      <c r="A222" s="2"/>
      <c r="B222" s="50">
        <f t="shared" si="1"/>
        <v>184</v>
      </c>
      <c r="C222" s="79"/>
      <c r="D222" s="80"/>
      <c r="E222" s="80"/>
      <c r="F222" s="80"/>
      <c r="G222" s="80"/>
      <c r="H222" s="80"/>
      <c r="I222" s="80"/>
      <c r="J222" s="80"/>
      <c r="K222" s="80"/>
      <c r="L222" s="81"/>
      <c r="M222" s="82"/>
      <c r="N222" s="40"/>
      <c r="O222" s="40"/>
      <c r="P222" s="40"/>
      <c r="Q222" s="56"/>
      <c r="R222" s="82"/>
      <c r="S222" s="40"/>
      <c r="T222" s="40"/>
      <c r="U222" s="40"/>
      <c r="V222" s="56"/>
      <c r="W222" s="83"/>
      <c r="X222" s="84"/>
      <c r="Y222" s="85"/>
      <c r="Z222" s="70" t="str">
        <f>IFERROR(VLOOKUP(Y222, '【参考】数式用'!$A$2:$B$50, 2, FALSE), "")</f>
        <v/>
      </c>
      <c r="AA222" s="2"/>
      <c r="AB222" s="2"/>
      <c r="AC222" s="2"/>
      <c r="AD222" s="2"/>
      <c r="AE222" s="2"/>
      <c r="AF222" s="2"/>
      <c r="AG222" s="2"/>
      <c r="AH222" s="2"/>
      <c r="AI222" s="2"/>
      <c r="AJ222" s="2"/>
    </row>
    <row r="223" ht="34.5" customHeight="1">
      <c r="A223" s="2"/>
      <c r="B223" s="50">
        <f t="shared" si="1"/>
        <v>185</v>
      </c>
      <c r="C223" s="79"/>
      <c r="D223" s="80"/>
      <c r="E223" s="80"/>
      <c r="F223" s="80"/>
      <c r="G223" s="80"/>
      <c r="H223" s="80"/>
      <c r="I223" s="80"/>
      <c r="J223" s="80"/>
      <c r="K223" s="80"/>
      <c r="L223" s="81"/>
      <c r="M223" s="82"/>
      <c r="N223" s="40"/>
      <c r="O223" s="40"/>
      <c r="P223" s="40"/>
      <c r="Q223" s="56"/>
      <c r="R223" s="82"/>
      <c r="S223" s="40"/>
      <c r="T223" s="40"/>
      <c r="U223" s="40"/>
      <c r="V223" s="56"/>
      <c r="W223" s="83"/>
      <c r="X223" s="84"/>
      <c r="Y223" s="85"/>
      <c r="Z223" s="70" t="str">
        <f>IFERROR(VLOOKUP(Y223, '【参考】数式用'!$A$2:$B$50, 2, FALSE), "")</f>
        <v/>
      </c>
      <c r="AA223" s="2"/>
      <c r="AB223" s="2"/>
      <c r="AC223" s="2"/>
      <c r="AD223" s="2"/>
      <c r="AE223" s="2"/>
      <c r="AF223" s="2"/>
      <c r="AG223" s="2"/>
      <c r="AH223" s="2"/>
      <c r="AI223" s="2"/>
      <c r="AJ223" s="2"/>
    </row>
    <row r="224" ht="34.5" customHeight="1">
      <c r="A224" s="2"/>
      <c r="B224" s="50">
        <f t="shared" si="1"/>
        <v>186</v>
      </c>
      <c r="C224" s="79"/>
      <c r="D224" s="80"/>
      <c r="E224" s="80"/>
      <c r="F224" s="80"/>
      <c r="G224" s="80"/>
      <c r="H224" s="80"/>
      <c r="I224" s="80"/>
      <c r="J224" s="80"/>
      <c r="K224" s="80"/>
      <c r="L224" s="81"/>
      <c r="M224" s="82"/>
      <c r="N224" s="40"/>
      <c r="O224" s="40"/>
      <c r="P224" s="40"/>
      <c r="Q224" s="56"/>
      <c r="R224" s="82"/>
      <c r="S224" s="40"/>
      <c r="T224" s="40"/>
      <c r="U224" s="40"/>
      <c r="V224" s="56"/>
      <c r="W224" s="83"/>
      <c r="X224" s="84"/>
      <c r="Y224" s="85"/>
      <c r="Z224" s="70" t="str">
        <f>IFERROR(VLOOKUP(Y224, '【参考】数式用'!$A$2:$B$50, 2, FALSE), "")</f>
        <v/>
      </c>
      <c r="AA224" s="2"/>
      <c r="AB224" s="2"/>
      <c r="AC224" s="2"/>
      <c r="AD224" s="2"/>
      <c r="AE224" s="2"/>
      <c r="AF224" s="2"/>
      <c r="AG224" s="2"/>
      <c r="AH224" s="2"/>
      <c r="AI224" s="2"/>
      <c r="AJ224" s="2"/>
    </row>
    <row r="225" ht="34.5" customHeight="1">
      <c r="A225" s="2"/>
      <c r="B225" s="50">
        <f t="shared" si="1"/>
        <v>187</v>
      </c>
      <c r="C225" s="79"/>
      <c r="D225" s="80"/>
      <c r="E225" s="80"/>
      <c r="F225" s="80"/>
      <c r="G225" s="80"/>
      <c r="H225" s="80"/>
      <c r="I225" s="80"/>
      <c r="J225" s="80"/>
      <c r="K225" s="80"/>
      <c r="L225" s="81"/>
      <c r="M225" s="82"/>
      <c r="N225" s="40"/>
      <c r="O225" s="40"/>
      <c r="P225" s="40"/>
      <c r="Q225" s="56"/>
      <c r="R225" s="82"/>
      <c r="S225" s="40"/>
      <c r="T225" s="40"/>
      <c r="U225" s="40"/>
      <c r="V225" s="56"/>
      <c r="W225" s="83"/>
      <c r="X225" s="84"/>
      <c r="Y225" s="85"/>
      <c r="Z225" s="70" t="str">
        <f>IFERROR(VLOOKUP(Y225, '【参考】数式用'!$A$2:$B$50, 2, FALSE), "")</f>
        <v/>
      </c>
      <c r="AA225" s="2"/>
      <c r="AB225" s="2"/>
      <c r="AC225" s="2"/>
      <c r="AD225" s="2"/>
      <c r="AE225" s="2"/>
      <c r="AF225" s="2"/>
      <c r="AG225" s="2"/>
      <c r="AH225" s="2"/>
      <c r="AI225" s="2"/>
      <c r="AJ225" s="2"/>
    </row>
    <row r="226" ht="34.5" customHeight="1">
      <c r="A226" s="2"/>
      <c r="B226" s="50">
        <f t="shared" si="1"/>
        <v>188</v>
      </c>
      <c r="C226" s="79"/>
      <c r="D226" s="80"/>
      <c r="E226" s="80"/>
      <c r="F226" s="80"/>
      <c r="G226" s="80"/>
      <c r="H226" s="80"/>
      <c r="I226" s="80"/>
      <c r="J226" s="80"/>
      <c r="K226" s="80"/>
      <c r="L226" s="81"/>
      <c r="M226" s="82"/>
      <c r="N226" s="40"/>
      <c r="O226" s="40"/>
      <c r="P226" s="40"/>
      <c r="Q226" s="56"/>
      <c r="R226" s="82"/>
      <c r="S226" s="40"/>
      <c r="T226" s="40"/>
      <c r="U226" s="40"/>
      <c r="V226" s="56"/>
      <c r="W226" s="83"/>
      <c r="X226" s="84"/>
      <c r="Y226" s="85"/>
      <c r="Z226" s="70" t="str">
        <f>IFERROR(VLOOKUP(Y226, '【参考】数式用'!$A$2:$B$50, 2, FALSE), "")</f>
        <v/>
      </c>
      <c r="AA226" s="2"/>
      <c r="AB226" s="2"/>
      <c r="AC226" s="2"/>
      <c r="AD226" s="2"/>
      <c r="AE226" s="2"/>
      <c r="AF226" s="2"/>
      <c r="AG226" s="2"/>
      <c r="AH226" s="2"/>
      <c r="AI226" s="2"/>
      <c r="AJ226" s="2"/>
    </row>
    <row r="227" ht="34.5" customHeight="1">
      <c r="A227" s="2"/>
      <c r="B227" s="50">
        <f t="shared" si="1"/>
        <v>189</v>
      </c>
      <c r="C227" s="79"/>
      <c r="D227" s="80"/>
      <c r="E227" s="80"/>
      <c r="F227" s="80"/>
      <c r="G227" s="80"/>
      <c r="H227" s="80"/>
      <c r="I227" s="80"/>
      <c r="J227" s="80"/>
      <c r="K227" s="80"/>
      <c r="L227" s="81"/>
      <c r="M227" s="82"/>
      <c r="N227" s="40"/>
      <c r="O227" s="40"/>
      <c r="P227" s="40"/>
      <c r="Q227" s="56"/>
      <c r="R227" s="82"/>
      <c r="S227" s="40"/>
      <c r="T227" s="40"/>
      <c r="U227" s="40"/>
      <c r="V227" s="56"/>
      <c r="W227" s="83"/>
      <c r="X227" s="84"/>
      <c r="Y227" s="85"/>
      <c r="Z227" s="70" t="str">
        <f>IFERROR(VLOOKUP(Y227, '【参考】数式用'!$A$2:$B$50, 2, FALSE), "")</f>
        <v/>
      </c>
      <c r="AA227" s="2"/>
      <c r="AB227" s="2"/>
      <c r="AC227" s="2"/>
      <c r="AD227" s="2"/>
      <c r="AE227" s="2"/>
      <c r="AF227" s="2"/>
      <c r="AG227" s="2"/>
      <c r="AH227" s="2"/>
      <c r="AI227" s="2"/>
      <c r="AJ227" s="2"/>
    </row>
    <row r="228" ht="34.5" customHeight="1">
      <c r="A228" s="2"/>
      <c r="B228" s="50">
        <f t="shared" si="1"/>
        <v>190</v>
      </c>
      <c r="C228" s="79"/>
      <c r="D228" s="80"/>
      <c r="E228" s="80"/>
      <c r="F228" s="80"/>
      <c r="G228" s="80"/>
      <c r="H228" s="80"/>
      <c r="I228" s="80"/>
      <c r="J228" s="80"/>
      <c r="K228" s="80"/>
      <c r="L228" s="81"/>
      <c r="M228" s="82"/>
      <c r="N228" s="40"/>
      <c r="O228" s="40"/>
      <c r="P228" s="40"/>
      <c r="Q228" s="56"/>
      <c r="R228" s="82"/>
      <c r="S228" s="40"/>
      <c r="T228" s="40"/>
      <c r="U228" s="40"/>
      <c r="V228" s="56"/>
      <c r="W228" s="83"/>
      <c r="X228" s="84"/>
      <c r="Y228" s="85"/>
      <c r="Z228" s="70" t="str">
        <f>IFERROR(VLOOKUP(Y228, '【参考】数式用'!$A$2:$B$50, 2, FALSE), "")</f>
        <v/>
      </c>
      <c r="AA228" s="2"/>
      <c r="AB228" s="2"/>
      <c r="AC228" s="2"/>
      <c r="AD228" s="2"/>
      <c r="AE228" s="2"/>
      <c r="AF228" s="2"/>
      <c r="AG228" s="2"/>
      <c r="AH228" s="2"/>
      <c r="AI228" s="2"/>
      <c r="AJ228" s="2"/>
    </row>
    <row r="229" ht="34.5" customHeight="1">
      <c r="A229" s="2"/>
      <c r="B229" s="50">
        <f t="shared" si="1"/>
        <v>191</v>
      </c>
      <c r="C229" s="79"/>
      <c r="D229" s="80"/>
      <c r="E229" s="80"/>
      <c r="F229" s="80"/>
      <c r="G229" s="80"/>
      <c r="H229" s="80"/>
      <c r="I229" s="80"/>
      <c r="J229" s="80"/>
      <c r="K229" s="80"/>
      <c r="L229" s="81"/>
      <c r="M229" s="82"/>
      <c r="N229" s="40"/>
      <c r="O229" s="40"/>
      <c r="P229" s="40"/>
      <c r="Q229" s="56"/>
      <c r="R229" s="82"/>
      <c r="S229" s="40"/>
      <c r="T229" s="40"/>
      <c r="U229" s="40"/>
      <c r="V229" s="56"/>
      <c r="W229" s="83"/>
      <c r="X229" s="84"/>
      <c r="Y229" s="85"/>
      <c r="Z229" s="70" t="str">
        <f>IFERROR(VLOOKUP(Y229, '【参考】数式用'!$A$2:$B$50, 2, FALSE), "")</f>
        <v/>
      </c>
      <c r="AA229" s="2"/>
      <c r="AB229" s="2"/>
      <c r="AC229" s="2"/>
      <c r="AD229" s="2"/>
      <c r="AE229" s="2"/>
      <c r="AF229" s="2"/>
      <c r="AG229" s="2"/>
      <c r="AH229" s="2"/>
      <c r="AI229" s="2"/>
      <c r="AJ229" s="2"/>
    </row>
    <row r="230" ht="34.5" customHeight="1">
      <c r="A230" s="2"/>
      <c r="B230" s="50">
        <f t="shared" si="1"/>
        <v>192</v>
      </c>
      <c r="C230" s="79"/>
      <c r="D230" s="80"/>
      <c r="E230" s="80"/>
      <c r="F230" s="80"/>
      <c r="G230" s="80"/>
      <c r="H230" s="80"/>
      <c r="I230" s="80"/>
      <c r="J230" s="80"/>
      <c r="K230" s="80"/>
      <c r="L230" s="81"/>
      <c r="M230" s="82"/>
      <c r="N230" s="40"/>
      <c r="O230" s="40"/>
      <c r="P230" s="40"/>
      <c r="Q230" s="56"/>
      <c r="R230" s="82"/>
      <c r="S230" s="40"/>
      <c r="T230" s="40"/>
      <c r="U230" s="40"/>
      <c r="V230" s="56"/>
      <c r="W230" s="83"/>
      <c r="X230" s="84"/>
      <c r="Y230" s="85"/>
      <c r="Z230" s="70" t="str">
        <f>IFERROR(VLOOKUP(Y230, '【参考】数式用'!$A$2:$B$50, 2, FALSE), "")</f>
        <v/>
      </c>
      <c r="AA230" s="2"/>
      <c r="AB230" s="2"/>
      <c r="AC230" s="2"/>
      <c r="AD230" s="2"/>
      <c r="AE230" s="2"/>
      <c r="AF230" s="2"/>
      <c r="AG230" s="2"/>
      <c r="AH230" s="2"/>
      <c r="AI230" s="2"/>
      <c r="AJ230" s="2"/>
    </row>
    <row r="231" ht="34.5" customHeight="1">
      <c r="A231" s="2"/>
      <c r="B231" s="50">
        <f t="shared" si="1"/>
        <v>193</v>
      </c>
      <c r="C231" s="79"/>
      <c r="D231" s="80"/>
      <c r="E231" s="80"/>
      <c r="F231" s="80"/>
      <c r="G231" s="80"/>
      <c r="H231" s="80"/>
      <c r="I231" s="80"/>
      <c r="J231" s="80"/>
      <c r="K231" s="80"/>
      <c r="L231" s="81"/>
      <c r="M231" s="82"/>
      <c r="N231" s="40"/>
      <c r="O231" s="40"/>
      <c r="P231" s="40"/>
      <c r="Q231" s="56"/>
      <c r="R231" s="82"/>
      <c r="S231" s="40"/>
      <c r="T231" s="40"/>
      <c r="U231" s="40"/>
      <c r="V231" s="56"/>
      <c r="W231" s="83"/>
      <c r="X231" s="84"/>
      <c r="Y231" s="85"/>
      <c r="Z231" s="70" t="str">
        <f>IFERROR(VLOOKUP(Y231, '【参考】数式用'!$A$2:$B$50, 2, FALSE), "")</f>
        <v/>
      </c>
      <c r="AA231" s="2"/>
      <c r="AB231" s="2"/>
      <c r="AC231" s="2"/>
      <c r="AD231" s="2"/>
      <c r="AE231" s="2"/>
      <c r="AF231" s="2"/>
      <c r="AG231" s="2"/>
      <c r="AH231" s="2"/>
      <c r="AI231" s="2"/>
      <c r="AJ231" s="2"/>
    </row>
    <row r="232" ht="34.5" customHeight="1">
      <c r="A232" s="2"/>
      <c r="B232" s="50">
        <f t="shared" si="1"/>
        <v>194</v>
      </c>
      <c r="C232" s="79"/>
      <c r="D232" s="80"/>
      <c r="E232" s="80"/>
      <c r="F232" s="80"/>
      <c r="G232" s="80"/>
      <c r="H232" s="80"/>
      <c r="I232" s="80"/>
      <c r="J232" s="80"/>
      <c r="K232" s="80"/>
      <c r="L232" s="81"/>
      <c r="M232" s="82"/>
      <c r="N232" s="40"/>
      <c r="O232" s="40"/>
      <c r="P232" s="40"/>
      <c r="Q232" s="56"/>
      <c r="R232" s="82"/>
      <c r="S232" s="40"/>
      <c r="T232" s="40"/>
      <c r="U232" s="40"/>
      <c r="V232" s="56"/>
      <c r="W232" s="83"/>
      <c r="X232" s="84"/>
      <c r="Y232" s="85"/>
      <c r="Z232" s="70" t="str">
        <f>IFERROR(VLOOKUP(Y232, '【参考】数式用'!$A$2:$B$50, 2, FALSE), "")</f>
        <v/>
      </c>
      <c r="AA232" s="2"/>
      <c r="AB232" s="2"/>
      <c r="AC232" s="2"/>
      <c r="AD232" s="2"/>
      <c r="AE232" s="2"/>
      <c r="AF232" s="2"/>
      <c r="AG232" s="2"/>
      <c r="AH232" s="2"/>
      <c r="AI232" s="2"/>
      <c r="AJ232" s="2"/>
    </row>
    <row r="233" ht="34.5" customHeight="1">
      <c r="A233" s="2"/>
      <c r="B233" s="50">
        <f t="shared" si="1"/>
        <v>195</v>
      </c>
      <c r="C233" s="79"/>
      <c r="D233" s="80"/>
      <c r="E233" s="80"/>
      <c r="F233" s="80"/>
      <c r="G233" s="80"/>
      <c r="H233" s="80"/>
      <c r="I233" s="80"/>
      <c r="J233" s="80"/>
      <c r="K233" s="80"/>
      <c r="L233" s="81"/>
      <c r="M233" s="82"/>
      <c r="N233" s="40"/>
      <c r="O233" s="40"/>
      <c r="P233" s="40"/>
      <c r="Q233" s="56"/>
      <c r="R233" s="82"/>
      <c r="S233" s="40"/>
      <c r="T233" s="40"/>
      <c r="U233" s="40"/>
      <c r="V233" s="56"/>
      <c r="W233" s="83"/>
      <c r="X233" s="84"/>
      <c r="Y233" s="85"/>
      <c r="Z233" s="70" t="str">
        <f>IFERROR(VLOOKUP(Y233, '【参考】数式用'!$A$2:$B$50, 2, FALSE), "")</f>
        <v/>
      </c>
      <c r="AA233" s="2"/>
      <c r="AB233" s="2"/>
      <c r="AC233" s="2"/>
      <c r="AD233" s="2"/>
      <c r="AE233" s="2"/>
      <c r="AF233" s="2"/>
      <c r="AG233" s="2"/>
      <c r="AH233" s="2"/>
      <c r="AI233" s="2"/>
      <c r="AJ233" s="2"/>
    </row>
    <row r="234" ht="34.5" customHeight="1">
      <c r="A234" s="2"/>
      <c r="B234" s="50">
        <f t="shared" si="1"/>
        <v>196</v>
      </c>
      <c r="C234" s="79"/>
      <c r="D234" s="80"/>
      <c r="E234" s="80"/>
      <c r="F234" s="80"/>
      <c r="G234" s="80"/>
      <c r="H234" s="80"/>
      <c r="I234" s="80"/>
      <c r="J234" s="80"/>
      <c r="K234" s="80"/>
      <c r="L234" s="81"/>
      <c r="M234" s="82"/>
      <c r="N234" s="40"/>
      <c r="O234" s="40"/>
      <c r="P234" s="40"/>
      <c r="Q234" s="56"/>
      <c r="R234" s="82"/>
      <c r="S234" s="40"/>
      <c r="T234" s="40"/>
      <c r="U234" s="40"/>
      <c r="V234" s="56"/>
      <c r="W234" s="83"/>
      <c r="X234" s="84"/>
      <c r="Y234" s="85"/>
      <c r="Z234" s="70" t="str">
        <f>IFERROR(VLOOKUP(Y234, '【参考】数式用'!$A$2:$B$50, 2, FALSE), "")</f>
        <v/>
      </c>
      <c r="AA234" s="2"/>
      <c r="AB234" s="2"/>
      <c r="AC234" s="2"/>
      <c r="AD234" s="2"/>
      <c r="AE234" s="2"/>
      <c r="AF234" s="2"/>
      <c r="AG234" s="2"/>
      <c r="AH234" s="2"/>
      <c r="AI234" s="2"/>
      <c r="AJ234" s="2"/>
    </row>
    <row r="235" ht="34.5" customHeight="1">
      <c r="A235" s="2"/>
      <c r="B235" s="50">
        <f t="shared" si="1"/>
        <v>197</v>
      </c>
      <c r="C235" s="79"/>
      <c r="D235" s="80"/>
      <c r="E235" s="80"/>
      <c r="F235" s="80"/>
      <c r="G235" s="80"/>
      <c r="H235" s="80"/>
      <c r="I235" s="80"/>
      <c r="J235" s="80"/>
      <c r="K235" s="80"/>
      <c r="L235" s="81"/>
      <c r="M235" s="82"/>
      <c r="N235" s="40"/>
      <c r="O235" s="40"/>
      <c r="P235" s="40"/>
      <c r="Q235" s="56"/>
      <c r="R235" s="82"/>
      <c r="S235" s="40"/>
      <c r="T235" s="40"/>
      <c r="U235" s="40"/>
      <c r="V235" s="56"/>
      <c r="W235" s="83"/>
      <c r="X235" s="84"/>
      <c r="Y235" s="85"/>
      <c r="Z235" s="70" t="str">
        <f>IFERROR(VLOOKUP(Y235, '【参考】数式用'!$A$2:$B$50, 2, FALSE), "")</f>
        <v/>
      </c>
      <c r="AA235" s="2"/>
      <c r="AB235" s="2"/>
      <c r="AC235" s="2"/>
      <c r="AD235" s="2"/>
      <c r="AE235" s="2"/>
      <c r="AF235" s="2"/>
      <c r="AG235" s="2"/>
      <c r="AH235" s="2"/>
      <c r="AI235" s="2"/>
      <c r="AJ235" s="2"/>
    </row>
    <row r="236" ht="34.5" customHeight="1">
      <c r="A236" s="2"/>
      <c r="B236" s="50">
        <f t="shared" si="1"/>
        <v>198</v>
      </c>
      <c r="C236" s="79"/>
      <c r="D236" s="80"/>
      <c r="E236" s="80"/>
      <c r="F236" s="80"/>
      <c r="G236" s="80"/>
      <c r="H236" s="80"/>
      <c r="I236" s="80"/>
      <c r="J236" s="80"/>
      <c r="K236" s="80"/>
      <c r="L236" s="81"/>
      <c r="M236" s="82"/>
      <c r="N236" s="40"/>
      <c r="O236" s="40"/>
      <c r="P236" s="40"/>
      <c r="Q236" s="56"/>
      <c r="R236" s="82"/>
      <c r="S236" s="40"/>
      <c r="T236" s="40"/>
      <c r="U236" s="40"/>
      <c r="V236" s="56"/>
      <c r="W236" s="83"/>
      <c r="X236" s="84"/>
      <c r="Y236" s="85"/>
      <c r="Z236" s="70" t="str">
        <f>IFERROR(VLOOKUP(Y236, '【参考】数式用'!$A$2:$B$50, 2, FALSE), "")</f>
        <v/>
      </c>
      <c r="AA236" s="2"/>
      <c r="AB236" s="2"/>
      <c r="AC236" s="2"/>
      <c r="AD236" s="2"/>
      <c r="AE236" s="2"/>
      <c r="AF236" s="2"/>
      <c r="AG236" s="2"/>
      <c r="AH236" s="2"/>
      <c r="AI236" s="2"/>
      <c r="AJ236" s="2"/>
    </row>
    <row r="237" ht="34.5" customHeight="1">
      <c r="A237" s="2"/>
      <c r="B237" s="50">
        <f t="shared" si="1"/>
        <v>199</v>
      </c>
      <c r="C237" s="79"/>
      <c r="D237" s="80"/>
      <c r="E237" s="80"/>
      <c r="F237" s="80"/>
      <c r="G237" s="80"/>
      <c r="H237" s="80"/>
      <c r="I237" s="80"/>
      <c r="J237" s="80"/>
      <c r="K237" s="80"/>
      <c r="L237" s="81"/>
      <c r="M237" s="82"/>
      <c r="N237" s="40"/>
      <c r="O237" s="40"/>
      <c r="P237" s="40"/>
      <c r="Q237" s="56"/>
      <c r="R237" s="82"/>
      <c r="S237" s="40"/>
      <c r="T237" s="40"/>
      <c r="U237" s="40"/>
      <c r="V237" s="56"/>
      <c r="W237" s="83"/>
      <c r="X237" s="84"/>
      <c r="Y237" s="85"/>
      <c r="Z237" s="70" t="str">
        <f>IFERROR(VLOOKUP(Y237, '【参考】数式用'!$A$2:$B$50, 2, FALSE), "")</f>
        <v/>
      </c>
      <c r="AA237" s="2"/>
      <c r="AB237" s="2"/>
      <c r="AC237" s="2"/>
      <c r="AD237" s="2"/>
      <c r="AE237" s="2"/>
      <c r="AF237" s="2"/>
      <c r="AG237" s="2"/>
      <c r="AH237" s="2"/>
      <c r="AI237" s="2"/>
      <c r="AJ237" s="2"/>
    </row>
    <row r="238" ht="34.5" customHeight="1">
      <c r="A238" s="2"/>
      <c r="B238" s="50">
        <f t="shared" si="1"/>
        <v>200</v>
      </c>
      <c r="C238" s="79"/>
      <c r="D238" s="80"/>
      <c r="E238" s="80"/>
      <c r="F238" s="80"/>
      <c r="G238" s="80"/>
      <c r="H238" s="80"/>
      <c r="I238" s="80"/>
      <c r="J238" s="80"/>
      <c r="K238" s="80"/>
      <c r="L238" s="81"/>
      <c r="M238" s="82"/>
      <c r="N238" s="40"/>
      <c r="O238" s="40"/>
      <c r="P238" s="40"/>
      <c r="Q238" s="56"/>
      <c r="R238" s="82"/>
      <c r="S238" s="40"/>
      <c r="T238" s="40"/>
      <c r="U238" s="40"/>
      <c r="V238" s="56"/>
      <c r="W238" s="83"/>
      <c r="X238" s="84"/>
      <c r="Y238" s="85"/>
      <c r="Z238" s="70" t="str">
        <f>IFERROR(VLOOKUP(Y238, '【参考】数式用'!$A$2:$B$50, 2, FALSE), "")</f>
        <v/>
      </c>
      <c r="AA238" s="2"/>
      <c r="AB238" s="2"/>
      <c r="AC238" s="2"/>
      <c r="AD238" s="2"/>
      <c r="AE238" s="2"/>
      <c r="AF238" s="2"/>
      <c r="AG238" s="2"/>
      <c r="AH238" s="2"/>
      <c r="AI238" s="2"/>
      <c r="AJ238" s="2"/>
    </row>
    <row r="239" ht="34.5" customHeight="1">
      <c r="A239" s="2"/>
      <c r="B239" s="50">
        <f t="shared" si="1"/>
        <v>201</v>
      </c>
      <c r="C239" s="79"/>
      <c r="D239" s="80"/>
      <c r="E239" s="80"/>
      <c r="F239" s="80"/>
      <c r="G239" s="80"/>
      <c r="H239" s="80"/>
      <c r="I239" s="80"/>
      <c r="J239" s="80"/>
      <c r="K239" s="80"/>
      <c r="L239" s="81"/>
      <c r="M239" s="82"/>
      <c r="N239" s="40"/>
      <c r="O239" s="40"/>
      <c r="P239" s="40"/>
      <c r="Q239" s="56"/>
      <c r="R239" s="82"/>
      <c r="S239" s="40"/>
      <c r="T239" s="40"/>
      <c r="U239" s="40"/>
      <c r="V239" s="56"/>
      <c r="W239" s="83"/>
      <c r="X239" s="84"/>
      <c r="Y239" s="85"/>
      <c r="Z239" s="70" t="str">
        <f>IFERROR(VLOOKUP(Y239, '【参考】数式用'!$A$2:$B$50, 2, FALSE), "")</f>
        <v/>
      </c>
      <c r="AA239" s="2"/>
      <c r="AB239" s="2"/>
      <c r="AC239" s="2"/>
      <c r="AD239" s="2"/>
      <c r="AE239" s="2"/>
      <c r="AF239" s="2"/>
      <c r="AG239" s="2"/>
      <c r="AH239" s="2"/>
      <c r="AI239" s="2"/>
      <c r="AJ239" s="2"/>
    </row>
    <row r="240" ht="34.5" customHeight="1">
      <c r="A240" s="2"/>
      <c r="B240" s="50">
        <f t="shared" si="1"/>
        <v>202</v>
      </c>
      <c r="C240" s="79"/>
      <c r="D240" s="80"/>
      <c r="E240" s="80"/>
      <c r="F240" s="80"/>
      <c r="G240" s="80"/>
      <c r="H240" s="80"/>
      <c r="I240" s="80"/>
      <c r="J240" s="80"/>
      <c r="K240" s="80"/>
      <c r="L240" s="81"/>
      <c r="M240" s="82"/>
      <c r="N240" s="40"/>
      <c r="O240" s="40"/>
      <c r="P240" s="40"/>
      <c r="Q240" s="56"/>
      <c r="R240" s="82"/>
      <c r="S240" s="40"/>
      <c r="T240" s="40"/>
      <c r="U240" s="40"/>
      <c r="V240" s="56"/>
      <c r="W240" s="83"/>
      <c r="X240" s="84"/>
      <c r="Y240" s="85"/>
      <c r="Z240" s="70" t="str">
        <f>IFERROR(VLOOKUP(Y240, '【参考】数式用'!$A$2:$B$50, 2, FALSE), "")</f>
        <v/>
      </c>
      <c r="AA240" s="2"/>
      <c r="AB240" s="2"/>
      <c r="AC240" s="2"/>
      <c r="AD240" s="2"/>
      <c r="AE240" s="2"/>
      <c r="AF240" s="2"/>
      <c r="AG240" s="2"/>
      <c r="AH240" s="2"/>
      <c r="AI240" s="2"/>
      <c r="AJ240" s="2"/>
    </row>
    <row r="241" ht="34.5" customHeight="1">
      <c r="A241" s="2"/>
      <c r="B241" s="50">
        <f t="shared" si="1"/>
        <v>203</v>
      </c>
      <c r="C241" s="79"/>
      <c r="D241" s="80"/>
      <c r="E241" s="80"/>
      <c r="F241" s="80"/>
      <c r="G241" s="80"/>
      <c r="H241" s="80"/>
      <c r="I241" s="80"/>
      <c r="J241" s="80"/>
      <c r="K241" s="80"/>
      <c r="L241" s="81"/>
      <c r="M241" s="82"/>
      <c r="N241" s="40"/>
      <c r="O241" s="40"/>
      <c r="P241" s="40"/>
      <c r="Q241" s="56"/>
      <c r="R241" s="82"/>
      <c r="S241" s="40"/>
      <c r="T241" s="40"/>
      <c r="U241" s="40"/>
      <c r="V241" s="56"/>
      <c r="W241" s="83"/>
      <c r="X241" s="84"/>
      <c r="Y241" s="85"/>
      <c r="Z241" s="70" t="str">
        <f>IFERROR(VLOOKUP(Y241, '【参考】数式用'!$A$2:$B$50, 2, FALSE), "")</f>
        <v/>
      </c>
      <c r="AA241" s="2"/>
      <c r="AB241" s="2"/>
      <c r="AC241" s="2"/>
      <c r="AD241" s="2"/>
      <c r="AE241" s="2"/>
      <c r="AF241" s="2"/>
      <c r="AG241" s="2"/>
      <c r="AH241" s="2"/>
      <c r="AI241" s="2"/>
      <c r="AJ241" s="2"/>
    </row>
    <row r="242" ht="34.5" customHeight="1">
      <c r="A242" s="2"/>
      <c r="B242" s="50">
        <f t="shared" si="1"/>
        <v>204</v>
      </c>
      <c r="C242" s="79"/>
      <c r="D242" s="80"/>
      <c r="E242" s="80"/>
      <c r="F242" s="80"/>
      <c r="G242" s="80"/>
      <c r="H242" s="80"/>
      <c r="I242" s="80"/>
      <c r="J242" s="80"/>
      <c r="K242" s="80"/>
      <c r="L242" s="81"/>
      <c r="M242" s="82"/>
      <c r="N242" s="40"/>
      <c r="O242" s="40"/>
      <c r="P242" s="40"/>
      <c r="Q242" s="56"/>
      <c r="R242" s="82"/>
      <c r="S242" s="40"/>
      <c r="T242" s="40"/>
      <c r="U242" s="40"/>
      <c r="V242" s="56"/>
      <c r="W242" s="83"/>
      <c r="X242" s="84"/>
      <c r="Y242" s="85"/>
      <c r="Z242" s="70" t="str">
        <f>IFERROR(VLOOKUP(Y242, '【参考】数式用'!$A$2:$B$50, 2, FALSE), "")</f>
        <v/>
      </c>
      <c r="AA242" s="2"/>
      <c r="AB242" s="2"/>
      <c r="AC242" s="2"/>
      <c r="AD242" s="2"/>
      <c r="AE242" s="2"/>
      <c r="AF242" s="2"/>
      <c r="AG242" s="2"/>
      <c r="AH242" s="2"/>
      <c r="AI242" s="2"/>
      <c r="AJ242" s="2"/>
    </row>
    <row r="243" ht="34.5" customHeight="1">
      <c r="A243" s="2"/>
      <c r="B243" s="50">
        <f t="shared" si="1"/>
        <v>205</v>
      </c>
      <c r="C243" s="79"/>
      <c r="D243" s="80"/>
      <c r="E243" s="80"/>
      <c r="F243" s="80"/>
      <c r="G243" s="80"/>
      <c r="H243" s="80"/>
      <c r="I243" s="80"/>
      <c r="J243" s="80"/>
      <c r="K243" s="80"/>
      <c r="L243" s="81"/>
      <c r="M243" s="82"/>
      <c r="N243" s="40"/>
      <c r="O243" s="40"/>
      <c r="P243" s="40"/>
      <c r="Q243" s="56"/>
      <c r="R243" s="82"/>
      <c r="S243" s="40"/>
      <c r="T243" s="40"/>
      <c r="U243" s="40"/>
      <c r="V243" s="56"/>
      <c r="W243" s="83"/>
      <c r="X243" s="84"/>
      <c r="Y243" s="85"/>
      <c r="Z243" s="70" t="str">
        <f>IFERROR(VLOOKUP(Y243, '【参考】数式用'!$A$2:$B$50, 2, FALSE), "")</f>
        <v/>
      </c>
      <c r="AA243" s="2"/>
      <c r="AB243" s="2"/>
      <c r="AC243" s="2"/>
      <c r="AD243" s="2"/>
      <c r="AE243" s="2"/>
      <c r="AF243" s="2"/>
      <c r="AG243" s="2"/>
      <c r="AH243" s="2"/>
      <c r="AI243" s="2"/>
      <c r="AJ243" s="2"/>
    </row>
    <row r="244" ht="34.5" customHeight="1">
      <c r="A244" s="2"/>
      <c r="B244" s="50">
        <f t="shared" si="1"/>
        <v>206</v>
      </c>
      <c r="C244" s="79"/>
      <c r="D244" s="80"/>
      <c r="E244" s="80"/>
      <c r="F244" s="80"/>
      <c r="G244" s="80"/>
      <c r="H244" s="80"/>
      <c r="I244" s="80"/>
      <c r="J244" s="80"/>
      <c r="K244" s="80"/>
      <c r="L244" s="81"/>
      <c r="M244" s="82"/>
      <c r="N244" s="40"/>
      <c r="O244" s="40"/>
      <c r="P244" s="40"/>
      <c r="Q244" s="56"/>
      <c r="R244" s="82"/>
      <c r="S244" s="40"/>
      <c r="T244" s="40"/>
      <c r="U244" s="40"/>
      <c r="V244" s="56"/>
      <c r="W244" s="83"/>
      <c r="X244" s="84"/>
      <c r="Y244" s="85"/>
      <c r="Z244" s="70" t="str">
        <f>IFERROR(VLOOKUP(Y244, '【参考】数式用'!$A$2:$B$50, 2, FALSE), "")</f>
        <v/>
      </c>
      <c r="AA244" s="2"/>
      <c r="AB244" s="2"/>
      <c r="AC244" s="2"/>
      <c r="AD244" s="2"/>
      <c r="AE244" s="2"/>
      <c r="AF244" s="2"/>
      <c r="AG244" s="2"/>
      <c r="AH244" s="2"/>
      <c r="AI244" s="2"/>
      <c r="AJ244" s="2"/>
    </row>
    <row r="245" ht="34.5" customHeight="1">
      <c r="A245" s="2"/>
      <c r="B245" s="50">
        <f t="shared" si="1"/>
        <v>207</v>
      </c>
      <c r="C245" s="79"/>
      <c r="D245" s="80"/>
      <c r="E245" s="80"/>
      <c r="F245" s="80"/>
      <c r="G245" s="80"/>
      <c r="H245" s="80"/>
      <c r="I245" s="80"/>
      <c r="J245" s="80"/>
      <c r="K245" s="80"/>
      <c r="L245" s="81"/>
      <c r="M245" s="82"/>
      <c r="N245" s="40"/>
      <c r="O245" s="40"/>
      <c r="P245" s="40"/>
      <c r="Q245" s="56"/>
      <c r="R245" s="82"/>
      <c r="S245" s="40"/>
      <c r="T245" s="40"/>
      <c r="U245" s="40"/>
      <c r="V245" s="56"/>
      <c r="W245" s="83"/>
      <c r="X245" s="84"/>
      <c r="Y245" s="85"/>
      <c r="Z245" s="70" t="str">
        <f>IFERROR(VLOOKUP(Y245, '【参考】数式用'!$A$2:$B$50, 2, FALSE), "")</f>
        <v/>
      </c>
      <c r="AA245" s="2"/>
      <c r="AB245" s="2"/>
      <c r="AC245" s="2"/>
      <c r="AD245" s="2"/>
      <c r="AE245" s="2"/>
      <c r="AF245" s="2"/>
      <c r="AG245" s="2"/>
      <c r="AH245" s="2"/>
      <c r="AI245" s="2"/>
      <c r="AJ245" s="2"/>
    </row>
    <row r="246" ht="34.5" customHeight="1">
      <c r="A246" s="2"/>
      <c r="B246" s="50">
        <f t="shared" si="1"/>
        <v>208</v>
      </c>
      <c r="C246" s="79"/>
      <c r="D246" s="80"/>
      <c r="E246" s="80"/>
      <c r="F246" s="80"/>
      <c r="G246" s="80"/>
      <c r="H246" s="80"/>
      <c r="I246" s="80"/>
      <c r="J246" s="80"/>
      <c r="K246" s="80"/>
      <c r="L246" s="81"/>
      <c r="M246" s="82"/>
      <c r="N246" s="40"/>
      <c r="O246" s="40"/>
      <c r="P246" s="40"/>
      <c r="Q246" s="56"/>
      <c r="R246" s="82"/>
      <c r="S246" s="40"/>
      <c r="T246" s="40"/>
      <c r="U246" s="40"/>
      <c r="V246" s="56"/>
      <c r="W246" s="83"/>
      <c r="X246" s="84"/>
      <c r="Y246" s="85"/>
      <c r="Z246" s="70" t="str">
        <f>IFERROR(VLOOKUP(Y246, '【参考】数式用'!$A$2:$B$50, 2, FALSE), "")</f>
        <v/>
      </c>
      <c r="AA246" s="2"/>
      <c r="AB246" s="2"/>
      <c r="AC246" s="2"/>
      <c r="AD246" s="2"/>
      <c r="AE246" s="2"/>
      <c r="AF246" s="2"/>
      <c r="AG246" s="2"/>
      <c r="AH246" s="2"/>
      <c r="AI246" s="2"/>
      <c r="AJ246" s="2"/>
    </row>
    <row r="247" ht="34.5" customHeight="1">
      <c r="A247" s="2"/>
      <c r="B247" s="50">
        <f t="shared" si="1"/>
        <v>209</v>
      </c>
      <c r="C247" s="79"/>
      <c r="D247" s="80"/>
      <c r="E247" s="80"/>
      <c r="F247" s="80"/>
      <c r="G247" s="80"/>
      <c r="H247" s="80"/>
      <c r="I247" s="80"/>
      <c r="J247" s="80"/>
      <c r="K247" s="80"/>
      <c r="L247" s="81"/>
      <c r="M247" s="82"/>
      <c r="N247" s="40"/>
      <c r="O247" s="40"/>
      <c r="P247" s="40"/>
      <c r="Q247" s="56"/>
      <c r="R247" s="82"/>
      <c r="S247" s="40"/>
      <c r="T247" s="40"/>
      <c r="U247" s="40"/>
      <c r="V247" s="56"/>
      <c r="W247" s="83"/>
      <c r="X247" s="84"/>
      <c r="Y247" s="85"/>
      <c r="Z247" s="70" t="str">
        <f>IFERROR(VLOOKUP(Y247, '【参考】数式用'!$A$2:$B$50, 2, FALSE), "")</f>
        <v/>
      </c>
      <c r="AA247" s="2"/>
      <c r="AB247" s="2"/>
      <c r="AC247" s="2"/>
      <c r="AD247" s="2"/>
      <c r="AE247" s="2"/>
      <c r="AF247" s="2"/>
      <c r="AG247" s="2"/>
      <c r="AH247" s="2"/>
      <c r="AI247" s="2"/>
      <c r="AJ247" s="2"/>
    </row>
    <row r="248" ht="34.5" customHeight="1">
      <c r="A248" s="2"/>
      <c r="B248" s="50">
        <f t="shared" si="1"/>
        <v>210</v>
      </c>
      <c r="C248" s="79"/>
      <c r="D248" s="80"/>
      <c r="E248" s="80"/>
      <c r="F248" s="80"/>
      <c r="G248" s="80"/>
      <c r="H248" s="80"/>
      <c r="I248" s="80"/>
      <c r="J248" s="80"/>
      <c r="K248" s="80"/>
      <c r="L248" s="81"/>
      <c r="M248" s="82"/>
      <c r="N248" s="40"/>
      <c r="O248" s="40"/>
      <c r="P248" s="40"/>
      <c r="Q248" s="56"/>
      <c r="R248" s="82"/>
      <c r="S248" s="40"/>
      <c r="T248" s="40"/>
      <c r="U248" s="40"/>
      <c r="V248" s="56"/>
      <c r="W248" s="83"/>
      <c r="X248" s="84"/>
      <c r="Y248" s="85"/>
      <c r="Z248" s="70" t="str">
        <f>IFERROR(VLOOKUP(Y248, '【参考】数式用'!$A$2:$B$50, 2, FALSE), "")</f>
        <v/>
      </c>
      <c r="AA248" s="2"/>
      <c r="AB248" s="2"/>
      <c r="AC248" s="2"/>
      <c r="AD248" s="2"/>
      <c r="AE248" s="2"/>
      <c r="AF248" s="2"/>
      <c r="AG248" s="2"/>
      <c r="AH248" s="2"/>
      <c r="AI248" s="2"/>
      <c r="AJ248" s="2"/>
    </row>
    <row r="249" ht="34.5" customHeight="1">
      <c r="A249" s="2"/>
      <c r="B249" s="50">
        <f t="shared" si="1"/>
        <v>211</v>
      </c>
      <c r="C249" s="79"/>
      <c r="D249" s="80"/>
      <c r="E249" s="80"/>
      <c r="F249" s="80"/>
      <c r="G249" s="80"/>
      <c r="H249" s="80"/>
      <c r="I249" s="80"/>
      <c r="J249" s="80"/>
      <c r="K249" s="80"/>
      <c r="L249" s="81"/>
      <c r="M249" s="82"/>
      <c r="N249" s="40"/>
      <c r="O249" s="40"/>
      <c r="P249" s="40"/>
      <c r="Q249" s="56"/>
      <c r="R249" s="82"/>
      <c r="S249" s="40"/>
      <c r="T249" s="40"/>
      <c r="U249" s="40"/>
      <c r="V249" s="56"/>
      <c r="W249" s="83"/>
      <c r="X249" s="84"/>
      <c r="Y249" s="85"/>
      <c r="Z249" s="70" t="str">
        <f>IFERROR(VLOOKUP(Y249, '【参考】数式用'!$A$2:$B$50, 2, FALSE), "")</f>
        <v/>
      </c>
      <c r="AA249" s="2"/>
      <c r="AB249" s="2"/>
      <c r="AC249" s="2"/>
      <c r="AD249" s="2"/>
      <c r="AE249" s="2"/>
      <c r="AF249" s="2"/>
      <c r="AG249" s="2"/>
      <c r="AH249" s="2"/>
      <c r="AI249" s="2"/>
      <c r="AJ249" s="2"/>
    </row>
    <row r="250" ht="34.5" customHeight="1">
      <c r="A250" s="2"/>
      <c r="B250" s="50">
        <f t="shared" si="1"/>
        <v>212</v>
      </c>
      <c r="C250" s="79"/>
      <c r="D250" s="80"/>
      <c r="E250" s="80"/>
      <c r="F250" s="80"/>
      <c r="G250" s="80"/>
      <c r="H250" s="80"/>
      <c r="I250" s="80"/>
      <c r="J250" s="80"/>
      <c r="K250" s="80"/>
      <c r="L250" s="81"/>
      <c r="M250" s="82"/>
      <c r="N250" s="40"/>
      <c r="O250" s="40"/>
      <c r="P250" s="40"/>
      <c r="Q250" s="56"/>
      <c r="R250" s="82"/>
      <c r="S250" s="40"/>
      <c r="T250" s="40"/>
      <c r="U250" s="40"/>
      <c r="V250" s="56"/>
      <c r="W250" s="83"/>
      <c r="X250" s="84"/>
      <c r="Y250" s="85"/>
      <c r="Z250" s="70" t="str">
        <f>IFERROR(VLOOKUP(Y250, '【参考】数式用'!$A$2:$B$50, 2, FALSE), "")</f>
        <v/>
      </c>
      <c r="AA250" s="2"/>
      <c r="AB250" s="2"/>
      <c r="AC250" s="2"/>
      <c r="AD250" s="2"/>
      <c r="AE250" s="2"/>
      <c r="AF250" s="2"/>
      <c r="AG250" s="2"/>
      <c r="AH250" s="2"/>
      <c r="AI250" s="2"/>
      <c r="AJ250" s="2"/>
    </row>
    <row r="251" ht="34.5" customHeight="1">
      <c r="A251" s="2"/>
      <c r="B251" s="50">
        <f t="shared" si="1"/>
        <v>213</v>
      </c>
      <c r="C251" s="79"/>
      <c r="D251" s="80"/>
      <c r="E251" s="80"/>
      <c r="F251" s="80"/>
      <c r="G251" s="80"/>
      <c r="H251" s="80"/>
      <c r="I251" s="80"/>
      <c r="J251" s="80"/>
      <c r="K251" s="80"/>
      <c r="L251" s="81"/>
      <c r="M251" s="82"/>
      <c r="N251" s="40"/>
      <c r="O251" s="40"/>
      <c r="P251" s="40"/>
      <c r="Q251" s="56"/>
      <c r="R251" s="82"/>
      <c r="S251" s="40"/>
      <c r="T251" s="40"/>
      <c r="U251" s="40"/>
      <c r="V251" s="56"/>
      <c r="W251" s="83"/>
      <c r="X251" s="84"/>
      <c r="Y251" s="85"/>
      <c r="Z251" s="70" t="str">
        <f>IFERROR(VLOOKUP(Y251, '【参考】数式用'!$A$2:$B$50, 2, FALSE), "")</f>
        <v/>
      </c>
      <c r="AA251" s="2"/>
      <c r="AB251" s="2"/>
      <c r="AC251" s="2"/>
      <c r="AD251" s="2"/>
      <c r="AE251" s="2"/>
      <c r="AF251" s="2"/>
      <c r="AG251" s="2"/>
      <c r="AH251" s="2"/>
      <c r="AI251" s="2"/>
      <c r="AJ251" s="2"/>
    </row>
    <row r="252" ht="34.5" customHeight="1">
      <c r="A252" s="2"/>
      <c r="B252" s="50">
        <f t="shared" si="1"/>
        <v>214</v>
      </c>
      <c r="C252" s="79"/>
      <c r="D252" s="80"/>
      <c r="E252" s="80"/>
      <c r="F252" s="80"/>
      <c r="G252" s="80"/>
      <c r="H252" s="80"/>
      <c r="I252" s="80"/>
      <c r="J252" s="80"/>
      <c r="K252" s="80"/>
      <c r="L252" s="81"/>
      <c r="M252" s="82"/>
      <c r="N252" s="40"/>
      <c r="O252" s="40"/>
      <c r="P252" s="40"/>
      <c r="Q252" s="56"/>
      <c r="R252" s="82"/>
      <c r="S252" s="40"/>
      <c r="T252" s="40"/>
      <c r="U252" s="40"/>
      <c r="V252" s="56"/>
      <c r="W252" s="83"/>
      <c r="X252" s="84"/>
      <c r="Y252" s="85"/>
      <c r="Z252" s="70" t="str">
        <f>IFERROR(VLOOKUP(Y252, '【参考】数式用'!$A$2:$B$50, 2, FALSE), "")</f>
        <v/>
      </c>
      <c r="AA252" s="2"/>
      <c r="AB252" s="2"/>
      <c r="AC252" s="2"/>
      <c r="AD252" s="2"/>
      <c r="AE252" s="2"/>
      <c r="AF252" s="2"/>
      <c r="AG252" s="2"/>
      <c r="AH252" s="2"/>
      <c r="AI252" s="2"/>
      <c r="AJ252" s="2"/>
    </row>
    <row r="253" ht="34.5" customHeight="1">
      <c r="A253" s="2"/>
      <c r="B253" s="50">
        <f t="shared" si="1"/>
        <v>215</v>
      </c>
      <c r="C253" s="79"/>
      <c r="D253" s="80"/>
      <c r="E253" s="80"/>
      <c r="F253" s="80"/>
      <c r="G253" s="80"/>
      <c r="H253" s="80"/>
      <c r="I253" s="80"/>
      <c r="J253" s="80"/>
      <c r="K253" s="80"/>
      <c r="L253" s="81"/>
      <c r="M253" s="82"/>
      <c r="N253" s="40"/>
      <c r="O253" s="40"/>
      <c r="P253" s="40"/>
      <c r="Q253" s="56"/>
      <c r="R253" s="82"/>
      <c r="S253" s="40"/>
      <c r="T253" s="40"/>
      <c r="U253" s="40"/>
      <c r="V253" s="56"/>
      <c r="W253" s="83"/>
      <c r="X253" s="84"/>
      <c r="Y253" s="85"/>
      <c r="Z253" s="70" t="str">
        <f>IFERROR(VLOOKUP(Y253, '【参考】数式用'!$A$2:$B$50, 2, FALSE), "")</f>
        <v/>
      </c>
      <c r="AA253" s="2"/>
      <c r="AB253" s="2"/>
      <c r="AC253" s="2"/>
      <c r="AD253" s="2"/>
      <c r="AE253" s="2"/>
      <c r="AF253" s="2"/>
      <c r="AG253" s="2"/>
      <c r="AH253" s="2"/>
      <c r="AI253" s="2"/>
      <c r="AJ253" s="2"/>
    </row>
    <row r="254" ht="34.5" customHeight="1">
      <c r="A254" s="2"/>
      <c r="B254" s="50">
        <f t="shared" si="1"/>
        <v>216</v>
      </c>
      <c r="C254" s="79"/>
      <c r="D254" s="80"/>
      <c r="E254" s="80"/>
      <c r="F254" s="80"/>
      <c r="G254" s="80"/>
      <c r="H254" s="80"/>
      <c r="I254" s="80"/>
      <c r="J254" s="80"/>
      <c r="K254" s="80"/>
      <c r="L254" s="81"/>
      <c r="M254" s="82"/>
      <c r="N254" s="40"/>
      <c r="O254" s="40"/>
      <c r="P254" s="40"/>
      <c r="Q254" s="56"/>
      <c r="R254" s="82"/>
      <c r="S254" s="40"/>
      <c r="T254" s="40"/>
      <c r="U254" s="40"/>
      <c r="V254" s="56"/>
      <c r="W254" s="83"/>
      <c r="X254" s="84"/>
      <c r="Y254" s="85"/>
      <c r="Z254" s="70" t="str">
        <f>IFERROR(VLOOKUP(Y254, '【参考】数式用'!$A$2:$B$50, 2, FALSE), "")</f>
        <v/>
      </c>
      <c r="AA254" s="2"/>
      <c r="AB254" s="2"/>
      <c r="AC254" s="2"/>
      <c r="AD254" s="2"/>
      <c r="AE254" s="2"/>
      <c r="AF254" s="2"/>
      <c r="AG254" s="2"/>
      <c r="AH254" s="2"/>
      <c r="AI254" s="2"/>
      <c r="AJ254" s="2"/>
    </row>
    <row r="255" ht="34.5" customHeight="1">
      <c r="A255" s="2"/>
      <c r="B255" s="50">
        <f t="shared" si="1"/>
        <v>217</v>
      </c>
      <c r="C255" s="79"/>
      <c r="D255" s="80"/>
      <c r="E255" s="80"/>
      <c r="F255" s="80"/>
      <c r="G255" s="80"/>
      <c r="H255" s="80"/>
      <c r="I255" s="80"/>
      <c r="J255" s="80"/>
      <c r="K255" s="80"/>
      <c r="L255" s="81"/>
      <c r="M255" s="82"/>
      <c r="N255" s="40"/>
      <c r="O255" s="40"/>
      <c r="P255" s="40"/>
      <c r="Q255" s="56"/>
      <c r="R255" s="82"/>
      <c r="S255" s="40"/>
      <c r="T255" s="40"/>
      <c r="U255" s="40"/>
      <c r="V255" s="56"/>
      <c r="W255" s="83"/>
      <c r="X255" s="84"/>
      <c r="Y255" s="85"/>
      <c r="Z255" s="70" t="str">
        <f>IFERROR(VLOOKUP(Y255, '【参考】数式用'!$A$2:$B$50, 2, FALSE), "")</f>
        <v/>
      </c>
      <c r="AA255" s="2"/>
      <c r="AB255" s="2"/>
      <c r="AC255" s="2"/>
      <c r="AD255" s="2"/>
      <c r="AE255" s="2"/>
      <c r="AF255" s="2"/>
      <c r="AG255" s="2"/>
      <c r="AH255" s="2"/>
      <c r="AI255" s="2"/>
      <c r="AJ255" s="2"/>
    </row>
    <row r="256" ht="34.5" customHeight="1">
      <c r="A256" s="2"/>
      <c r="B256" s="50">
        <f t="shared" si="1"/>
        <v>218</v>
      </c>
      <c r="C256" s="79"/>
      <c r="D256" s="80"/>
      <c r="E256" s="80"/>
      <c r="F256" s="80"/>
      <c r="G256" s="80"/>
      <c r="H256" s="80"/>
      <c r="I256" s="80"/>
      <c r="J256" s="80"/>
      <c r="K256" s="80"/>
      <c r="L256" s="81"/>
      <c r="M256" s="82"/>
      <c r="N256" s="40"/>
      <c r="O256" s="40"/>
      <c r="P256" s="40"/>
      <c r="Q256" s="56"/>
      <c r="R256" s="82"/>
      <c r="S256" s="40"/>
      <c r="T256" s="40"/>
      <c r="U256" s="40"/>
      <c r="V256" s="56"/>
      <c r="W256" s="83"/>
      <c r="X256" s="84"/>
      <c r="Y256" s="85"/>
      <c r="Z256" s="70" t="str">
        <f>IFERROR(VLOOKUP(Y256, '【参考】数式用'!$A$2:$B$50, 2, FALSE), "")</f>
        <v/>
      </c>
      <c r="AA256" s="2"/>
      <c r="AB256" s="2"/>
      <c r="AC256" s="2"/>
      <c r="AD256" s="2"/>
      <c r="AE256" s="2"/>
      <c r="AF256" s="2"/>
      <c r="AG256" s="2"/>
      <c r="AH256" s="2"/>
      <c r="AI256" s="2"/>
      <c r="AJ256" s="2"/>
    </row>
    <row r="257" ht="34.5" customHeight="1">
      <c r="A257" s="2"/>
      <c r="B257" s="50">
        <f t="shared" si="1"/>
        <v>219</v>
      </c>
      <c r="C257" s="79"/>
      <c r="D257" s="80"/>
      <c r="E257" s="80"/>
      <c r="F257" s="80"/>
      <c r="G257" s="80"/>
      <c r="H257" s="80"/>
      <c r="I257" s="80"/>
      <c r="J257" s="80"/>
      <c r="K257" s="80"/>
      <c r="L257" s="81"/>
      <c r="M257" s="82"/>
      <c r="N257" s="40"/>
      <c r="O257" s="40"/>
      <c r="P257" s="40"/>
      <c r="Q257" s="56"/>
      <c r="R257" s="82"/>
      <c r="S257" s="40"/>
      <c r="T257" s="40"/>
      <c r="U257" s="40"/>
      <c r="V257" s="56"/>
      <c r="W257" s="83"/>
      <c r="X257" s="84"/>
      <c r="Y257" s="85"/>
      <c r="Z257" s="70" t="str">
        <f>IFERROR(VLOOKUP(Y257, '【参考】数式用'!$A$2:$B$50, 2, FALSE), "")</f>
        <v/>
      </c>
      <c r="AA257" s="2"/>
      <c r="AB257" s="2"/>
      <c r="AC257" s="2"/>
      <c r="AD257" s="2"/>
      <c r="AE257" s="2"/>
      <c r="AF257" s="2"/>
      <c r="AG257" s="2"/>
      <c r="AH257" s="2"/>
      <c r="AI257" s="2"/>
      <c r="AJ257" s="2"/>
    </row>
    <row r="258" ht="34.5" customHeight="1">
      <c r="A258" s="2"/>
      <c r="B258" s="50">
        <f t="shared" si="1"/>
        <v>220</v>
      </c>
      <c r="C258" s="79"/>
      <c r="D258" s="80"/>
      <c r="E258" s="80"/>
      <c r="F258" s="80"/>
      <c r="G258" s="80"/>
      <c r="H258" s="80"/>
      <c r="I258" s="80"/>
      <c r="J258" s="80"/>
      <c r="K258" s="80"/>
      <c r="L258" s="81"/>
      <c r="M258" s="82"/>
      <c r="N258" s="40"/>
      <c r="O258" s="40"/>
      <c r="P258" s="40"/>
      <c r="Q258" s="56"/>
      <c r="R258" s="82"/>
      <c r="S258" s="40"/>
      <c r="T258" s="40"/>
      <c r="U258" s="40"/>
      <c r="V258" s="56"/>
      <c r="W258" s="83"/>
      <c r="X258" s="84"/>
      <c r="Y258" s="85"/>
      <c r="Z258" s="70" t="str">
        <f>IFERROR(VLOOKUP(Y258, '【参考】数式用'!$A$2:$B$50, 2, FALSE), "")</f>
        <v/>
      </c>
      <c r="AA258" s="2"/>
      <c r="AB258" s="2"/>
      <c r="AC258" s="2"/>
      <c r="AD258" s="2"/>
      <c r="AE258" s="2"/>
      <c r="AF258" s="2"/>
      <c r="AG258" s="2"/>
      <c r="AH258" s="2"/>
      <c r="AI258" s="2"/>
      <c r="AJ258" s="2"/>
    </row>
    <row r="259" ht="34.5" customHeight="1">
      <c r="A259" s="2"/>
      <c r="B259" s="50">
        <f t="shared" si="1"/>
        <v>221</v>
      </c>
      <c r="C259" s="79"/>
      <c r="D259" s="80"/>
      <c r="E259" s="80"/>
      <c r="F259" s="80"/>
      <c r="G259" s="80"/>
      <c r="H259" s="80"/>
      <c r="I259" s="80"/>
      <c r="J259" s="80"/>
      <c r="K259" s="80"/>
      <c r="L259" s="81"/>
      <c r="M259" s="82"/>
      <c r="N259" s="40"/>
      <c r="O259" s="40"/>
      <c r="P259" s="40"/>
      <c r="Q259" s="56"/>
      <c r="R259" s="82"/>
      <c r="S259" s="40"/>
      <c r="T259" s="40"/>
      <c r="U259" s="40"/>
      <c r="V259" s="56"/>
      <c r="W259" s="83"/>
      <c r="X259" s="84"/>
      <c r="Y259" s="85"/>
      <c r="Z259" s="70" t="str">
        <f>IFERROR(VLOOKUP(Y259, '【参考】数式用'!$A$2:$B$50, 2, FALSE), "")</f>
        <v/>
      </c>
      <c r="AA259" s="2"/>
      <c r="AB259" s="2"/>
      <c r="AC259" s="2"/>
      <c r="AD259" s="2"/>
      <c r="AE259" s="2"/>
      <c r="AF259" s="2"/>
      <c r="AG259" s="2"/>
      <c r="AH259" s="2"/>
      <c r="AI259" s="2"/>
      <c r="AJ259" s="2"/>
    </row>
    <row r="260" ht="34.5" customHeight="1">
      <c r="A260" s="2"/>
      <c r="B260" s="50">
        <f t="shared" si="1"/>
        <v>222</v>
      </c>
      <c r="C260" s="79"/>
      <c r="D260" s="80"/>
      <c r="E260" s="80"/>
      <c r="F260" s="80"/>
      <c r="G260" s="80"/>
      <c r="H260" s="80"/>
      <c r="I260" s="80"/>
      <c r="J260" s="80"/>
      <c r="K260" s="80"/>
      <c r="L260" s="81"/>
      <c r="M260" s="82"/>
      <c r="N260" s="40"/>
      <c r="O260" s="40"/>
      <c r="P260" s="40"/>
      <c r="Q260" s="56"/>
      <c r="R260" s="82"/>
      <c r="S260" s="40"/>
      <c r="T260" s="40"/>
      <c r="U260" s="40"/>
      <c r="V260" s="56"/>
      <c r="W260" s="83"/>
      <c r="X260" s="84"/>
      <c r="Y260" s="85"/>
      <c r="Z260" s="70" t="str">
        <f>IFERROR(VLOOKUP(Y260, '【参考】数式用'!$A$2:$B$50, 2, FALSE), "")</f>
        <v/>
      </c>
      <c r="AA260" s="2"/>
      <c r="AB260" s="2"/>
      <c r="AC260" s="2"/>
      <c r="AD260" s="2"/>
      <c r="AE260" s="2"/>
      <c r="AF260" s="2"/>
      <c r="AG260" s="2"/>
      <c r="AH260" s="2"/>
      <c r="AI260" s="2"/>
      <c r="AJ260" s="2"/>
    </row>
    <row r="261" ht="34.5" customHeight="1">
      <c r="A261" s="2"/>
      <c r="B261" s="50">
        <f t="shared" si="1"/>
        <v>223</v>
      </c>
      <c r="C261" s="79"/>
      <c r="D261" s="80"/>
      <c r="E261" s="80"/>
      <c r="F261" s="80"/>
      <c r="G261" s="80"/>
      <c r="H261" s="80"/>
      <c r="I261" s="80"/>
      <c r="J261" s="80"/>
      <c r="K261" s="80"/>
      <c r="L261" s="81"/>
      <c r="M261" s="82"/>
      <c r="N261" s="40"/>
      <c r="O261" s="40"/>
      <c r="P261" s="40"/>
      <c r="Q261" s="56"/>
      <c r="R261" s="82"/>
      <c r="S261" s="40"/>
      <c r="T261" s="40"/>
      <c r="U261" s="40"/>
      <c r="V261" s="56"/>
      <c r="W261" s="83"/>
      <c r="X261" s="84"/>
      <c r="Y261" s="85"/>
      <c r="Z261" s="70" t="str">
        <f>IFERROR(VLOOKUP(Y261, '【参考】数式用'!$A$2:$B$50, 2, FALSE), "")</f>
        <v/>
      </c>
      <c r="AA261" s="2"/>
      <c r="AB261" s="2"/>
      <c r="AC261" s="2"/>
      <c r="AD261" s="2"/>
      <c r="AE261" s="2"/>
      <c r="AF261" s="2"/>
      <c r="AG261" s="2"/>
      <c r="AH261" s="2"/>
      <c r="AI261" s="2"/>
      <c r="AJ261" s="2"/>
    </row>
    <row r="262" ht="34.5" customHeight="1">
      <c r="A262" s="2"/>
      <c r="B262" s="50">
        <f t="shared" si="1"/>
        <v>224</v>
      </c>
      <c r="C262" s="79"/>
      <c r="D262" s="80"/>
      <c r="E262" s="80"/>
      <c r="F262" s="80"/>
      <c r="G262" s="80"/>
      <c r="H262" s="80"/>
      <c r="I262" s="80"/>
      <c r="J262" s="80"/>
      <c r="K262" s="80"/>
      <c r="L262" s="81"/>
      <c r="M262" s="82"/>
      <c r="N262" s="40"/>
      <c r="O262" s="40"/>
      <c r="P262" s="40"/>
      <c r="Q262" s="56"/>
      <c r="R262" s="82"/>
      <c r="S262" s="40"/>
      <c r="T262" s="40"/>
      <c r="U262" s="40"/>
      <c r="V262" s="56"/>
      <c r="W262" s="83"/>
      <c r="X262" s="84"/>
      <c r="Y262" s="85"/>
      <c r="Z262" s="70" t="str">
        <f>IFERROR(VLOOKUP(Y262, '【参考】数式用'!$A$2:$B$50, 2, FALSE), "")</f>
        <v/>
      </c>
      <c r="AA262" s="2"/>
      <c r="AB262" s="2"/>
      <c r="AC262" s="2"/>
      <c r="AD262" s="2"/>
      <c r="AE262" s="2"/>
      <c r="AF262" s="2"/>
      <c r="AG262" s="2"/>
      <c r="AH262" s="2"/>
      <c r="AI262" s="2"/>
      <c r="AJ262" s="2"/>
    </row>
    <row r="263" ht="34.5" customHeight="1">
      <c r="A263" s="2"/>
      <c r="B263" s="50">
        <f t="shared" si="1"/>
        <v>225</v>
      </c>
      <c r="C263" s="79"/>
      <c r="D263" s="80"/>
      <c r="E263" s="80"/>
      <c r="F263" s="80"/>
      <c r="G263" s="80"/>
      <c r="H263" s="80"/>
      <c r="I263" s="80"/>
      <c r="J263" s="80"/>
      <c r="K263" s="80"/>
      <c r="L263" s="81"/>
      <c r="M263" s="82"/>
      <c r="N263" s="40"/>
      <c r="O263" s="40"/>
      <c r="P263" s="40"/>
      <c r="Q263" s="56"/>
      <c r="R263" s="82"/>
      <c r="S263" s="40"/>
      <c r="T263" s="40"/>
      <c r="U263" s="40"/>
      <c r="V263" s="56"/>
      <c r="W263" s="83"/>
      <c r="X263" s="84"/>
      <c r="Y263" s="85"/>
      <c r="Z263" s="70" t="str">
        <f>IFERROR(VLOOKUP(Y263, '【参考】数式用'!$A$2:$B$50, 2, FALSE), "")</f>
        <v/>
      </c>
      <c r="AA263" s="2"/>
      <c r="AB263" s="2"/>
      <c r="AC263" s="2"/>
      <c r="AD263" s="2"/>
      <c r="AE263" s="2"/>
      <c r="AF263" s="2"/>
      <c r="AG263" s="2"/>
      <c r="AH263" s="2"/>
      <c r="AI263" s="2"/>
      <c r="AJ263" s="2"/>
    </row>
    <row r="264" ht="34.5" customHeight="1">
      <c r="A264" s="2"/>
      <c r="B264" s="50">
        <f t="shared" si="1"/>
        <v>226</v>
      </c>
      <c r="C264" s="79"/>
      <c r="D264" s="80"/>
      <c r="E264" s="80"/>
      <c r="F264" s="80"/>
      <c r="G264" s="80"/>
      <c r="H264" s="80"/>
      <c r="I264" s="80"/>
      <c r="J264" s="80"/>
      <c r="K264" s="80"/>
      <c r="L264" s="81"/>
      <c r="M264" s="82"/>
      <c r="N264" s="40"/>
      <c r="O264" s="40"/>
      <c r="P264" s="40"/>
      <c r="Q264" s="56"/>
      <c r="R264" s="82"/>
      <c r="S264" s="40"/>
      <c r="T264" s="40"/>
      <c r="U264" s="40"/>
      <c r="V264" s="56"/>
      <c r="W264" s="83"/>
      <c r="X264" s="84"/>
      <c r="Y264" s="85"/>
      <c r="Z264" s="70" t="str">
        <f>IFERROR(VLOOKUP(Y264, '【参考】数式用'!$A$2:$B$50, 2, FALSE), "")</f>
        <v/>
      </c>
      <c r="AA264" s="2"/>
      <c r="AB264" s="2"/>
      <c r="AC264" s="2"/>
      <c r="AD264" s="2"/>
      <c r="AE264" s="2"/>
      <c r="AF264" s="2"/>
      <c r="AG264" s="2"/>
      <c r="AH264" s="2"/>
      <c r="AI264" s="2"/>
      <c r="AJ264" s="2"/>
    </row>
    <row r="265" ht="34.5" customHeight="1">
      <c r="A265" s="2"/>
      <c r="B265" s="50">
        <f t="shared" si="1"/>
        <v>227</v>
      </c>
      <c r="C265" s="79"/>
      <c r="D265" s="80"/>
      <c r="E265" s="80"/>
      <c r="F265" s="80"/>
      <c r="G265" s="80"/>
      <c r="H265" s="80"/>
      <c r="I265" s="80"/>
      <c r="J265" s="80"/>
      <c r="K265" s="80"/>
      <c r="L265" s="81"/>
      <c r="M265" s="82"/>
      <c r="N265" s="40"/>
      <c r="O265" s="40"/>
      <c r="P265" s="40"/>
      <c r="Q265" s="56"/>
      <c r="R265" s="82"/>
      <c r="S265" s="40"/>
      <c r="T265" s="40"/>
      <c r="U265" s="40"/>
      <c r="V265" s="56"/>
      <c r="W265" s="83"/>
      <c r="X265" s="84"/>
      <c r="Y265" s="85"/>
      <c r="Z265" s="70" t="str">
        <f>IFERROR(VLOOKUP(Y265, '【参考】数式用'!$A$2:$B$50, 2, FALSE), "")</f>
        <v/>
      </c>
      <c r="AA265" s="2"/>
      <c r="AB265" s="2"/>
      <c r="AC265" s="2"/>
      <c r="AD265" s="2"/>
      <c r="AE265" s="2"/>
      <c r="AF265" s="2"/>
      <c r="AG265" s="2"/>
      <c r="AH265" s="2"/>
      <c r="AI265" s="2"/>
      <c r="AJ265" s="2"/>
    </row>
    <row r="266" ht="34.5" customHeight="1">
      <c r="A266" s="2"/>
      <c r="B266" s="50">
        <f t="shared" si="1"/>
        <v>228</v>
      </c>
      <c r="C266" s="79"/>
      <c r="D266" s="80"/>
      <c r="E266" s="80"/>
      <c r="F266" s="80"/>
      <c r="G266" s="80"/>
      <c r="H266" s="80"/>
      <c r="I266" s="80"/>
      <c r="J266" s="80"/>
      <c r="K266" s="80"/>
      <c r="L266" s="81"/>
      <c r="M266" s="82"/>
      <c r="N266" s="40"/>
      <c r="O266" s="40"/>
      <c r="P266" s="40"/>
      <c r="Q266" s="56"/>
      <c r="R266" s="82"/>
      <c r="S266" s="40"/>
      <c r="T266" s="40"/>
      <c r="U266" s="40"/>
      <c r="V266" s="56"/>
      <c r="W266" s="83"/>
      <c r="X266" s="84"/>
      <c r="Y266" s="85"/>
      <c r="Z266" s="70" t="str">
        <f>IFERROR(VLOOKUP(Y266, '【参考】数式用'!$A$2:$B$50, 2, FALSE), "")</f>
        <v/>
      </c>
      <c r="AA266" s="2"/>
      <c r="AB266" s="2"/>
      <c r="AC266" s="2"/>
      <c r="AD266" s="2"/>
      <c r="AE266" s="2"/>
      <c r="AF266" s="2"/>
      <c r="AG266" s="2"/>
      <c r="AH266" s="2"/>
      <c r="AI266" s="2"/>
      <c r="AJ266" s="2"/>
    </row>
    <row r="267" ht="34.5" customHeight="1">
      <c r="A267" s="2"/>
      <c r="B267" s="50">
        <f t="shared" si="1"/>
        <v>229</v>
      </c>
      <c r="C267" s="79"/>
      <c r="D267" s="80"/>
      <c r="E267" s="80"/>
      <c r="F267" s="80"/>
      <c r="G267" s="80"/>
      <c r="H267" s="80"/>
      <c r="I267" s="80"/>
      <c r="J267" s="80"/>
      <c r="K267" s="80"/>
      <c r="L267" s="81"/>
      <c r="M267" s="82"/>
      <c r="N267" s="40"/>
      <c r="O267" s="40"/>
      <c r="P267" s="40"/>
      <c r="Q267" s="56"/>
      <c r="R267" s="82"/>
      <c r="S267" s="40"/>
      <c r="T267" s="40"/>
      <c r="U267" s="40"/>
      <c r="V267" s="56"/>
      <c r="W267" s="83"/>
      <c r="X267" s="84"/>
      <c r="Y267" s="85"/>
      <c r="Z267" s="70" t="str">
        <f>IFERROR(VLOOKUP(Y267, '【参考】数式用'!$A$2:$B$50, 2, FALSE), "")</f>
        <v/>
      </c>
      <c r="AA267" s="2"/>
      <c r="AB267" s="2"/>
      <c r="AC267" s="2"/>
      <c r="AD267" s="2"/>
      <c r="AE267" s="2"/>
      <c r="AF267" s="2"/>
      <c r="AG267" s="2"/>
      <c r="AH267" s="2"/>
      <c r="AI267" s="2"/>
      <c r="AJ267" s="2"/>
    </row>
    <row r="268" ht="34.5" customHeight="1">
      <c r="A268" s="2"/>
      <c r="B268" s="50">
        <f t="shared" si="1"/>
        <v>230</v>
      </c>
      <c r="C268" s="79"/>
      <c r="D268" s="80"/>
      <c r="E268" s="80"/>
      <c r="F268" s="80"/>
      <c r="G268" s="80"/>
      <c r="H268" s="80"/>
      <c r="I268" s="80"/>
      <c r="J268" s="80"/>
      <c r="K268" s="80"/>
      <c r="L268" s="81"/>
      <c r="M268" s="82"/>
      <c r="N268" s="40"/>
      <c r="O268" s="40"/>
      <c r="P268" s="40"/>
      <c r="Q268" s="56"/>
      <c r="R268" s="82"/>
      <c r="S268" s="40"/>
      <c r="T268" s="40"/>
      <c r="U268" s="40"/>
      <c r="V268" s="56"/>
      <c r="W268" s="83"/>
      <c r="X268" s="84"/>
      <c r="Y268" s="85"/>
      <c r="Z268" s="70" t="str">
        <f>IFERROR(VLOOKUP(Y268, '【参考】数式用'!$A$2:$B$50, 2, FALSE), "")</f>
        <v/>
      </c>
      <c r="AA268" s="2"/>
      <c r="AB268" s="2"/>
      <c r="AC268" s="2"/>
      <c r="AD268" s="2"/>
      <c r="AE268" s="2"/>
      <c r="AF268" s="2"/>
      <c r="AG268" s="2"/>
      <c r="AH268" s="2"/>
      <c r="AI268" s="2"/>
      <c r="AJ268" s="2"/>
    </row>
    <row r="269" ht="34.5" customHeight="1">
      <c r="A269" s="2"/>
      <c r="B269" s="50">
        <f t="shared" si="1"/>
        <v>231</v>
      </c>
      <c r="C269" s="79"/>
      <c r="D269" s="80"/>
      <c r="E269" s="80"/>
      <c r="F269" s="80"/>
      <c r="G269" s="80"/>
      <c r="H269" s="80"/>
      <c r="I269" s="80"/>
      <c r="J269" s="80"/>
      <c r="K269" s="80"/>
      <c r="L269" s="81"/>
      <c r="M269" s="82"/>
      <c r="N269" s="40"/>
      <c r="O269" s="40"/>
      <c r="P269" s="40"/>
      <c r="Q269" s="56"/>
      <c r="R269" s="82"/>
      <c r="S269" s="40"/>
      <c r="T269" s="40"/>
      <c r="U269" s="40"/>
      <c r="V269" s="56"/>
      <c r="W269" s="83"/>
      <c r="X269" s="84"/>
      <c r="Y269" s="85"/>
      <c r="Z269" s="70" t="str">
        <f>IFERROR(VLOOKUP(Y269, '【参考】数式用'!$A$2:$B$50, 2, FALSE), "")</f>
        <v/>
      </c>
      <c r="AA269" s="2"/>
      <c r="AB269" s="2"/>
      <c r="AC269" s="2"/>
      <c r="AD269" s="2"/>
      <c r="AE269" s="2"/>
      <c r="AF269" s="2"/>
      <c r="AG269" s="2"/>
      <c r="AH269" s="2"/>
      <c r="AI269" s="2"/>
      <c r="AJ269" s="2"/>
    </row>
    <row r="270" ht="34.5" customHeight="1">
      <c r="A270" s="2"/>
      <c r="B270" s="50">
        <f t="shared" si="1"/>
        <v>232</v>
      </c>
      <c r="C270" s="79"/>
      <c r="D270" s="80"/>
      <c r="E270" s="80"/>
      <c r="F270" s="80"/>
      <c r="G270" s="80"/>
      <c r="H270" s="80"/>
      <c r="I270" s="80"/>
      <c r="J270" s="80"/>
      <c r="K270" s="80"/>
      <c r="L270" s="81"/>
      <c r="M270" s="82"/>
      <c r="N270" s="40"/>
      <c r="O270" s="40"/>
      <c r="P270" s="40"/>
      <c r="Q270" s="56"/>
      <c r="R270" s="82"/>
      <c r="S270" s="40"/>
      <c r="T270" s="40"/>
      <c r="U270" s="40"/>
      <c r="V270" s="56"/>
      <c r="W270" s="83"/>
      <c r="X270" s="84"/>
      <c r="Y270" s="85"/>
      <c r="Z270" s="70" t="str">
        <f>IFERROR(VLOOKUP(Y270, '【参考】数式用'!$A$2:$B$50, 2, FALSE), "")</f>
        <v/>
      </c>
      <c r="AA270" s="2"/>
      <c r="AB270" s="2"/>
      <c r="AC270" s="2"/>
      <c r="AD270" s="2"/>
      <c r="AE270" s="2"/>
      <c r="AF270" s="2"/>
      <c r="AG270" s="2"/>
      <c r="AH270" s="2"/>
      <c r="AI270" s="2"/>
      <c r="AJ270" s="2"/>
    </row>
    <row r="271" ht="34.5" customHeight="1">
      <c r="A271" s="2"/>
      <c r="B271" s="50">
        <f t="shared" si="1"/>
        <v>233</v>
      </c>
      <c r="C271" s="79"/>
      <c r="D271" s="80"/>
      <c r="E271" s="80"/>
      <c r="F271" s="80"/>
      <c r="G271" s="80"/>
      <c r="H271" s="80"/>
      <c r="I271" s="80"/>
      <c r="J271" s="80"/>
      <c r="K271" s="80"/>
      <c r="L271" s="81"/>
      <c r="M271" s="82"/>
      <c r="N271" s="40"/>
      <c r="O271" s="40"/>
      <c r="P271" s="40"/>
      <c r="Q271" s="56"/>
      <c r="R271" s="82"/>
      <c r="S271" s="40"/>
      <c r="T271" s="40"/>
      <c r="U271" s="40"/>
      <c r="V271" s="56"/>
      <c r="W271" s="83"/>
      <c r="X271" s="84"/>
      <c r="Y271" s="85"/>
      <c r="Z271" s="70" t="str">
        <f>IFERROR(VLOOKUP(Y271, '【参考】数式用'!$A$2:$B$50, 2, FALSE), "")</f>
        <v/>
      </c>
      <c r="AA271" s="2"/>
      <c r="AB271" s="2"/>
      <c r="AC271" s="2"/>
      <c r="AD271" s="2"/>
      <c r="AE271" s="2"/>
      <c r="AF271" s="2"/>
      <c r="AG271" s="2"/>
      <c r="AH271" s="2"/>
      <c r="AI271" s="2"/>
      <c r="AJ271" s="2"/>
    </row>
    <row r="272" ht="34.5" customHeight="1">
      <c r="A272" s="2"/>
      <c r="B272" s="50">
        <f t="shared" si="1"/>
        <v>234</v>
      </c>
      <c r="C272" s="79"/>
      <c r="D272" s="80"/>
      <c r="E272" s="80"/>
      <c r="F272" s="80"/>
      <c r="G272" s="80"/>
      <c r="H272" s="80"/>
      <c r="I272" s="80"/>
      <c r="J272" s="80"/>
      <c r="K272" s="80"/>
      <c r="L272" s="81"/>
      <c r="M272" s="82"/>
      <c r="N272" s="40"/>
      <c r="O272" s="40"/>
      <c r="P272" s="40"/>
      <c r="Q272" s="56"/>
      <c r="R272" s="82"/>
      <c r="S272" s="40"/>
      <c r="T272" s="40"/>
      <c r="U272" s="40"/>
      <c r="V272" s="56"/>
      <c r="W272" s="83"/>
      <c r="X272" s="84"/>
      <c r="Y272" s="85"/>
      <c r="Z272" s="70" t="str">
        <f>IFERROR(VLOOKUP(Y272, '【参考】数式用'!$A$2:$B$50, 2, FALSE), "")</f>
        <v/>
      </c>
      <c r="AA272" s="2"/>
      <c r="AB272" s="2"/>
      <c r="AC272" s="2"/>
      <c r="AD272" s="2"/>
      <c r="AE272" s="2"/>
      <c r="AF272" s="2"/>
      <c r="AG272" s="2"/>
      <c r="AH272" s="2"/>
      <c r="AI272" s="2"/>
      <c r="AJ272" s="2"/>
    </row>
    <row r="273" ht="34.5" customHeight="1">
      <c r="A273" s="2"/>
      <c r="B273" s="50">
        <f t="shared" si="1"/>
        <v>235</v>
      </c>
      <c r="C273" s="79"/>
      <c r="D273" s="80"/>
      <c r="E273" s="80"/>
      <c r="F273" s="80"/>
      <c r="G273" s="80"/>
      <c r="H273" s="80"/>
      <c r="I273" s="80"/>
      <c r="J273" s="80"/>
      <c r="K273" s="80"/>
      <c r="L273" s="81"/>
      <c r="M273" s="82"/>
      <c r="N273" s="40"/>
      <c r="O273" s="40"/>
      <c r="P273" s="40"/>
      <c r="Q273" s="56"/>
      <c r="R273" s="82"/>
      <c r="S273" s="40"/>
      <c r="T273" s="40"/>
      <c r="U273" s="40"/>
      <c r="V273" s="56"/>
      <c r="W273" s="83"/>
      <c r="X273" s="84"/>
      <c r="Y273" s="85"/>
      <c r="Z273" s="70" t="str">
        <f>IFERROR(VLOOKUP(Y273, '【参考】数式用'!$A$2:$B$50, 2, FALSE), "")</f>
        <v/>
      </c>
      <c r="AA273" s="2"/>
      <c r="AB273" s="2"/>
      <c r="AC273" s="2"/>
      <c r="AD273" s="2"/>
      <c r="AE273" s="2"/>
      <c r="AF273" s="2"/>
      <c r="AG273" s="2"/>
      <c r="AH273" s="2"/>
      <c r="AI273" s="2"/>
      <c r="AJ273" s="2"/>
    </row>
    <row r="274" ht="34.5" customHeight="1">
      <c r="A274" s="2"/>
      <c r="B274" s="50">
        <f t="shared" si="1"/>
        <v>236</v>
      </c>
      <c r="C274" s="79"/>
      <c r="D274" s="80"/>
      <c r="E274" s="80"/>
      <c r="F274" s="80"/>
      <c r="G274" s="80"/>
      <c r="H274" s="80"/>
      <c r="I274" s="80"/>
      <c r="J274" s="80"/>
      <c r="K274" s="80"/>
      <c r="L274" s="81"/>
      <c r="M274" s="82"/>
      <c r="N274" s="40"/>
      <c r="O274" s="40"/>
      <c r="P274" s="40"/>
      <c r="Q274" s="56"/>
      <c r="R274" s="82"/>
      <c r="S274" s="40"/>
      <c r="T274" s="40"/>
      <c r="U274" s="40"/>
      <c r="V274" s="56"/>
      <c r="W274" s="83"/>
      <c r="X274" s="84"/>
      <c r="Y274" s="85"/>
      <c r="Z274" s="70" t="str">
        <f>IFERROR(VLOOKUP(Y274, '【参考】数式用'!$A$2:$B$50, 2, FALSE), "")</f>
        <v/>
      </c>
      <c r="AA274" s="2"/>
      <c r="AB274" s="2"/>
      <c r="AC274" s="2"/>
      <c r="AD274" s="2"/>
      <c r="AE274" s="2"/>
      <c r="AF274" s="2"/>
      <c r="AG274" s="2"/>
      <c r="AH274" s="2"/>
      <c r="AI274" s="2"/>
      <c r="AJ274" s="2"/>
    </row>
    <row r="275" ht="34.5" customHeight="1">
      <c r="A275" s="2"/>
      <c r="B275" s="50">
        <f t="shared" si="1"/>
        <v>237</v>
      </c>
      <c r="C275" s="79"/>
      <c r="D275" s="80"/>
      <c r="E275" s="80"/>
      <c r="F275" s="80"/>
      <c r="G275" s="80"/>
      <c r="H275" s="80"/>
      <c r="I275" s="80"/>
      <c r="J275" s="80"/>
      <c r="K275" s="80"/>
      <c r="L275" s="81"/>
      <c r="M275" s="82"/>
      <c r="N275" s="40"/>
      <c r="O275" s="40"/>
      <c r="P275" s="40"/>
      <c r="Q275" s="56"/>
      <c r="R275" s="82"/>
      <c r="S275" s="40"/>
      <c r="T275" s="40"/>
      <c r="U275" s="40"/>
      <c r="V275" s="56"/>
      <c r="W275" s="83"/>
      <c r="X275" s="84"/>
      <c r="Y275" s="85"/>
      <c r="Z275" s="70" t="str">
        <f>IFERROR(VLOOKUP(Y275, '【参考】数式用'!$A$2:$B$50, 2, FALSE), "")</f>
        <v/>
      </c>
      <c r="AA275" s="2"/>
      <c r="AB275" s="2"/>
      <c r="AC275" s="2"/>
      <c r="AD275" s="2"/>
      <c r="AE275" s="2"/>
      <c r="AF275" s="2"/>
      <c r="AG275" s="2"/>
      <c r="AH275" s="2"/>
      <c r="AI275" s="2"/>
      <c r="AJ275" s="2"/>
    </row>
    <row r="276" ht="34.5" customHeight="1">
      <c r="A276" s="2"/>
      <c r="B276" s="50">
        <f t="shared" si="1"/>
        <v>238</v>
      </c>
      <c r="C276" s="79"/>
      <c r="D276" s="80"/>
      <c r="E276" s="80"/>
      <c r="F276" s="80"/>
      <c r="G276" s="80"/>
      <c r="H276" s="80"/>
      <c r="I276" s="80"/>
      <c r="J276" s="80"/>
      <c r="K276" s="80"/>
      <c r="L276" s="81"/>
      <c r="M276" s="82"/>
      <c r="N276" s="40"/>
      <c r="O276" s="40"/>
      <c r="P276" s="40"/>
      <c r="Q276" s="56"/>
      <c r="R276" s="82"/>
      <c r="S276" s="40"/>
      <c r="T276" s="40"/>
      <c r="U276" s="40"/>
      <c r="V276" s="56"/>
      <c r="W276" s="83"/>
      <c r="X276" s="84"/>
      <c r="Y276" s="85"/>
      <c r="Z276" s="70" t="str">
        <f>IFERROR(VLOOKUP(Y276, '【参考】数式用'!$A$2:$B$50, 2, FALSE), "")</f>
        <v/>
      </c>
      <c r="AA276" s="2"/>
      <c r="AB276" s="2"/>
      <c r="AC276" s="2"/>
      <c r="AD276" s="2"/>
      <c r="AE276" s="2"/>
      <c r="AF276" s="2"/>
      <c r="AG276" s="2"/>
      <c r="AH276" s="2"/>
      <c r="AI276" s="2"/>
      <c r="AJ276" s="2"/>
    </row>
    <row r="277" ht="34.5" customHeight="1">
      <c r="A277" s="2"/>
      <c r="B277" s="50">
        <f t="shared" si="1"/>
        <v>239</v>
      </c>
      <c r="C277" s="79"/>
      <c r="D277" s="80"/>
      <c r="E277" s="80"/>
      <c r="F277" s="80"/>
      <c r="G277" s="80"/>
      <c r="H277" s="80"/>
      <c r="I277" s="80"/>
      <c r="J277" s="80"/>
      <c r="K277" s="80"/>
      <c r="L277" s="81"/>
      <c r="M277" s="82"/>
      <c r="N277" s="40"/>
      <c r="O277" s="40"/>
      <c r="P277" s="40"/>
      <c r="Q277" s="56"/>
      <c r="R277" s="82"/>
      <c r="S277" s="40"/>
      <c r="T277" s="40"/>
      <c r="U277" s="40"/>
      <c r="V277" s="56"/>
      <c r="W277" s="83"/>
      <c r="X277" s="84"/>
      <c r="Y277" s="85"/>
      <c r="Z277" s="70" t="str">
        <f>IFERROR(VLOOKUP(Y277, '【参考】数式用'!$A$2:$B$50, 2, FALSE), "")</f>
        <v/>
      </c>
      <c r="AA277" s="2"/>
      <c r="AB277" s="2"/>
      <c r="AC277" s="2"/>
      <c r="AD277" s="2"/>
      <c r="AE277" s="2"/>
      <c r="AF277" s="2"/>
      <c r="AG277" s="2"/>
      <c r="AH277" s="2"/>
      <c r="AI277" s="2"/>
      <c r="AJ277" s="2"/>
    </row>
    <row r="278" ht="34.5" customHeight="1">
      <c r="A278" s="2"/>
      <c r="B278" s="50">
        <f t="shared" si="1"/>
        <v>240</v>
      </c>
      <c r="C278" s="79"/>
      <c r="D278" s="80"/>
      <c r="E278" s="80"/>
      <c r="F278" s="80"/>
      <c r="G278" s="80"/>
      <c r="H278" s="80"/>
      <c r="I278" s="80"/>
      <c r="J278" s="80"/>
      <c r="K278" s="80"/>
      <c r="L278" s="81"/>
      <c r="M278" s="82"/>
      <c r="N278" s="40"/>
      <c r="O278" s="40"/>
      <c r="P278" s="40"/>
      <c r="Q278" s="56"/>
      <c r="R278" s="82"/>
      <c r="S278" s="40"/>
      <c r="T278" s="40"/>
      <c r="U278" s="40"/>
      <c r="V278" s="56"/>
      <c r="W278" s="83"/>
      <c r="X278" s="84"/>
      <c r="Y278" s="85"/>
      <c r="Z278" s="70" t="str">
        <f>IFERROR(VLOOKUP(Y278, '【参考】数式用'!$A$2:$B$50, 2, FALSE), "")</f>
        <v/>
      </c>
      <c r="AA278" s="2"/>
      <c r="AB278" s="2"/>
      <c r="AC278" s="2"/>
      <c r="AD278" s="2"/>
      <c r="AE278" s="2"/>
      <c r="AF278" s="2"/>
      <c r="AG278" s="2"/>
      <c r="AH278" s="2"/>
      <c r="AI278" s="2"/>
      <c r="AJ278" s="2"/>
    </row>
    <row r="279" ht="34.5" customHeight="1">
      <c r="A279" s="2"/>
      <c r="B279" s="50">
        <f t="shared" si="1"/>
        <v>241</v>
      </c>
      <c r="C279" s="79"/>
      <c r="D279" s="80"/>
      <c r="E279" s="80"/>
      <c r="F279" s="80"/>
      <c r="G279" s="80"/>
      <c r="H279" s="80"/>
      <c r="I279" s="80"/>
      <c r="J279" s="80"/>
      <c r="K279" s="80"/>
      <c r="L279" s="81"/>
      <c r="M279" s="82"/>
      <c r="N279" s="40"/>
      <c r="O279" s="40"/>
      <c r="P279" s="40"/>
      <c r="Q279" s="56"/>
      <c r="R279" s="82"/>
      <c r="S279" s="40"/>
      <c r="T279" s="40"/>
      <c r="U279" s="40"/>
      <c r="V279" s="56"/>
      <c r="W279" s="83"/>
      <c r="X279" s="84"/>
      <c r="Y279" s="85"/>
      <c r="Z279" s="70" t="str">
        <f>IFERROR(VLOOKUP(Y279, '【参考】数式用'!$A$2:$B$50, 2, FALSE), "")</f>
        <v/>
      </c>
      <c r="AA279" s="2"/>
      <c r="AB279" s="2"/>
      <c r="AC279" s="2"/>
      <c r="AD279" s="2"/>
      <c r="AE279" s="2"/>
      <c r="AF279" s="2"/>
      <c r="AG279" s="2"/>
      <c r="AH279" s="2"/>
      <c r="AI279" s="2"/>
      <c r="AJ279" s="2"/>
    </row>
    <row r="280" ht="34.5" customHeight="1">
      <c r="A280" s="2"/>
      <c r="B280" s="50">
        <f t="shared" si="1"/>
        <v>242</v>
      </c>
      <c r="C280" s="79"/>
      <c r="D280" s="80"/>
      <c r="E280" s="80"/>
      <c r="F280" s="80"/>
      <c r="G280" s="80"/>
      <c r="H280" s="80"/>
      <c r="I280" s="80"/>
      <c r="J280" s="80"/>
      <c r="K280" s="80"/>
      <c r="L280" s="81"/>
      <c r="M280" s="82"/>
      <c r="N280" s="40"/>
      <c r="O280" s="40"/>
      <c r="P280" s="40"/>
      <c r="Q280" s="56"/>
      <c r="R280" s="82"/>
      <c r="S280" s="40"/>
      <c r="T280" s="40"/>
      <c r="U280" s="40"/>
      <c r="V280" s="56"/>
      <c r="W280" s="83"/>
      <c r="X280" s="84"/>
      <c r="Y280" s="85"/>
      <c r="Z280" s="70" t="str">
        <f>IFERROR(VLOOKUP(Y280, '【参考】数式用'!$A$2:$B$50, 2, FALSE), "")</f>
        <v/>
      </c>
      <c r="AA280" s="2"/>
      <c r="AB280" s="2"/>
      <c r="AC280" s="2"/>
      <c r="AD280" s="2"/>
      <c r="AE280" s="2"/>
      <c r="AF280" s="2"/>
      <c r="AG280" s="2"/>
      <c r="AH280" s="2"/>
      <c r="AI280" s="2"/>
      <c r="AJ280" s="2"/>
    </row>
    <row r="281" ht="34.5" customHeight="1">
      <c r="A281" s="2"/>
      <c r="B281" s="50">
        <f t="shared" si="1"/>
        <v>243</v>
      </c>
      <c r="C281" s="79"/>
      <c r="D281" s="80"/>
      <c r="E281" s="80"/>
      <c r="F281" s="80"/>
      <c r="G281" s="80"/>
      <c r="H281" s="80"/>
      <c r="I281" s="80"/>
      <c r="J281" s="80"/>
      <c r="K281" s="80"/>
      <c r="L281" s="81"/>
      <c r="M281" s="82"/>
      <c r="N281" s="40"/>
      <c r="O281" s="40"/>
      <c r="P281" s="40"/>
      <c r="Q281" s="56"/>
      <c r="R281" s="82"/>
      <c r="S281" s="40"/>
      <c r="T281" s="40"/>
      <c r="U281" s="40"/>
      <c r="V281" s="56"/>
      <c r="W281" s="83"/>
      <c r="X281" s="84"/>
      <c r="Y281" s="85"/>
      <c r="Z281" s="70" t="str">
        <f>IFERROR(VLOOKUP(Y281, '【参考】数式用'!$A$2:$B$50, 2, FALSE), "")</f>
        <v/>
      </c>
      <c r="AA281" s="2"/>
      <c r="AB281" s="2"/>
      <c r="AC281" s="2"/>
      <c r="AD281" s="2"/>
      <c r="AE281" s="2"/>
      <c r="AF281" s="2"/>
      <c r="AG281" s="2"/>
      <c r="AH281" s="2"/>
      <c r="AI281" s="2"/>
      <c r="AJ281" s="2"/>
    </row>
    <row r="282" ht="34.5" customHeight="1">
      <c r="A282" s="2"/>
      <c r="B282" s="50">
        <f t="shared" si="1"/>
        <v>244</v>
      </c>
      <c r="C282" s="79"/>
      <c r="D282" s="80"/>
      <c r="E282" s="80"/>
      <c r="F282" s="80"/>
      <c r="G282" s="80"/>
      <c r="H282" s="80"/>
      <c r="I282" s="80"/>
      <c r="J282" s="80"/>
      <c r="K282" s="80"/>
      <c r="L282" s="81"/>
      <c r="M282" s="82"/>
      <c r="N282" s="40"/>
      <c r="O282" s="40"/>
      <c r="P282" s="40"/>
      <c r="Q282" s="56"/>
      <c r="R282" s="82"/>
      <c r="S282" s="40"/>
      <c r="T282" s="40"/>
      <c r="U282" s="40"/>
      <c r="V282" s="56"/>
      <c r="W282" s="83"/>
      <c r="X282" s="84"/>
      <c r="Y282" s="85"/>
      <c r="Z282" s="70" t="str">
        <f>IFERROR(VLOOKUP(Y282, '【参考】数式用'!$A$2:$B$50, 2, FALSE), "")</f>
        <v/>
      </c>
      <c r="AA282" s="2"/>
      <c r="AB282" s="2"/>
      <c r="AC282" s="2"/>
      <c r="AD282" s="2"/>
      <c r="AE282" s="2"/>
      <c r="AF282" s="2"/>
      <c r="AG282" s="2"/>
      <c r="AH282" s="2"/>
      <c r="AI282" s="2"/>
      <c r="AJ282" s="2"/>
    </row>
    <row r="283" ht="34.5" customHeight="1">
      <c r="A283" s="2"/>
      <c r="B283" s="50">
        <f t="shared" si="1"/>
        <v>245</v>
      </c>
      <c r="C283" s="79"/>
      <c r="D283" s="80"/>
      <c r="E283" s="80"/>
      <c r="F283" s="80"/>
      <c r="G283" s="80"/>
      <c r="H283" s="80"/>
      <c r="I283" s="80"/>
      <c r="J283" s="80"/>
      <c r="K283" s="80"/>
      <c r="L283" s="81"/>
      <c r="M283" s="82"/>
      <c r="N283" s="40"/>
      <c r="O283" s="40"/>
      <c r="P283" s="40"/>
      <c r="Q283" s="56"/>
      <c r="R283" s="82"/>
      <c r="S283" s="40"/>
      <c r="T283" s="40"/>
      <c r="U283" s="40"/>
      <c r="V283" s="56"/>
      <c r="W283" s="83"/>
      <c r="X283" s="84"/>
      <c r="Y283" s="85"/>
      <c r="Z283" s="70" t="str">
        <f>IFERROR(VLOOKUP(Y283, '【参考】数式用'!$A$2:$B$50, 2, FALSE), "")</f>
        <v/>
      </c>
      <c r="AA283" s="2"/>
      <c r="AB283" s="2"/>
      <c r="AC283" s="2"/>
      <c r="AD283" s="2"/>
      <c r="AE283" s="2"/>
      <c r="AF283" s="2"/>
      <c r="AG283" s="2"/>
      <c r="AH283" s="2"/>
      <c r="AI283" s="2"/>
      <c r="AJ283" s="2"/>
    </row>
    <row r="284" ht="34.5" customHeight="1">
      <c r="A284" s="2"/>
      <c r="B284" s="50">
        <f t="shared" si="1"/>
        <v>246</v>
      </c>
      <c r="C284" s="79"/>
      <c r="D284" s="80"/>
      <c r="E284" s="80"/>
      <c r="F284" s="80"/>
      <c r="G284" s="80"/>
      <c r="H284" s="80"/>
      <c r="I284" s="80"/>
      <c r="J284" s="80"/>
      <c r="K284" s="80"/>
      <c r="L284" s="81"/>
      <c r="M284" s="82"/>
      <c r="N284" s="40"/>
      <c r="O284" s="40"/>
      <c r="P284" s="40"/>
      <c r="Q284" s="56"/>
      <c r="R284" s="82"/>
      <c r="S284" s="40"/>
      <c r="T284" s="40"/>
      <c r="U284" s="40"/>
      <c r="V284" s="56"/>
      <c r="W284" s="83"/>
      <c r="X284" s="84"/>
      <c r="Y284" s="85"/>
      <c r="Z284" s="70" t="str">
        <f>IFERROR(VLOOKUP(Y284, '【参考】数式用'!$A$2:$B$50, 2, FALSE), "")</f>
        <v/>
      </c>
      <c r="AA284" s="2"/>
      <c r="AB284" s="2"/>
      <c r="AC284" s="2"/>
      <c r="AD284" s="2"/>
      <c r="AE284" s="2"/>
      <c r="AF284" s="2"/>
      <c r="AG284" s="2"/>
      <c r="AH284" s="2"/>
      <c r="AI284" s="2"/>
      <c r="AJ284" s="2"/>
    </row>
    <row r="285" ht="34.5" customHeight="1">
      <c r="A285" s="2"/>
      <c r="B285" s="50">
        <f t="shared" si="1"/>
        <v>247</v>
      </c>
      <c r="C285" s="79"/>
      <c r="D285" s="80"/>
      <c r="E285" s="80"/>
      <c r="F285" s="80"/>
      <c r="G285" s="80"/>
      <c r="H285" s="80"/>
      <c r="I285" s="80"/>
      <c r="J285" s="80"/>
      <c r="K285" s="80"/>
      <c r="L285" s="81"/>
      <c r="M285" s="82"/>
      <c r="N285" s="40"/>
      <c r="O285" s="40"/>
      <c r="P285" s="40"/>
      <c r="Q285" s="56"/>
      <c r="R285" s="82"/>
      <c r="S285" s="40"/>
      <c r="T285" s="40"/>
      <c r="U285" s="40"/>
      <c r="V285" s="56"/>
      <c r="W285" s="83"/>
      <c r="X285" s="84"/>
      <c r="Y285" s="85"/>
      <c r="Z285" s="70" t="str">
        <f>IFERROR(VLOOKUP(Y285, '【参考】数式用'!$A$2:$B$50, 2, FALSE), "")</f>
        <v/>
      </c>
      <c r="AA285" s="2"/>
      <c r="AB285" s="2"/>
      <c r="AC285" s="2"/>
      <c r="AD285" s="2"/>
      <c r="AE285" s="2"/>
      <c r="AF285" s="2"/>
      <c r="AG285" s="2"/>
      <c r="AH285" s="2"/>
      <c r="AI285" s="2"/>
      <c r="AJ285" s="2"/>
    </row>
    <row r="286" ht="34.5" customHeight="1">
      <c r="A286" s="2"/>
      <c r="B286" s="50">
        <f t="shared" si="1"/>
        <v>248</v>
      </c>
      <c r="C286" s="79"/>
      <c r="D286" s="80"/>
      <c r="E286" s="80"/>
      <c r="F286" s="80"/>
      <c r="G286" s="80"/>
      <c r="H286" s="80"/>
      <c r="I286" s="80"/>
      <c r="J286" s="80"/>
      <c r="K286" s="80"/>
      <c r="L286" s="81"/>
      <c r="M286" s="82"/>
      <c r="N286" s="40"/>
      <c r="O286" s="40"/>
      <c r="P286" s="40"/>
      <c r="Q286" s="56"/>
      <c r="R286" s="82"/>
      <c r="S286" s="40"/>
      <c r="T286" s="40"/>
      <c r="U286" s="40"/>
      <c r="V286" s="56"/>
      <c r="W286" s="83"/>
      <c r="X286" s="84"/>
      <c r="Y286" s="85"/>
      <c r="Z286" s="70" t="str">
        <f>IFERROR(VLOOKUP(Y286, '【参考】数式用'!$A$2:$B$50, 2, FALSE), "")</f>
        <v/>
      </c>
      <c r="AA286" s="2"/>
      <c r="AB286" s="2"/>
      <c r="AC286" s="2"/>
      <c r="AD286" s="2"/>
      <c r="AE286" s="2"/>
      <c r="AF286" s="2"/>
      <c r="AG286" s="2"/>
      <c r="AH286" s="2"/>
      <c r="AI286" s="2"/>
      <c r="AJ286" s="2"/>
    </row>
    <row r="287" ht="34.5" customHeight="1">
      <c r="A287" s="2"/>
      <c r="B287" s="50">
        <f t="shared" si="1"/>
        <v>249</v>
      </c>
      <c r="C287" s="79"/>
      <c r="D287" s="80"/>
      <c r="E287" s="80"/>
      <c r="F287" s="80"/>
      <c r="G287" s="80"/>
      <c r="H287" s="80"/>
      <c r="I287" s="80"/>
      <c r="J287" s="80"/>
      <c r="K287" s="80"/>
      <c r="L287" s="81"/>
      <c r="M287" s="82"/>
      <c r="N287" s="40"/>
      <c r="O287" s="40"/>
      <c r="P287" s="40"/>
      <c r="Q287" s="56"/>
      <c r="R287" s="82"/>
      <c r="S287" s="40"/>
      <c r="T287" s="40"/>
      <c r="U287" s="40"/>
      <c r="V287" s="56"/>
      <c r="W287" s="83"/>
      <c r="X287" s="84"/>
      <c r="Y287" s="85"/>
      <c r="Z287" s="70" t="str">
        <f>IFERROR(VLOOKUP(Y287, '【参考】数式用'!$A$2:$B$50, 2, FALSE), "")</f>
        <v/>
      </c>
      <c r="AA287" s="2"/>
      <c r="AB287" s="2"/>
      <c r="AC287" s="2"/>
      <c r="AD287" s="2"/>
      <c r="AE287" s="2"/>
      <c r="AF287" s="2"/>
      <c r="AG287" s="2"/>
      <c r="AH287" s="2"/>
      <c r="AI287" s="2"/>
      <c r="AJ287" s="2"/>
    </row>
    <row r="288" ht="34.5" customHeight="1">
      <c r="A288" s="2"/>
      <c r="B288" s="50">
        <f t="shared" si="1"/>
        <v>250</v>
      </c>
      <c r="C288" s="79"/>
      <c r="D288" s="80"/>
      <c r="E288" s="80"/>
      <c r="F288" s="80"/>
      <c r="G288" s="80"/>
      <c r="H288" s="80"/>
      <c r="I288" s="80"/>
      <c r="J288" s="80"/>
      <c r="K288" s="80"/>
      <c r="L288" s="81"/>
      <c r="M288" s="82"/>
      <c r="N288" s="40"/>
      <c r="O288" s="40"/>
      <c r="P288" s="40"/>
      <c r="Q288" s="56"/>
      <c r="R288" s="82"/>
      <c r="S288" s="40"/>
      <c r="T288" s="40"/>
      <c r="U288" s="40"/>
      <c r="V288" s="56"/>
      <c r="W288" s="83"/>
      <c r="X288" s="84"/>
      <c r="Y288" s="85"/>
      <c r="Z288" s="70" t="str">
        <f>IFERROR(VLOOKUP(Y288, '【参考】数式用'!$A$2:$B$50, 2, FALSE), "")</f>
        <v/>
      </c>
      <c r="AA288" s="2"/>
      <c r="AB288" s="2"/>
      <c r="AC288" s="2"/>
      <c r="AD288" s="2"/>
      <c r="AE288" s="2"/>
      <c r="AF288" s="2"/>
      <c r="AG288" s="2"/>
      <c r="AH288" s="2"/>
      <c r="AI288" s="2"/>
      <c r="AJ288" s="2"/>
    </row>
    <row r="289" ht="34.5" customHeight="1">
      <c r="A289" s="2"/>
      <c r="B289" s="50">
        <f t="shared" si="1"/>
        <v>251</v>
      </c>
      <c r="C289" s="79"/>
      <c r="D289" s="80"/>
      <c r="E289" s="80"/>
      <c r="F289" s="80"/>
      <c r="G289" s="80"/>
      <c r="H289" s="80"/>
      <c r="I289" s="80"/>
      <c r="J289" s="80"/>
      <c r="K289" s="80"/>
      <c r="L289" s="81"/>
      <c r="M289" s="82"/>
      <c r="N289" s="40"/>
      <c r="O289" s="40"/>
      <c r="P289" s="40"/>
      <c r="Q289" s="56"/>
      <c r="R289" s="82"/>
      <c r="S289" s="40"/>
      <c r="T289" s="40"/>
      <c r="U289" s="40"/>
      <c r="V289" s="56"/>
      <c r="W289" s="83"/>
      <c r="X289" s="84"/>
      <c r="Y289" s="85"/>
      <c r="Z289" s="70" t="str">
        <f>IFERROR(VLOOKUP(Y289, '【参考】数式用'!$A$2:$B$50, 2, FALSE), "")</f>
        <v/>
      </c>
      <c r="AA289" s="2"/>
      <c r="AB289" s="2"/>
      <c r="AC289" s="2"/>
      <c r="AD289" s="2"/>
      <c r="AE289" s="2"/>
      <c r="AF289" s="2"/>
      <c r="AG289" s="2"/>
      <c r="AH289" s="2"/>
      <c r="AI289" s="2"/>
      <c r="AJ289" s="2"/>
    </row>
    <row r="290" ht="34.5" customHeight="1">
      <c r="A290" s="2"/>
      <c r="B290" s="50">
        <f t="shared" si="1"/>
        <v>252</v>
      </c>
      <c r="C290" s="79"/>
      <c r="D290" s="80"/>
      <c r="E290" s="80"/>
      <c r="F290" s="80"/>
      <c r="G290" s="80"/>
      <c r="H290" s="80"/>
      <c r="I290" s="80"/>
      <c r="J290" s="80"/>
      <c r="K290" s="80"/>
      <c r="L290" s="81"/>
      <c r="M290" s="82"/>
      <c r="N290" s="40"/>
      <c r="O290" s="40"/>
      <c r="P290" s="40"/>
      <c r="Q290" s="56"/>
      <c r="R290" s="82"/>
      <c r="S290" s="40"/>
      <c r="T290" s="40"/>
      <c r="U290" s="40"/>
      <c r="V290" s="56"/>
      <c r="W290" s="83"/>
      <c r="X290" s="84"/>
      <c r="Y290" s="85"/>
      <c r="Z290" s="70" t="str">
        <f>IFERROR(VLOOKUP(Y290, '【参考】数式用'!$A$2:$B$50, 2, FALSE), "")</f>
        <v/>
      </c>
      <c r="AA290" s="2"/>
      <c r="AB290" s="2"/>
      <c r="AC290" s="2"/>
      <c r="AD290" s="2"/>
      <c r="AE290" s="2"/>
      <c r="AF290" s="2"/>
      <c r="AG290" s="2"/>
      <c r="AH290" s="2"/>
      <c r="AI290" s="2"/>
      <c r="AJ290" s="2"/>
    </row>
    <row r="291" ht="34.5" customHeight="1">
      <c r="A291" s="2"/>
      <c r="B291" s="50">
        <f t="shared" si="1"/>
        <v>253</v>
      </c>
      <c r="C291" s="79"/>
      <c r="D291" s="80"/>
      <c r="E291" s="80"/>
      <c r="F291" s="80"/>
      <c r="G291" s="80"/>
      <c r="H291" s="80"/>
      <c r="I291" s="80"/>
      <c r="J291" s="80"/>
      <c r="K291" s="80"/>
      <c r="L291" s="81"/>
      <c r="M291" s="82"/>
      <c r="N291" s="40"/>
      <c r="O291" s="40"/>
      <c r="P291" s="40"/>
      <c r="Q291" s="56"/>
      <c r="R291" s="82"/>
      <c r="S291" s="40"/>
      <c r="T291" s="40"/>
      <c r="U291" s="40"/>
      <c r="V291" s="56"/>
      <c r="W291" s="83"/>
      <c r="X291" s="84"/>
      <c r="Y291" s="85"/>
      <c r="Z291" s="70" t="str">
        <f>IFERROR(VLOOKUP(Y291, '【参考】数式用'!$A$2:$B$50, 2, FALSE), "")</f>
        <v/>
      </c>
      <c r="AA291" s="2"/>
      <c r="AB291" s="2"/>
      <c r="AC291" s="2"/>
      <c r="AD291" s="2"/>
      <c r="AE291" s="2"/>
      <c r="AF291" s="2"/>
      <c r="AG291" s="2"/>
      <c r="AH291" s="2"/>
      <c r="AI291" s="2"/>
      <c r="AJ291" s="2"/>
    </row>
    <row r="292" ht="34.5" customHeight="1">
      <c r="A292" s="2"/>
      <c r="B292" s="50">
        <f t="shared" si="1"/>
        <v>254</v>
      </c>
      <c r="C292" s="79"/>
      <c r="D292" s="80"/>
      <c r="E292" s="80"/>
      <c r="F292" s="80"/>
      <c r="G292" s="80"/>
      <c r="H292" s="80"/>
      <c r="I292" s="80"/>
      <c r="J292" s="80"/>
      <c r="K292" s="80"/>
      <c r="L292" s="81"/>
      <c r="M292" s="82"/>
      <c r="N292" s="40"/>
      <c r="O292" s="40"/>
      <c r="P292" s="40"/>
      <c r="Q292" s="56"/>
      <c r="R292" s="82"/>
      <c r="S292" s="40"/>
      <c r="T292" s="40"/>
      <c r="U292" s="40"/>
      <c r="V292" s="56"/>
      <c r="W292" s="83"/>
      <c r="X292" s="84"/>
      <c r="Y292" s="85"/>
      <c r="Z292" s="70" t="str">
        <f>IFERROR(VLOOKUP(Y292, '【参考】数式用'!$A$2:$B$50, 2, FALSE), "")</f>
        <v/>
      </c>
      <c r="AA292" s="2"/>
      <c r="AB292" s="2"/>
      <c r="AC292" s="2"/>
      <c r="AD292" s="2"/>
      <c r="AE292" s="2"/>
      <c r="AF292" s="2"/>
      <c r="AG292" s="2"/>
      <c r="AH292" s="2"/>
      <c r="AI292" s="2"/>
      <c r="AJ292" s="2"/>
    </row>
    <row r="293" ht="34.5" customHeight="1">
      <c r="A293" s="2"/>
      <c r="B293" s="50">
        <f t="shared" si="1"/>
        <v>255</v>
      </c>
      <c r="C293" s="79"/>
      <c r="D293" s="80"/>
      <c r="E293" s="80"/>
      <c r="F293" s="80"/>
      <c r="G293" s="80"/>
      <c r="H293" s="80"/>
      <c r="I293" s="80"/>
      <c r="J293" s="80"/>
      <c r="K293" s="80"/>
      <c r="L293" s="81"/>
      <c r="M293" s="82"/>
      <c r="N293" s="40"/>
      <c r="O293" s="40"/>
      <c r="P293" s="40"/>
      <c r="Q293" s="56"/>
      <c r="R293" s="82"/>
      <c r="S293" s="40"/>
      <c r="T293" s="40"/>
      <c r="U293" s="40"/>
      <c r="V293" s="56"/>
      <c r="W293" s="83"/>
      <c r="X293" s="84"/>
      <c r="Y293" s="85"/>
      <c r="Z293" s="70" t="str">
        <f>IFERROR(VLOOKUP(Y293, '【参考】数式用'!$A$2:$B$50, 2, FALSE), "")</f>
        <v/>
      </c>
      <c r="AA293" s="2"/>
      <c r="AB293" s="2"/>
      <c r="AC293" s="2"/>
      <c r="AD293" s="2"/>
      <c r="AE293" s="2"/>
      <c r="AF293" s="2"/>
      <c r="AG293" s="2"/>
      <c r="AH293" s="2"/>
      <c r="AI293" s="2"/>
      <c r="AJ293" s="2"/>
    </row>
    <row r="294" ht="34.5" customHeight="1">
      <c r="A294" s="2"/>
      <c r="B294" s="50">
        <f t="shared" si="1"/>
        <v>256</v>
      </c>
      <c r="C294" s="79"/>
      <c r="D294" s="80"/>
      <c r="E294" s="80"/>
      <c r="F294" s="80"/>
      <c r="G294" s="80"/>
      <c r="H294" s="80"/>
      <c r="I294" s="80"/>
      <c r="J294" s="80"/>
      <c r="K294" s="80"/>
      <c r="L294" s="81"/>
      <c r="M294" s="82"/>
      <c r="N294" s="40"/>
      <c r="O294" s="40"/>
      <c r="P294" s="40"/>
      <c r="Q294" s="56"/>
      <c r="R294" s="82"/>
      <c r="S294" s="40"/>
      <c r="T294" s="40"/>
      <c r="U294" s="40"/>
      <c r="V294" s="56"/>
      <c r="W294" s="83"/>
      <c r="X294" s="84"/>
      <c r="Y294" s="85"/>
      <c r="Z294" s="70" t="str">
        <f>IFERROR(VLOOKUP(Y294, '【参考】数式用'!$A$2:$B$50, 2, FALSE), "")</f>
        <v/>
      </c>
      <c r="AA294" s="2"/>
      <c r="AB294" s="2"/>
      <c r="AC294" s="2"/>
      <c r="AD294" s="2"/>
      <c r="AE294" s="2"/>
      <c r="AF294" s="2"/>
      <c r="AG294" s="2"/>
      <c r="AH294" s="2"/>
      <c r="AI294" s="2"/>
      <c r="AJ294" s="2"/>
    </row>
    <row r="295" ht="34.5" customHeight="1">
      <c r="A295" s="2"/>
      <c r="B295" s="50">
        <f t="shared" si="1"/>
        <v>257</v>
      </c>
      <c r="C295" s="79"/>
      <c r="D295" s="80"/>
      <c r="E295" s="80"/>
      <c r="F295" s="80"/>
      <c r="G295" s="80"/>
      <c r="H295" s="80"/>
      <c r="I295" s="80"/>
      <c r="J295" s="80"/>
      <c r="K295" s="80"/>
      <c r="L295" s="81"/>
      <c r="M295" s="82"/>
      <c r="N295" s="40"/>
      <c r="O295" s="40"/>
      <c r="P295" s="40"/>
      <c r="Q295" s="56"/>
      <c r="R295" s="82"/>
      <c r="S295" s="40"/>
      <c r="T295" s="40"/>
      <c r="U295" s="40"/>
      <c r="V295" s="56"/>
      <c r="W295" s="83"/>
      <c r="X295" s="84"/>
      <c r="Y295" s="85"/>
      <c r="Z295" s="70" t="str">
        <f>IFERROR(VLOOKUP(Y295, '【参考】数式用'!$A$2:$B$50, 2, FALSE), "")</f>
        <v/>
      </c>
      <c r="AA295" s="2"/>
      <c r="AB295" s="2"/>
      <c r="AC295" s="2"/>
      <c r="AD295" s="2"/>
      <c r="AE295" s="2"/>
      <c r="AF295" s="2"/>
      <c r="AG295" s="2"/>
      <c r="AH295" s="2"/>
      <c r="AI295" s="2"/>
      <c r="AJ295" s="2"/>
    </row>
    <row r="296" ht="34.5" customHeight="1">
      <c r="A296" s="2"/>
      <c r="B296" s="50">
        <f t="shared" si="1"/>
        <v>258</v>
      </c>
      <c r="C296" s="79"/>
      <c r="D296" s="80"/>
      <c r="E296" s="80"/>
      <c r="F296" s="80"/>
      <c r="G296" s="80"/>
      <c r="H296" s="80"/>
      <c r="I296" s="80"/>
      <c r="J296" s="80"/>
      <c r="K296" s="80"/>
      <c r="L296" s="81"/>
      <c r="M296" s="82"/>
      <c r="N296" s="40"/>
      <c r="O296" s="40"/>
      <c r="P296" s="40"/>
      <c r="Q296" s="56"/>
      <c r="R296" s="82"/>
      <c r="S296" s="40"/>
      <c r="T296" s="40"/>
      <c r="U296" s="40"/>
      <c r="V296" s="56"/>
      <c r="W296" s="83"/>
      <c r="X296" s="84"/>
      <c r="Y296" s="85"/>
      <c r="Z296" s="70" t="str">
        <f>IFERROR(VLOOKUP(Y296, '【参考】数式用'!$A$2:$B$50, 2, FALSE), "")</f>
        <v/>
      </c>
      <c r="AA296" s="2"/>
      <c r="AB296" s="2"/>
      <c r="AC296" s="2"/>
      <c r="AD296" s="2"/>
      <c r="AE296" s="2"/>
      <c r="AF296" s="2"/>
      <c r="AG296" s="2"/>
      <c r="AH296" s="2"/>
      <c r="AI296" s="2"/>
      <c r="AJ296" s="2"/>
    </row>
    <row r="297" ht="34.5" customHeight="1">
      <c r="A297" s="2"/>
      <c r="B297" s="50">
        <f t="shared" si="1"/>
        <v>259</v>
      </c>
      <c r="C297" s="79"/>
      <c r="D297" s="80"/>
      <c r="E297" s="80"/>
      <c r="F297" s="80"/>
      <c r="G297" s="80"/>
      <c r="H297" s="80"/>
      <c r="I297" s="80"/>
      <c r="J297" s="80"/>
      <c r="K297" s="80"/>
      <c r="L297" s="81"/>
      <c r="M297" s="82"/>
      <c r="N297" s="40"/>
      <c r="O297" s="40"/>
      <c r="P297" s="40"/>
      <c r="Q297" s="56"/>
      <c r="R297" s="82"/>
      <c r="S297" s="40"/>
      <c r="T297" s="40"/>
      <c r="U297" s="40"/>
      <c r="V297" s="56"/>
      <c r="W297" s="83"/>
      <c r="X297" s="84"/>
      <c r="Y297" s="85"/>
      <c r="Z297" s="70" t="str">
        <f>IFERROR(VLOOKUP(Y297, '【参考】数式用'!$A$2:$B$50, 2, FALSE), "")</f>
        <v/>
      </c>
      <c r="AA297" s="2"/>
      <c r="AB297" s="2"/>
      <c r="AC297" s="2"/>
      <c r="AD297" s="2"/>
      <c r="AE297" s="2"/>
      <c r="AF297" s="2"/>
      <c r="AG297" s="2"/>
      <c r="AH297" s="2"/>
      <c r="AI297" s="2"/>
      <c r="AJ297" s="2"/>
    </row>
    <row r="298" ht="34.5" customHeight="1">
      <c r="A298" s="2"/>
      <c r="B298" s="50">
        <f t="shared" si="1"/>
        <v>260</v>
      </c>
      <c r="C298" s="79"/>
      <c r="D298" s="80"/>
      <c r="E298" s="80"/>
      <c r="F298" s="80"/>
      <c r="G298" s="80"/>
      <c r="H298" s="80"/>
      <c r="I298" s="80"/>
      <c r="J298" s="80"/>
      <c r="K298" s="80"/>
      <c r="L298" s="81"/>
      <c r="M298" s="82"/>
      <c r="N298" s="40"/>
      <c r="O298" s="40"/>
      <c r="P298" s="40"/>
      <c r="Q298" s="56"/>
      <c r="R298" s="82"/>
      <c r="S298" s="40"/>
      <c r="T298" s="40"/>
      <c r="U298" s="40"/>
      <c r="V298" s="56"/>
      <c r="W298" s="83"/>
      <c r="X298" s="84"/>
      <c r="Y298" s="85"/>
      <c r="Z298" s="70" t="str">
        <f>IFERROR(VLOOKUP(Y298, '【参考】数式用'!$A$2:$B$50, 2, FALSE), "")</f>
        <v/>
      </c>
      <c r="AA298" s="2"/>
      <c r="AB298" s="2"/>
      <c r="AC298" s="2"/>
      <c r="AD298" s="2"/>
      <c r="AE298" s="2"/>
      <c r="AF298" s="2"/>
      <c r="AG298" s="2"/>
      <c r="AH298" s="2"/>
      <c r="AI298" s="2"/>
      <c r="AJ298" s="2"/>
    </row>
    <row r="299" ht="34.5" customHeight="1">
      <c r="A299" s="2"/>
      <c r="B299" s="50">
        <f t="shared" si="1"/>
        <v>261</v>
      </c>
      <c r="C299" s="79"/>
      <c r="D299" s="80"/>
      <c r="E299" s="80"/>
      <c r="F299" s="80"/>
      <c r="G299" s="80"/>
      <c r="H299" s="80"/>
      <c r="I299" s="80"/>
      <c r="J299" s="80"/>
      <c r="K299" s="80"/>
      <c r="L299" s="81"/>
      <c r="M299" s="82"/>
      <c r="N299" s="40"/>
      <c r="O299" s="40"/>
      <c r="P299" s="40"/>
      <c r="Q299" s="56"/>
      <c r="R299" s="82"/>
      <c r="S299" s="40"/>
      <c r="T299" s="40"/>
      <c r="U299" s="40"/>
      <c r="V299" s="56"/>
      <c r="W299" s="83"/>
      <c r="X299" s="84"/>
      <c r="Y299" s="85"/>
      <c r="Z299" s="70" t="str">
        <f>IFERROR(VLOOKUP(Y299, '【参考】数式用'!$A$2:$B$50, 2, FALSE), "")</f>
        <v/>
      </c>
      <c r="AA299" s="2"/>
      <c r="AB299" s="2"/>
      <c r="AC299" s="2"/>
      <c r="AD299" s="2"/>
      <c r="AE299" s="2"/>
      <c r="AF299" s="2"/>
      <c r="AG299" s="2"/>
      <c r="AH299" s="2"/>
      <c r="AI299" s="2"/>
      <c r="AJ299" s="2"/>
    </row>
    <row r="300" ht="34.5" customHeight="1">
      <c r="A300" s="2"/>
      <c r="B300" s="50">
        <f t="shared" si="1"/>
        <v>262</v>
      </c>
      <c r="C300" s="79"/>
      <c r="D300" s="80"/>
      <c r="E300" s="80"/>
      <c r="F300" s="80"/>
      <c r="G300" s="80"/>
      <c r="H300" s="80"/>
      <c r="I300" s="80"/>
      <c r="J300" s="80"/>
      <c r="K300" s="80"/>
      <c r="L300" s="81"/>
      <c r="M300" s="82"/>
      <c r="N300" s="40"/>
      <c r="O300" s="40"/>
      <c r="P300" s="40"/>
      <c r="Q300" s="56"/>
      <c r="R300" s="82"/>
      <c r="S300" s="40"/>
      <c r="T300" s="40"/>
      <c r="U300" s="40"/>
      <c r="V300" s="56"/>
      <c r="W300" s="83"/>
      <c r="X300" s="84"/>
      <c r="Y300" s="85"/>
      <c r="Z300" s="70" t="str">
        <f>IFERROR(VLOOKUP(Y300, '【参考】数式用'!$A$2:$B$50, 2, FALSE), "")</f>
        <v/>
      </c>
      <c r="AA300" s="2"/>
      <c r="AB300" s="2"/>
      <c r="AC300" s="2"/>
      <c r="AD300" s="2"/>
      <c r="AE300" s="2"/>
      <c r="AF300" s="2"/>
      <c r="AG300" s="2"/>
      <c r="AH300" s="2"/>
      <c r="AI300" s="2"/>
      <c r="AJ300" s="2"/>
    </row>
    <row r="301" ht="34.5" customHeight="1">
      <c r="A301" s="2"/>
      <c r="B301" s="50">
        <f t="shared" si="1"/>
        <v>263</v>
      </c>
      <c r="C301" s="79"/>
      <c r="D301" s="80"/>
      <c r="E301" s="80"/>
      <c r="F301" s="80"/>
      <c r="G301" s="80"/>
      <c r="H301" s="80"/>
      <c r="I301" s="80"/>
      <c r="J301" s="80"/>
      <c r="K301" s="80"/>
      <c r="L301" s="81"/>
      <c r="M301" s="82"/>
      <c r="N301" s="40"/>
      <c r="O301" s="40"/>
      <c r="P301" s="40"/>
      <c r="Q301" s="56"/>
      <c r="R301" s="82"/>
      <c r="S301" s="40"/>
      <c r="T301" s="40"/>
      <c r="U301" s="40"/>
      <c r="V301" s="56"/>
      <c r="W301" s="83"/>
      <c r="X301" s="84"/>
      <c r="Y301" s="85"/>
      <c r="Z301" s="70" t="str">
        <f>IFERROR(VLOOKUP(Y301, '【参考】数式用'!$A$2:$B$50, 2, FALSE), "")</f>
        <v/>
      </c>
      <c r="AA301" s="2"/>
      <c r="AB301" s="2"/>
      <c r="AC301" s="2"/>
      <c r="AD301" s="2"/>
      <c r="AE301" s="2"/>
      <c r="AF301" s="2"/>
      <c r="AG301" s="2"/>
      <c r="AH301" s="2"/>
      <c r="AI301" s="2"/>
      <c r="AJ301" s="2"/>
    </row>
    <row r="302" ht="34.5" customHeight="1">
      <c r="A302" s="2"/>
      <c r="B302" s="50">
        <f t="shared" si="1"/>
        <v>264</v>
      </c>
      <c r="C302" s="79"/>
      <c r="D302" s="80"/>
      <c r="E302" s="80"/>
      <c r="F302" s="80"/>
      <c r="G302" s="80"/>
      <c r="H302" s="80"/>
      <c r="I302" s="80"/>
      <c r="J302" s="80"/>
      <c r="K302" s="80"/>
      <c r="L302" s="81"/>
      <c r="M302" s="82"/>
      <c r="N302" s="40"/>
      <c r="O302" s="40"/>
      <c r="P302" s="40"/>
      <c r="Q302" s="56"/>
      <c r="R302" s="82"/>
      <c r="S302" s="40"/>
      <c r="T302" s="40"/>
      <c r="U302" s="40"/>
      <c r="V302" s="56"/>
      <c r="W302" s="83"/>
      <c r="X302" s="84"/>
      <c r="Y302" s="85"/>
      <c r="Z302" s="70" t="str">
        <f>IFERROR(VLOOKUP(Y302, '【参考】数式用'!$A$2:$B$50, 2, FALSE), "")</f>
        <v/>
      </c>
      <c r="AA302" s="2"/>
      <c r="AB302" s="2"/>
      <c r="AC302" s="2"/>
      <c r="AD302" s="2"/>
      <c r="AE302" s="2"/>
      <c r="AF302" s="2"/>
      <c r="AG302" s="2"/>
      <c r="AH302" s="2"/>
      <c r="AI302" s="2"/>
      <c r="AJ302" s="2"/>
    </row>
    <row r="303" ht="34.5" customHeight="1">
      <c r="A303" s="2"/>
      <c r="B303" s="50">
        <f t="shared" si="1"/>
        <v>265</v>
      </c>
      <c r="C303" s="79"/>
      <c r="D303" s="80"/>
      <c r="E303" s="80"/>
      <c r="F303" s="80"/>
      <c r="G303" s="80"/>
      <c r="H303" s="80"/>
      <c r="I303" s="80"/>
      <c r="J303" s="80"/>
      <c r="K303" s="80"/>
      <c r="L303" s="81"/>
      <c r="M303" s="82"/>
      <c r="N303" s="40"/>
      <c r="O303" s="40"/>
      <c r="P303" s="40"/>
      <c r="Q303" s="56"/>
      <c r="R303" s="82"/>
      <c r="S303" s="40"/>
      <c r="T303" s="40"/>
      <c r="U303" s="40"/>
      <c r="V303" s="56"/>
      <c r="W303" s="83"/>
      <c r="X303" s="84"/>
      <c r="Y303" s="85"/>
      <c r="Z303" s="70" t="str">
        <f>IFERROR(VLOOKUP(Y303, '【参考】数式用'!$A$2:$B$50, 2, FALSE), "")</f>
        <v/>
      </c>
      <c r="AA303" s="2"/>
      <c r="AB303" s="2"/>
      <c r="AC303" s="2"/>
      <c r="AD303" s="2"/>
      <c r="AE303" s="2"/>
      <c r="AF303" s="2"/>
      <c r="AG303" s="2"/>
      <c r="AH303" s="2"/>
      <c r="AI303" s="2"/>
      <c r="AJ303" s="2"/>
    </row>
    <row r="304" ht="34.5" customHeight="1">
      <c r="A304" s="2"/>
      <c r="B304" s="50">
        <f t="shared" si="1"/>
        <v>266</v>
      </c>
      <c r="C304" s="79"/>
      <c r="D304" s="80"/>
      <c r="E304" s="80"/>
      <c r="F304" s="80"/>
      <c r="G304" s="80"/>
      <c r="H304" s="80"/>
      <c r="I304" s="80"/>
      <c r="J304" s="80"/>
      <c r="K304" s="80"/>
      <c r="L304" s="81"/>
      <c r="M304" s="82"/>
      <c r="N304" s="40"/>
      <c r="O304" s="40"/>
      <c r="P304" s="40"/>
      <c r="Q304" s="56"/>
      <c r="R304" s="82"/>
      <c r="S304" s="40"/>
      <c r="T304" s="40"/>
      <c r="U304" s="40"/>
      <c r="V304" s="56"/>
      <c r="W304" s="83"/>
      <c r="X304" s="84"/>
      <c r="Y304" s="85"/>
      <c r="Z304" s="70" t="str">
        <f>IFERROR(VLOOKUP(Y304, '【参考】数式用'!$A$2:$B$50, 2, FALSE), "")</f>
        <v/>
      </c>
      <c r="AA304" s="2"/>
      <c r="AB304" s="2"/>
      <c r="AC304" s="2"/>
      <c r="AD304" s="2"/>
      <c r="AE304" s="2"/>
      <c r="AF304" s="2"/>
      <c r="AG304" s="2"/>
      <c r="AH304" s="2"/>
      <c r="AI304" s="2"/>
      <c r="AJ304" s="2"/>
    </row>
    <row r="305" ht="34.5" customHeight="1">
      <c r="A305" s="2"/>
      <c r="B305" s="50">
        <f t="shared" si="1"/>
        <v>267</v>
      </c>
      <c r="C305" s="79"/>
      <c r="D305" s="80"/>
      <c r="E305" s="80"/>
      <c r="F305" s="80"/>
      <c r="G305" s="80"/>
      <c r="H305" s="80"/>
      <c r="I305" s="80"/>
      <c r="J305" s="80"/>
      <c r="K305" s="80"/>
      <c r="L305" s="81"/>
      <c r="M305" s="82"/>
      <c r="N305" s="40"/>
      <c r="O305" s="40"/>
      <c r="P305" s="40"/>
      <c r="Q305" s="56"/>
      <c r="R305" s="82"/>
      <c r="S305" s="40"/>
      <c r="T305" s="40"/>
      <c r="U305" s="40"/>
      <c r="V305" s="56"/>
      <c r="W305" s="83"/>
      <c r="X305" s="84"/>
      <c r="Y305" s="85"/>
      <c r="Z305" s="70" t="str">
        <f>IFERROR(VLOOKUP(Y305, '【参考】数式用'!$A$2:$B$50, 2, FALSE), "")</f>
        <v/>
      </c>
      <c r="AA305" s="2"/>
      <c r="AB305" s="2"/>
      <c r="AC305" s="2"/>
      <c r="AD305" s="2"/>
      <c r="AE305" s="2"/>
      <c r="AF305" s="2"/>
      <c r="AG305" s="2"/>
      <c r="AH305" s="2"/>
      <c r="AI305" s="2"/>
      <c r="AJ305" s="2"/>
    </row>
    <row r="306" ht="34.5" customHeight="1">
      <c r="A306" s="2"/>
      <c r="B306" s="50">
        <f t="shared" si="1"/>
        <v>268</v>
      </c>
      <c r="C306" s="79"/>
      <c r="D306" s="80"/>
      <c r="E306" s="80"/>
      <c r="F306" s="80"/>
      <c r="G306" s="80"/>
      <c r="H306" s="80"/>
      <c r="I306" s="80"/>
      <c r="J306" s="80"/>
      <c r="K306" s="80"/>
      <c r="L306" s="81"/>
      <c r="M306" s="82"/>
      <c r="N306" s="40"/>
      <c r="O306" s="40"/>
      <c r="P306" s="40"/>
      <c r="Q306" s="56"/>
      <c r="R306" s="82"/>
      <c r="S306" s="40"/>
      <c r="T306" s="40"/>
      <c r="U306" s="40"/>
      <c r="V306" s="56"/>
      <c r="W306" s="83"/>
      <c r="X306" s="84"/>
      <c r="Y306" s="85"/>
      <c r="Z306" s="70" t="str">
        <f>IFERROR(VLOOKUP(Y306, '【参考】数式用'!$A$2:$B$50, 2, FALSE), "")</f>
        <v/>
      </c>
      <c r="AA306" s="2"/>
      <c r="AB306" s="2"/>
      <c r="AC306" s="2"/>
      <c r="AD306" s="2"/>
      <c r="AE306" s="2"/>
      <c r="AF306" s="2"/>
      <c r="AG306" s="2"/>
      <c r="AH306" s="2"/>
      <c r="AI306" s="2"/>
      <c r="AJ306" s="2"/>
    </row>
    <row r="307" ht="34.5" customHeight="1">
      <c r="A307" s="2"/>
      <c r="B307" s="50">
        <f t="shared" si="1"/>
        <v>269</v>
      </c>
      <c r="C307" s="79"/>
      <c r="D307" s="80"/>
      <c r="E307" s="80"/>
      <c r="F307" s="80"/>
      <c r="G307" s="80"/>
      <c r="H307" s="80"/>
      <c r="I307" s="80"/>
      <c r="J307" s="80"/>
      <c r="K307" s="80"/>
      <c r="L307" s="81"/>
      <c r="M307" s="82"/>
      <c r="N307" s="40"/>
      <c r="O307" s="40"/>
      <c r="P307" s="40"/>
      <c r="Q307" s="56"/>
      <c r="R307" s="82"/>
      <c r="S307" s="40"/>
      <c r="T307" s="40"/>
      <c r="U307" s="40"/>
      <c r="V307" s="56"/>
      <c r="W307" s="83"/>
      <c r="X307" s="84"/>
      <c r="Y307" s="85"/>
      <c r="Z307" s="70" t="str">
        <f>IFERROR(VLOOKUP(Y307, '【参考】数式用'!$A$2:$B$50, 2, FALSE), "")</f>
        <v/>
      </c>
      <c r="AA307" s="2"/>
      <c r="AB307" s="2"/>
      <c r="AC307" s="2"/>
      <c r="AD307" s="2"/>
      <c r="AE307" s="2"/>
      <c r="AF307" s="2"/>
      <c r="AG307" s="2"/>
      <c r="AH307" s="2"/>
      <c r="AI307" s="2"/>
      <c r="AJ307" s="2"/>
    </row>
    <row r="308" ht="34.5" customHeight="1">
      <c r="A308" s="2"/>
      <c r="B308" s="50">
        <f t="shared" si="1"/>
        <v>270</v>
      </c>
      <c r="C308" s="79"/>
      <c r="D308" s="80"/>
      <c r="E308" s="80"/>
      <c r="F308" s="80"/>
      <c r="G308" s="80"/>
      <c r="H308" s="80"/>
      <c r="I308" s="80"/>
      <c r="J308" s="80"/>
      <c r="K308" s="80"/>
      <c r="L308" s="81"/>
      <c r="M308" s="82"/>
      <c r="N308" s="40"/>
      <c r="O308" s="40"/>
      <c r="P308" s="40"/>
      <c r="Q308" s="56"/>
      <c r="R308" s="82"/>
      <c r="S308" s="40"/>
      <c r="T308" s="40"/>
      <c r="U308" s="40"/>
      <c r="V308" s="56"/>
      <c r="W308" s="83"/>
      <c r="X308" s="84"/>
      <c r="Y308" s="85"/>
      <c r="Z308" s="70" t="str">
        <f>IFERROR(VLOOKUP(Y308, '【参考】数式用'!$A$2:$B$50, 2, FALSE), "")</f>
        <v/>
      </c>
      <c r="AA308" s="2"/>
      <c r="AB308" s="2"/>
      <c r="AC308" s="2"/>
      <c r="AD308" s="2"/>
      <c r="AE308" s="2"/>
      <c r="AF308" s="2"/>
      <c r="AG308" s="2"/>
      <c r="AH308" s="2"/>
      <c r="AI308" s="2"/>
      <c r="AJ308" s="2"/>
    </row>
    <row r="309" ht="34.5" customHeight="1">
      <c r="A309" s="2"/>
      <c r="B309" s="50">
        <f t="shared" si="1"/>
        <v>271</v>
      </c>
      <c r="C309" s="79"/>
      <c r="D309" s="80"/>
      <c r="E309" s="80"/>
      <c r="F309" s="80"/>
      <c r="G309" s="80"/>
      <c r="H309" s="80"/>
      <c r="I309" s="80"/>
      <c r="J309" s="80"/>
      <c r="K309" s="80"/>
      <c r="L309" s="81"/>
      <c r="M309" s="82"/>
      <c r="N309" s="40"/>
      <c r="O309" s="40"/>
      <c r="P309" s="40"/>
      <c r="Q309" s="56"/>
      <c r="R309" s="82"/>
      <c r="S309" s="40"/>
      <c r="T309" s="40"/>
      <c r="U309" s="40"/>
      <c r="V309" s="56"/>
      <c r="W309" s="83"/>
      <c r="X309" s="84"/>
      <c r="Y309" s="85"/>
      <c r="Z309" s="70" t="str">
        <f>IFERROR(VLOOKUP(Y309, '【参考】数式用'!$A$2:$B$50, 2, FALSE), "")</f>
        <v/>
      </c>
      <c r="AA309" s="2"/>
      <c r="AB309" s="2"/>
      <c r="AC309" s="2"/>
      <c r="AD309" s="2"/>
      <c r="AE309" s="2"/>
      <c r="AF309" s="2"/>
      <c r="AG309" s="2"/>
      <c r="AH309" s="2"/>
      <c r="AI309" s="2"/>
      <c r="AJ309" s="2"/>
    </row>
    <row r="310" ht="34.5" customHeight="1">
      <c r="A310" s="2"/>
      <c r="B310" s="50">
        <f t="shared" si="1"/>
        <v>272</v>
      </c>
      <c r="C310" s="79"/>
      <c r="D310" s="80"/>
      <c r="E310" s="80"/>
      <c r="F310" s="80"/>
      <c r="G310" s="80"/>
      <c r="H310" s="80"/>
      <c r="I310" s="80"/>
      <c r="J310" s="80"/>
      <c r="K310" s="80"/>
      <c r="L310" s="81"/>
      <c r="M310" s="82"/>
      <c r="N310" s="40"/>
      <c r="O310" s="40"/>
      <c r="P310" s="40"/>
      <c r="Q310" s="56"/>
      <c r="R310" s="82"/>
      <c r="S310" s="40"/>
      <c r="T310" s="40"/>
      <c r="U310" s="40"/>
      <c r="V310" s="56"/>
      <c r="W310" s="83"/>
      <c r="X310" s="84"/>
      <c r="Y310" s="85"/>
      <c r="Z310" s="70" t="str">
        <f>IFERROR(VLOOKUP(Y310, '【参考】数式用'!$A$2:$B$50, 2, FALSE), "")</f>
        <v/>
      </c>
      <c r="AA310" s="2"/>
      <c r="AB310" s="2"/>
      <c r="AC310" s="2"/>
      <c r="AD310" s="2"/>
      <c r="AE310" s="2"/>
      <c r="AF310" s="2"/>
      <c r="AG310" s="2"/>
      <c r="AH310" s="2"/>
      <c r="AI310" s="2"/>
      <c r="AJ310" s="2"/>
    </row>
    <row r="311" ht="34.5" customHeight="1">
      <c r="A311" s="2"/>
      <c r="B311" s="50">
        <f t="shared" si="1"/>
        <v>273</v>
      </c>
      <c r="C311" s="79"/>
      <c r="D311" s="80"/>
      <c r="E311" s="80"/>
      <c r="F311" s="80"/>
      <c r="G311" s="80"/>
      <c r="H311" s="80"/>
      <c r="I311" s="80"/>
      <c r="J311" s="80"/>
      <c r="K311" s="80"/>
      <c r="L311" s="81"/>
      <c r="M311" s="82"/>
      <c r="N311" s="40"/>
      <c r="O311" s="40"/>
      <c r="P311" s="40"/>
      <c r="Q311" s="56"/>
      <c r="R311" s="82"/>
      <c r="S311" s="40"/>
      <c r="T311" s="40"/>
      <c r="U311" s="40"/>
      <c r="V311" s="56"/>
      <c r="W311" s="83"/>
      <c r="X311" s="84"/>
      <c r="Y311" s="85"/>
      <c r="Z311" s="70" t="str">
        <f>IFERROR(VLOOKUP(Y311, '【参考】数式用'!$A$2:$B$50, 2, FALSE), "")</f>
        <v/>
      </c>
      <c r="AA311" s="2"/>
      <c r="AB311" s="2"/>
      <c r="AC311" s="2"/>
      <c r="AD311" s="2"/>
      <c r="AE311" s="2"/>
      <c r="AF311" s="2"/>
      <c r="AG311" s="2"/>
      <c r="AH311" s="2"/>
      <c r="AI311" s="2"/>
      <c r="AJ311" s="2"/>
    </row>
    <row r="312" ht="34.5" customHeight="1">
      <c r="A312" s="2"/>
      <c r="B312" s="50">
        <f t="shared" si="1"/>
        <v>274</v>
      </c>
      <c r="C312" s="79"/>
      <c r="D312" s="80"/>
      <c r="E312" s="80"/>
      <c r="F312" s="80"/>
      <c r="G312" s="80"/>
      <c r="H312" s="80"/>
      <c r="I312" s="80"/>
      <c r="J312" s="80"/>
      <c r="K312" s="80"/>
      <c r="L312" s="81"/>
      <c r="M312" s="82"/>
      <c r="N312" s="40"/>
      <c r="O312" s="40"/>
      <c r="P312" s="40"/>
      <c r="Q312" s="56"/>
      <c r="R312" s="82"/>
      <c r="S312" s="40"/>
      <c r="T312" s="40"/>
      <c r="U312" s="40"/>
      <c r="V312" s="56"/>
      <c r="W312" s="83"/>
      <c r="X312" s="84"/>
      <c r="Y312" s="85"/>
      <c r="Z312" s="70" t="str">
        <f>IFERROR(VLOOKUP(Y312, '【参考】数式用'!$A$2:$B$50, 2, FALSE), "")</f>
        <v/>
      </c>
      <c r="AA312" s="2"/>
      <c r="AB312" s="2"/>
      <c r="AC312" s="2"/>
      <c r="AD312" s="2"/>
      <c r="AE312" s="2"/>
      <c r="AF312" s="2"/>
      <c r="AG312" s="2"/>
      <c r="AH312" s="2"/>
      <c r="AI312" s="2"/>
      <c r="AJ312" s="2"/>
    </row>
    <row r="313" ht="34.5" customHeight="1">
      <c r="A313" s="2"/>
      <c r="B313" s="50">
        <f t="shared" si="1"/>
        <v>275</v>
      </c>
      <c r="C313" s="79"/>
      <c r="D313" s="80"/>
      <c r="E313" s="80"/>
      <c r="F313" s="80"/>
      <c r="G313" s="80"/>
      <c r="H313" s="80"/>
      <c r="I313" s="80"/>
      <c r="J313" s="80"/>
      <c r="K313" s="80"/>
      <c r="L313" s="81"/>
      <c r="M313" s="82"/>
      <c r="N313" s="40"/>
      <c r="O313" s="40"/>
      <c r="P313" s="40"/>
      <c r="Q313" s="56"/>
      <c r="R313" s="82"/>
      <c r="S313" s="40"/>
      <c r="T313" s="40"/>
      <c r="U313" s="40"/>
      <c r="V313" s="56"/>
      <c r="W313" s="83"/>
      <c r="X313" s="84"/>
      <c r="Y313" s="85"/>
      <c r="Z313" s="70" t="str">
        <f>IFERROR(VLOOKUP(Y313, '【参考】数式用'!$A$2:$B$50, 2, FALSE), "")</f>
        <v/>
      </c>
      <c r="AA313" s="2"/>
      <c r="AB313" s="2"/>
      <c r="AC313" s="2"/>
      <c r="AD313" s="2"/>
      <c r="AE313" s="2"/>
      <c r="AF313" s="2"/>
      <c r="AG313" s="2"/>
      <c r="AH313" s="2"/>
      <c r="AI313" s="2"/>
      <c r="AJ313" s="2"/>
    </row>
    <row r="314" ht="34.5" customHeight="1">
      <c r="A314" s="2"/>
      <c r="B314" s="50">
        <f t="shared" si="1"/>
        <v>276</v>
      </c>
      <c r="C314" s="79"/>
      <c r="D314" s="80"/>
      <c r="E314" s="80"/>
      <c r="F314" s="80"/>
      <c r="G314" s="80"/>
      <c r="H314" s="80"/>
      <c r="I314" s="80"/>
      <c r="J314" s="80"/>
      <c r="K314" s="80"/>
      <c r="L314" s="81"/>
      <c r="M314" s="82"/>
      <c r="N314" s="40"/>
      <c r="O314" s="40"/>
      <c r="P314" s="40"/>
      <c r="Q314" s="56"/>
      <c r="R314" s="82"/>
      <c r="S314" s="40"/>
      <c r="T314" s="40"/>
      <c r="U314" s="40"/>
      <c r="V314" s="56"/>
      <c r="W314" s="83"/>
      <c r="X314" s="84"/>
      <c r="Y314" s="85"/>
      <c r="Z314" s="70" t="str">
        <f>IFERROR(VLOOKUP(Y314, '【参考】数式用'!$A$2:$B$50, 2, FALSE), "")</f>
        <v/>
      </c>
      <c r="AA314" s="2"/>
      <c r="AB314" s="2"/>
      <c r="AC314" s="2"/>
      <c r="AD314" s="2"/>
      <c r="AE314" s="2"/>
      <c r="AF314" s="2"/>
      <c r="AG314" s="2"/>
      <c r="AH314" s="2"/>
      <c r="AI314" s="2"/>
      <c r="AJ314" s="2"/>
    </row>
    <row r="315" ht="34.5" customHeight="1">
      <c r="A315" s="2"/>
      <c r="B315" s="50">
        <f t="shared" si="1"/>
        <v>277</v>
      </c>
      <c r="C315" s="79"/>
      <c r="D315" s="80"/>
      <c r="E315" s="80"/>
      <c r="F315" s="80"/>
      <c r="G315" s="80"/>
      <c r="H315" s="80"/>
      <c r="I315" s="80"/>
      <c r="J315" s="80"/>
      <c r="K315" s="80"/>
      <c r="L315" s="81"/>
      <c r="M315" s="82"/>
      <c r="N315" s="40"/>
      <c r="O315" s="40"/>
      <c r="P315" s="40"/>
      <c r="Q315" s="56"/>
      <c r="R315" s="82"/>
      <c r="S315" s="40"/>
      <c r="T315" s="40"/>
      <c r="U315" s="40"/>
      <c r="V315" s="56"/>
      <c r="W315" s="83"/>
      <c r="X315" s="84"/>
      <c r="Y315" s="85"/>
      <c r="Z315" s="70" t="str">
        <f>IFERROR(VLOOKUP(Y315, '【参考】数式用'!$A$2:$B$50, 2, FALSE), "")</f>
        <v/>
      </c>
      <c r="AA315" s="2"/>
      <c r="AB315" s="2"/>
      <c r="AC315" s="2"/>
      <c r="AD315" s="2"/>
      <c r="AE315" s="2"/>
      <c r="AF315" s="2"/>
      <c r="AG315" s="2"/>
      <c r="AH315" s="2"/>
      <c r="AI315" s="2"/>
      <c r="AJ315" s="2"/>
    </row>
    <row r="316" ht="34.5" customHeight="1">
      <c r="A316" s="2"/>
      <c r="B316" s="50">
        <f t="shared" si="1"/>
        <v>278</v>
      </c>
      <c r="C316" s="79"/>
      <c r="D316" s="80"/>
      <c r="E316" s="80"/>
      <c r="F316" s="80"/>
      <c r="G316" s="80"/>
      <c r="H316" s="80"/>
      <c r="I316" s="80"/>
      <c r="J316" s="80"/>
      <c r="K316" s="80"/>
      <c r="L316" s="81"/>
      <c r="M316" s="82"/>
      <c r="N316" s="40"/>
      <c r="O316" s="40"/>
      <c r="P316" s="40"/>
      <c r="Q316" s="56"/>
      <c r="R316" s="82"/>
      <c r="S316" s="40"/>
      <c r="T316" s="40"/>
      <c r="U316" s="40"/>
      <c r="V316" s="56"/>
      <c r="W316" s="83"/>
      <c r="X316" s="84"/>
      <c r="Y316" s="85"/>
      <c r="Z316" s="70" t="str">
        <f>IFERROR(VLOOKUP(Y316, '【参考】数式用'!$A$2:$B$50, 2, FALSE), "")</f>
        <v/>
      </c>
      <c r="AA316" s="2"/>
      <c r="AB316" s="2"/>
      <c r="AC316" s="2"/>
      <c r="AD316" s="2"/>
      <c r="AE316" s="2"/>
      <c r="AF316" s="2"/>
      <c r="AG316" s="2"/>
      <c r="AH316" s="2"/>
      <c r="AI316" s="2"/>
      <c r="AJ316" s="2"/>
    </row>
    <row r="317" ht="34.5" customHeight="1">
      <c r="A317" s="2"/>
      <c r="B317" s="50">
        <f t="shared" si="1"/>
        <v>279</v>
      </c>
      <c r="C317" s="79"/>
      <c r="D317" s="80"/>
      <c r="E317" s="80"/>
      <c r="F317" s="80"/>
      <c r="G317" s="80"/>
      <c r="H317" s="80"/>
      <c r="I317" s="80"/>
      <c r="J317" s="80"/>
      <c r="K317" s="80"/>
      <c r="L317" s="81"/>
      <c r="M317" s="82"/>
      <c r="N317" s="40"/>
      <c r="O317" s="40"/>
      <c r="P317" s="40"/>
      <c r="Q317" s="56"/>
      <c r="R317" s="82"/>
      <c r="S317" s="40"/>
      <c r="T317" s="40"/>
      <c r="U317" s="40"/>
      <c r="V317" s="56"/>
      <c r="W317" s="83"/>
      <c r="X317" s="84"/>
      <c r="Y317" s="85"/>
      <c r="Z317" s="70" t="str">
        <f>IFERROR(VLOOKUP(Y317, '【参考】数式用'!$A$2:$B$50, 2, FALSE), "")</f>
        <v/>
      </c>
      <c r="AA317" s="2"/>
      <c r="AB317" s="2"/>
      <c r="AC317" s="2"/>
      <c r="AD317" s="2"/>
      <c r="AE317" s="2"/>
      <c r="AF317" s="2"/>
      <c r="AG317" s="2"/>
      <c r="AH317" s="2"/>
      <c r="AI317" s="2"/>
      <c r="AJ317" s="2"/>
    </row>
    <row r="318" ht="34.5" customHeight="1">
      <c r="A318" s="2"/>
      <c r="B318" s="50">
        <f t="shared" si="1"/>
        <v>280</v>
      </c>
      <c r="C318" s="79"/>
      <c r="D318" s="80"/>
      <c r="E318" s="80"/>
      <c r="F318" s="80"/>
      <c r="G318" s="80"/>
      <c r="H318" s="80"/>
      <c r="I318" s="80"/>
      <c r="J318" s="80"/>
      <c r="K318" s="80"/>
      <c r="L318" s="81"/>
      <c r="M318" s="82"/>
      <c r="N318" s="40"/>
      <c r="O318" s="40"/>
      <c r="P318" s="40"/>
      <c r="Q318" s="56"/>
      <c r="R318" s="82"/>
      <c r="S318" s="40"/>
      <c r="T318" s="40"/>
      <c r="U318" s="40"/>
      <c r="V318" s="56"/>
      <c r="W318" s="83"/>
      <c r="X318" s="84"/>
      <c r="Y318" s="85"/>
      <c r="Z318" s="70" t="str">
        <f>IFERROR(VLOOKUP(Y318, '【参考】数式用'!$A$2:$B$50, 2, FALSE), "")</f>
        <v/>
      </c>
      <c r="AA318" s="2"/>
      <c r="AB318" s="2"/>
      <c r="AC318" s="2"/>
      <c r="AD318" s="2"/>
      <c r="AE318" s="2"/>
      <c r="AF318" s="2"/>
      <c r="AG318" s="2"/>
      <c r="AH318" s="2"/>
      <c r="AI318" s="2"/>
      <c r="AJ318" s="2"/>
    </row>
    <row r="319" ht="34.5" customHeight="1">
      <c r="A319" s="2"/>
      <c r="B319" s="50">
        <f t="shared" si="1"/>
        <v>281</v>
      </c>
      <c r="C319" s="79"/>
      <c r="D319" s="80"/>
      <c r="E319" s="80"/>
      <c r="F319" s="80"/>
      <c r="G319" s="80"/>
      <c r="H319" s="80"/>
      <c r="I319" s="80"/>
      <c r="J319" s="80"/>
      <c r="K319" s="80"/>
      <c r="L319" s="81"/>
      <c r="M319" s="82"/>
      <c r="N319" s="40"/>
      <c r="O319" s="40"/>
      <c r="P319" s="40"/>
      <c r="Q319" s="56"/>
      <c r="R319" s="82"/>
      <c r="S319" s="40"/>
      <c r="T319" s="40"/>
      <c r="U319" s="40"/>
      <c r="V319" s="56"/>
      <c r="W319" s="83"/>
      <c r="X319" s="84"/>
      <c r="Y319" s="85"/>
      <c r="Z319" s="70" t="str">
        <f>IFERROR(VLOOKUP(Y319, '【参考】数式用'!$A$2:$B$50, 2, FALSE), "")</f>
        <v/>
      </c>
      <c r="AA319" s="2"/>
      <c r="AB319" s="2"/>
      <c r="AC319" s="2"/>
      <c r="AD319" s="2"/>
      <c r="AE319" s="2"/>
      <c r="AF319" s="2"/>
      <c r="AG319" s="2"/>
      <c r="AH319" s="2"/>
      <c r="AI319" s="2"/>
      <c r="AJ319" s="2"/>
    </row>
    <row r="320" ht="34.5" customHeight="1">
      <c r="A320" s="2"/>
      <c r="B320" s="50">
        <f t="shared" si="1"/>
        <v>282</v>
      </c>
      <c r="C320" s="79"/>
      <c r="D320" s="80"/>
      <c r="E320" s="80"/>
      <c r="F320" s="80"/>
      <c r="G320" s="80"/>
      <c r="H320" s="80"/>
      <c r="I320" s="80"/>
      <c r="J320" s="80"/>
      <c r="K320" s="80"/>
      <c r="L320" s="81"/>
      <c r="M320" s="82"/>
      <c r="N320" s="40"/>
      <c r="O320" s="40"/>
      <c r="P320" s="40"/>
      <c r="Q320" s="56"/>
      <c r="R320" s="82"/>
      <c r="S320" s="40"/>
      <c r="T320" s="40"/>
      <c r="U320" s="40"/>
      <c r="V320" s="56"/>
      <c r="W320" s="83"/>
      <c r="X320" s="84"/>
      <c r="Y320" s="85"/>
      <c r="Z320" s="70" t="str">
        <f>IFERROR(VLOOKUP(Y320, '【参考】数式用'!$A$2:$B$50, 2, FALSE), "")</f>
        <v/>
      </c>
      <c r="AA320" s="2"/>
      <c r="AB320" s="2"/>
      <c r="AC320" s="2"/>
      <c r="AD320" s="2"/>
      <c r="AE320" s="2"/>
      <c r="AF320" s="2"/>
      <c r="AG320" s="2"/>
      <c r="AH320" s="2"/>
      <c r="AI320" s="2"/>
      <c r="AJ320" s="2"/>
    </row>
    <row r="321" ht="34.5" customHeight="1">
      <c r="A321" s="2"/>
      <c r="B321" s="50">
        <f t="shared" si="1"/>
        <v>283</v>
      </c>
      <c r="C321" s="79"/>
      <c r="D321" s="80"/>
      <c r="E321" s="80"/>
      <c r="F321" s="80"/>
      <c r="G321" s="80"/>
      <c r="H321" s="80"/>
      <c r="I321" s="80"/>
      <c r="J321" s="80"/>
      <c r="K321" s="80"/>
      <c r="L321" s="81"/>
      <c r="M321" s="82"/>
      <c r="N321" s="40"/>
      <c r="O321" s="40"/>
      <c r="P321" s="40"/>
      <c r="Q321" s="56"/>
      <c r="R321" s="82"/>
      <c r="S321" s="40"/>
      <c r="T321" s="40"/>
      <c r="U321" s="40"/>
      <c r="V321" s="56"/>
      <c r="W321" s="83"/>
      <c r="X321" s="84"/>
      <c r="Y321" s="85"/>
      <c r="Z321" s="70" t="str">
        <f>IFERROR(VLOOKUP(Y321, '【参考】数式用'!$A$2:$B$50, 2, FALSE), "")</f>
        <v/>
      </c>
      <c r="AA321" s="2"/>
      <c r="AB321" s="2"/>
      <c r="AC321" s="2"/>
      <c r="AD321" s="2"/>
      <c r="AE321" s="2"/>
      <c r="AF321" s="2"/>
      <c r="AG321" s="2"/>
      <c r="AH321" s="2"/>
      <c r="AI321" s="2"/>
      <c r="AJ321" s="2"/>
    </row>
    <row r="322" ht="34.5" customHeight="1">
      <c r="A322" s="2"/>
      <c r="B322" s="50">
        <f t="shared" si="1"/>
        <v>284</v>
      </c>
      <c r="C322" s="79"/>
      <c r="D322" s="80"/>
      <c r="E322" s="80"/>
      <c r="F322" s="80"/>
      <c r="G322" s="80"/>
      <c r="H322" s="80"/>
      <c r="I322" s="80"/>
      <c r="J322" s="80"/>
      <c r="K322" s="80"/>
      <c r="L322" s="81"/>
      <c r="M322" s="82"/>
      <c r="N322" s="40"/>
      <c r="O322" s="40"/>
      <c r="P322" s="40"/>
      <c r="Q322" s="56"/>
      <c r="R322" s="82"/>
      <c r="S322" s="40"/>
      <c r="T322" s="40"/>
      <c r="U322" s="40"/>
      <c r="V322" s="56"/>
      <c r="W322" s="83"/>
      <c r="X322" s="84"/>
      <c r="Y322" s="85"/>
      <c r="Z322" s="70" t="str">
        <f>IFERROR(VLOOKUP(Y322, '【参考】数式用'!$A$2:$B$50, 2, FALSE), "")</f>
        <v/>
      </c>
      <c r="AA322" s="2"/>
      <c r="AB322" s="2"/>
      <c r="AC322" s="2"/>
      <c r="AD322" s="2"/>
      <c r="AE322" s="2"/>
      <c r="AF322" s="2"/>
      <c r="AG322" s="2"/>
      <c r="AH322" s="2"/>
      <c r="AI322" s="2"/>
      <c r="AJ322" s="2"/>
    </row>
    <row r="323" ht="34.5" customHeight="1">
      <c r="A323" s="2"/>
      <c r="B323" s="50">
        <f t="shared" si="1"/>
        <v>285</v>
      </c>
      <c r="C323" s="79"/>
      <c r="D323" s="80"/>
      <c r="E323" s="80"/>
      <c r="F323" s="80"/>
      <c r="G323" s="80"/>
      <c r="H323" s="80"/>
      <c r="I323" s="80"/>
      <c r="J323" s="80"/>
      <c r="K323" s="80"/>
      <c r="L323" s="81"/>
      <c r="M323" s="82"/>
      <c r="N323" s="40"/>
      <c r="O323" s="40"/>
      <c r="P323" s="40"/>
      <c r="Q323" s="56"/>
      <c r="R323" s="82"/>
      <c r="S323" s="40"/>
      <c r="T323" s="40"/>
      <c r="U323" s="40"/>
      <c r="V323" s="56"/>
      <c r="W323" s="83"/>
      <c r="X323" s="84"/>
      <c r="Y323" s="85"/>
      <c r="Z323" s="70" t="str">
        <f>IFERROR(VLOOKUP(Y323, '【参考】数式用'!$A$2:$B$50, 2, FALSE), "")</f>
        <v/>
      </c>
      <c r="AA323" s="2"/>
      <c r="AB323" s="2"/>
      <c r="AC323" s="2"/>
      <c r="AD323" s="2"/>
      <c r="AE323" s="2"/>
      <c r="AF323" s="2"/>
      <c r="AG323" s="2"/>
      <c r="AH323" s="2"/>
      <c r="AI323" s="2"/>
      <c r="AJ323" s="2"/>
    </row>
    <row r="324" ht="34.5" customHeight="1">
      <c r="A324" s="2"/>
      <c r="B324" s="50">
        <f t="shared" si="1"/>
        <v>286</v>
      </c>
      <c r="C324" s="79"/>
      <c r="D324" s="80"/>
      <c r="E324" s="80"/>
      <c r="F324" s="80"/>
      <c r="G324" s="80"/>
      <c r="H324" s="80"/>
      <c r="I324" s="80"/>
      <c r="J324" s="80"/>
      <c r="K324" s="80"/>
      <c r="L324" s="81"/>
      <c r="M324" s="82"/>
      <c r="N324" s="40"/>
      <c r="O324" s="40"/>
      <c r="P324" s="40"/>
      <c r="Q324" s="56"/>
      <c r="R324" s="82"/>
      <c r="S324" s="40"/>
      <c r="T324" s="40"/>
      <c r="U324" s="40"/>
      <c r="V324" s="56"/>
      <c r="W324" s="83"/>
      <c r="X324" s="84"/>
      <c r="Y324" s="85"/>
      <c r="Z324" s="70" t="str">
        <f>IFERROR(VLOOKUP(Y324, '【参考】数式用'!$A$2:$B$50, 2, FALSE), "")</f>
        <v/>
      </c>
      <c r="AA324" s="2"/>
      <c r="AB324" s="2"/>
      <c r="AC324" s="2"/>
      <c r="AD324" s="2"/>
      <c r="AE324" s="2"/>
      <c r="AF324" s="2"/>
      <c r="AG324" s="2"/>
      <c r="AH324" s="2"/>
      <c r="AI324" s="2"/>
      <c r="AJ324" s="2"/>
    </row>
    <row r="325" ht="34.5" customHeight="1">
      <c r="A325" s="2"/>
      <c r="B325" s="50">
        <f t="shared" si="1"/>
        <v>287</v>
      </c>
      <c r="C325" s="79"/>
      <c r="D325" s="80"/>
      <c r="E325" s="80"/>
      <c r="F325" s="80"/>
      <c r="G325" s="80"/>
      <c r="H325" s="80"/>
      <c r="I325" s="80"/>
      <c r="J325" s="80"/>
      <c r="K325" s="80"/>
      <c r="L325" s="81"/>
      <c r="M325" s="82"/>
      <c r="N325" s="40"/>
      <c r="O325" s="40"/>
      <c r="P325" s="40"/>
      <c r="Q325" s="56"/>
      <c r="R325" s="82"/>
      <c r="S325" s="40"/>
      <c r="T325" s="40"/>
      <c r="U325" s="40"/>
      <c r="V325" s="56"/>
      <c r="W325" s="83"/>
      <c r="X325" s="84"/>
      <c r="Y325" s="85"/>
      <c r="Z325" s="70" t="str">
        <f>IFERROR(VLOOKUP(Y325, '【参考】数式用'!$A$2:$B$50, 2, FALSE), "")</f>
        <v/>
      </c>
      <c r="AA325" s="2"/>
      <c r="AB325" s="2"/>
      <c r="AC325" s="2"/>
      <c r="AD325" s="2"/>
      <c r="AE325" s="2"/>
      <c r="AF325" s="2"/>
      <c r="AG325" s="2"/>
      <c r="AH325" s="2"/>
      <c r="AI325" s="2"/>
      <c r="AJ325" s="2"/>
    </row>
    <row r="326" ht="34.5" customHeight="1">
      <c r="A326" s="2"/>
      <c r="B326" s="50">
        <f t="shared" si="1"/>
        <v>288</v>
      </c>
      <c r="C326" s="79"/>
      <c r="D326" s="80"/>
      <c r="E326" s="80"/>
      <c r="F326" s="80"/>
      <c r="G326" s="80"/>
      <c r="H326" s="80"/>
      <c r="I326" s="80"/>
      <c r="J326" s="80"/>
      <c r="K326" s="80"/>
      <c r="L326" s="81"/>
      <c r="M326" s="82"/>
      <c r="N326" s="40"/>
      <c r="O326" s="40"/>
      <c r="P326" s="40"/>
      <c r="Q326" s="56"/>
      <c r="R326" s="82"/>
      <c r="S326" s="40"/>
      <c r="T326" s="40"/>
      <c r="U326" s="40"/>
      <c r="V326" s="56"/>
      <c r="W326" s="83"/>
      <c r="X326" s="84"/>
      <c r="Y326" s="85"/>
      <c r="Z326" s="70" t="str">
        <f>IFERROR(VLOOKUP(Y326, '【参考】数式用'!$A$2:$B$50, 2, FALSE), "")</f>
        <v/>
      </c>
      <c r="AA326" s="2"/>
      <c r="AB326" s="2"/>
      <c r="AC326" s="2"/>
      <c r="AD326" s="2"/>
      <c r="AE326" s="2"/>
      <c r="AF326" s="2"/>
      <c r="AG326" s="2"/>
      <c r="AH326" s="2"/>
      <c r="AI326" s="2"/>
      <c r="AJ326" s="2"/>
    </row>
    <row r="327" ht="34.5" customHeight="1">
      <c r="A327" s="2"/>
      <c r="B327" s="50">
        <f t="shared" si="1"/>
        <v>289</v>
      </c>
      <c r="C327" s="79"/>
      <c r="D327" s="80"/>
      <c r="E327" s="80"/>
      <c r="F327" s="80"/>
      <c r="G327" s="80"/>
      <c r="H327" s="80"/>
      <c r="I327" s="80"/>
      <c r="J327" s="80"/>
      <c r="K327" s="80"/>
      <c r="L327" s="81"/>
      <c r="M327" s="82"/>
      <c r="N327" s="40"/>
      <c r="O327" s="40"/>
      <c r="P327" s="40"/>
      <c r="Q327" s="56"/>
      <c r="R327" s="82"/>
      <c r="S327" s="40"/>
      <c r="T327" s="40"/>
      <c r="U327" s="40"/>
      <c r="V327" s="56"/>
      <c r="W327" s="83"/>
      <c r="X327" s="84"/>
      <c r="Y327" s="85"/>
      <c r="Z327" s="70" t="str">
        <f>IFERROR(VLOOKUP(Y327, '【参考】数式用'!$A$2:$B$50, 2, FALSE), "")</f>
        <v/>
      </c>
      <c r="AA327" s="2"/>
      <c r="AB327" s="2"/>
      <c r="AC327" s="2"/>
      <c r="AD327" s="2"/>
      <c r="AE327" s="2"/>
      <c r="AF327" s="2"/>
      <c r="AG327" s="2"/>
      <c r="AH327" s="2"/>
      <c r="AI327" s="2"/>
      <c r="AJ327" s="2"/>
    </row>
    <row r="328" ht="34.5" customHeight="1">
      <c r="A328" s="2"/>
      <c r="B328" s="50">
        <f t="shared" si="1"/>
        <v>290</v>
      </c>
      <c r="C328" s="79"/>
      <c r="D328" s="80"/>
      <c r="E328" s="80"/>
      <c r="F328" s="80"/>
      <c r="G328" s="80"/>
      <c r="H328" s="80"/>
      <c r="I328" s="80"/>
      <c r="J328" s="80"/>
      <c r="K328" s="80"/>
      <c r="L328" s="81"/>
      <c r="M328" s="82"/>
      <c r="N328" s="40"/>
      <c r="O328" s="40"/>
      <c r="P328" s="40"/>
      <c r="Q328" s="56"/>
      <c r="R328" s="82"/>
      <c r="S328" s="40"/>
      <c r="T328" s="40"/>
      <c r="U328" s="40"/>
      <c r="V328" s="56"/>
      <c r="W328" s="83"/>
      <c r="X328" s="84"/>
      <c r="Y328" s="85"/>
      <c r="Z328" s="70" t="str">
        <f>IFERROR(VLOOKUP(Y328, '【参考】数式用'!$A$2:$B$50, 2, FALSE), "")</f>
        <v/>
      </c>
      <c r="AA328" s="2"/>
      <c r="AB328" s="2"/>
      <c r="AC328" s="2"/>
      <c r="AD328" s="2"/>
      <c r="AE328" s="2"/>
      <c r="AF328" s="2"/>
      <c r="AG328" s="2"/>
      <c r="AH328" s="2"/>
      <c r="AI328" s="2"/>
      <c r="AJ328" s="2"/>
    </row>
    <row r="329" ht="34.5" customHeight="1">
      <c r="A329" s="2"/>
      <c r="B329" s="50">
        <f t="shared" si="1"/>
        <v>291</v>
      </c>
      <c r="C329" s="79"/>
      <c r="D329" s="80"/>
      <c r="E329" s="80"/>
      <c r="F329" s="80"/>
      <c r="G329" s="80"/>
      <c r="H329" s="80"/>
      <c r="I329" s="80"/>
      <c r="J329" s="80"/>
      <c r="K329" s="80"/>
      <c r="L329" s="81"/>
      <c r="M329" s="82"/>
      <c r="N329" s="40"/>
      <c r="O329" s="40"/>
      <c r="P329" s="40"/>
      <c r="Q329" s="56"/>
      <c r="R329" s="82"/>
      <c r="S329" s="40"/>
      <c r="T329" s="40"/>
      <c r="U329" s="40"/>
      <c r="V329" s="56"/>
      <c r="W329" s="83"/>
      <c r="X329" s="84"/>
      <c r="Y329" s="85"/>
      <c r="Z329" s="70" t="str">
        <f>IFERROR(VLOOKUP(Y329, '【参考】数式用'!$A$2:$B$50, 2, FALSE), "")</f>
        <v/>
      </c>
      <c r="AA329" s="2"/>
      <c r="AB329" s="2"/>
      <c r="AC329" s="2"/>
      <c r="AD329" s="2"/>
      <c r="AE329" s="2"/>
      <c r="AF329" s="2"/>
      <c r="AG329" s="2"/>
      <c r="AH329" s="2"/>
      <c r="AI329" s="2"/>
      <c r="AJ329" s="2"/>
    </row>
    <row r="330" ht="34.5" customHeight="1">
      <c r="A330" s="2"/>
      <c r="B330" s="50">
        <f t="shared" si="1"/>
        <v>292</v>
      </c>
      <c r="C330" s="79"/>
      <c r="D330" s="80"/>
      <c r="E330" s="80"/>
      <c r="F330" s="80"/>
      <c r="G330" s="80"/>
      <c r="H330" s="80"/>
      <c r="I330" s="80"/>
      <c r="J330" s="80"/>
      <c r="K330" s="80"/>
      <c r="L330" s="81"/>
      <c r="M330" s="82"/>
      <c r="N330" s="40"/>
      <c r="O330" s="40"/>
      <c r="P330" s="40"/>
      <c r="Q330" s="56"/>
      <c r="R330" s="82"/>
      <c r="S330" s="40"/>
      <c r="T330" s="40"/>
      <c r="U330" s="40"/>
      <c r="V330" s="56"/>
      <c r="W330" s="83"/>
      <c r="X330" s="84"/>
      <c r="Y330" s="85"/>
      <c r="Z330" s="70" t="str">
        <f>IFERROR(VLOOKUP(Y330, '【参考】数式用'!$A$2:$B$50, 2, FALSE), "")</f>
        <v/>
      </c>
      <c r="AA330" s="2"/>
      <c r="AB330" s="2"/>
      <c r="AC330" s="2"/>
      <c r="AD330" s="2"/>
      <c r="AE330" s="2"/>
      <c r="AF330" s="2"/>
      <c r="AG330" s="2"/>
      <c r="AH330" s="2"/>
      <c r="AI330" s="2"/>
      <c r="AJ330" s="2"/>
    </row>
    <row r="331" ht="34.5" customHeight="1">
      <c r="A331" s="2"/>
      <c r="B331" s="50">
        <f t="shared" si="1"/>
        <v>293</v>
      </c>
      <c r="C331" s="79"/>
      <c r="D331" s="80"/>
      <c r="E331" s="80"/>
      <c r="F331" s="80"/>
      <c r="G331" s="80"/>
      <c r="H331" s="80"/>
      <c r="I331" s="80"/>
      <c r="J331" s="80"/>
      <c r="K331" s="80"/>
      <c r="L331" s="81"/>
      <c r="M331" s="82"/>
      <c r="N331" s="40"/>
      <c r="O331" s="40"/>
      <c r="P331" s="40"/>
      <c r="Q331" s="56"/>
      <c r="R331" s="82"/>
      <c r="S331" s="40"/>
      <c r="T331" s="40"/>
      <c r="U331" s="40"/>
      <c r="V331" s="56"/>
      <c r="W331" s="83"/>
      <c r="X331" s="84"/>
      <c r="Y331" s="85"/>
      <c r="Z331" s="70" t="str">
        <f>IFERROR(VLOOKUP(Y331, '【参考】数式用'!$A$2:$B$50, 2, FALSE), "")</f>
        <v/>
      </c>
      <c r="AA331" s="2"/>
      <c r="AB331" s="2"/>
      <c r="AC331" s="2"/>
      <c r="AD331" s="2"/>
      <c r="AE331" s="2"/>
      <c r="AF331" s="2"/>
      <c r="AG331" s="2"/>
      <c r="AH331" s="2"/>
      <c r="AI331" s="2"/>
      <c r="AJ331" s="2"/>
    </row>
    <row r="332" ht="34.5" customHeight="1">
      <c r="A332" s="2"/>
      <c r="B332" s="50">
        <f t="shared" si="1"/>
        <v>294</v>
      </c>
      <c r="C332" s="79"/>
      <c r="D332" s="80"/>
      <c r="E332" s="80"/>
      <c r="F332" s="80"/>
      <c r="G332" s="80"/>
      <c r="H332" s="80"/>
      <c r="I332" s="80"/>
      <c r="J332" s="80"/>
      <c r="K332" s="80"/>
      <c r="L332" s="81"/>
      <c r="M332" s="82"/>
      <c r="N332" s="40"/>
      <c r="O332" s="40"/>
      <c r="P332" s="40"/>
      <c r="Q332" s="56"/>
      <c r="R332" s="82"/>
      <c r="S332" s="40"/>
      <c r="T332" s="40"/>
      <c r="U332" s="40"/>
      <c r="V332" s="56"/>
      <c r="W332" s="83"/>
      <c r="X332" s="84"/>
      <c r="Y332" s="85"/>
      <c r="Z332" s="70" t="str">
        <f>IFERROR(VLOOKUP(Y332, '【参考】数式用'!$A$2:$B$50, 2, FALSE), "")</f>
        <v/>
      </c>
      <c r="AA332" s="2"/>
      <c r="AB332" s="2"/>
      <c r="AC332" s="2"/>
      <c r="AD332" s="2"/>
      <c r="AE332" s="2"/>
      <c r="AF332" s="2"/>
      <c r="AG332" s="2"/>
      <c r="AH332" s="2"/>
      <c r="AI332" s="2"/>
      <c r="AJ332" s="2"/>
    </row>
    <row r="333" ht="34.5" customHeight="1">
      <c r="A333" s="2"/>
      <c r="B333" s="50">
        <f t="shared" si="1"/>
        <v>295</v>
      </c>
      <c r="C333" s="79"/>
      <c r="D333" s="80"/>
      <c r="E333" s="80"/>
      <c r="F333" s="80"/>
      <c r="G333" s="80"/>
      <c r="H333" s="80"/>
      <c r="I333" s="80"/>
      <c r="J333" s="80"/>
      <c r="K333" s="80"/>
      <c r="L333" s="81"/>
      <c r="M333" s="82"/>
      <c r="N333" s="40"/>
      <c r="O333" s="40"/>
      <c r="P333" s="40"/>
      <c r="Q333" s="56"/>
      <c r="R333" s="82"/>
      <c r="S333" s="40"/>
      <c r="T333" s="40"/>
      <c r="U333" s="40"/>
      <c r="V333" s="56"/>
      <c r="W333" s="83"/>
      <c r="X333" s="84"/>
      <c r="Y333" s="85"/>
      <c r="Z333" s="70" t="str">
        <f>IFERROR(VLOOKUP(Y333, '【参考】数式用'!$A$2:$B$50, 2, FALSE), "")</f>
        <v/>
      </c>
      <c r="AA333" s="2"/>
      <c r="AB333" s="2"/>
      <c r="AC333" s="2"/>
      <c r="AD333" s="2"/>
      <c r="AE333" s="2"/>
      <c r="AF333" s="2"/>
      <c r="AG333" s="2"/>
      <c r="AH333" s="2"/>
      <c r="AI333" s="2"/>
      <c r="AJ333" s="2"/>
    </row>
    <row r="334" ht="34.5" customHeight="1">
      <c r="A334" s="2"/>
      <c r="B334" s="50">
        <f t="shared" si="1"/>
        <v>296</v>
      </c>
      <c r="C334" s="79"/>
      <c r="D334" s="80"/>
      <c r="E334" s="80"/>
      <c r="F334" s="80"/>
      <c r="G334" s="80"/>
      <c r="H334" s="80"/>
      <c r="I334" s="80"/>
      <c r="J334" s="80"/>
      <c r="K334" s="80"/>
      <c r="L334" s="81"/>
      <c r="M334" s="82"/>
      <c r="N334" s="40"/>
      <c r="O334" s="40"/>
      <c r="P334" s="40"/>
      <c r="Q334" s="56"/>
      <c r="R334" s="82"/>
      <c r="S334" s="40"/>
      <c r="T334" s="40"/>
      <c r="U334" s="40"/>
      <c r="V334" s="56"/>
      <c r="W334" s="83"/>
      <c r="X334" s="84"/>
      <c r="Y334" s="85"/>
      <c r="Z334" s="70" t="str">
        <f>IFERROR(VLOOKUP(Y334, '【参考】数式用'!$A$2:$B$50, 2, FALSE), "")</f>
        <v/>
      </c>
      <c r="AA334" s="2"/>
      <c r="AB334" s="2"/>
      <c r="AC334" s="2"/>
      <c r="AD334" s="2"/>
      <c r="AE334" s="2"/>
      <c r="AF334" s="2"/>
      <c r="AG334" s="2"/>
      <c r="AH334" s="2"/>
      <c r="AI334" s="2"/>
      <c r="AJ334" s="2"/>
    </row>
    <row r="335" ht="34.5" customHeight="1">
      <c r="A335" s="2"/>
      <c r="B335" s="50">
        <f t="shared" si="1"/>
        <v>297</v>
      </c>
      <c r="C335" s="79"/>
      <c r="D335" s="80"/>
      <c r="E335" s="80"/>
      <c r="F335" s="80"/>
      <c r="G335" s="80"/>
      <c r="H335" s="80"/>
      <c r="I335" s="80"/>
      <c r="J335" s="80"/>
      <c r="K335" s="80"/>
      <c r="L335" s="81"/>
      <c r="M335" s="82"/>
      <c r="N335" s="40"/>
      <c r="O335" s="40"/>
      <c r="P335" s="40"/>
      <c r="Q335" s="56"/>
      <c r="R335" s="82"/>
      <c r="S335" s="40"/>
      <c r="T335" s="40"/>
      <c r="U335" s="40"/>
      <c r="V335" s="56"/>
      <c r="W335" s="83"/>
      <c r="X335" s="84"/>
      <c r="Y335" s="85"/>
      <c r="Z335" s="70" t="str">
        <f>IFERROR(VLOOKUP(Y335, '【参考】数式用'!$A$2:$B$50, 2, FALSE), "")</f>
        <v/>
      </c>
      <c r="AA335" s="2"/>
      <c r="AB335" s="2"/>
      <c r="AC335" s="2"/>
      <c r="AD335" s="2"/>
      <c r="AE335" s="2"/>
      <c r="AF335" s="2"/>
      <c r="AG335" s="2"/>
      <c r="AH335" s="2"/>
      <c r="AI335" s="2"/>
      <c r="AJ335" s="2"/>
    </row>
    <row r="336" ht="34.5" customHeight="1">
      <c r="A336" s="2"/>
      <c r="B336" s="50">
        <f t="shared" si="1"/>
        <v>298</v>
      </c>
      <c r="C336" s="79"/>
      <c r="D336" s="80"/>
      <c r="E336" s="80"/>
      <c r="F336" s="80"/>
      <c r="G336" s="80"/>
      <c r="H336" s="80"/>
      <c r="I336" s="80"/>
      <c r="J336" s="80"/>
      <c r="K336" s="80"/>
      <c r="L336" s="81"/>
      <c r="M336" s="82"/>
      <c r="N336" s="40"/>
      <c r="O336" s="40"/>
      <c r="P336" s="40"/>
      <c r="Q336" s="56"/>
      <c r="R336" s="82"/>
      <c r="S336" s="40"/>
      <c r="T336" s="40"/>
      <c r="U336" s="40"/>
      <c r="V336" s="56"/>
      <c r="W336" s="83"/>
      <c r="X336" s="84"/>
      <c r="Y336" s="85"/>
      <c r="Z336" s="70" t="str">
        <f>IFERROR(VLOOKUP(Y336, '【参考】数式用'!$A$2:$B$50, 2, FALSE), "")</f>
        <v/>
      </c>
      <c r="AA336" s="2"/>
      <c r="AB336" s="2"/>
      <c r="AC336" s="2"/>
      <c r="AD336" s="2"/>
      <c r="AE336" s="2"/>
      <c r="AF336" s="2"/>
      <c r="AG336" s="2"/>
      <c r="AH336" s="2"/>
      <c r="AI336" s="2"/>
      <c r="AJ336" s="2"/>
    </row>
    <row r="337" ht="34.5" customHeight="1">
      <c r="A337" s="2"/>
      <c r="B337" s="50">
        <f t="shared" si="1"/>
        <v>299</v>
      </c>
      <c r="C337" s="79"/>
      <c r="D337" s="80"/>
      <c r="E337" s="80"/>
      <c r="F337" s="80"/>
      <c r="G337" s="80"/>
      <c r="H337" s="80"/>
      <c r="I337" s="80"/>
      <c r="J337" s="80"/>
      <c r="K337" s="80"/>
      <c r="L337" s="81"/>
      <c r="M337" s="82"/>
      <c r="N337" s="40"/>
      <c r="O337" s="40"/>
      <c r="P337" s="40"/>
      <c r="Q337" s="56"/>
      <c r="R337" s="82"/>
      <c r="S337" s="40"/>
      <c r="T337" s="40"/>
      <c r="U337" s="40"/>
      <c r="V337" s="56"/>
      <c r="W337" s="83"/>
      <c r="X337" s="84"/>
      <c r="Y337" s="85"/>
      <c r="Z337" s="70" t="str">
        <f>IFERROR(VLOOKUP(Y337, '【参考】数式用'!$A$2:$B$50, 2, FALSE), "")</f>
        <v/>
      </c>
      <c r="AA337" s="2"/>
      <c r="AB337" s="2"/>
      <c r="AC337" s="2"/>
      <c r="AD337" s="2"/>
      <c r="AE337" s="2"/>
      <c r="AF337" s="2"/>
      <c r="AG337" s="2"/>
      <c r="AH337" s="2"/>
      <c r="AI337" s="2"/>
      <c r="AJ337" s="2"/>
    </row>
    <row r="338" ht="34.5" customHeight="1">
      <c r="A338" s="2"/>
      <c r="B338" s="50">
        <f t="shared" si="1"/>
        <v>300</v>
      </c>
      <c r="C338" s="79"/>
      <c r="D338" s="80"/>
      <c r="E338" s="80"/>
      <c r="F338" s="80"/>
      <c r="G338" s="80"/>
      <c r="H338" s="80"/>
      <c r="I338" s="80"/>
      <c r="J338" s="80"/>
      <c r="K338" s="80"/>
      <c r="L338" s="81"/>
      <c r="M338" s="82"/>
      <c r="N338" s="40"/>
      <c r="O338" s="40"/>
      <c r="P338" s="40"/>
      <c r="Q338" s="56"/>
      <c r="R338" s="82"/>
      <c r="S338" s="40"/>
      <c r="T338" s="40"/>
      <c r="U338" s="40"/>
      <c r="V338" s="56"/>
      <c r="W338" s="83"/>
      <c r="X338" s="84"/>
      <c r="Y338" s="85"/>
      <c r="Z338" s="70" t="str">
        <f>IFERROR(VLOOKUP(Y338, '【参考】数式用'!$A$2:$B$50, 2, FALSE), "")</f>
        <v/>
      </c>
      <c r="AA338" s="2"/>
      <c r="AB338" s="2"/>
      <c r="AC338" s="2"/>
      <c r="AD338" s="2"/>
      <c r="AE338" s="2"/>
      <c r="AF338" s="2"/>
      <c r="AG338" s="2"/>
      <c r="AH338" s="2"/>
      <c r="AI338" s="2"/>
      <c r="AJ338" s="2"/>
    </row>
    <row r="339" ht="34.5" customHeight="1">
      <c r="A339" s="2"/>
      <c r="B339" s="50">
        <f t="shared" si="1"/>
        <v>301</v>
      </c>
      <c r="C339" s="79"/>
      <c r="D339" s="80"/>
      <c r="E339" s="80"/>
      <c r="F339" s="80"/>
      <c r="G339" s="80"/>
      <c r="H339" s="80"/>
      <c r="I339" s="80"/>
      <c r="J339" s="80"/>
      <c r="K339" s="80"/>
      <c r="L339" s="81"/>
      <c r="M339" s="82"/>
      <c r="N339" s="40"/>
      <c r="O339" s="40"/>
      <c r="P339" s="40"/>
      <c r="Q339" s="56"/>
      <c r="R339" s="82"/>
      <c r="S339" s="40"/>
      <c r="T339" s="40"/>
      <c r="U339" s="40"/>
      <c r="V339" s="56"/>
      <c r="W339" s="83"/>
      <c r="X339" s="84"/>
      <c r="Y339" s="85"/>
      <c r="Z339" s="70" t="str">
        <f>IFERROR(VLOOKUP(Y339, '【参考】数式用'!$A$2:$B$50, 2, FALSE), "")</f>
        <v/>
      </c>
      <c r="AA339" s="2"/>
      <c r="AB339" s="2"/>
      <c r="AC339" s="2"/>
      <c r="AD339" s="2"/>
      <c r="AE339" s="2"/>
      <c r="AF339" s="2"/>
      <c r="AG339" s="2"/>
      <c r="AH339" s="2"/>
      <c r="AI339" s="2"/>
      <c r="AJ339" s="2"/>
    </row>
    <row r="340" ht="34.5" customHeight="1">
      <c r="A340" s="2"/>
      <c r="B340" s="50">
        <f t="shared" si="1"/>
        <v>302</v>
      </c>
      <c r="C340" s="79"/>
      <c r="D340" s="80"/>
      <c r="E340" s="80"/>
      <c r="F340" s="80"/>
      <c r="G340" s="80"/>
      <c r="H340" s="80"/>
      <c r="I340" s="80"/>
      <c r="J340" s="80"/>
      <c r="K340" s="80"/>
      <c r="L340" s="81"/>
      <c r="M340" s="82"/>
      <c r="N340" s="40"/>
      <c r="O340" s="40"/>
      <c r="P340" s="40"/>
      <c r="Q340" s="56"/>
      <c r="R340" s="82"/>
      <c r="S340" s="40"/>
      <c r="T340" s="40"/>
      <c r="U340" s="40"/>
      <c r="V340" s="56"/>
      <c r="W340" s="83"/>
      <c r="X340" s="84"/>
      <c r="Y340" s="85"/>
      <c r="Z340" s="70" t="str">
        <f>IFERROR(VLOOKUP(Y340, '【参考】数式用'!$A$2:$B$50, 2, FALSE), "")</f>
        <v/>
      </c>
      <c r="AA340" s="2"/>
      <c r="AB340" s="2"/>
      <c r="AC340" s="2"/>
      <c r="AD340" s="2"/>
      <c r="AE340" s="2"/>
      <c r="AF340" s="2"/>
      <c r="AG340" s="2"/>
      <c r="AH340" s="2"/>
      <c r="AI340" s="2"/>
      <c r="AJ340" s="2"/>
    </row>
    <row r="341" ht="34.5" customHeight="1">
      <c r="A341" s="2"/>
      <c r="B341" s="50">
        <f t="shared" si="1"/>
        <v>303</v>
      </c>
      <c r="C341" s="79"/>
      <c r="D341" s="80"/>
      <c r="E341" s="80"/>
      <c r="F341" s="80"/>
      <c r="G341" s="80"/>
      <c r="H341" s="80"/>
      <c r="I341" s="80"/>
      <c r="J341" s="80"/>
      <c r="K341" s="80"/>
      <c r="L341" s="81"/>
      <c r="M341" s="82"/>
      <c r="N341" s="40"/>
      <c r="O341" s="40"/>
      <c r="P341" s="40"/>
      <c r="Q341" s="56"/>
      <c r="R341" s="82"/>
      <c r="S341" s="40"/>
      <c r="T341" s="40"/>
      <c r="U341" s="40"/>
      <c r="V341" s="56"/>
      <c r="W341" s="83"/>
      <c r="X341" s="84"/>
      <c r="Y341" s="85"/>
      <c r="Z341" s="70" t="str">
        <f>IFERROR(VLOOKUP(Y341, '【参考】数式用'!$A$2:$B$50, 2, FALSE), "")</f>
        <v/>
      </c>
      <c r="AA341" s="2"/>
      <c r="AB341" s="2"/>
      <c r="AC341" s="2"/>
      <c r="AD341" s="2"/>
      <c r="AE341" s="2"/>
      <c r="AF341" s="2"/>
      <c r="AG341" s="2"/>
      <c r="AH341" s="2"/>
      <c r="AI341" s="2"/>
      <c r="AJ341" s="2"/>
    </row>
    <row r="342" ht="34.5" customHeight="1">
      <c r="A342" s="2"/>
      <c r="B342" s="50">
        <f t="shared" si="1"/>
        <v>304</v>
      </c>
      <c r="C342" s="79"/>
      <c r="D342" s="80"/>
      <c r="E342" s="80"/>
      <c r="F342" s="80"/>
      <c r="G342" s="80"/>
      <c r="H342" s="80"/>
      <c r="I342" s="80"/>
      <c r="J342" s="80"/>
      <c r="K342" s="80"/>
      <c r="L342" s="81"/>
      <c r="M342" s="82"/>
      <c r="N342" s="40"/>
      <c r="O342" s="40"/>
      <c r="P342" s="40"/>
      <c r="Q342" s="56"/>
      <c r="R342" s="82"/>
      <c r="S342" s="40"/>
      <c r="T342" s="40"/>
      <c r="U342" s="40"/>
      <c r="V342" s="56"/>
      <c r="W342" s="83"/>
      <c r="X342" s="84"/>
      <c r="Y342" s="85"/>
      <c r="Z342" s="70" t="str">
        <f>IFERROR(VLOOKUP(Y342, '【参考】数式用'!$A$2:$B$50, 2, FALSE), "")</f>
        <v/>
      </c>
      <c r="AA342" s="2"/>
      <c r="AB342" s="2"/>
      <c r="AC342" s="2"/>
      <c r="AD342" s="2"/>
      <c r="AE342" s="2"/>
      <c r="AF342" s="2"/>
      <c r="AG342" s="2"/>
      <c r="AH342" s="2"/>
      <c r="AI342" s="2"/>
      <c r="AJ342" s="2"/>
    </row>
    <row r="343" ht="34.5" customHeight="1">
      <c r="A343" s="2"/>
      <c r="B343" s="50">
        <f t="shared" si="1"/>
        <v>305</v>
      </c>
      <c r="C343" s="79"/>
      <c r="D343" s="80"/>
      <c r="E343" s="80"/>
      <c r="F343" s="80"/>
      <c r="G343" s="80"/>
      <c r="H343" s="80"/>
      <c r="I343" s="80"/>
      <c r="J343" s="80"/>
      <c r="K343" s="80"/>
      <c r="L343" s="81"/>
      <c r="M343" s="82"/>
      <c r="N343" s="40"/>
      <c r="O343" s="40"/>
      <c r="P343" s="40"/>
      <c r="Q343" s="56"/>
      <c r="R343" s="82"/>
      <c r="S343" s="40"/>
      <c r="T343" s="40"/>
      <c r="U343" s="40"/>
      <c r="V343" s="56"/>
      <c r="W343" s="83"/>
      <c r="X343" s="84"/>
      <c r="Y343" s="85"/>
      <c r="Z343" s="70" t="str">
        <f>IFERROR(VLOOKUP(Y343, '【参考】数式用'!$A$2:$B$50, 2, FALSE), "")</f>
        <v/>
      </c>
      <c r="AA343" s="2"/>
      <c r="AB343" s="2"/>
      <c r="AC343" s="2"/>
      <c r="AD343" s="2"/>
      <c r="AE343" s="2"/>
      <c r="AF343" s="2"/>
      <c r="AG343" s="2"/>
      <c r="AH343" s="2"/>
      <c r="AI343" s="2"/>
      <c r="AJ343" s="2"/>
    </row>
    <row r="344" ht="34.5" customHeight="1">
      <c r="A344" s="2"/>
      <c r="B344" s="50">
        <f t="shared" si="1"/>
        <v>306</v>
      </c>
      <c r="C344" s="79"/>
      <c r="D344" s="80"/>
      <c r="E344" s="80"/>
      <c r="F344" s="80"/>
      <c r="G344" s="80"/>
      <c r="H344" s="80"/>
      <c r="I344" s="80"/>
      <c r="J344" s="80"/>
      <c r="K344" s="80"/>
      <c r="L344" s="81"/>
      <c r="M344" s="82"/>
      <c r="N344" s="40"/>
      <c r="O344" s="40"/>
      <c r="P344" s="40"/>
      <c r="Q344" s="56"/>
      <c r="R344" s="82"/>
      <c r="S344" s="40"/>
      <c r="T344" s="40"/>
      <c r="U344" s="40"/>
      <c r="V344" s="56"/>
      <c r="W344" s="83"/>
      <c r="X344" s="84"/>
      <c r="Y344" s="85"/>
      <c r="Z344" s="70" t="str">
        <f>IFERROR(VLOOKUP(Y344, '【参考】数式用'!$A$2:$B$50, 2, FALSE), "")</f>
        <v/>
      </c>
      <c r="AA344" s="2"/>
      <c r="AB344" s="2"/>
      <c r="AC344" s="2"/>
      <c r="AD344" s="2"/>
      <c r="AE344" s="2"/>
      <c r="AF344" s="2"/>
      <c r="AG344" s="2"/>
      <c r="AH344" s="2"/>
      <c r="AI344" s="2"/>
      <c r="AJ344" s="2"/>
    </row>
    <row r="345" ht="34.5" customHeight="1">
      <c r="A345" s="2"/>
      <c r="B345" s="50">
        <f t="shared" si="1"/>
        <v>307</v>
      </c>
      <c r="C345" s="79"/>
      <c r="D345" s="80"/>
      <c r="E345" s="80"/>
      <c r="F345" s="80"/>
      <c r="G345" s="80"/>
      <c r="H345" s="80"/>
      <c r="I345" s="80"/>
      <c r="J345" s="80"/>
      <c r="K345" s="80"/>
      <c r="L345" s="81"/>
      <c r="M345" s="82"/>
      <c r="N345" s="40"/>
      <c r="O345" s="40"/>
      <c r="P345" s="40"/>
      <c r="Q345" s="56"/>
      <c r="R345" s="82"/>
      <c r="S345" s="40"/>
      <c r="T345" s="40"/>
      <c r="U345" s="40"/>
      <c r="V345" s="56"/>
      <c r="W345" s="83"/>
      <c r="X345" s="84"/>
      <c r="Y345" s="85"/>
      <c r="Z345" s="70" t="str">
        <f>IFERROR(VLOOKUP(Y345, '【参考】数式用'!$A$2:$B$50, 2, FALSE), "")</f>
        <v/>
      </c>
      <c r="AA345" s="2"/>
      <c r="AB345" s="2"/>
      <c r="AC345" s="2"/>
      <c r="AD345" s="2"/>
      <c r="AE345" s="2"/>
      <c r="AF345" s="2"/>
      <c r="AG345" s="2"/>
      <c r="AH345" s="2"/>
      <c r="AI345" s="2"/>
      <c r="AJ345" s="2"/>
    </row>
    <row r="346" ht="34.5" customHeight="1">
      <c r="A346" s="2"/>
      <c r="B346" s="50">
        <f t="shared" si="1"/>
        <v>308</v>
      </c>
      <c r="C346" s="79"/>
      <c r="D346" s="80"/>
      <c r="E346" s="80"/>
      <c r="F346" s="80"/>
      <c r="G346" s="80"/>
      <c r="H346" s="80"/>
      <c r="I346" s="80"/>
      <c r="J346" s="80"/>
      <c r="K346" s="80"/>
      <c r="L346" s="81"/>
      <c r="M346" s="82"/>
      <c r="N346" s="40"/>
      <c r="O346" s="40"/>
      <c r="P346" s="40"/>
      <c r="Q346" s="56"/>
      <c r="R346" s="82"/>
      <c r="S346" s="40"/>
      <c r="T346" s="40"/>
      <c r="U346" s="40"/>
      <c r="V346" s="56"/>
      <c r="W346" s="83"/>
      <c r="X346" s="84"/>
      <c r="Y346" s="85"/>
      <c r="Z346" s="70" t="str">
        <f>IFERROR(VLOOKUP(Y346, '【参考】数式用'!$A$2:$B$50, 2, FALSE), "")</f>
        <v/>
      </c>
      <c r="AA346" s="2"/>
      <c r="AB346" s="2"/>
      <c r="AC346" s="2"/>
      <c r="AD346" s="2"/>
      <c r="AE346" s="2"/>
      <c r="AF346" s="2"/>
      <c r="AG346" s="2"/>
      <c r="AH346" s="2"/>
      <c r="AI346" s="2"/>
      <c r="AJ346" s="2"/>
    </row>
    <row r="347" ht="34.5" customHeight="1">
      <c r="A347" s="2"/>
      <c r="B347" s="50">
        <f t="shared" si="1"/>
        <v>309</v>
      </c>
      <c r="C347" s="79"/>
      <c r="D347" s="80"/>
      <c r="E347" s="80"/>
      <c r="F347" s="80"/>
      <c r="G347" s="80"/>
      <c r="H347" s="80"/>
      <c r="I347" s="80"/>
      <c r="J347" s="80"/>
      <c r="K347" s="80"/>
      <c r="L347" s="81"/>
      <c r="M347" s="82"/>
      <c r="N347" s="40"/>
      <c r="O347" s="40"/>
      <c r="P347" s="40"/>
      <c r="Q347" s="56"/>
      <c r="R347" s="82"/>
      <c r="S347" s="40"/>
      <c r="T347" s="40"/>
      <c r="U347" s="40"/>
      <c r="V347" s="56"/>
      <c r="W347" s="83"/>
      <c r="X347" s="84"/>
      <c r="Y347" s="85"/>
      <c r="Z347" s="70" t="str">
        <f>IFERROR(VLOOKUP(Y347, '【参考】数式用'!$A$2:$B$50, 2, FALSE), "")</f>
        <v/>
      </c>
      <c r="AA347" s="2"/>
      <c r="AB347" s="2"/>
      <c r="AC347" s="2"/>
      <c r="AD347" s="2"/>
      <c r="AE347" s="2"/>
      <c r="AF347" s="2"/>
      <c r="AG347" s="2"/>
      <c r="AH347" s="2"/>
      <c r="AI347" s="2"/>
      <c r="AJ347" s="2"/>
    </row>
    <row r="348" ht="34.5" customHeight="1">
      <c r="A348" s="2"/>
      <c r="B348" s="50">
        <f t="shared" si="1"/>
        <v>310</v>
      </c>
      <c r="C348" s="79"/>
      <c r="D348" s="80"/>
      <c r="E348" s="80"/>
      <c r="F348" s="80"/>
      <c r="G348" s="80"/>
      <c r="H348" s="80"/>
      <c r="I348" s="80"/>
      <c r="J348" s="80"/>
      <c r="K348" s="80"/>
      <c r="L348" s="81"/>
      <c r="M348" s="82"/>
      <c r="N348" s="40"/>
      <c r="O348" s="40"/>
      <c r="P348" s="40"/>
      <c r="Q348" s="56"/>
      <c r="R348" s="82"/>
      <c r="S348" s="40"/>
      <c r="T348" s="40"/>
      <c r="U348" s="40"/>
      <c r="V348" s="56"/>
      <c r="W348" s="83"/>
      <c r="X348" s="84"/>
      <c r="Y348" s="85"/>
      <c r="Z348" s="70" t="str">
        <f>IFERROR(VLOOKUP(Y348, '【参考】数式用'!$A$2:$B$50, 2, FALSE), "")</f>
        <v/>
      </c>
      <c r="AA348" s="2"/>
      <c r="AB348" s="2"/>
      <c r="AC348" s="2"/>
      <c r="AD348" s="2"/>
      <c r="AE348" s="2"/>
      <c r="AF348" s="2"/>
      <c r="AG348" s="2"/>
      <c r="AH348" s="2"/>
      <c r="AI348" s="2"/>
      <c r="AJ348" s="2"/>
    </row>
    <row r="349" ht="34.5" customHeight="1">
      <c r="A349" s="2"/>
      <c r="B349" s="50">
        <f t="shared" si="1"/>
        <v>311</v>
      </c>
      <c r="C349" s="79"/>
      <c r="D349" s="80"/>
      <c r="E349" s="80"/>
      <c r="F349" s="80"/>
      <c r="G349" s="80"/>
      <c r="H349" s="80"/>
      <c r="I349" s="80"/>
      <c r="J349" s="80"/>
      <c r="K349" s="80"/>
      <c r="L349" s="81"/>
      <c r="M349" s="82"/>
      <c r="N349" s="40"/>
      <c r="O349" s="40"/>
      <c r="P349" s="40"/>
      <c r="Q349" s="56"/>
      <c r="R349" s="82"/>
      <c r="S349" s="40"/>
      <c r="T349" s="40"/>
      <c r="U349" s="40"/>
      <c r="V349" s="56"/>
      <c r="W349" s="83"/>
      <c r="X349" s="84"/>
      <c r="Y349" s="85"/>
      <c r="Z349" s="70" t="str">
        <f>IFERROR(VLOOKUP(Y349, '【参考】数式用'!$A$2:$B$50, 2, FALSE), "")</f>
        <v/>
      </c>
      <c r="AA349" s="2"/>
      <c r="AB349" s="2"/>
      <c r="AC349" s="2"/>
      <c r="AD349" s="2"/>
      <c r="AE349" s="2"/>
      <c r="AF349" s="2"/>
      <c r="AG349" s="2"/>
      <c r="AH349" s="2"/>
      <c r="AI349" s="2"/>
      <c r="AJ349" s="2"/>
    </row>
    <row r="350" ht="34.5" customHeight="1">
      <c r="A350" s="2"/>
      <c r="B350" s="50">
        <f t="shared" si="1"/>
        <v>312</v>
      </c>
      <c r="C350" s="79"/>
      <c r="D350" s="80"/>
      <c r="E350" s="80"/>
      <c r="F350" s="80"/>
      <c r="G350" s="80"/>
      <c r="H350" s="80"/>
      <c r="I350" s="80"/>
      <c r="J350" s="80"/>
      <c r="K350" s="80"/>
      <c r="L350" s="81"/>
      <c r="M350" s="82"/>
      <c r="N350" s="40"/>
      <c r="O350" s="40"/>
      <c r="P350" s="40"/>
      <c r="Q350" s="56"/>
      <c r="R350" s="82"/>
      <c r="S350" s="40"/>
      <c r="T350" s="40"/>
      <c r="U350" s="40"/>
      <c r="V350" s="56"/>
      <c r="W350" s="83"/>
      <c r="X350" s="84"/>
      <c r="Y350" s="85"/>
      <c r="Z350" s="70" t="str">
        <f>IFERROR(VLOOKUP(Y350, '【参考】数式用'!$A$2:$B$50, 2, FALSE), "")</f>
        <v/>
      </c>
      <c r="AA350" s="2"/>
      <c r="AB350" s="2"/>
      <c r="AC350" s="2"/>
      <c r="AD350" s="2"/>
      <c r="AE350" s="2"/>
      <c r="AF350" s="2"/>
      <c r="AG350" s="2"/>
      <c r="AH350" s="2"/>
      <c r="AI350" s="2"/>
      <c r="AJ350" s="2"/>
    </row>
    <row r="351" ht="34.5" customHeight="1">
      <c r="A351" s="2"/>
      <c r="B351" s="50">
        <f t="shared" si="1"/>
        <v>313</v>
      </c>
      <c r="C351" s="79"/>
      <c r="D351" s="80"/>
      <c r="E351" s="80"/>
      <c r="F351" s="80"/>
      <c r="G351" s="80"/>
      <c r="H351" s="80"/>
      <c r="I351" s="80"/>
      <c r="J351" s="80"/>
      <c r="K351" s="80"/>
      <c r="L351" s="81"/>
      <c r="M351" s="82"/>
      <c r="N351" s="40"/>
      <c r="O351" s="40"/>
      <c r="P351" s="40"/>
      <c r="Q351" s="56"/>
      <c r="R351" s="82"/>
      <c r="S351" s="40"/>
      <c r="T351" s="40"/>
      <c r="U351" s="40"/>
      <c r="V351" s="56"/>
      <c r="W351" s="83"/>
      <c r="X351" s="84"/>
      <c r="Y351" s="85"/>
      <c r="Z351" s="70" t="str">
        <f>IFERROR(VLOOKUP(Y351, '【参考】数式用'!$A$2:$B$50, 2, FALSE), "")</f>
        <v/>
      </c>
      <c r="AA351" s="2"/>
      <c r="AB351" s="2"/>
      <c r="AC351" s="2"/>
      <c r="AD351" s="2"/>
      <c r="AE351" s="2"/>
      <c r="AF351" s="2"/>
      <c r="AG351" s="2"/>
      <c r="AH351" s="2"/>
      <c r="AI351" s="2"/>
      <c r="AJ351" s="2"/>
    </row>
    <row r="352" ht="34.5" customHeight="1">
      <c r="A352" s="2"/>
      <c r="B352" s="50">
        <f t="shared" si="1"/>
        <v>314</v>
      </c>
      <c r="C352" s="79"/>
      <c r="D352" s="80"/>
      <c r="E352" s="80"/>
      <c r="F352" s="80"/>
      <c r="G352" s="80"/>
      <c r="H352" s="80"/>
      <c r="I352" s="80"/>
      <c r="J352" s="80"/>
      <c r="K352" s="80"/>
      <c r="L352" s="81"/>
      <c r="M352" s="82"/>
      <c r="N352" s="40"/>
      <c r="O352" s="40"/>
      <c r="P352" s="40"/>
      <c r="Q352" s="56"/>
      <c r="R352" s="82"/>
      <c r="S352" s="40"/>
      <c r="T352" s="40"/>
      <c r="U352" s="40"/>
      <c r="V352" s="56"/>
      <c r="W352" s="83"/>
      <c r="X352" s="84"/>
      <c r="Y352" s="85"/>
      <c r="Z352" s="70" t="str">
        <f>IFERROR(VLOOKUP(Y352, '【参考】数式用'!$A$2:$B$50, 2, FALSE), "")</f>
        <v/>
      </c>
      <c r="AA352" s="2"/>
      <c r="AB352" s="2"/>
      <c r="AC352" s="2"/>
      <c r="AD352" s="2"/>
      <c r="AE352" s="2"/>
      <c r="AF352" s="2"/>
      <c r="AG352" s="2"/>
      <c r="AH352" s="2"/>
      <c r="AI352" s="2"/>
      <c r="AJ352" s="2"/>
    </row>
    <row r="353" ht="34.5" customHeight="1">
      <c r="A353" s="2"/>
      <c r="B353" s="50">
        <f t="shared" si="1"/>
        <v>315</v>
      </c>
      <c r="C353" s="79"/>
      <c r="D353" s="80"/>
      <c r="E353" s="80"/>
      <c r="F353" s="80"/>
      <c r="G353" s="80"/>
      <c r="H353" s="80"/>
      <c r="I353" s="80"/>
      <c r="J353" s="80"/>
      <c r="K353" s="80"/>
      <c r="L353" s="81"/>
      <c r="M353" s="82"/>
      <c r="N353" s="40"/>
      <c r="O353" s="40"/>
      <c r="P353" s="40"/>
      <c r="Q353" s="56"/>
      <c r="R353" s="82"/>
      <c r="S353" s="40"/>
      <c r="T353" s="40"/>
      <c r="U353" s="40"/>
      <c r="V353" s="56"/>
      <c r="W353" s="83"/>
      <c r="X353" s="84"/>
      <c r="Y353" s="85"/>
      <c r="Z353" s="70" t="str">
        <f>IFERROR(VLOOKUP(Y353, '【参考】数式用'!$A$2:$B$50, 2, FALSE), "")</f>
        <v/>
      </c>
      <c r="AA353" s="2"/>
      <c r="AB353" s="2"/>
      <c r="AC353" s="2"/>
      <c r="AD353" s="2"/>
      <c r="AE353" s="2"/>
      <c r="AF353" s="2"/>
      <c r="AG353" s="2"/>
      <c r="AH353" s="2"/>
      <c r="AI353" s="2"/>
      <c r="AJ353" s="2"/>
    </row>
    <row r="354" ht="34.5" customHeight="1">
      <c r="A354" s="2"/>
      <c r="B354" s="50">
        <f t="shared" si="1"/>
        <v>316</v>
      </c>
      <c r="C354" s="79"/>
      <c r="D354" s="80"/>
      <c r="E354" s="80"/>
      <c r="F354" s="80"/>
      <c r="G354" s="80"/>
      <c r="H354" s="80"/>
      <c r="I354" s="80"/>
      <c r="J354" s="80"/>
      <c r="K354" s="80"/>
      <c r="L354" s="81"/>
      <c r="M354" s="82"/>
      <c r="N354" s="40"/>
      <c r="O354" s="40"/>
      <c r="P354" s="40"/>
      <c r="Q354" s="56"/>
      <c r="R354" s="82"/>
      <c r="S354" s="40"/>
      <c r="T354" s="40"/>
      <c r="U354" s="40"/>
      <c r="V354" s="56"/>
      <c r="W354" s="83"/>
      <c r="X354" s="84"/>
      <c r="Y354" s="85"/>
      <c r="Z354" s="70" t="str">
        <f>IFERROR(VLOOKUP(Y354, '【参考】数式用'!$A$2:$B$50, 2, FALSE), "")</f>
        <v/>
      </c>
      <c r="AA354" s="2"/>
      <c r="AB354" s="2"/>
      <c r="AC354" s="2"/>
      <c r="AD354" s="2"/>
      <c r="AE354" s="2"/>
      <c r="AF354" s="2"/>
      <c r="AG354" s="2"/>
      <c r="AH354" s="2"/>
      <c r="AI354" s="2"/>
      <c r="AJ354" s="2"/>
    </row>
    <row r="355" ht="34.5" customHeight="1">
      <c r="A355" s="2"/>
      <c r="B355" s="50">
        <f t="shared" si="1"/>
        <v>317</v>
      </c>
      <c r="C355" s="79"/>
      <c r="D355" s="80"/>
      <c r="E355" s="80"/>
      <c r="F355" s="80"/>
      <c r="G355" s="80"/>
      <c r="H355" s="80"/>
      <c r="I355" s="80"/>
      <c r="J355" s="80"/>
      <c r="K355" s="80"/>
      <c r="L355" s="81"/>
      <c r="M355" s="82"/>
      <c r="N355" s="40"/>
      <c r="O355" s="40"/>
      <c r="P355" s="40"/>
      <c r="Q355" s="56"/>
      <c r="R355" s="82"/>
      <c r="S355" s="40"/>
      <c r="T355" s="40"/>
      <c r="U355" s="40"/>
      <c r="V355" s="56"/>
      <c r="W355" s="83"/>
      <c r="X355" s="84"/>
      <c r="Y355" s="85"/>
      <c r="Z355" s="70" t="str">
        <f>IFERROR(VLOOKUP(Y355, '【参考】数式用'!$A$2:$B$50, 2, FALSE), "")</f>
        <v/>
      </c>
      <c r="AA355" s="2"/>
      <c r="AB355" s="2"/>
      <c r="AC355" s="2"/>
      <c r="AD355" s="2"/>
      <c r="AE355" s="2"/>
      <c r="AF355" s="2"/>
      <c r="AG355" s="2"/>
      <c r="AH355" s="2"/>
      <c r="AI355" s="2"/>
      <c r="AJ355" s="2"/>
    </row>
    <row r="356" ht="34.5" customHeight="1">
      <c r="A356" s="2"/>
      <c r="B356" s="50">
        <f t="shared" si="1"/>
        <v>318</v>
      </c>
      <c r="C356" s="79"/>
      <c r="D356" s="80"/>
      <c r="E356" s="80"/>
      <c r="F356" s="80"/>
      <c r="G356" s="80"/>
      <c r="H356" s="80"/>
      <c r="I356" s="80"/>
      <c r="J356" s="80"/>
      <c r="K356" s="80"/>
      <c r="L356" s="81"/>
      <c r="M356" s="82"/>
      <c r="N356" s="40"/>
      <c r="O356" s="40"/>
      <c r="P356" s="40"/>
      <c r="Q356" s="56"/>
      <c r="R356" s="82"/>
      <c r="S356" s="40"/>
      <c r="T356" s="40"/>
      <c r="U356" s="40"/>
      <c r="V356" s="56"/>
      <c r="W356" s="83"/>
      <c r="X356" s="84"/>
      <c r="Y356" s="85"/>
      <c r="Z356" s="70" t="str">
        <f>IFERROR(VLOOKUP(Y356, '【参考】数式用'!$A$2:$B$50, 2, FALSE), "")</f>
        <v/>
      </c>
      <c r="AA356" s="2"/>
      <c r="AB356" s="2"/>
      <c r="AC356" s="2"/>
      <c r="AD356" s="2"/>
      <c r="AE356" s="2"/>
      <c r="AF356" s="2"/>
      <c r="AG356" s="2"/>
      <c r="AH356" s="2"/>
      <c r="AI356" s="2"/>
      <c r="AJ356" s="2"/>
    </row>
    <row r="357" ht="34.5" customHeight="1">
      <c r="A357" s="2"/>
      <c r="B357" s="50">
        <f t="shared" si="1"/>
        <v>319</v>
      </c>
      <c r="C357" s="79"/>
      <c r="D357" s="80"/>
      <c r="E357" s="80"/>
      <c r="F357" s="80"/>
      <c r="G357" s="80"/>
      <c r="H357" s="80"/>
      <c r="I357" s="80"/>
      <c r="J357" s="80"/>
      <c r="K357" s="80"/>
      <c r="L357" s="81"/>
      <c r="M357" s="82"/>
      <c r="N357" s="40"/>
      <c r="O357" s="40"/>
      <c r="P357" s="40"/>
      <c r="Q357" s="56"/>
      <c r="R357" s="82"/>
      <c r="S357" s="40"/>
      <c r="T357" s="40"/>
      <c r="U357" s="40"/>
      <c r="V357" s="56"/>
      <c r="W357" s="83"/>
      <c r="X357" s="84"/>
      <c r="Y357" s="85"/>
      <c r="Z357" s="70" t="str">
        <f>IFERROR(VLOOKUP(Y357, '【参考】数式用'!$A$2:$B$50, 2, FALSE), "")</f>
        <v/>
      </c>
      <c r="AA357" s="2"/>
      <c r="AB357" s="2"/>
      <c r="AC357" s="2"/>
      <c r="AD357" s="2"/>
      <c r="AE357" s="2"/>
      <c r="AF357" s="2"/>
      <c r="AG357" s="2"/>
      <c r="AH357" s="2"/>
      <c r="AI357" s="2"/>
      <c r="AJ357" s="2"/>
    </row>
    <row r="358" ht="34.5" customHeight="1">
      <c r="A358" s="2"/>
      <c r="B358" s="50">
        <f t="shared" si="1"/>
        <v>320</v>
      </c>
      <c r="C358" s="79"/>
      <c r="D358" s="80"/>
      <c r="E358" s="80"/>
      <c r="F358" s="80"/>
      <c r="G358" s="80"/>
      <c r="H358" s="80"/>
      <c r="I358" s="80"/>
      <c r="J358" s="80"/>
      <c r="K358" s="80"/>
      <c r="L358" s="81"/>
      <c r="M358" s="82"/>
      <c r="N358" s="40"/>
      <c r="O358" s="40"/>
      <c r="P358" s="40"/>
      <c r="Q358" s="56"/>
      <c r="R358" s="82"/>
      <c r="S358" s="40"/>
      <c r="T358" s="40"/>
      <c r="U358" s="40"/>
      <c r="V358" s="56"/>
      <c r="W358" s="83"/>
      <c r="X358" s="84"/>
      <c r="Y358" s="85"/>
      <c r="Z358" s="70" t="str">
        <f>IFERROR(VLOOKUP(Y358, '【参考】数式用'!$A$2:$B$50, 2, FALSE), "")</f>
        <v/>
      </c>
      <c r="AA358" s="2"/>
      <c r="AB358" s="2"/>
      <c r="AC358" s="2"/>
      <c r="AD358" s="2"/>
      <c r="AE358" s="2"/>
      <c r="AF358" s="2"/>
      <c r="AG358" s="2"/>
      <c r="AH358" s="2"/>
      <c r="AI358" s="2"/>
      <c r="AJ358" s="2"/>
    </row>
    <row r="359" ht="34.5" customHeight="1">
      <c r="A359" s="2"/>
      <c r="B359" s="50">
        <f t="shared" si="1"/>
        <v>321</v>
      </c>
      <c r="C359" s="79"/>
      <c r="D359" s="80"/>
      <c r="E359" s="80"/>
      <c r="F359" s="80"/>
      <c r="G359" s="80"/>
      <c r="H359" s="80"/>
      <c r="I359" s="80"/>
      <c r="J359" s="80"/>
      <c r="K359" s="80"/>
      <c r="L359" s="81"/>
      <c r="M359" s="82"/>
      <c r="N359" s="40"/>
      <c r="O359" s="40"/>
      <c r="P359" s="40"/>
      <c r="Q359" s="56"/>
      <c r="R359" s="82"/>
      <c r="S359" s="40"/>
      <c r="T359" s="40"/>
      <c r="U359" s="40"/>
      <c r="V359" s="56"/>
      <c r="W359" s="83"/>
      <c r="X359" s="84"/>
      <c r="Y359" s="85"/>
      <c r="Z359" s="70" t="str">
        <f>IFERROR(VLOOKUP(Y359, '【参考】数式用'!$A$2:$B$50, 2, FALSE), "")</f>
        <v/>
      </c>
      <c r="AA359" s="2"/>
      <c r="AB359" s="2"/>
      <c r="AC359" s="2"/>
      <c r="AD359" s="2"/>
      <c r="AE359" s="2"/>
      <c r="AF359" s="2"/>
      <c r="AG359" s="2"/>
      <c r="AH359" s="2"/>
      <c r="AI359" s="2"/>
      <c r="AJ359" s="2"/>
    </row>
    <row r="360" ht="34.5" customHeight="1">
      <c r="A360" s="2"/>
      <c r="B360" s="50">
        <f t="shared" si="1"/>
        <v>322</v>
      </c>
      <c r="C360" s="79"/>
      <c r="D360" s="80"/>
      <c r="E360" s="80"/>
      <c r="F360" s="80"/>
      <c r="G360" s="80"/>
      <c r="H360" s="80"/>
      <c r="I360" s="80"/>
      <c r="J360" s="80"/>
      <c r="K360" s="80"/>
      <c r="L360" s="81"/>
      <c r="M360" s="82"/>
      <c r="N360" s="40"/>
      <c r="O360" s="40"/>
      <c r="P360" s="40"/>
      <c r="Q360" s="56"/>
      <c r="R360" s="82"/>
      <c r="S360" s="40"/>
      <c r="T360" s="40"/>
      <c r="U360" s="40"/>
      <c r="V360" s="56"/>
      <c r="W360" s="83"/>
      <c r="X360" s="84"/>
      <c r="Y360" s="85"/>
      <c r="Z360" s="70" t="str">
        <f>IFERROR(VLOOKUP(Y360, '【参考】数式用'!$A$2:$B$50, 2, FALSE), "")</f>
        <v/>
      </c>
      <c r="AA360" s="2"/>
      <c r="AB360" s="2"/>
      <c r="AC360" s="2"/>
      <c r="AD360" s="2"/>
      <c r="AE360" s="2"/>
      <c r="AF360" s="2"/>
      <c r="AG360" s="2"/>
      <c r="AH360" s="2"/>
      <c r="AI360" s="2"/>
      <c r="AJ360" s="2"/>
    </row>
    <row r="361" ht="34.5" customHeight="1">
      <c r="A361" s="2"/>
      <c r="B361" s="50">
        <f t="shared" si="1"/>
        <v>323</v>
      </c>
      <c r="C361" s="79"/>
      <c r="D361" s="80"/>
      <c r="E361" s="80"/>
      <c r="F361" s="80"/>
      <c r="G361" s="80"/>
      <c r="H361" s="80"/>
      <c r="I361" s="80"/>
      <c r="J361" s="80"/>
      <c r="K361" s="80"/>
      <c r="L361" s="81"/>
      <c r="M361" s="82"/>
      <c r="N361" s="40"/>
      <c r="O361" s="40"/>
      <c r="P361" s="40"/>
      <c r="Q361" s="56"/>
      <c r="R361" s="82"/>
      <c r="S361" s="40"/>
      <c r="T361" s="40"/>
      <c r="U361" s="40"/>
      <c r="V361" s="56"/>
      <c r="W361" s="83"/>
      <c r="X361" s="84"/>
      <c r="Y361" s="85"/>
      <c r="Z361" s="70" t="str">
        <f>IFERROR(VLOOKUP(Y361, '【参考】数式用'!$A$2:$B$50, 2, FALSE), "")</f>
        <v/>
      </c>
      <c r="AA361" s="2"/>
      <c r="AB361" s="2"/>
      <c r="AC361" s="2"/>
      <c r="AD361" s="2"/>
      <c r="AE361" s="2"/>
      <c r="AF361" s="2"/>
      <c r="AG361" s="2"/>
      <c r="AH361" s="2"/>
      <c r="AI361" s="2"/>
      <c r="AJ361" s="2"/>
    </row>
    <row r="362" ht="34.5" customHeight="1">
      <c r="A362" s="2"/>
      <c r="B362" s="50">
        <f t="shared" si="1"/>
        <v>324</v>
      </c>
      <c r="C362" s="79"/>
      <c r="D362" s="80"/>
      <c r="E362" s="80"/>
      <c r="F362" s="80"/>
      <c r="G362" s="80"/>
      <c r="H362" s="80"/>
      <c r="I362" s="80"/>
      <c r="J362" s="80"/>
      <c r="K362" s="80"/>
      <c r="L362" s="81"/>
      <c r="M362" s="82"/>
      <c r="N362" s="40"/>
      <c r="O362" s="40"/>
      <c r="P362" s="40"/>
      <c r="Q362" s="56"/>
      <c r="R362" s="82"/>
      <c r="S362" s="40"/>
      <c r="T362" s="40"/>
      <c r="U362" s="40"/>
      <c r="V362" s="56"/>
      <c r="W362" s="83"/>
      <c r="X362" s="84"/>
      <c r="Y362" s="85"/>
      <c r="Z362" s="70" t="str">
        <f>IFERROR(VLOOKUP(Y362, '【参考】数式用'!$A$2:$B$50, 2, FALSE), "")</f>
        <v/>
      </c>
      <c r="AA362" s="2"/>
      <c r="AB362" s="2"/>
      <c r="AC362" s="2"/>
      <c r="AD362" s="2"/>
      <c r="AE362" s="2"/>
      <c r="AF362" s="2"/>
      <c r="AG362" s="2"/>
      <c r="AH362" s="2"/>
      <c r="AI362" s="2"/>
      <c r="AJ362" s="2"/>
    </row>
    <row r="363" ht="34.5" customHeight="1">
      <c r="A363" s="2"/>
      <c r="B363" s="50">
        <f t="shared" si="1"/>
        <v>325</v>
      </c>
      <c r="C363" s="79"/>
      <c r="D363" s="80"/>
      <c r="E363" s="80"/>
      <c r="F363" s="80"/>
      <c r="G363" s="80"/>
      <c r="H363" s="80"/>
      <c r="I363" s="80"/>
      <c r="J363" s="80"/>
      <c r="K363" s="80"/>
      <c r="L363" s="81"/>
      <c r="M363" s="82"/>
      <c r="N363" s="40"/>
      <c r="O363" s="40"/>
      <c r="P363" s="40"/>
      <c r="Q363" s="56"/>
      <c r="R363" s="82"/>
      <c r="S363" s="40"/>
      <c r="T363" s="40"/>
      <c r="U363" s="40"/>
      <c r="V363" s="56"/>
      <c r="W363" s="83"/>
      <c r="X363" s="84"/>
      <c r="Y363" s="85"/>
      <c r="Z363" s="70" t="str">
        <f>IFERROR(VLOOKUP(Y363, '【参考】数式用'!$A$2:$B$50, 2, FALSE), "")</f>
        <v/>
      </c>
      <c r="AA363" s="2"/>
      <c r="AB363" s="2"/>
      <c r="AC363" s="2"/>
      <c r="AD363" s="2"/>
      <c r="AE363" s="2"/>
      <c r="AF363" s="2"/>
      <c r="AG363" s="2"/>
      <c r="AH363" s="2"/>
      <c r="AI363" s="2"/>
      <c r="AJ363" s="2"/>
    </row>
    <row r="364" ht="34.5" customHeight="1">
      <c r="A364" s="2"/>
      <c r="B364" s="50">
        <f t="shared" si="1"/>
        <v>326</v>
      </c>
      <c r="C364" s="79"/>
      <c r="D364" s="80"/>
      <c r="E364" s="80"/>
      <c r="F364" s="80"/>
      <c r="G364" s="80"/>
      <c r="H364" s="80"/>
      <c r="I364" s="80"/>
      <c r="J364" s="80"/>
      <c r="K364" s="80"/>
      <c r="L364" s="81"/>
      <c r="M364" s="82"/>
      <c r="N364" s="40"/>
      <c r="O364" s="40"/>
      <c r="P364" s="40"/>
      <c r="Q364" s="56"/>
      <c r="R364" s="82"/>
      <c r="S364" s="40"/>
      <c r="T364" s="40"/>
      <c r="U364" s="40"/>
      <c r="V364" s="56"/>
      <c r="W364" s="83"/>
      <c r="X364" s="84"/>
      <c r="Y364" s="85"/>
      <c r="Z364" s="70" t="str">
        <f>IFERROR(VLOOKUP(Y364, '【参考】数式用'!$A$2:$B$50, 2, FALSE), "")</f>
        <v/>
      </c>
      <c r="AA364" s="2"/>
      <c r="AB364" s="2"/>
      <c r="AC364" s="2"/>
      <c r="AD364" s="2"/>
      <c r="AE364" s="2"/>
      <c r="AF364" s="2"/>
      <c r="AG364" s="2"/>
      <c r="AH364" s="2"/>
      <c r="AI364" s="2"/>
      <c r="AJ364" s="2"/>
    </row>
    <row r="365" ht="34.5" customHeight="1">
      <c r="A365" s="2"/>
      <c r="B365" s="50">
        <f t="shared" si="1"/>
        <v>327</v>
      </c>
      <c r="C365" s="79"/>
      <c r="D365" s="80"/>
      <c r="E365" s="80"/>
      <c r="F365" s="80"/>
      <c r="G365" s="80"/>
      <c r="H365" s="80"/>
      <c r="I365" s="80"/>
      <c r="J365" s="80"/>
      <c r="K365" s="80"/>
      <c r="L365" s="81"/>
      <c r="M365" s="82"/>
      <c r="N365" s="40"/>
      <c r="O365" s="40"/>
      <c r="P365" s="40"/>
      <c r="Q365" s="56"/>
      <c r="R365" s="82"/>
      <c r="S365" s="40"/>
      <c r="T365" s="40"/>
      <c r="U365" s="40"/>
      <c r="V365" s="56"/>
      <c r="W365" s="83"/>
      <c r="X365" s="84"/>
      <c r="Y365" s="85"/>
      <c r="Z365" s="70" t="str">
        <f>IFERROR(VLOOKUP(Y365, '【参考】数式用'!$A$2:$B$50, 2, FALSE), "")</f>
        <v/>
      </c>
      <c r="AA365" s="2"/>
      <c r="AB365" s="2"/>
      <c r="AC365" s="2"/>
      <c r="AD365" s="2"/>
      <c r="AE365" s="2"/>
      <c r="AF365" s="2"/>
      <c r="AG365" s="2"/>
      <c r="AH365" s="2"/>
      <c r="AI365" s="2"/>
      <c r="AJ365" s="2"/>
    </row>
    <row r="366" ht="34.5" customHeight="1">
      <c r="A366" s="2"/>
      <c r="B366" s="50">
        <f t="shared" si="1"/>
        <v>328</v>
      </c>
      <c r="C366" s="79"/>
      <c r="D366" s="80"/>
      <c r="E366" s="80"/>
      <c r="F366" s="80"/>
      <c r="G366" s="80"/>
      <c r="H366" s="80"/>
      <c r="I366" s="80"/>
      <c r="J366" s="80"/>
      <c r="K366" s="80"/>
      <c r="L366" s="81"/>
      <c r="M366" s="82"/>
      <c r="N366" s="40"/>
      <c r="O366" s="40"/>
      <c r="P366" s="40"/>
      <c r="Q366" s="56"/>
      <c r="R366" s="82"/>
      <c r="S366" s="40"/>
      <c r="T366" s="40"/>
      <c r="U366" s="40"/>
      <c r="V366" s="56"/>
      <c r="W366" s="83"/>
      <c r="X366" s="84"/>
      <c r="Y366" s="85"/>
      <c r="Z366" s="70" t="str">
        <f>IFERROR(VLOOKUP(Y366, '【参考】数式用'!$A$2:$B$50, 2, FALSE), "")</f>
        <v/>
      </c>
      <c r="AA366" s="2"/>
      <c r="AB366" s="2"/>
      <c r="AC366" s="2"/>
      <c r="AD366" s="2"/>
      <c r="AE366" s="2"/>
      <c r="AF366" s="2"/>
      <c r="AG366" s="2"/>
      <c r="AH366" s="2"/>
      <c r="AI366" s="2"/>
      <c r="AJ366" s="2"/>
    </row>
    <row r="367" ht="34.5" customHeight="1">
      <c r="A367" s="2"/>
      <c r="B367" s="50">
        <f t="shared" si="1"/>
        <v>329</v>
      </c>
      <c r="C367" s="79"/>
      <c r="D367" s="80"/>
      <c r="E367" s="80"/>
      <c r="F367" s="80"/>
      <c r="G367" s="80"/>
      <c r="H367" s="80"/>
      <c r="I367" s="80"/>
      <c r="J367" s="80"/>
      <c r="K367" s="80"/>
      <c r="L367" s="81"/>
      <c r="M367" s="82"/>
      <c r="N367" s="40"/>
      <c r="O367" s="40"/>
      <c r="P367" s="40"/>
      <c r="Q367" s="56"/>
      <c r="R367" s="82"/>
      <c r="S367" s="40"/>
      <c r="T367" s="40"/>
      <c r="U367" s="40"/>
      <c r="V367" s="56"/>
      <c r="W367" s="83"/>
      <c r="X367" s="84"/>
      <c r="Y367" s="85"/>
      <c r="Z367" s="70" t="str">
        <f>IFERROR(VLOOKUP(Y367, '【参考】数式用'!$A$2:$B$50, 2, FALSE), "")</f>
        <v/>
      </c>
      <c r="AA367" s="2"/>
      <c r="AB367" s="2"/>
      <c r="AC367" s="2"/>
      <c r="AD367" s="2"/>
      <c r="AE367" s="2"/>
      <c r="AF367" s="2"/>
      <c r="AG367" s="2"/>
      <c r="AH367" s="2"/>
      <c r="AI367" s="2"/>
      <c r="AJ367" s="2"/>
    </row>
    <row r="368" ht="34.5" customHeight="1">
      <c r="A368" s="2"/>
      <c r="B368" s="50">
        <f t="shared" si="1"/>
        <v>330</v>
      </c>
      <c r="C368" s="79"/>
      <c r="D368" s="80"/>
      <c r="E368" s="80"/>
      <c r="F368" s="80"/>
      <c r="G368" s="80"/>
      <c r="H368" s="80"/>
      <c r="I368" s="80"/>
      <c r="J368" s="80"/>
      <c r="K368" s="80"/>
      <c r="L368" s="81"/>
      <c r="M368" s="82"/>
      <c r="N368" s="40"/>
      <c r="O368" s="40"/>
      <c r="P368" s="40"/>
      <c r="Q368" s="56"/>
      <c r="R368" s="82"/>
      <c r="S368" s="40"/>
      <c r="T368" s="40"/>
      <c r="U368" s="40"/>
      <c r="V368" s="56"/>
      <c r="W368" s="83"/>
      <c r="X368" s="84"/>
      <c r="Y368" s="85"/>
      <c r="Z368" s="70" t="str">
        <f>IFERROR(VLOOKUP(Y368, '【参考】数式用'!$A$2:$B$50, 2, FALSE), "")</f>
        <v/>
      </c>
      <c r="AA368" s="2"/>
      <c r="AB368" s="2"/>
      <c r="AC368" s="2"/>
      <c r="AD368" s="2"/>
      <c r="AE368" s="2"/>
      <c r="AF368" s="2"/>
      <c r="AG368" s="2"/>
      <c r="AH368" s="2"/>
      <c r="AI368" s="2"/>
      <c r="AJ368" s="2"/>
    </row>
    <row r="369" ht="34.5" customHeight="1">
      <c r="A369" s="2"/>
      <c r="B369" s="50">
        <f t="shared" si="1"/>
        <v>331</v>
      </c>
      <c r="C369" s="79"/>
      <c r="D369" s="80"/>
      <c r="E369" s="80"/>
      <c r="F369" s="80"/>
      <c r="G369" s="80"/>
      <c r="H369" s="80"/>
      <c r="I369" s="80"/>
      <c r="J369" s="80"/>
      <c r="K369" s="80"/>
      <c r="L369" s="81"/>
      <c r="M369" s="82"/>
      <c r="N369" s="40"/>
      <c r="O369" s="40"/>
      <c r="P369" s="40"/>
      <c r="Q369" s="56"/>
      <c r="R369" s="82"/>
      <c r="S369" s="40"/>
      <c r="T369" s="40"/>
      <c r="U369" s="40"/>
      <c r="V369" s="56"/>
      <c r="W369" s="83"/>
      <c r="X369" s="84"/>
      <c r="Y369" s="85"/>
      <c r="Z369" s="70" t="str">
        <f>IFERROR(VLOOKUP(Y369, '【参考】数式用'!$A$2:$B$50, 2, FALSE), "")</f>
        <v/>
      </c>
      <c r="AA369" s="2"/>
      <c r="AB369" s="2"/>
      <c r="AC369" s="2"/>
      <c r="AD369" s="2"/>
      <c r="AE369" s="2"/>
      <c r="AF369" s="2"/>
      <c r="AG369" s="2"/>
      <c r="AH369" s="2"/>
      <c r="AI369" s="2"/>
      <c r="AJ369" s="2"/>
    </row>
    <row r="370" ht="34.5" customHeight="1">
      <c r="A370" s="2"/>
      <c r="B370" s="50">
        <f t="shared" si="1"/>
        <v>332</v>
      </c>
      <c r="C370" s="79"/>
      <c r="D370" s="80"/>
      <c r="E370" s="80"/>
      <c r="F370" s="80"/>
      <c r="G370" s="80"/>
      <c r="H370" s="80"/>
      <c r="I370" s="80"/>
      <c r="J370" s="80"/>
      <c r="K370" s="80"/>
      <c r="L370" s="81"/>
      <c r="M370" s="82"/>
      <c r="N370" s="40"/>
      <c r="O370" s="40"/>
      <c r="P370" s="40"/>
      <c r="Q370" s="56"/>
      <c r="R370" s="82"/>
      <c r="S370" s="40"/>
      <c r="T370" s="40"/>
      <c r="U370" s="40"/>
      <c r="V370" s="56"/>
      <c r="W370" s="83"/>
      <c r="X370" s="84"/>
      <c r="Y370" s="85"/>
      <c r="Z370" s="70" t="str">
        <f>IFERROR(VLOOKUP(Y370, '【参考】数式用'!$A$2:$B$50, 2, FALSE), "")</f>
        <v/>
      </c>
      <c r="AA370" s="2"/>
      <c r="AB370" s="2"/>
      <c r="AC370" s="2"/>
      <c r="AD370" s="2"/>
      <c r="AE370" s="2"/>
      <c r="AF370" s="2"/>
      <c r="AG370" s="2"/>
      <c r="AH370" s="2"/>
      <c r="AI370" s="2"/>
      <c r="AJ370" s="2"/>
    </row>
    <row r="371" ht="34.5" customHeight="1">
      <c r="A371" s="2"/>
      <c r="B371" s="50">
        <f t="shared" si="1"/>
        <v>333</v>
      </c>
      <c r="C371" s="79"/>
      <c r="D371" s="80"/>
      <c r="E371" s="80"/>
      <c r="F371" s="80"/>
      <c r="G371" s="80"/>
      <c r="H371" s="80"/>
      <c r="I371" s="80"/>
      <c r="J371" s="80"/>
      <c r="K371" s="80"/>
      <c r="L371" s="81"/>
      <c r="M371" s="82"/>
      <c r="N371" s="40"/>
      <c r="O371" s="40"/>
      <c r="P371" s="40"/>
      <c r="Q371" s="56"/>
      <c r="R371" s="82"/>
      <c r="S371" s="40"/>
      <c r="T371" s="40"/>
      <c r="U371" s="40"/>
      <c r="V371" s="56"/>
      <c r="W371" s="83"/>
      <c r="X371" s="84"/>
      <c r="Y371" s="85"/>
      <c r="Z371" s="70" t="str">
        <f>IFERROR(VLOOKUP(Y371, '【参考】数式用'!$A$2:$B$50, 2, FALSE), "")</f>
        <v/>
      </c>
      <c r="AA371" s="2"/>
      <c r="AB371" s="2"/>
      <c r="AC371" s="2"/>
      <c r="AD371" s="2"/>
      <c r="AE371" s="2"/>
      <c r="AF371" s="2"/>
      <c r="AG371" s="2"/>
      <c r="AH371" s="2"/>
      <c r="AI371" s="2"/>
      <c r="AJ371" s="2"/>
    </row>
    <row r="372" ht="34.5" customHeight="1">
      <c r="A372" s="2"/>
      <c r="B372" s="50">
        <f t="shared" si="1"/>
        <v>334</v>
      </c>
      <c r="C372" s="79"/>
      <c r="D372" s="80"/>
      <c r="E372" s="80"/>
      <c r="F372" s="80"/>
      <c r="G372" s="80"/>
      <c r="H372" s="80"/>
      <c r="I372" s="80"/>
      <c r="J372" s="80"/>
      <c r="K372" s="80"/>
      <c r="L372" s="81"/>
      <c r="M372" s="82"/>
      <c r="N372" s="40"/>
      <c r="O372" s="40"/>
      <c r="P372" s="40"/>
      <c r="Q372" s="56"/>
      <c r="R372" s="82"/>
      <c r="S372" s="40"/>
      <c r="T372" s="40"/>
      <c r="U372" s="40"/>
      <c r="V372" s="56"/>
      <c r="W372" s="83"/>
      <c r="X372" s="84"/>
      <c r="Y372" s="85"/>
      <c r="Z372" s="70" t="str">
        <f>IFERROR(VLOOKUP(Y372, '【参考】数式用'!$A$2:$B$50, 2, FALSE), "")</f>
        <v/>
      </c>
      <c r="AA372" s="2"/>
      <c r="AB372" s="2"/>
      <c r="AC372" s="2"/>
      <c r="AD372" s="2"/>
      <c r="AE372" s="2"/>
      <c r="AF372" s="2"/>
      <c r="AG372" s="2"/>
      <c r="AH372" s="2"/>
      <c r="AI372" s="2"/>
      <c r="AJ372" s="2"/>
    </row>
    <row r="373" ht="34.5" customHeight="1">
      <c r="A373" s="2"/>
      <c r="B373" s="50">
        <f t="shared" si="1"/>
        <v>335</v>
      </c>
      <c r="C373" s="79"/>
      <c r="D373" s="80"/>
      <c r="E373" s="80"/>
      <c r="F373" s="80"/>
      <c r="G373" s="80"/>
      <c r="H373" s="80"/>
      <c r="I373" s="80"/>
      <c r="J373" s="80"/>
      <c r="K373" s="80"/>
      <c r="L373" s="81"/>
      <c r="M373" s="82"/>
      <c r="N373" s="40"/>
      <c r="O373" s="40"/>
      <c r="P373" s="40"/>
      <c r="Q373" s="56"/>
      <c r="R373" s="82"/>
      <c r="S373" s="40"/>
      <c r="T373" s="40"/>
      <c r="U373" s="40"/>
      <c r="V373" s="56"/>
      <c r="W373" s="83"/>
      <c r="X373" s="84"/>
      <c r="Y373" s="85"/>
      <c r="Z373" s="70" t="str">
        <f>IFERROR(VLOOKUP(Y373, '【参考】数式用'!$A$2:$B$50, 2, FALSE), "")</f>
        <v/>
      </c>
      <c r="AA373" s="2"/>
      <c r="AB373" s="2"/>
      <c r="AC373" s="2"/>
      <c r="AD373" s="2"/>
      <c r="AE373" s="2"/>
      <c r="AF373" s="2"/>
      <c r="AG373" s="2"/>
      <c r="AH373" s="2"/>
      <c r="AI373" s="2"/>
      <c r="AJ373" s="2"/>
    </row>
    <row r="374" ht="34.5" customHeight="1">
      <c r="A374" s="2"/>
      <c r="B374" s="50">
        <f t="shared" si="1"/>
        <v>336</v>
      </c>
      <c r="C374" s="79"/>
      <c r="D374" s="80"/>
      <c r="E374" s="80"/>
      <c r="F374" s="80"/>
      <c r="G374" s="80"/>
      <c r="H374" s="80"/>
      <c r="I374" s="80"/>
      <c r="J374" s="80"/>
      <c r="K374" s="80"/>
      <c r="L374" s="81"/>
      <c r="M374" s="82"/>
      <c r="N374" s="40"/>
      <c r="O374" s="40"/>
      <c r="P374" s="40"/>
      <c r="Q374" s="56"/>
      <c r="R374" s="82"/>
      <c r="S374" s="40"/>
      <c r="T374" s="40"/>
      <c r="U374" s="40"/>
      <c r="V374" s="56"/>
      <c r="W374" s="83"/>
      <c r="X374" s="84"/>
      <c r="Y374" s="85"/>
      <c r="Z374" s="70" t="str">
        <f>IFERROR(VLOOKUP(Y374, '【参考】数式用'!$A$2:$B$50, 2, FALSE), "")</f>
        <v/>
      </c>
      <c r="AA374" s="2"/>
      <c r="AB374" s="2"/>
      <c r="AC374" s="2"/>
      <c r="AD374" s="2"/>
      <c r="AE374" s="2"/>
      <c r="AF374" s="2"/>
      <c r="AG374" s="2"/>
      <c r="AH374" s="2"/>
      <c r="AI374" s="2"/>
      <c r="AJ374" s="2"/>
    </row>
    <row r="375" ht="34.5" customHeight="1">
      <c r="A375" s="2"/>
      <c r="B375" s="50">
        <f t="shared" si="1"/>
        <v>337</v>
      </c>
      <c r="C375" s="79"/>
      <c r="D375" s="80"/>
      <c r="E375" s="80"/>
      <c r="F375" s="80"/>
      <c r="G375" s="80"/>
      <c r="H375" s="80"/>
      <c r="I375" s="80"/>
      <c r="J375" s="80"/>
      <c r="K375" s="80"/>
      <c r="L375" s="81"/>
      <c r="M375" s="82"/>
      <c r="N375" s="40"/>
      <c r="O375" s="40"/>
      <c r="P375" s="40"/>
      <c r="Q375" s="56"/>
      <c r="R375" s="82"/>
      <c r="S375" s="40"/>
      <c r="T375" s="40"/>
      <c r="U375" s="40"/>
      <c r="V375" s="56"/>
      <c r="W375" s="83"/>
      <c r="X375" s="84"/>
      <c r="Y375" s="85"/>
      <c r="Z375" s="70" t="str">
        <f>IFERROR(VLOOKUP(Y375, '【参考】数式用'!$A$2:$B$50, 2, FALSE), "")</f>
        <v/>
      </c>
      <c r="AA375" s="2"/>
      <c r="AB375" s="2"/>
      <c r="AC375" s="2"/>
      <c r="AD375" s="2"/>
      <c r="AE375" s="2"/>
      <c r="AF375" s="2"/>
      <c r="AG375" s="2"/>
      <c r="AH375" s="2"/>
      <c r="AI375" s="2"/>
      <c r="AJ375" s="2"/>
    </row>
    <row r="376" ht="34.5" customHeight="1">
      <c r="A376" s="2"/>
      <c r="B376" s="50">
        <f t="shared" si="1"/>
        <v>338</v>
      </c>
      <c r="C376" s="79"/>
      <c r="D376" s="80"/>
      <c r="E376" s="80"/>
      <c r="F376" s="80"/>
      <c r="G376" s="80"/>
      <c r="H376" s="80"/>
      <c r="I376" s="80"/>
      <c r="J376" s="80"/>
      <c r="K376" s="80"/>
      <c r="L376" s="81"/>
      <c r="M376" s="82"/>
      <c r="N376" s="40"/>
      <c r="O376" s="40"/>
      <c r="P376" s="40"/>
      <c r="Q376" s="56"/>
      <c r="R376" s="82"/>
      <c r="S376" s="40"/>
      <c r="T376" s="40"/>
      <c r="U376" s="40"/>
      <c r="V376" s="56"/>
      <c r="W376" s="83"/>
      <c r="X376" s="84"/>
      <c r="Y376" s="85"/>
      <c r="Z376" s="70" t="str">
        <f>IFERROR(VLOOKUP(Y376, '【参考】数式用'!$A$2:$B$50, 2, FALSE), "")</f>
        <v/>
      </c>
      <c r="AA376" s="2"/>
      <c r="AB376" s="2"/>
      <c r="AC376" s="2"/>
      <c r="AD376" s="2"/>
      <c r="AE376" s="2"/>
      <c r="AF376" s="2"/>
      <c r="AG376" s="2"/>
      <c r="AH376" s="2"/>
      <c r="AI376" s="2"/>
      <c r="AJ376" s="2"/>
    </row>
    <row r="377" ht="34.5" customHeight="1">
      <c r="A377" s="2"/>
      <c r="B377" s="50">
        <f t="shared" si="1"/>
        <v>339</v>
      </c>
      <c r="C377" s="79"/>
      <c r="D377" s="80"/>
      <c r="E377" s="80"/>
      <c r="F377" s="80"/>
      <c r="G377" s="80"/>
      <c r="H377" s="80"/>
      <c r="I377" s="80"/>
      <c r="J377" s="80"/>
      <c r="K377" s="80"/>
      <c r="L377" s="81"/>
      <c r="M377" s="82"/>
      <c r="N377" s="40"/>
      <c r="O377" s="40"/>
      <c r="P377" s="40"/>
      <c r="Q377" s="56"/>
      <c r="R377" s="82"/>
      <c r="S377" s="40"/>
      <c r="T377" s="40"/>
      <c r="U377" s="40"/>
      <c r="V377" s="56"/>
      <c r="W377" s="83"/>
      <c r="X377" s="84"/>
      <c r="Y377" s="85"/>
      <c r="Z377" s="70" t="str">
        <f>IFERROR(VLOOKUP(Y377, '【参考】数式用'!$A$2:$B$50, 2, FALSE), "")</f>
        <v/>
      </c>
      <c r="AA377" s="2"/>
      <c r="AB377" s="2"/>
      <c r="AC377" s="2"/>
      <c r="AD377" s="2"/>
      <c r="AE377" s="2"/>
      <c r="AF377" s="2"/>
      <c r="AG377" s="2"/>
      <c r="AH377" s="2"/>
      <c r="AI377" s="2"/>
      <c r="AJ377" s="2"/>
    </row>
    <row r="378" ht="34.5" customHeight="1">
      <c r="A378" s="2"/>
      <c r="B378" s="50">
        <f t="shared" si="1"/>
        <v>340</v>
      </c>
      <c r="C378" s="79"/>
      <c r="D378" s="80"/>
      <c r="E378" s="80"/>
      <c r="F378" s="80"/>
      <c r="G378" s="80"/>
      <c r="H378" s="80"/>
      <c r="I378" s="80"/>
      <c r="J378" s="80"/>
      <c r="K378" s="80"/>
      <c r="L378" s="81"/>
      <c r="M378" s="82"/>
      <c r="N378" s="40"/>
      <c r="O378" s="40"/>
      <c r="P378" s="40"/>
      <c r="Q378" s="56"/>
      <c r="R378" s="82"/>
      <c r="S378" s="40"/>
      <c r="T378" s="40"/>
      <c r="U378" s="40"/>
      <c r="V378" s="56"/>
      <c r="W378" s="83"/>
      <c r="X378" s="84"/>
      <c r="Y378" s="85"/>
      <c r="Z378" s="70" t="str">
        <f>IFERROR(VLOOKUP(Y378, '【参考】数式用'!$A$2:$B$50, 2, FALSE), "")</f>
        <v/>
      </c>
      <c r="AA378" s="2"/>
      <c r="AB378" s="2"/>
      <c r="AC378" s="2"/>
      <c r="AD378" s="2"/>
      <c r="AE378" s="2"/>
      <c r="AF378" s="2"/>
      <c r="AG378" s="2"/>
      <c r="AH378" s="2"/>
      <c r="AI378" s="2"/>
      <c r="AJ378" s="2"/>
    </row>
    <row r="379" ht="34.5" customHeight="1">
      <c r="A379" s="2"/>
      <c r="B379" s="50">
        <f t="shared" si="1"/>
        <v>341</v>
      </c>
      <c r="C379" s="79"/>
      <c r="D379" s="80"/>
      <c r="E379" s="80"/>
      <c r="F379" s="80"/>
      <c r="G379" s="80"/>
      <c r="H379" s="80"/>
      <c r="I379" s="80"/>
      <c r="J379" s="80"/>
      <c r="K379" s="80"/>
      <c r="L379" s="81"/>
      <c r="M379" s="82"/>
      <c r="N379" s="40"/>
      <c r="O379" s="40"/>
      <c r="P379" s="40"/>
      <c r="Q379" s="56"/>
      <c r="R379" s="82"/>
      <c r="S379" s="40"/>
      <c r="T379" s="40"/>
      <c r="U379" s="40"/>
      <c r="V379" s="56"/>
      <c r="W379" s="83"/>
      <c r="X379" s="84"/>
      <c r="Y379" s="85"/>
      <c r="Z379" s="70" t="str">
        <f>IFERROR(VLOOKUP(Y379, '【参考】数式用'!$A$2:$B$50, 2, FALSE), "")</f>
        <v/>
      </c>
      <c r="AA379" s="2"/>
      <c r="AB379" s="2"/>
      <c r="AC379" s="2"/>
      <c r="AD379" s="2"/>
      <c r="AE379" s="2"/>
      <c r="AF379" s="2"/>
      <c r="AG379" s="2"/>
      <c r="AH379" s="2"/>
      <c r="AI379" s="2"/>
      <c r="AJ379" s="2"/>
    </row>
    <row r="380" ht="34.5" customHeight="1">
      <c r="A380" s="2"/>
      <c r="B380" s="50">
        <f t="shared" si="1"/>
        <v>342</v>
      </c>
      <c r="C380" s="79"/>
      <c r="D380" s="80"/>
      <c r="E380" s="80"/>
      <c r="F380" s="80"/>
      <c r="G380" s="80"/>
      <c r="H380" s="80"/>
      <c r="I380" s="80"/>
      <c r="J380" s="80"/>
      <c r="K380" s="80"/>
      <c r="L380" s="81"/>
      <c r="M380" s="82"/>
      <c r="N380" s="40"/>
      <c r="O380" s="40"/>
      <c r="P380" s="40"/>
      <c r="Q380" s="56"/>
      <c r="R380" s="82"/>
      <c r="S380" s="40"/>
      <c r="T380" s="40"/>
      <c r="U380" s="40"/>
      <c r="V380" s="56"/>
      <c r="W380" s="83"/>
      <c r="X380" s="84"/>
      <c r="Y380" s="85"/>
      <c r="Z380" s="70" t="str">
        <f>IFERROR(VLOOKUP(Y380, '【参考】数式用'!$A$2:$B$50, 2, FALSE), "")</f>
        <v/>
      </c>
      <c r="AA380" s="2"/>
      <c r="AB380" s="2"/>
      <c r="AC380" s="2"/>
      <c r="AD380" s="2"/>
      <c r="AE380" s="2"/>
      <c r="AF380" s="2"/>
      <c r="AG380" s="2"/>
      <c r="AH380" s="2"/>
      <c r="AI380" s="2"/>
      <c r="AJ380" s="2"/>
    </row>
    <row r="381" ht="34.5" customHeight="1">
      <c r="A381" s="2"/>
      <c r="B381" s="50">
        <f t="shared" si="1"/>
        <v>343</v>
      </c>
      <c r="C381" s="79"/>
      <c r="D381" s="80"/>
      <c r="E381" s="80"/>
      <c r="F381" s="80"/>
      <c r="G381" s="80"/>
      <c r="H381" s="80"/>
      <c r="I381" s="80"/>
      <c r="J381" s="80"/>
      <c r="K381" s="80"/>
      <c r="L381" s="81"/>
      <c r="M381" s="82"/>
      <c r="N381" s="40"/>
      <c r="O381" s="40"/>
      <c r="P381" s="40"/>
      <c r="Q381" s="56"/>
      <c r="R381" s="82"/>
      <c r="S381" s="40"/>
      <c r="T381" s="40"/>
      <c r="U381" s="40"/>
      <c r="V381" s="56"/>
      <c r="W381" s="83"/>
      <c r="X381" s="84"/>
      <c r="Y381" s="85"/>
      <c r="Z381" s="70" t="str">
        <f>IFERROR(VLOOKUP(Y381, '【参考】数式用'!$A$2:$B$50, 2, FALSE), "")</f>
        <v/>
      </c>
      <c r="AA381" s="2"/>
      <c r="AB381" s="2"/>
      <c r="AC381" s="2"/>
      <c r="AD381" s="2"/>
      <c r="AE381" s="2"/>
      <c r="AF381" s="2"/>
      <c r="AG381" s="2"/>
      <c r="AH381" s="2"/>
      <c r="AI381" s="2"/>
      <c r="AJ381" s="2"/>
    </row>
    <row r="382" ht="34.5" customHeight="1">
      <c r="A382" s="2"/>
      <c r="B382" s="50">
        <f t="shared" si="1"/>
        <v>344</v>
      </c>
      <c r="C382" s="79"/>
      <c r="D382" s="80"/>
      <c r="E382" s="80"/>
      <c r="F382" s="80"/>
      <c r="G382" s="80"/>
      <c r="H382" s="80"/>
      <c r="I382" s="80"/>
      <c r="J382" s="80"/>
      <c r="K382" s="80"/>
      <c r="L382" s="81"/>
      <c r="M382" s="82"/>
      <c r="N382" s="40"/>
      <c r="O382" s="40"/>
      <c r="P382" s="40"/>
      <c r="Q382" s="56"/>
      <c r="R382" s="82"/>
      <c r="S382" s="40"/>
      <c r="T382" s="40"/>
      <c r="U382" s="40"/>
      <c r="V382" s="56"/>
      <c r="W382" s="83"/>
      <c r="X382" s="84"/>
      <c r="Y382" s="85"/>
      <c r="Z382" s="70" t="str">
        <f>IFERROR(VLOOKUP(Y382, '【参考】数式用'!$A$2:$B$50, 2, FALSE), "")</f>
        <v/>
      </c>
      <c r="AA382" s="2"/>
      <c r="AB382" s="2"/>
      <c r="AC382" s="2"/>
      <c r="AD382" s="2"/>
      <c r="AE382" s="2"/>
      <c r="AF382" s="2"/>
      <c r="AG382" s="2"/>
      <c r="AH382" s="2"/>
      <c r="AI382" s="2"/>
      <c r="AJ382" s="2"/>
    </row>
    <row r="383" ht="34.5" customHeight="1">
      <c r="A383" s="2"/>
      <c r="B383" s="50">
        <f t="shared" si="1"/>
        <v>345</v>
      </c>
      <c r="C383" s="79"/>
      <c r="D383" s="80"/>
      <c r="E383" s="80"/>
      <c r="F383" s="80"/>
      <c r="G383" s="80"/>
      <c r="H383" s="80"/>
      <c r="I383" s="80"/>
      <c r="J383" s="80"/>
      <c r="K383" s="80"/>
      <c r="L383" s="81"/>
      <c r="M383" s="82"/>
      <c r="N383" s="40"/>
      <c r="O383" s="40"/>
      <c r="P383" s="40"/>
      <c r="Q383" s="56"/>
      <c r="R383" s="82"/>
      <c r="S383" s="40"/>
      <c r="T383" s="40"/>
      <c r="U383" s="40"/>
      <c r="V383" s="56"/>
      <c r="W383" s="83"/>
      <c r="X383" s="84"/>
      <c r="Y383" s="85"/>
      <c r="Z383" s="70" t="str">
        <f>IFERROR(VLOOKUP(Y383, '【参考】数式用'!$A$2:$B$50, 2, FALSE), "")</f>
        <v/>
      </c>
      <c r="AA383" s="2"/>
      <c r="AB383" s="2"/>
      <c r="AC383" s="2"/>
      <c r="AD383" s="2"/>
      <c r="AE383" s="2"/>
      <c r="AF383" s="2"/>
      <c r="AG383" s="2"/>
      <c r="AH383" s="2"/>
      <c r="AI383" s="2"/>
      <c r="AJ383" s="2"/>
    </row>
    <row r="384" ht="34.5" customHeight="1">
      <c r="A384" s="2"/>
      <c r="B384" s="50">
        <f t="shared" si="1"/>
        <v>346</v>
      </c>
      <c r="C384" s="79"/>
      <c r="D384" s="80"/>
      <c r="E384" s="80"/>
      <c r="F384" s="80"/>
      <c r="G384" s="80"/>
      <c r="H384" s="80"/>
      <c r="I384" s="80"/>
      <c r="J384" s="80"/>
      <c r="K384" s="80"/>
      <c r="L384" s="81"/>
      <c r="M384" s="82"/>
      <c r="N384" s="40"/>
      <c r="O384" s="40"/>
      <c r="P384" s="40"/>
      <c r="Q384" s="56"/>
      <c r="R384" s="82"/>
      <c r="S384" s="40"/>
      <c r="T384" s="40"/>
      <c r="U384" s="40"/>
      <c r="V384" s="56"/>
      <c r="W384" s="83"/>
      <c r="X384" s="84"/>
      <c r="Y384" s="85"/>
      <c r="Z384" s="70" t="str">
        <f>IFERROR(VLOOKUP(Y384, '【参考】数式用'!$A$2:$B$50, 2, FALSE), "")</f>
        <v/>
      </c>
      <c r="AA384" s="2"/>
      <c r="AB384" s="2"/>
      <c r="AC384" s="2"/>
      <c r="AD384" s="2"/>
      <c r="AE384" s="2"/>
      <c r="AF384" s="2"/>
      <c r="AG384" s="2"/>
      <c r="AH384" s="2"/>
      <c r="AI384" s="2"/>
      <c r="AJ384" s="2"/>
    </row>
    <row r="385" ht="34.5" customHeight="1">
      <c r="A385" s="2"/>
      <c r="B385" s="50">
        <f t="shared" si="1"/>
        <v>347</v>
      </c>
      <c r="C385" s="79"/>
      <c r="D385" s="80"/>
      <c r="E385" s="80"/>
      <c r="F385" s="80"/>
      <c r="G385" s="80"/>
      <c r="H385" s="80"/>
      <c r="I385" s="80"/>
      <c r="J385" s="80"/>
      <c r="K385" s="80"/>
      <c r="L385" s="81"/>
      <c r="M385" s="82"/>
      <c r="N385" s="40"/>
      <c r="O385" s="40"/>
      <c r="P385" s="40"/>
      <c r="Q385" s="56"/>
      <c r="R385" s="82"/>
      <c r="S385" s="40"/>
      <c r="T385" s="40"/>
      <c r="U385" s="40"/>
      <c r="V385" s="56"/>
      <c r="W385" s="83"/>
      <c r="X385" s="84"/>
      <c r="Y385" s="85"/>
      <c r="Z385" s="70" t="str">
        <f>IFERROR(VLOOKUP(Y385, '【参考】数式用'!$A$2:$B$50, 2, FALSE), "")</f>
        <v/>
      </c>
      <c r="AA385" s="2"/>
      <c r="AB385" s="2"/>
      <c r="AC385" s="2"/>
      <c r="AD385" s="2"/>
      <c r="AE385" s="2"/>
      <c r="AF385" s="2"/>
      <c r="AG385" s="2"/>
      <c r="AH385" s="2"/>
      <c r="AI385" s="2"/>
      <c r="AJ385" s="2"/>
    </row>
    <row r="386" ht="34.5" customHeight="1">
      <c r="A386" s="2"/>
      <c r="B386" s="50">
        <f t="shared" si="1"/>
        <v>348</v>
      </c>
      <c r="C386" s="79"/>
      <c r="D386" s="80"/>
      <c r="E386" s="80"/>
      <c r="F386" s="80"/>
      <c r="G386" s="80"/>
      <c r="H386" s="80"/>
      <c r="I386" s="80"/>
      <c r="J386" s="80"/>
      <c r="K386" s="80"/>
      <c r="L386" s="81"/>
      <c r="M386" s="82"/>
      <c r="N386" s="40"/>
      <c r="O386" s="40"/>
      <c r="P386" s="40"/>
      <c r="Q386" s="56"/>
      <c r="R386" s="82"/>
      <c r="S386" s="40"/>
      <c r="T386" s="40"/>
      <c r="U386" s="40"/>
      <c r="V386" s="56"/>
      <c r="W386" s="83"/>
      <c r="X386" s="84"/>
      <c r="Y386" s="85"/>
      <c r="Z386" s="70" t="str">
        <f>IFERROR(VLOOKUP(Y386, '【参考】数式用'!$A$2:$B$50, 2, FALSE), "")</f>
        <v/>
      </c>
      <c r="AA386" s="2"/>
      <c r="AB386" s="2"/>
      <c r="AC386" s="2"/>
      <c r="AD386" s="2"/>
      <c r="AE386" s="2"/>
      <c r="AF386" s="2"/>
      <c r="AG386" s="2"/>
      <c r="AH386" s="2"/>
      <c r="AI386" s="2"/>
      <c r="AJ386" s="2"/>
    </row>
    <row r="387" ht="34.5" customHeight="1">
      <c r="A387" s="2"/>
      <c r="B387" s="50">
        <f t="shared" si="1"/>
        <v>349</v>
      </c>
      <c r="C387" s="79"/>
      <c r="D387" s="80"/>
      <c r="E387" s="80"/>
      <c r="F387" s="80"/>
      <c r="G387" s="80"/>
      <c r="H387" s="80"/>
      <c r="I387" s="80"/>
      <c r="J387" s="80"/>
      <c r="K387" s="80"/>
      <c r="L387" s="81"/>
      <c r="M387" s="82"/>
      <c r="N387" s="40"/>
      <c r="O387" s="40"/>
      <c r="P387" s="40"/>
      <c r="Q387" s="56"/>
      <c r="R387" s="82"/>
      <c r="S387" s="40"/>
      <c r="T387" s="40"/>
      <c r="U387" s="40"/>
      <c r="V387" s="56"/>
      <c r="W387" s="83"/>
      <c r="X387" s="84"/>
      <c r="Y387" s="85"/>
      <c r="Z387" s="70" t="str">
        <f>IFERROR(VLOOKUP(Y387, '【参考】数式用'!$A$2:$B$50, 2, FALSE), "")</f>
        <v/>
      </c>
      <c r="AA387" s="2"/>
      <c r="AB387" s="2"/>
      <c r="AC387" s="2"/>
      <c r="AD387" s="2"/>
      <c r="AE387" s="2"/>
      <c r="AF387" s="2"/>
      <c r="AG387" s="2"/>
      <c r="AH387" s="2"/>
      <c r="AI387" s="2"/>
      <c r="AJ387" s="2"/>
    </row>
    <row r="388" ht="34.5" customHeight="1">
      <c r="A388" s="2"/>
      <c r="B388" s="50">
        <f t="shared" si="1"/>
        <v>350</v>
      </c>
      <c r="C388" s="79"/>
      <c r="D388" s="80"/>
      <c r="E388" s="80"/>
      <c r="F388" s="80"/>
      <c r="G388" s="80"/>
      <c r="H388" s="80"/>
      <c r="I388" s="80"/>
      <c r="J388" s="80"/>
      <c r="K388" s="80"/>
      <c r="L388" s="81"/>
      <c r="M388" s="82"/>
      <c r="N388" s="40"/>
      <c r="O388" s="40"/>
      <c r="P388" s="40"/>
      <c r="Q388" s="56"/>
      <c r="R388" s="82"/>
      <c r="S388" s="40"/>
      <c r="T388" s="40"/>
      <c r="U388" s="40"/>
      <c r="V388" s="56"/>
      <c r="W388" s="83"/>
      <c r="X388" s="84"/>
      <c r="Y388" s="85"/>
      <c r="Z388" s="70" t="str">
        <f>IFERROR(VLOOKUP(Y388, '【参考】数式用'!$A$2:$B$50, 2, FALSE), "")</f>
        <v/>
      </c>
      <c r="AA388" s="2"/>
      <c r="AB388" s="2"/>
      <c r="AC388" s="2"/>
      <c r="AD388" s="2"/>
      <c r="AE388" s="2"/>
      <c r="AF388" s="2"/>
      <c r="AG388" s="2"/>
      <c r="AH388" s="2"/>
      <c r="AI388" s="2"/>
      <c r="AJ388" s="2"/>
    </row>
    <row r="389" ht="34.5" customHeight="1">
      <c r="A389" s="2"/>
      <c r="B389" s="50">
        <f t="shared" si="1"/>
        <v>351</v>
      </c>
      <c r="C389" s="79"/>
      <c r="D389" s="80"/>
      <c r="E389" s="80"/>
      <c r="F389" s="80"/>
      <c r="G389" s="80"/>
      <c r="H389" s="80"/>
      <c r="I389" s="80"/>
      <c r="J389" s="80"/>
      <c r="K389" s="80"/>
      <c r="L389" s="81"/>
      <c r="M389" s="82"/>
      <c r="N389" s="40"/>
      <c r="O389" s="40"/>
      <c r="P389" s="40"/>
      <c r="Q389" s="56"/>
      <c r="R389" s="82"/>
      <c r="S389" s="40"/>
      <c r="T389" s="40"/>
      <c r="U389" s="40"/>
      <c r="V389" s="56"/>
      <c r="W389" s="83"/>
      <c r="X389" s="84"/>
      <c r="Y389" s="85"/>
      <c r="Z389" s="70" t="str">
        <f>IFERROR(VLOOKUP(Y389, '【参考】数式用'!$A$2:$B$50, 2, FALSE), "")</f>
        <v/>
      </c>
      <c r="AA389" s="2"/>
      <c r="AB389" s="2"/>
      <c r="AC389" s="2"/>
      <c r="AD389" s="2"/>
      <c r="AE389" s="2"/>
      <c r="AF389" s="2"/>
      <c r="AG389" s="2"/>
      <c r="AH389" s="2"/>
      <c r="AI389" s="2"/>
      <c r="AJ389" s="2"/>
    </row>
    <row r="390" ht="34.5" customHeight="1">
      <c r="A390" s="2"/>
      <c r="B390" s="50">
        <f t="shared" si="1"/>
        <v>352</v>
      </c>
      <c r="C390" s="79"/>
      <c r="D390" s="80"/>
      <c r="E390" s="80"/>
      <c r="F390" s="80"/>
      <c r="G390" s="80"/>
      <c r="H390" s="80"/>
      <c r="I390" s="80"/>
      <c r="J390" s="80"/>
      <c r="K390" s="80"/>
      <c r="L390" s="81"/>
      <c r="M390" s="82"/>
      <c r="N390" s="40"/>
      <c r="O390" s="40"/>
      <c r="P390" s="40"/>
      <c r="Q390" s="56"/>
      <c r="R390" s="82"/>
      <c r="S390" s="40"/>
      <c r="T390" s="40"/>
      <c r="U390" s="40"/>
      <c r="V390" s="56"/>
      <c r="W390" s="83"/>
      <c r="X390" s="84"/>
      <c r="Y390" s="85"/>
      <c r="Z390" s="70" t="str">
        <f>IFERROR(VLOOKUP(Y390, '【参考】数式用'!$A$2:$B$50, 2, FALSE), "")</f>
        <v/>
      </c>
      <c r="AA390" s="2"/>
      <c r="AB390" s="2"/>
      <c r="AC390" s="2"/>
      <c r="AD390" s="2"/>
      <c r="AE390" s="2"/>
      <c r="AF390" s="2"/>
      <c r="AG390" s="2"/>
      <c r="AH390" s="2"/>
      <c r="AI390" s="2"/>
      <c r="AJ390" s="2"/>
    </row>
    <row r="391" ht="34.5" customHeight="1">
      <c r="A391" s="2"/>
      <c r="B391" s="50">
        <f t="shared" si="1"/>
        <v>353</v>
      </c>
      <c r="C391" s="79"/>
      <c r="D391" s="80"/>
      <c r="E391" s="80"/>
      <c r="F391" s="80"/>
      <c r="G391" s="80"/>
      <c r="H391" s="80"/>
      <c r="I391" s="80"/>
      <c r="J391" s="80"/>
      <c r="K391" s="80"/>
      <c r="L391" s="81"/>
      <c r="M391" s="82"/>
      <c r="N391" s="40"/>
      <c r="O391" s="40"/>
      <c r="P391" s="40"/>
      <c r="Q391" s="56"/>
      <c r="R391" s="82"/>
      <c r="S391" s="40"/>
      <c r="T391" s="40"/>
      <c r="U391" s="40"/>
      <c r="V391" s="56"/>
      <c r="W391" s="83"/>
      <c r="X391" s="84"/>
      <c r="Y391" s="85"/>
      <c r="Z391" s="70" t="str">
        <f>IFERROR(VLOOKUP(Y391, '【参考】数式用'!$A$2:$B$50, 2, FALSE), "")</f>
        <v/>
      </c>
      <c r="AA391" s="2"/>
      <c r="AB391" s="2"/>
      <c r="AC391" s="2"/>
      <c r="AD391" s="2"/>
      <c r="AE391" s="2"/>
      <c r="AF391" s="2"/>
      <c r="AG391" s="2"/>
      <c r="AH391" s="2"/>
      <c r="AI391" s="2"/>
      <c r="AJ391" s="2"/>
    </row>
    <row r="392" ht="34.5" customHeight="1">
      <c r="A392" s="2"/>
      <c r="B392" s="50">
        <f t="shared" si="1"/>
        <v>354</v>
      </c>
      <c r="C392" s="79"/>
      <c r="D392" s="80"/>
      <c r="E392" s="80"/>
      <c r="F392" s="80"/>
      <c r="G392" s="80"/>
      <c r="H392" s="80"/>
      <c r="I392" s="80"/>
      <c r="J392" s="80"/>
      <c r="K392" s="80"/>
      <c r="L392" s="81"/>
      <c r="M392" s="82"/>
      <c r="N392" s="40"/>
      <c r="O392" s="40"/>
      <c r="P392" s="40"/>
      <c r="Q392" s="56"/>
      <c r="R392" s="82"/>
      <c r="S392" s="40"/>
      <c r="T392" s="40"/>
      <c r="U392" s="40"/>
      <c r="V392" s="56"/>
      <c r="W392" s="83"/>
      <c r="X392" s="84"/>
      <c r="Y392" s="85"/>
      <c r="Z392" s="70" t="str">
        <f>IFERROR(VLOOKUP(Y392, '【参考】数式用'!$A$2:$B$50, 2, FALSE), "")</f>
        <v/>
      </c>
      <c r="AA392" s="2"/>
      <c r="AB392" s="2"/>
      <c r="AC392" s="2"/>
      <c r="AD392" s="2"/>
      <c r="AE392" s="2"/>
      <c r="AF392" s="2"/>
      <c r="AG392" s="2"/>
      <c r="AH392" s="2"/>
      <c r="AI392" s="2"/>
      <c r="AJ392" s="2"/>
    </row>
    <row r="393" ht="34.5" customHeight="1">
      <c r="A393" s="2"/>
      <c r="B393" s="50">
        <f t="shared" si="1"/>
        <v>355</v>
      </c>
      <c r="C393" s="79"/>
      <c r="D393" s="80"/>
      <c r="E393" s="80"/>
      <c r="F393" s="80"/>
      <c r="G393" s="80"/>
      <c r="H393" s="80"/>
      <c r="I393" s="80"/>
      <c r="J393" s="80"/>
      <c r="K393" s="80"/>
      <c r="L393" s="81"/>
      <c r="M393" s="82"/>
      <c r="N393" s="40"/>
      <c r="O393" s="40"/>
      <c r="P393" s="40"/>
      <c r="Q393" s="56"/>
      <c r="R393" s="82"/>
      <c r="S393" s="40"/>
      <c r="T393" s="40"/>
      <c r="U393" s="40"/>
      <c r="V393" s="56"/>
      <c r="W393" s="83"/>
      <c r="X393" s="84"/>
      <c r="Y393" s="85"/>
      <c r="Z393" s="70" t="str">
        <f>IFERROR(VLOOKUP(Y393, '【参考】数式用'!$A$2:$B$50, 2, FALSE), "")</f>
        <v/>
      </c>
      <c r="AA393" s="2"/>
      <c r="AB393" s="2"/>
      <c r="AC393" s="2"/>
      <c r="AD393" s="2"/>
      <c r="AE393" s="2"/>
      <c r="AF393" s="2"/>
      <c r="AG393" s="2"/>
      <c r="AH393" s="2"/>
      <c r="AI393" s="2"/>
      <c r="AJ393" s="2"/>
    </row>
    <row r="394" ht="34.5" customHeight="1">
      <c r="A394" s="2"/>
      <c r="B394" s="50">
        <f t="shared" si="1"/>
        <v>356</v>
      </c>
      <c r="C394" s="79"/>
      <c r="D394" s="80"/>
      <c r="E394" s="80"/>
      <c r="F394" s="80"/>
      <c r="G394" s="80"/>
      <c r="H394" s="80"/>
      <c r="I394" s="80"/>
      <c r="J394" s="80"/>
      <c r="K394" s="80"/>
      <c r="L394" s="81"/>
      <c r="M394" s="82"/>
      <c r="N394" s="40"/>
      <c r="O394" s="40"/>
      <c r="P394" s="40"/>
      <c r="Q394" s="56"/>
      <c r="R394" s="82"/>
      <c r="S394" s="40"/>
      <c r="T394" s="40"/>
      <c r="U394" s="40"/>
      <c r="V394" s="56"/>
      <c r="W394" s="83"/>
      <c r="X394" s="84"/>
      <c r="Y394" s="85"/>
      <c r="Z394" s="70" t="str">
        <f>IFERROR(VLOOKUP(Y394, '【参考】数式用'!$A$2:$B$50, 2, FALSE), "")</f>
        <v/>
      </c>
      <c r="AA394" s="2"/>
      <c r="AB394" s="2"/>
      <c r="AC394" s="2"/>
      <c r="AD394" s="2"/>
      <c r="AE394" s="2"/>
      <c r="AF394" s="2"/>
      <c r="AG394" s="2"/>
      <c r="AH394" s="2"/>
      <c r="AI394" s="2"/>
      <c r="AJ394" s="2"/>
    </row>
    <row r="395" ht="34.5" customHeight="1">
      <c r="A395" s="2"/>
      <c r="B395" s="50">
        <f t="shared" si="1"/>
        <v>357</v>
      </c>
      <c r="C395" s="79"/>
      <c r="D395" s="80"/>
      <c r="E395" s="80"/>
      <c r="F395" s="80"/>
      <c r="G395" s="80"/>
      <c r="H395" s="80"/>
      <c r="I395" s="80"/>
      <c r="J395" s="80"/>
      <c r="K395" s="80"/>
      <c r="L395" s="81"/>
      <c r="M395" s="82"/>
      <c r="N395" s="40"/>
      <c r="O395" s="40"/>
      <c r="P395" s="40"/>
      <c r="Q395" s="56"/>
      <c r="R395" s="82"/>
      <c r="S395" s="40"/>
      <c r="T395" s="40"/>
      <c r="U395" s="40"/>
      <c r="V395" s="56"/>
      <c r="W395" s="83"/>
      <c r="X395" s="84"/>
      <c r="Y395" s="85"/>
      <c r="Z395" s="70" t="str">
        <f>IFERROR(VLOOKUP(Y395, '【参考】数式用'!$A$2:$B$50, 2, FALSE), "")</f>
        <v/>
      </c>
      <c r="AA395" s="2"/>
      <c r="AB395" s="2"/>
      <c r="AC395" s="2"/>
      <c r="AD395" s="2"/>
      <c r="AE395" s="2"/>
      <c r="AF395" s="2"/>
      <c r="AG395" s="2"/>
      <c r="AH395" s="2"/>
      <c r="AI395" s="2"/>
      <c r="AJ395" s="2"/>
    </row>
    <row r="396" ht="34.5" customHeight="1">
      <c r="A396" s="2"/>
      <c r="B396" s="50">
        <f t="shared" si="1"/>
        <v>358</v>
      </c>
      <c r="C396" s="79"/>
      <c r="D396" s="80"/>
      <c r="E396" s="80"/>
      <c r="F396" s="80"/>
      <c r="G396" s="80"/>
      <c r="H396" s="80"/>
      <c r="I396" s="80"/>
      <c r="J396" s="80"/>
      <c r="K396" s="80"/>
      <c r="L396" s="81"/>
      <c r="M396" s="82"/>
      <c r="N396" s="40"/>
      <c r="O396" s="40"/>
      <c r="P396" s="40"/>
      <c r="Q396" s="56"/>
      <c r="R396" s="82"/>
      <c r="S396" s="40"/>
      <c r="T396" s="40"/>
      <c r="U396" s="40"/>
      <c r="V396" s="56"/>
      <c r="W396" s="83"/>
      <c r="X396" s="84"/>
      <c r="Y396" s="85"/>
      <c r="Z396" s="70" t="str">
        <f>IFERROR(VLOOKUP(Y396, '【参考】数式用'!$A$2:$B$50, 2, FALSE), "")</f>
        <v/>
      </c>
      <c r="AA396" s="2"/>
      <c r="AB396" s="2"/>
      <c r="AC396" s="2"/>
      <c r="AD396" s="2"/>
      <c r="AE396" s="2"/>
      <c r="AF396" s="2"/>
      <c r="AG396" s="2"/>
      <c r="AH396" s="2"/>
      <c r="AI396" s="2"/>
      <c r="AJ396" s="2"/>
    </row>
    <row r="397" ht="34.5" customHeight="1">
      <c r="A397" s="2"/>
      <c r="B397" s="50">
        <f t="shared" si="1"/>
        <v>359</v>
      </c>
      <c r="C397" s="79"/>
      <c r="D397" s="80"/>
      <c r="E397" s="80"/>
      <c r="F397" s="80"/>
      <c r="G397" s="80"/>
      <c r="H397" s="80"/>
      <c r="I397" s="80"/>
      <c r="J397" s="80"/>
      <c r="K397" s="80"/>
      <c r="L397" s="81"/>
      <c r="M397" s="82"/>
      <c r="N397" s="40"/>
      <c r="O397" s="40"/>
      <c r="P397" s="40"/>
      <c r="Q397" s="56"/>
      <c r="R397" s="82"/>
      <c r="S397" s="40"/>
      <c r="T397" s="40"/>
      <c r="U397" s="40"/>
      <c r="V397" s="56"/>
      <c r="W397" s="83"/>
      <c r="X397" s="84"/>
      <c r="Y397" s="85"/>
      <c r="Z397" s="70" t="str">
        <f>IFERROR(VLOOKUP(Y397, '【参考】数式用'!$A$2:$B$50, 2, FALSE), "")</f>
        <v/>
      </c>
      <c r="AA397" s="2"/>
      <c r="AB397" s="2"/>
      <c r="AC397" s="2"/>
      <c r="AD397" s="2"/>
      <c r="AE397" s="2"/>
      <c r="AF397" s="2"/>
      <c r="AG397" s="2"/>
      <c r="AH397" s="2"/>
      <c r="AI397" s="2"/>
      <c r="AJ397" s="2"/>
    </row>
    <row r="398" ht="34.5" customHeight="1">
      <c r="A398" s="2"/>
      <c r="B398" s="50">
        <f t="shared" si="1"/>
        <v>360</v>
      </c>
      <c r="C398" s="79"/>
      <c r="D398" s="80"/>
      <c r="E398" s="80"/>
      <c r="F398" s="80"/>
      <c r="G398" s="80"/>
      <c r="H398" s="80"/>
      <c r="I398" s="80"/>
      <c r="J398" s="80"/>
      <c r="K398" s="80"/>
      <c r="L398" s="81"/>
      <c r="M398" s="82"/>
      <c r="N398" s="40"/>
      <c r="O398" s="40"/>
      <c r="P398" s="40"/>
      <c r="Q398" s="56"/>
      <c r="R398" s="82"/>
      <c r="S398" s="40"/>
      <c r="T398" s="40"/>
      <c r="U398" s="40"/>
      <c r="V398" s="56"/>
      <c r="W398" s="83"/>
      <c r="X398" s="84"/>
      <c r="Y398" s="85"/>
      <c r="Z398" s="70" t="str">
        <f>IFERROR(VLOOKUP(Y398, '【参考】数式用'!$A$2:$B$50, 2, FALSE), "")</f>
        <v/>
      </c>
      <c r="AA398" s="2"/>
      <c r="AB398" s="2"/>
      <c r="AC398" s="2"/>
      <c r="AD398" s="2"/>
      <c r="AE398" s="2"/>
      <c r="AF398" s="2"/>
      <c r="AG398" s="2"/>
      <c r="AH398" s="2"/>
      <c r="AI398" s="2"/>
      <c r="AJ398" s="2"/>
    </row>
    <row r="399" ht="34.5" customHeight="1">
      <c r="A399" s="2"/>
      <c r="B399" s="50">
        <f t="shared" si="1"/>
        <v>361</v>
      </c>
      <c r="C399" s="79"/>
      <c r="D399" s="80"/>
      <c r="E399" s="80"/>
      <c r="F399" s="80"/>
      <c r="G399" s="80"/>
      <c r="H399" s="80"/>
      <c r="I399" s="80"/>
      <c r="J399" s="80"/>
      <c r="K399" s="80"/>
      <c r="L399" s="81"/>
      <c r="M399" s="82"/>
      <c r="N399" s="40"/>
      <c r="O399" s="40"/>
      <c r="P399" s="40"/>
      <c r="Q399" s="56"/>
      <c r="R399" s="82"/>
      <c r="S399" s="40"/>
      <c r="T399" s="40"/>
      <c r="U399" s="40"/>
      <c r="V399" s="56"/>
      <c r="W399" s="83"/>
      <c r="X399" s="84"/>
      <c r="Y399" s="85"/>
      <c r="Z399" s="70" t="str">
        <f>IFERROR(VLOOKUP(Y399, '【参考】数式用'!$A$2:$B$50, 2, FALSE), "")</f>
        <v/>
      </c>
      <c r="AA399" s="2"/>
      <c r="AB399" s="2"/>
      <c r="AC399" s="2"/>
      <c r="AD399" s="2"/>
      <c r="AE399" s="2"/>
      <c r="AF399" s="2"/>
      <c r="AG399" s="2"/>
      <c r="AH399" s="2"/>
      <c r="AI399" s="2"/>
      <c r="AJ399" s="2"/>
    </row>
    <row r="400" ht="34.5" customHeight="1">
      <c r="A400" s="2"/>
      <c r="B400" s="50">
        <f t="shared" si="1"/>
        <v>362</v>
      </c>
      <c r="C400" s="79"/>
      <c r="D400" s="80"/>
      <c r="E400" s="80"/>
      <c r="F400" s="80"/>
      <c r="G400" s="80"/>
      <c r="H400" s="80"/>
      <c r="I400" s="80"/>
      <c r="J400" s="80"/>
      <c r="K400" s="80"/>
      <c r="L400" s="81"/>
      <c r="M400" s="82"/>
      <c r="N400" s="40"/>
      <c r="O400" s="40"/>
      <c r="P400" s="40"/>
      <c r="Q400" s="56"/>
      <c r="R400" s="82"/>
      <c r="S400" s="40"/>
      <c r="T400" s="40"/>
      <c r="U400" s="40"/>
      <c r="V400" s="56"/>
      <c r="W400" s="83"/>
      <c r="X400" s="84"/>
      <c r="Y400" s="85"/>
      <c r="Z400" s="70" t="str">
        <f>IFERROR(VLOOKUP(Y400, '【参考】数式用'!$A$2:$B$50, 2, FALSE), "")</f>
        <v/>
      </c>
      <c r="AA400" s="2"/>
      <c r="AB400" s="2"/>
      <c r="AC400" s="2"/>
      <c r="AD400" s="2"/>
      <c r="AE400" s="2"/>
      <c r="AF400" s="2"/>
      <c r="AG400" s="2"/>
      <c r="AH400" s="2"/>
      <c r="AI400" s="2"/>
      <c r="AJ400" s="2"/>
    </row>
    <row r="401" ht="34.5" customHeight="1">
      <c r="A401" s="2"/>
      <c r="B401" s="50">
        <f t="shared" si="1"/>
        <v>363</v>
      </c>
      <c r="C401" s="79"/>
      <c r="D401" s="80"/>
      <c r="E401" s="80"/>
      <c r="F401" s="80"/>
      <c r="G401" s="80"/>
      <c r="H401" s="80"/>
      <c r="I401" s="80"/>
      <c r="J401" s="80"/>
      <c r="K401" s="80"/>
      <c r="L401" s="81"/>
      <c r="M401" s="82"/>
      <c r="N401" s="40"/>
      <c r="O401" s="40"/>
      <c r="P401" s="40"/>
      <c r="Q401" s="56"/>
      <c r="R401" s="82"/>
      <c r="S401" s="40"/>
      <c r="T401" s="40"/>
      <c r="U401" s="40"/>
      <c r="V401" s="56"/>
      <c r="W401" s="83"/>
      <c r="X401" s="84"/>
      <c r="Y401" s="85"/>
      <c r="Z401" s="70" t="str">
        <f>IFERROR(VLOOKUP(Y401, '【参考】数式用'!$A$2:$B$50, 2, FALSE), "")</f>
        <v/>
      </c>
      <c r="AA401" s="2"/>
      <c r="AB401" s="2"/>
      <c r="AC401" s="2"/>
      <c r="AD401" s="2"/>
      <c r="AE401" s="2"/>
      <c r="AF401" s="2"/>
      <c r="AG401" s="2"/>
      <c r="AH401" s="2"/>
      <c r="AI401" s="2"/>
      <c r="AJ401" s="2"/>
    </row>
    <row r="402" ht="34.5" customHeight="1">
      <c r="A402" s="2"/>
      <c r="B402" s="50">
        <f t="shared" si="1"/>
        <v>364</v>
      </c>
      <c r="C402" s="79"/>
      <c r="D402" s="80"/>
      <c r="E402" s="80"/>
      <c r="F402" s="80"/>
      <c r="G402" s="80"/>
      <c r="H402" s="80"/>
      <c r="I402" s="80"/>
      <c r="J402" s="80"/>
      <c r="K402" s="80"/>
      <c r="L402" s="81"/>
      <c r="M402" s="82"/>
      <c r="N402" s="40"/>
      <c r="O402" s="40"/>
      <c r="P402" s="40"/>
      <c r="Q402" s="56"/>
      <c r="R402" s="82"/>
      <c r="S402" s="40"/>
      <c r="T402" s="40"/>
      <c r="U402" s="40"/>
      <c r="V402" s="56"/>
      <c r="W402" s="83"/>
      <c r="X402" s="84"/>
      <c r="Y402" s="85"/>
      <c r="Z402" s="70" t="str">
        <f>IFERROR(VLOOKUP(Y402, '【参考】数式用'!$A$2:$B$50, 2, FALSE), "")</f>
        <v/>
      </c>
      <c r="AA402" s="2"/>
      <c r="AB402" s="2"/>
      <c r="AC402" s="2"/>
      <c r="AD402" s="2"/>
      <c r="AE402" s="2"/>
      <c r="AF402" s="2"/>
      <c r="AG402" s="2"/>
      <c r="AH402" s="2"/>
      <c r="AI402" s="2"/>
      <c r="AJ402" s="2"/>
    </row>
    <row r="403" ht="34.5" customHeight="1">
      <c r="A403" s="2"/>
      <c r="B403" s="50">
        <f t="shared" si="1"/>
        <v>365</v>
      </c>
      <c r="C403" s="79"/>
      <c r="D403" s="80"/>
      <c r="E403" s="80"/>
      <c r="F403" s="80"/>
      <c r="G403" s="80"/>
      <c r="H403" s="80"/>
      <c r="I403" s="80"/>
      <c r="J403" s="80"/>
      <c r="K403" s="80"/>
      <c r="L403" s="81"/>
      <c r="M403" s="82"/>
      <c r="N403" s="40"/>
      <c r="O403" s="40"/>
      <c r="P403" s="40"/>
      <c r="Q403" s="56"/>
      <c r="R403" s="82"/>
      <c r="S403" s="40"/>
      <c r="T403" s="40"/>
      <c r="U403" s="40"/>
      <c r="V403" s="56"/>
      <c r="W403" s="83"/>
      <c r="X403" s="84"/>
      <c r="Y403" s="85"/>
      <c r="Z403" s="70" t="str">
        <f>IFERROR(VLOOKUP(Y403, '【参考】数式用'!$A$2:$B$50, 2, FALSE), "")</f>
        <v/>
      </c>
      <c r="AA403" s="2"/>
      <c r="AB403" s="2"/>
      <c r="AC403" s="2"/>
      <c r="AD403" s="2"/>
      <c r="AE403" s="2"/>
      <c r="AF403" s="2"/>
      <c r="AG403" s="2"/>
      <c r="AH403" s="2"/>
      <c r="AI403" s="2"/>
      <c r="AJ403" s="2"/>
    </row>
    <row r="404" ht="34.5" customHeight="1">
      <c r="A404" s="2"/>
      <c r="B404" s="50">
        <f t="shared" si="1"/>
        <v>366</v>
      </c>
      <c r="C404" s="79"/>
      <c r="D404" s="80"/>
      <c r="E404" s="80"/>
      <c r="F404" s="80"/>
      <c r="G404" s="80"/>
      <c r="H404" s="80"/>
      <c r="I404" s="80"/>
      <c r="J404" s="80"/>
      <c r="K404" s="80"/>
      <c r="L404" s="81"/>
      <c r="M404" s="82"/>
      <c r="N404" s="40"/>
      <c r="O404" s="40"/>
      <c r="P404" s="40"/>
      <c r="Q404" s="56"/>
      <c r="R404" s="82"/>
      <c r="S404" s="40"/>
      <c r="T404" s="40"/>
      <c r="U404" s="40"/>
      <c r="V404" s="56"/>
      <c r="W404" s="83"/>
      <c r="X404" s="84"/>
      <c r="Y404" s="85"/>
      <c r="Z404" s="70" t="str">
        <f>IFERROR(VLOOKUP(Y404, '【参考】数式用'!$A$2:$B$50, 2, FALSE), "")</f>
        <v/>
      </c>
      <c r="AA404" s="2"/>
      <c r="AB404" s="2"/>
      <c r="AC404" s="2"/>
      <c r="AD404" s="2"/>
      <c r="AE404" s="2"/>
      <c r="AF404" s="2"/>
      <c r="AG404" s="2"/>
      <c r="AH404" s="2"/>
      <c r="AI404" s="2"/>
      <c r="AJ404" s="2"/>
    </row>
    <row r="405" ht="34.5" customHeight="1">
      <c r="A405" s="2"/>
      <c r="B405" s="50">
        <f t="shared" si="1"/>
        <v>367</v>
      </c>
      <c r="C405" s="79"/>
      <c r="D405" s="80"/>
      <c r="E405" s="80"/>
      <c r="F405" s="80"/>
      <c r="G405" s="80"/>
      <c r="H405" s="80"/>
      <c r="I405" s="80"/>
      <c r="J405" s="80"/>
      <c r="K405" s="80"/>
      <c r="L405" s="81"/>
      <c r="M405" s="82"/>
      <c r="N405" s="40"/>
      <c r="O405" s="40"/>
      <c r="P405" s="40"/>
      <c r="Q405" s="56"/>
      <c r="R405" s="82"/>
      <c r="S405" s="40"/>
      <c r="T405" s="40"/>
      <c r="U405" s="40"/>
      <c r="V405" s="56"/>
      <c r="W405" s="83"/>
      <c r="X405" s="84"/>
      <c r="Y405" s="85"/>
      <c r="Z405" s="70" t="str">
        <f>IFERROR(VLOOKUP(Y405, '【参考】数式用'!$A$2:$B$50, 2, FALSE), "")</f>
        <v/>
      </c>
      <c r="AA405" s="2"/>
      <c r="AB405" s="2"/>
      <c r="AC405" s="2"/>
      <c r="AD405" s="2"/>
      <c r="AE405" s="2"/>
      <c r="AF405" s="2"/>
      <c r="AG405" s="2"/>
      <c r="AH405" s="2"/>
      <c r="AI405" s="2"/>
      <c r="AJ405" s="2"/>
    </row>
    <row r="406" ht="34.5" customHeight="1">
      <c r="A406" s="2"/>
      <c r="B406" s="50">
        <f t="shared" si="1"/>
        <v>368</v>
      </c>
      <c r="C406" s="79"/>
      <c r="D406" s="80"/>
      <c r="E406" s="80"/>
      <c r="F406" s="80"/>
      <c r="G406" s="80"/>
      <c r="H406" s="80"/>
      <c r="I406" s="80"/>
      <c r="J406" s="80"/>
      <c r="K406" s="80"/>
      <c r="L406" s="81"/>
      <c r="M406" s="82"/>
      <c r="N406" s="40"/>
      <c r="O406" s="40"/>
      <c r="P406" s="40"/>
      <c r="Q406" s="56"/>
      <c r="R406" s="82"/>
      <c r="S406" s="40"/>
      <c r="T406" s="40"/>
      <c r="U406" s="40"/>
      <c r="V406" s="56"/>
      <c r="W406" s="83"/>
      <c r="X406" s="84"/>
      <c r="Y406" s="85"/>
      <c r="Z406" s="70" t="str">
        <f>IFERROR(VLOOKUP(Y406, '【参考】数式用'!$A$2:$B$50, 2, FALSE), "")</f>
        <v/>
      </c>
      <c r="AA406" s="2"/>
      <c r="AB406" s="2"/>
      <c r="AC406" s="2"/>
      <c r="AD406" s="2"/>
      <c r="AE406" s="2"/>
      <c r="AF406" s="2"/>
      <c r="AG406" s="2"/>
      <c r="AH406" s="2"/>
      <c r="AI406" s="2"/>
      <c r="AJ406" s="2"/>
    </row>
    <row r="407" ht="34.5" customHeight="1">
      <c r="A407" s="2"/>
      <c r="B407" s="50">
        <f t="shared" si="1"/>
        <v>369</v>
      </c>
      <c r="C407" s="79"/>
      <c r="D407" s="80"/>
      <c r="E407" s="80"/>
      <c r="F407" s="80"/>
      <c r="G407" s="80"/>
      <c r="H407" s="80"/>
      <c r="I407" s="80"/>
      <c r="J407" s="80"/>
      <c r="K407" s="80"/>
      <c r="L407" s="81"/>
      <c r="M407" s="82"/>
      <c r="N407" s="40"/>
      <c r="O407" s="40"/>
      <c r="P407" s="40"/>
      <c r="Q407" s="56"/>
      <c r="R407" s="82"/>
      <c r="S407" s="40"/>
      <c r="T407" s="40"/>
      <c r="U407" s="40"/>
      <c r="V407" s="56"/>
      <c r="W407" s="83"/>
      <c r="X407" s="84"/>
      <c r="Y407" s="85"/>
      <c r="Z407" s="70" t="str">
        <f>IFERROR(VLOOKUP(Y407, '【参考】数式用'!$A$2:$B$50, 2, FALSE), "")</f>
        <v/>
      </c>
      <c r="AA407" s="2"/>
      <c r="AB407" s="2"/>
      <c r="AC407" s="2"/>
      <c r="AD407" s="2"/>
      <c r="AE407" s="2"/>
      <c r="AF407" s="2"/>
      <c r="AG407" s="2"/>
      <c r="AH407" s="2"/>
      <c r="AI407" s="2"/>
      <c r="AJ407" s="2"/>
    </row>
    <row r="408" ht="34.5" customHeight="1">
      <c r="A408" s="2"/>
      <c r="B408" s="50">
        <f t="shared" si="1"/>
        <v>370</v>
      </c>
      <c r="C408" s="79"/>
      <c r="D408" s="80"/>
      <c r="E408" s="80"/>
      <c r="F408" s="80"/>
      <c r="G408" s="80"/>
      <c r="H408" s="80"/>
      <c r="I408" s="80"/>
      <c r="J408" s="80"/>
      <c r="K408" s="80"/>
      <c r="L408" s="81"/>
      <c r="M408" s="82"/>
      <c r="N408" s="40"/>
      <c r="O408" s="40"/>
      <c r="P408" s="40"/>
      <c r="Q408" s="56"/>
      <c r="R408" s="82"/>
      <c r="S408" s="40"/>
      <c r="T408" s="40"/>
      <c r="U408" s="40"/>
      <c r="V408" s="56"/>
      <c r="W408" s="83"/>
      <c r="X408" s="84"/>
      <c r="Y408" s="85"/>
      <c r="Z408" s="70" t="str">
        <f>IFERROR(VLOOKUP(Y408, '【参考】数式用'!$A$2:$B$50, 2, FALSE), "")</f>
        <v/>
      </c>
      <c r="AA408" s="2"/>
      <c r="AB408" s="2"/>
      <c r="AC408" s="2"/>
      <c r="AD408" s="2"/>
      <c r="AE408" s="2"/>
      <c r="AF408" s="2"/>
      <c r="AG408" s="2"/>
      <c r="AH408" s="2"/>
      <c r="AI408" s="2"/>
      <c r="AJ408" s="2"/>
    </row>
    <row r="409" ht="34.5" customHeight="1">
      <c r="A409" s="2"/>
      <c r="B409" s="50">
        <f t="shared" si="1"/>
        <v>371</v>
      </c>
      <c r="C409" s="79"/>
      <c r="D409" s="80"/>
      <c r="E409" s="80"/>
      <c r="F409" s="80"/>
      <c r="G409" s="80"/>
      <c r="H409" s="80"/>
      <c r="I409" s="80"/>
      <c r="J409" s="80"/>
      <c r="K409" s="80"/>
      <c r="L409" s="81"/>
      <c r="M409" s="82"/>
      <c r="N409" s="40"/>
      <c r="O409" s="40"/>
      <c r="P409" s="40"/>
      <c r="Q409" s="56"/>
      <c r="R409" s="82"/>
      <c r="S409" s="40"/>
      <c r="T409" s="40"/>
      <c r="U409" s="40"/>
      <c r="V409" s="56"/>
      <c r="W409" s="83"/>
      <c r="X409" s="84"/>
      <c r="Y409" s="85"/>
      <c r="Z409" s="70" t="str">
        <f>IFERROR(VLOOKUP(Y409, '【参考】数式用'!$A$2:$B$50, 2, FALSE), "")</f>
        <v/>
      </c>
      <c r="AA409" s="2"/>
      <c r="AB409" s="2"/>
      <c r="AC409" s="2"/>
      <c r="AD409" s="2"/>
      <c r="AE409" s="2"/>
      <c r="AF409" s="2"/>
      <c r="AG409" s="2"/>
      <c r="AH409" s="2"/>
      <c r="AI409" s="2"/>
      <c r="AJ409" s="2"/>
    </row>
    <row r="410" ht="34.5" customHeight="1">
      <c r="A410" s="2"/>
      <c r="B410" s="50">
        <f t="shared" si="1"/>
        <v>372</v>
      </c>
      <c r="C410" s="79"/>
      <c r="D410" s="80"/>
      <c r="E410" s="80"/>
      <c r="F410" s="80"/>
      <c r="G410" s="80"/>
      <c r="H410" s="80"/>
      <c r="I410" s="80"/>
      <c r="J410" s="80"/>
      <c r="K410" s="80"/>
      <c r="L410" s="81"/>
      <c r="M410" s="82"/>
      <c r="N410" s="40"/>
      <c r="O410" s="40"/>
      <c r="P410" s="40"/>
      <c r="Q410" s="56"/>
      <c r="R410" s="82"/>
      <c r="S410" s="40"/>
      <c r="T410" s="40"/>
      <c r="U410" s="40"/>
      <c r="V410" s="56"/>
      <c r="W410" s="83"/>
      <c r="X410" s="84"/>
      <c r="Y410" s="85"/>
      <c r="Z410" s="70" t="str">
        <f>IFERROR(VLOOKUP(Y410, '【参考】数式用'!$A$2:$B$50, 2, FALSE), "")</f>
        <v/>
      </c>
      <c r="AA410" s="2"/>
      <c r="AB410" s="2"/>
      <c r="AC410" s="2"/>
      <c r="AD410" s="2"/>
      <c r="AE410" s="2"/>
      <c r="AF410" s="2"/>
      <c r="AG410" s="2"/>
      <c r="AH410" s="2"/>
      <c r="AI410" s="2"/>
      <c r="AJ410" s="2"/>
    </row>
    <row r="411" ht="34.5" customHeight="1">
      <c r="A411" s="2"/>
      <c r="B411" s="50">
        <f t="shared" si="1"/>
        <v>373</v>
      </c>
      <c r="C411" s="79"/>
      <c r="D411" s="80"/>
      <c r="E411" s="80"/>
      <c r="F411" s="80"/>
      <c r="G411" s="80"/>
      <c r="H411" s="80"/>
      <c r="I411" s="80"/>
      <c r="J411" s="80"/>
      <c r="K411" s="80"/>
      <c r="L411" s="81"/>
      <c r="M411" s="82"/>
      <c r="N411" s="40"/>
      <c r="O411" s="40"/>
      <c r="P411" s="40"/>
      <c r="Q411" s="56"/>
      <c r="R411" s="82"/>
      <c r="S411" s="40"/>
      <c r="T411" s="40"/>
      <c r="U411" s="40"/>
      <c r="V411" s="56"/>
      <c r="W411" s="83"/>
      <c r="X411" s="84"/>
      <c r="Y411" s="85"/>
      <c r="Z411" s="70" t="str">
        <f>IFERROR(VLOOKUP(Y411, '【参考】数式用'!$A$2:$B$50, 2, FALSE), "")</f>
        <v/>
      </c>
      <c r="AA411" s="2"/>
      <c r="AB411" s="2"/>
      <c r="AC411" s="2"/>
      <c r="AD411" s="2"/>
      <c r="AE411" s="2"/>
      <c r="AF411" s="2"/>
      <c r="AG411" s="2"/>
      <c r="AH411" s="2"/>
      <c r="AI411" s="2"/>
      <c r="AJ411" s="2"/>
    </row>
    <row r="412" ht="34.5" customHeight="1">
      <c r="A412" s="2"/>
      <c r="B412" s="50">
        <f t="shared" si="1"/>
        <v>374</v>
      </c>
      <c r="C412" s="79"/>
      <c r="D412" s="80"/>
      <c r="E412" s="80"/>
      <c r="F412" s="80"/>
      <c r="G412" s="80"/>
      <c r="H412" s="80"/>
      <c r="I412" s="80"/>
      <c r="J412" s="80"/>
      <c r="K412" s="80"/>
      <c r="L412" s="81"/>
      <c r="M412" s="82"/>
      <c r="N412" s="40"/>
      <c r="O412" s="40"/>
      <c r="P412" s="40"/>
      <c r="Q412" s="56"/>
      <c r="R412" s="82"/>
      <c r="S412" s="40"/>
      <c r="T412" s="40"/>
      <c r="U412" s="40"/>
      <c r="V412" s="56"/>
      <c r="W412" s="83"/>
      <c r="X412" s="84"/>
      <c r="Y412" s="85"/>
      <c r="Z412" s="70" t="str">
        <f>IFERROR(VLOOKUP(Y412, '【参考】数式用'!$A$2:$B$50, 2, FALSE), "")</f>
        <v/>
      </c>
      <c r="AA412" s="2"/>
      <c r="AB412" s="2"/>
      <c r="AC412" s="2"/>
      <c r="AD412" s="2"/>
      <c r="AE412" s="2"/>
      <c r="AF412" s="2"/>
      <c r="AG412" s="2"/>
      <c r="AH412" s="2"/>
      <c r="AI412" s="2"/>
      <c r="AJ412" s="2"/>
    </row>
    <row r="413" ht="34.5" customHeight="1">
      <c r="A413" s="2"/>
      <c r="B413" s="50">
        <f t="shared" si="1"/>
        <v>375</v>
      </c>
      <c r="C413" s="79"/>
      <c r="D413" s="80"/>
      <c r="E413" s="80"/>
      <c r="F413" s="80"/>
      <c r="G413" s="80"/>
      <c r="H413" s="80"/>
      <c r="I413" s="80"/>
      <c r="J413" s="80"/>
      <c r="K413" s="80"/>
      <c r="L413" s="81"/>
      <c r="M413" s="82"/>
      <c r="N413" s="40"/>
      <c r="O413" s="40"/>
      <c r="P413" s="40"/>
      <c r="Q413" s="56"/>
      <c r="R413" s="82"/>
      <c r="S413" s="40"/>
      <c r="T413" s="40"/>
      <c r="U413" s="40"/>
      <c r="V413" s="56"/>
      <c r="W413" s="83"/>
      <c r="X413" s="84"/>
      <c r="Y413" s="85"/>
      <c r="Z413" s="70" t="str">
        <f>IFERROR(VLOOKUP(Y413, '【参考】数式用'!$A$2:$B$50, 2, FALSE), "")</f>
        <v/>
      </c>
      <c r="AA413" s="2"/>
      <c r="AB413" s="2"/>
      <c r="AC413" s="2"/>
      <c r="AD413" s="2"/>
      <c r="AE413" s="2"/>
      <c r="AF413" s="2"/>
      <c r="AG413" s="2"/>
      <c r="AH413" s="2"/>
      <c r="AI413" s="2"/>
      <c r="AJ413" s="2"/>
    </row>
    <row r="414" ht="34.5" customHeight="1">
      <c r="A414" s="2"/>
      <c r="B414" s="50">
        <f t="shared" si="1"/>
        <v>376</v>
      </c>
      <c r="C414" s="79"/>
      <c r="D414" s="80"/>
      <c r="E414" s="80"/>
      <c r="F414" s="80"/>
      <c r="G414" s="80"/>
      <c r="H414" s="80"/>
      <c r="I414" s="80"/>
      <c r="J414" s="80"/>
      <c r="K414" s="80"/>
      <c r="L414" s="81"/>
      <c r="M414" s="82"/>
      <c r="N414" s="40"/>
      <c r="O414" s="40"/>
      <c r="P414" s="40"/>
      <c r="Q414" s="56"/>
      <c r="R414" s="82"/>
      <c r="S414" s="40"/>
      <c r="T414" s="40"/>
      <c r="U414" s="40"/>
      <c r="V414" s="56"/>
      <c r="W414" s="83"/>
      <c r="X414" s="84"/>
      <c r="Y414" s="85"/>
      <c r="Z414" s="70" t="str">
        <f>IFERROR(VLOOKUP(Y414, '【参考】数式用'!$A$2:$B$50, 2, FALSE), "")</f>
        <v/>
      </c>
      <c r="AA414" s="2"/>
      <c r="AB414" s="2"/>
      <c r="AC414" s="2"/>
      <c r="AD414" s="2"/>
      <c r="AE414" s="2"/>
      <c r="AF414" s="2"/>
      <c r="AG414" s="2"/>
      <c r="AH414" s="2"/>
      <c r="AI414" s="2"/>
      <c r="AJ414" s="2"/>
    </row>
    <row r="415" ht="34.5" customHeight="1">
      <c r="A415" s="2"/>
      <c r="B415" s="50">
        <f t="shared" si="1"/>
        <v>377</v>
      </c>
      <c r="C415" s="79"/>
      <c r="D415" s="80"/>
      <c r="E415" s="80"/>
      <c r="F415" s="80"/>
      <c r="G415" s="80"/>
      <c r="H415" s="80"/>
      <c r="I415" s="80"/>
      <c r="J415" s="80"/>
      <c r="K415" s="80"/>
      <c r="L415" s="81"/>
      <c r="M415" s="82"/>
      <c r="N415" s="40"/>
      <c r="O415" s="40"/>
      <c r="P415" s="40"/>
      <c r="Q415" s="56"/>
      <c r="R415" s="82"/>
      <c r="S415" s="40"/>
      <c r="T415" s="40"/>
      <c r="U415" s="40"/>
      <c r="V415" s="56"/>
      <c r="W415" s="83"/>
      <c r="X415" s="84"/>
      <c r="Y415" s="85"/>
      <c r="Z415" s="70" t="str">
        <f>IFERROR(VLOOKUP(Y415, '【参考】数式用'!$A$2:$B$50, 2, FALSE), "")</f>
        <v/>
      </c>
      <c r="AA415" s="2"/>
      <c r="AB415" s="2"/>
      <c r="AC415" s="2"/>
      <c r="AD415" s="2"/>
      <c r="AE415" s="2"/>
      <c r="AF415" s="2"/>
      <c r="AG415" s="2"/>
      <c r="AH415" s="2"/>
      <c r="AI415" s="2"/>
      <c r="AJ415" s="2"/>
    </row>
    <row r="416" ht="34.5" customHeight="1">
      <c r="A416" s="2"/>
      <c r="B416" s="50">
        <f t="shared" si="1"/>
        <v>378</v>
      </c>
      <c r="C416" s="79"/>
      <c r="D416" s="80"/>
      <c r="E416" s="80"/>
      <c r="F416" s="80"/>
      <c r="G416" s="80"/>
      <c r="H416" s="80"/>
      <c r="I416" s="80"/>
      <c r="J416" s="80"/>
      <c r="K416" s="80"/>
      <c r="L416" s="81"/>
      <c r="M416" s="82"/>
      <c r="N416" s="40"/>
      <c r="O416" s="40"/>
      <c r="P416" s="40"/>
      <c r="Q416" s="56"/>
      <c r="R416" s="82"/>
      <c r="S416" s="40"/>
      <c r="T416" s="40"/>
      <c r="U416" s="40"/>
      <c r="V416" s="56"/>
      <c r="W416" s="83"/>
      <c r="X416" s="84"/>
      <c r="Y416" s="85"/>
      <c r="Z416" s="70" t="str">
        <f>IFERROR(VLOOKUP(Y416, '【参考】数式用'!$A$2:$B$50, 2, FALSE), "")</f>
        <v/>
      </c>
      <c r="AA416" s="2"/>
      <c r="AB416" s="2"/>
      <c r="AC416" s="2"/>
      <c r="AD416" s="2"/>
      <c r="AE416" s="2"/>
      <c r="AF416" s="2"/>
      <c r="AG416" s="2"/>
      <c r="AH416" s="2"/>
      <c r="AI416" s="2"/>
      <c r="AJ416" s="2"/>
    </row>
    <row r="417" ht="34.5" customHeight="1">
      <c r="A417" s="2"/>
      <c r="B417" s="50">
        <f t="shared" si="1"/>
        <v>379</v>
      </c>
      <c r="C417" s="79"/>
      <c r="D417" s="80"/>
      <c r="E417" s="80"/>
      <c r="F417" s="80"/>
      <c r="G417" s="80"/>
      <c r="H417" s="80"/>
      <c r="I417" s="80"/>
      <c r="J417" s="80"/>
      <c r="K417" s="80"/>
      <c r="L417" s="81"/>
      <c r="M417" s="82"/>
      <c r="N417" s="40"/>
      <c r="O417" s="40"/>
      <c r="P417" s="40"/>
      <c r="Q417" s="56"/>
      <c r="R417" s="82"/>
      <c r="S417" s="40"/>
      <c r="T417" s="40"/>
      <c r="U417" s="40"/>
      <c r="V417" s="56"/>
      <c r="W417" s="83"/>
      <c r="X417" s="84"/>
      <c r="Y417" s="85"/>
      <c r="Z417" s="70" t="str">
        <f>IFERROR(VLOOKUP(Y417, '【参考】数式用'!$A$2:$B$50, 2, FALSE), "")</f>
        <v/>
      </c>
      <c r="AA417" s="2"/>
      <c r="AB417" s="2"/>
      <c r="AC417" s="2"/>
      <c r="AD417" s="2"/>
      <c r="AE417" s="2"/>
      <c r="AF417" s="2"/>
      <c r="AG417" s="2"/>
      <c r="AH417" s="2"/>
      <c r="AI417" s="2"/>
      <c r="AJ417" s="2"/>
    </row>
    <row r="418" ht="34.5" customHeight="1">
      <c r="A418" s="2"/>
      <c r="B418" s="50">
        <f t="shared" si="1"/>
        <v>380</v>
      </c>
      <c r="C418" s="79"/>
      <c r="D418" s="80"/>
      <c r="E418" s="80"/>
      <c r="F418" s="80"/>
      <c r="G418" s="80"/>
      <c r="H418" s="80"/>
      <c r="I418" s="80"/>
      <c r="J418" s="80"/>
      <c r="K418" s="80"/>
      <c r="L418" s="81"/>
      <c r="M418" s="82"/>
      <c r="N418" s="40"/>
      <c r="O418" s="40"/>
      <c r="P418" s="40"/>
      <c r="Q418" s="56"/>
      <c r="R418" s="82"/>
      <c r="S418" s="40"/>
      <c r="T418" s="40"/>
      <c r="U418" s="40"/>
      <c r="V418" s="56"/>
      <c r="W418" s="83"/>
      <c r="X418" s="84"/>
      <c r="Y418" s="85"/>
      <c r="Z418" s="70" t="str">
        <f>IFERROR(VLOOKUP(Y418, '【参考】数式用'!$A$2:$B$50, 2, FALSE), "")</f>
        <v/>
      </c>
      <c r="AA418" s="2"/>
      <c r="AB418" s="2"/>
      <c r="AC418" s="2"/>
      <c r="AD418" s="2"/>
      <c r="AE418" s="2"/>
      <c r="AF418" s="2"/>
      <c r="AG418" s="2"/>
      <c r="AH418" s="2"/>
      <c r="AI418" s="2"/>
      <c r="AJ418" s="2"/>
    </row>
    <row r="419" ht="34.5" customHeight="1">
      <c r="A419" s="2"/>
      <c r="B419" s="50">
        <f t="shared" si="1"/>
        <v>381</v>
      </c>
      <c r="C419" s="79"/>
      <c r="D419" s="80"/>
      <c r="E419" s="80"/>
      <c r="F419" s="80"/>
      <c r="G419" s="80"/>
      <c r="H419" s="80"/>
      <c r="I419" s="80"/>
      <c r="J419" s="80"/>
      <c r="K419" s="80"/>
      <c r="L419" s="81"/>
      <c r="M419" s="82"/>
      <c r="N419" s="40"/>
      <c r="O419" s="40"/>
      <c r="P419" s="40"/>
      <c r="Q419" s="56"/>
      <c r="R419" s="82"/>
      <c r="S419" s="40"/>
      <c r="T419" s="40"/>
      <c r="U419" s="40"/>
      <c r="V419" s="56"/>
      <c r="W419" s="83"/>
      <c r="X419" s="84"/>
      <c r="Y419" s="85"/>
      <c r="Z419" s="70" t="str">
        <f>IFERROR(VLOOKUP(Y419, '【参考】数式用'!$A$2:$B$50, 2, FALSE), "")</f>
        <v/>
      </c>
      <c r="AA419" s="2"/>
      <c r="AB419" s="2"/>
      <c r="AC419" s="2"/>
      <c r="AD419" s="2"/>
      <c r="AE419" s="2"/>
      <c r="AF419" s="2"/>
      <c r="AG419" s="2"/>
      <c r="AH419" s="2"/>
      <c r="AI419" s="2"/>
      <c r="AJ419" s="2"/>
    </row>
    <row r="420" ht="34.5" customHeight="1">
      <c r="A420" s="2"/>
      <c r="B420" s="50">
        <f t="shared" si="1"/>
        <v>382</v>
      </c>
      <c r="C420" s="79"/>
      <c r="D420" s="80"/>
      <c r="E420" s="80"/>
      <c r="F420" s="80"/>
      <c r="G420" s="80"/>
      <c r="H420" s="80"/>
      <c r="I420" s="80"/>
      <c r="J420" s="80"/>
      <c r="K420" s="80"/>
      <c r="L420" s="81"/>
      <c r="M420" s="82"/>
      <c r="N420" s="40"/>
      <c r="O420" s="40"/>
      <c r="P420" s="40"/>
      <c r="Q420" s="56"/>
      <c r="R420" s="82"/>
      <c r="S420" s="40"/>
      <c r="T420" s="40"/>
      <c r="U420" s="40"/>
      <c r="V420" s="56"/>
      <c r="W420" s="83"/>
      <c r="X420" s="84"/>
      <c r="Y420" s="85"/>
      <c r="Z420" s="70" t="str">
        <f>IFERROR(VLOOKUP(Y420, '【参考】数式用'!$A$2:$B$50, 2, FALSE), "")</f>
        <v/>
      </c>
      <c r="AA420" s="2"/>
      <c r="AB420" s="2"/>
      <c r="AC420" s="2"/>
      <c r="AD420" s="2"/>
      <c r="AE420" s="2"/>
      <c r="AF420" s="2"/>
      <c r="AG420" s="2"/>
      <c r="AH420" s="2"/>
      <c r="AI420" s="2"/>
      <c r="AJ420" s="2"/>
    </row>
    <row r="421" ht="34.5" customHeight="1">
      <c r="A421" s="2"/>
      <c r="B421" s="50">
        <f t="shared" si="1"/>
        <v>383</v>
      </c>
      <c r="C421" s="79"/>
      <c r="D421" s="80"/>
      <c r="E421" s="80"/>
      <c r="F421" s="80"/>
      <c r="G421" s="80"/>
      <c r="H421" s="80"/>
      <c r="I421" s="80"/>
      <c r="J421" s="80"/>
      <c r="K421" s="80"/>
      <c r="L421" s="81"/>
      <c r="M421" s="82"/>
      <c r="N421" s="40"/>
      <c r="O421" s="40"/>
      <c r="P421" s="40"/>
      <c r="Q421" s="56"/>
      <c r="R421" s="82"/>
      <c r="S421" s="40"/>
      <c r="T421" s="40"/>
      <c r="U421" s="40"/>
      <c r="V421" s="56"/>
      <c r="W421" s="83"/>
      <c r="X421" s="84"/>
      <c r="Y421" s="85"/>
      <c r="Z421" s="70" t="str">
        <f>IFERROR(VLOOKUP(Y421, '【参考】数式用'!$A$2:$B$50, 2, FALSE), "")</f>
        <v/>
      </c>
      <c r="AA421" s="2"/>
      <c r="AB421" s="2"/>
      <c r="AC421" s="2"/>
      <c r="AD421" s="2"/>
      <c r="AE421" s="2"/>
      <c r="AF421" s="2"/>
      <c r="AG421" s="2"/>
      <c r="AH421" s="2"/>
      <c r="AI421" s="2"/>
      <c r="AJ421" s="2"/>
    </row>
    <row r="422" ht="34.5" customHeight="1">
      <c r="A422" s="2"/>
      <c r="B422" s="50">
        <f t="shared" si="1"/>
        <v>384</v>
      </c>
      <c r="C422" s="79"/>
      <c r="D422" s="80"/>
      <c r="E422" s="80"/>
      <c r="F422" s="80"/>
      <c r="G422" s="80"/>
      <c r="H422" s="80"/>
      <c r="I422" s="80"/>
      <c r="J422" s="80"/>
      <c r="K422" s="80"/>
      <c r="L422" s="81"/>
      <c r="M422" s="82"/>
      <c r="N422" s="40"/>
      <c r="O422" s="40"/>
      <c r="P422" s="40"/>
      <c r="Q422" s="56"/>
      <c r="R422" s="82"/>
      <c r="S422" s="40"/>
      <c r="T422" s="40"/>
      <c r="U422" s="40"/>
      <c r="V422" s="56"/>
      <c r="W422" s="83"/>
      <c r="X422" s="84"/>
      <c r="Y422" s="85"/>
      <c r="Z422" s="70" t="str">
        <f>IFERROR(VLOOKUP(Y422, '【参考】数式用'!$A$2:$B$50, 2, FALSE), "")</f>
        <v/>
      </c>
      <c r="AA422" s="2"/>
      <c r="AB422" s="2"/>
      <c r="AC422" s="2"/>
      <c r="AD422" s="2"/>
      <c r="AE422" s="2"/>
      <c r="AF422" s="2"/>
      <c r="AG422" s="2"/>
      <c r="AH422" s="2"/>
      <c r="AI422" s="2"/>
      <c r="AJ422" s="2"/>
    </row>
    <row r="423" ht="34.5" customHeight="1">
      <c r="A423" s="2"/>
      <c r="B423" s="50">
        <f t="shared" si="1"/>
        <v>385</v>
      </c>
      <c r="C423" s="79"/>
      <c r="D423" s="80"/>
      <c r="E423" s="80"/>
      <c r="F423" s="80"/>
      <c r="G423" s="80"/>
      <c r="H423" s="80"/>
      <c r="I423" s="80"/>
      <c r="J423" s="80"/>
      <c r="K423" s="80"/>
      <c r="L423" s="81"/>
      <c r="M423" s="82"/>
      <c r="N423" s="40"/>
      <c r="O423" s="40"/>
      <c r="P423" s="40"/>
      <c r="Q423" s="56"/>
      <c r="R423" s="82"/>
      <c r="S423" s="40"/>
      <c r="T423" s="40"/>
      <c r="U423" s="40"/>
      <c r="V423" s="56"/>
      <c r="W423" s="83"/>
      <c r="X423" s="84"/>
      <c r="Y423" s="85"/>
      <c r="Z423" s="70" t="str">
        <f>IFERROR(VLOOKUP(Y423, '【参考】数式用'!$A$2:$B$50, 2, FALSE), "")</f>
        <v/>
      </c>
      <c r="AA423" s="2"/>
      <c r="AB423" s="2"/>
      <c r="AC423" s="2"/>
      <c r="AD423" s="2"/>
      <c r="AE423" s="2"/>
      <c r="AF423" s="2"/>
      <c r="AG423" s="2"/>
      <c r="AH423" s="2"/>
      <c r="AI423" s="2"/>
      <c r="AJ423" s="2"/>
    </row>
    <row r="424" ht="34.5" customHeight="1">
      <c r="A424" s="2"/>
      <c r="B424" s="50">
        <f t="shared" si="1"/>
        <v>386</v>
      </c>
      <c r="C424" s="79"/>
      <c r="D424" s="80"/>
      <c r="E424" s="80"/>
      <c r="F424" s="80"/>
      <c r="G424" s="80"/>
      <c r="H424" s="80"/>
      <c r="I424" s="80"/>
      <c r="J424" s="80"/>
      <c r="K424" s="80"/>
      <c r="L424" s="81"/>
      <c r="M424" s="82"/>
      <c r="N424" s="40"/>
      <c r="O424" s="40"/>
      <c r="P424" s="40"/>
      <c r="Q424" s="56"/>
      <c r="R424" s="82"/>
      <c r="S424" s="40"/>
      <c r="T424" s="40"/>
      <c r="U424" s="40"/>
      <c r="V424" s="56"/>
      <c r="W424" s="83"/>
      <c r="X424" s="84"/>
      <c r="Y424" s="85"/>
      <c r="Z424" s="70" t="str">
        <f>IFERROR(VLOOKUP(Y424, '【参考】数式用'!$A$2:$B$50, 2, FALSE), "")</f>
        <v/>
      </c>
      <c r="AA424" s="2"/>
      <c r="AB424" s="2"/>
      <c r="AC424" s="2"/>
      <c r="AD424" s="2"/>
      <c r="AE424" s="2"/>
      <c r="AF424" s="2"/>
      <c r="AG424" s="2"/>
      <c r="AH424" s="2"/>
      <c r="AI424" s="2"/>
      <c r="AJ424" s="2"/>
    </row>
    <row r="425" ht="34.5" customHeight="1">
      <c r="A425" s="2"/>
      <c r="B425" s="50">
        <f t="shared" si="1"/>
        <v>387</v>
      </c>
      <c r="C425" s="79"/>
      <c r="D425" s="80"/>
      <c r="E425" s="80"/>
      <c r="F425" s="80"/>
      <c r="G425" s="80"/>
      <c r="H425" s="80"/>
      <c r="I425" s="80"/>
      <c r="J425" s="80"/>
      <c r="K425" s="80"/>
      <c r="L425" s="81"/>
      <c r="M425" s="82"/>
      <c r="N425" s="40"/>
      <c r="O425" s="40"/>
      <c r="P425" s="40"/>
      <c r="Q425" s="56"/>
      <c r="R425" s="82"/>
      <c r="S425" s="40"/>
      <c r="T425" s="40"/>
      <c r="U425" s="40"/>
      <c r="V425" s="56"/>
      <c r="W425" s="83"/>
      <c r="X425" s="84"/>
      <c r="Y425" s="85"/>
      <c r="Z425" s="70" t="str">
        <f>IFERROR(VLOOKUP(Y425, '【参考】数式用'!$A$2:$B$50, 2, FALSE), "")</f>
        <v/>
      </c>
      <c r="AA425" s="2"/>
      <c r="AB425" s="2"/>
      <c r="AC425" s="2"/>
      <c r="AD425" s="2"/>
      <c r="AE425" s="2"/>
      <c r="AF425" s="2"/>
      <c r="AG425" s="2"/>
      <c r="AH425" s="2"/>
      <c r="AI425" s="2"/>
      <c r="AJ425" s="2"/>
    </row>
    <row r="426" ht="34.5" customHeight="1">
      <c r="A426" s="2"/>
      <c r="B426" s="50">
        <f t="shared" si="1"/>
        <v>388</v>
      </c>
      <c r="C426" s="79"/>
      <c r="D426" s="80"/>
      <c r="E426" s="80"/>
      <c r="F426" s="80"/>
      <c r="G426" s="80"/>
      <c r="H426" s="80"/>
      <c r="I426" s="80"/>
      <c r="J426" s="80"/>
      <c r="K426" s="80"/>
      <c r="L426" s="81"/>
      <c r="M426" s="82"/>
      <c r="N426" s="40"/>
      <c r="O426" s="40"/>
      <c r="P426" s="40"/>
      <c r="Q426" s="56"/>
      <c r="R426" s="82"/>
      <c r="S426" s="40"/>
      <c r="T426" s="40"/>
      <c r="U426" s="40"/>
      <c r="V426" s="56"/>
      <c r="W426" s="83"/>
      <c r="X426" s="84"/>
      <c r="Y426" s="85"/>
      <c r="Z426" s="70" t="str">
        <f>IFERROR(VLOOKUP(Y426, '【参考】数式用'!$A$2:$B$50, 2, FALSE), "")</f>
        <v/>
      </c>
      <c r="AA426" s="2"/>
      <c r="AB426" s="2"/>
      <c r="AC426" s="2"/>
      <c r="AD426" s="2"/>
      <c r="AE426" s="2"/>
      <c r="AF426" s="2"/>
      <c r="AG426" s="2"/>
      <c r="AH426" s="2"/>
      <c r="AI426" s="2"/>
      <c r="AJ426" s="2"/>
    </row>
    <row r="427" ht="34.5" customHeight="1">
      <c r="A427" s="2"/>
      <c r="B427" s="50">
        <f t="shared" si="1"/>
        <v>389</v>
      </c>
      <c r="C427" s="79"/>
      <c r="D427" s="80"/>
      <c r="E427" s="80"/>
      <c r="F427" s="80"/>
      <c r="G427" s="80"/>
      <c r="H427" s="80"/>
      <c r="I427" s="80"/>
      <c r="J427" s="80"/>
      <c r="K427" s="80"/>
      <c r="L427" s="81"/>
      <c r="M427" s="82"/>
      <c r="N427" s="40"/>
      <c r="O427" s="40"/>
      <c r="P427" s="40"/>
      <c r="Q427" s="56"/>
      <c r="R427" s="82"/>
      <c r="S427" s="40"/>
      <c r="T427" s="40"/>
      <c r="U427" s="40"/>
      <c r="V427" s="56"/>
      <c r="W427" s="83"/>
      <c r="X427" s="84"/>
      <c r="Y427" s="85"/>
      <c r="Z427" s="70" t="str">
        <f>IFERROR(VLOOKUP(Y427, '【参考】数式用'!$A$2:$B$50, 2, FALSE), "")</f>
        <v/>
      </c>
      <c r="AA427" s="2"/>
      <c r="AB427" s="2"/>
      <c r="AC427" s="2"/>
      <c r="AD427" s="2"/>
      <c r="AE427" s="2"/>
      <c r="AF427" s="2"/>
      <c r="AG427" s="2"/>
      <c r="AH427" s="2"/>
      <c r="AI427" s="2"/>
      <c r="AJ427" s="2"/>
    </row>
    <row r="428" ht="34.5" customHeight="1">
      <c r="A428" s="2"/>
      <c r="B428" s="50">
        <f t="shared" si="1"/>
        <v>390</v>
      </c>
      <c r="C428" s="79"/>
      <c r="D428" s="80"/>
      <c r="E428" s="80"/>
      <c r="F428" s="80"/>
      <c r="G428" s="80"/>
      <c r="H428" s="80"/>
      <c r="I428" s="80"/>
      <c r="J428" s="80"/>
      <c r="K428" s="80"/>
      <c r="L428" s="81"/>
      <c r="M428" s="82"/>
      <c r="N428" s="40"/>
      <c r="O428" s="40"/>
      <c r="P428" s="40"/>
      <c r="Q428" s="56"/>
      <c r="R428" s="82"/>
      <c r="S428" s="40"/>
      <c r="T428" s="40"/>
      <c r="U428" s="40"/>
      <c r="V428" s="56"/>
      <c r="W428" s="83"/>
      <c r="X428" s="84"/>
      <c r="Y428" s="85"/>
      <c r="Z428" s="70" t="str">
        <f>IFERROR(VLOOKUP(Y428, '【参考】数式用'!$A$2:$B$50, 2, FALSE), "")</f>
        <v/>
      </c>
      <c r="AA428" s="2"/>
      <c r="AB428" s="2"/>
      <c r="AC428" s="2"/>
      <c r="AD428" s="2"/>
      <c r="AE428" s="2"/>
      <c r="AF428" s="2"/>
      <c r="AG428" s="2"/>
      <c r="AH428" s="2"/>
      <c r="AI428" s="2"/>
      <c r="AJ428" s="2"/>
    </row>
    <row r="429" ht="34.5" customHeight="1">
      <c r="A429" s="2"/>
      <c r="B429" s="50">
        <f t="shared" si="1"/>
        <v>391</v>
      </c>
      <c r="C429" s="79"/>
      <c r="D429" s="80"/>
      <c r="E429" s="80"/>
      <c r="F429" s="80"/>
      <c r="G429" s="80"/>
      <c r="H429" s="80"/>
      <c r="I429" s="80"/>
      <c r="J429" s="80"/>
      <c r="K429" s="80"/>
      <c r="L429" s="81"/>
      <c r="M429" s="82"/>
      <c r="N429" s="40"/>
      <c r="O429" s="40"/>
      <c r="P429" s="40"/>
      <c r="Q429" s="56"/>
      <c r="R429" s="82"/>
      <c r="S429" s="40"/>
      <c r="T429" s="40"/>
      <c r="U429" s="40"/>
      <c r="V429" s="56"/>
      <c r="W429" s="83"/>
      <c r="X429" s="84"/>
      <c r="Y429" s="85"/>
      <c r="Z429" s="70" t="str">
        <f>IFERROR(VLOOKUP(Y429, '【参考】数式用'!$A$2:$B$50, 2, FALSE), "")</f>
        <v/>
      </c>
      <c r="AA429" s="2"/>
      <c r="AB429" s="2"/>
      <c r="AC429" s="2"/>
      <c r="AD429" s="2"/>
      <c r="AE429" s="2"/>
      <c r="AF429" s="2"/>
      <c r="AG429" s="2"/>
      <c r="AH429" s="2"/>
      <c r="AI429" s="2"/>
      <c r="AJ429" s="2"/>
    </row>
    <row r="430" ht="34.5" customHeight="1">
      <c r="A430" s="2"/>
      <c r="B430" s="50">
        <f t="shared" si="1"/>
        <v>392</v>
      </c>
      <c r="C430" s="79"/>
      <c r="D430" s="80"/>
      <c r="E430" s="80"/>
      <c r="F430" s="80"/>
      <c r="G430" s="80"/>
      <c r="H430" s="80"/>
      <c r="I430" s="80"/>
      <c r="J430" s="80"/>
      <c r="K430" s="80"/>
      <c r="L430" s="81"/>
      <c r="M430" s="82"/>
      <c r="N430" s="40"/>
      <c r="O430" s="40"/>
      <c r="P430" s="40"/>
      <c r="Q430" s="56"/>
      <c r="R430" s="82"/>
      <c r="S430" s="40"/>
      <c r="T430" s="40"/>
      <c r="U430" s="40"/>
      <c r="V430" s="56"/>
      <c r="W430" s="83"/>
      <c r="X430" s="84"/>
      <c r="Y430" s="85"/>
      <c r="Z430" s="70" t="str">
        <f>IFERROR(VLOOKUP(Y430, '【参考】数式用'!$A$2:$B$50, 2, FALSE), "")</f>
        <v/>
      </c>
      <c r="AA430" s="2"/>
      <c r="AB430" s="2"/>
      <c r="AC430" s="2"/>
      <c r="AD430" s="2"/>
      <c r="AE430" s="2"/>
      <c r="AF430" s="2"/>
      <c r="AG430" s="2"/>
      <c r="AH430" s="2"/>
      <c r="AI430" s="2"/>
      <c r="AJ430" s="2"/>
    </row>
    <row r="431" ht="34.5" customHeight="1">
      <c r="A431" s="2"/>
      <c r="B431" s="50">
        <f t="shared" si="1"/>
        <v>393</v>
      </c>
      <c r="C431" s="79"/>
      <c r="D431" s="80"/>
      <c r="E431" s="80"/>
      <c r="F431" s="80"/>
      <c r="G431" s="80"/>
      <c r="H431" s="80"/>
      <c r="I431" s="80"/>
      <c r="J431" s="80"/>
      <c r="K431" s="80"/>
      <c r="L431" s="81"/>
      <c r="M431" s="82"/>
      <c r="N431" s="40"/>
      <c r="O431" s="40"/>
      <c r="P431" s="40"/>
      <c r="Q431" s="56"/>
      <c r="R431" s="82"/>
      <c r="S431" s="40"/>
      <c r="T431" s="40"/>
      <c r="U431" s="40"/>
      <c r="V431" s="56"/>
      <c r="W431" s="83"/>
      <c r="X431" s="84"/>
      <c r="Y431" s="85"/>
      <c r="Z431" s="70" t="str">
        <f>IFERROR(VLOOKUP(Y431, '【参考】数式用'!$A$2:$B$50, 2, FALSE), "")</f>
        <v/>
      </c>
      <c r="AA431" s="2"/>
      <c r="AB431" s="2"/>
      <c r="AC431" s="2"/>
      <c r="AD431" s="2"/>
      <c r="AE431" s="2"/>
      <c r="AF431" s="2"/>
      <c r="AG431" s="2"/>
      <c r="AH431" s="2"/>
      <c r="AI431" s="2"/>
      <c r="AJ431" s="2"/>
    </row>
    <row r="432" ht="34.5" customHeight="1">
      <c r="A432" s="2"/>
      <c r="B432" s="50">
        <f t="shared" si="1"/>
        <v>394</v>
      </c>
      <c r="C432" s="79"/>
      <c r="D432" s="80"/>
      <c r="E432" s="80"/>
      <c r="F432" s="80"/>
      <c r="G432" s="80"/>
      <c r="H432" s="80"/>
      <c r="I432" s="80"/>
      <c r="J432" s="80"/>
      <c r="K432" s="80"/>
      <c r="L432" s="81"/>
      <c r="M432" s="82"/>
      <c r="N432" s="40"/>
      <c r="O432" s="40"/>
      <c r="P432" s="40"/>
      <c r="Q432" s="56"/>
      <c r="R432" s="82"/>
      <c r="S432" s="40"/>
      <c r="T432" s="40"/>
      <c r="U432" s="40"/>
      <c r="V432" s="56"/>
      <c r="W432" s="83"/>
      <c r="X432" s="84"/>
      <c r="Y432" s="85"/>
      <c r="Z432" s="70" t="str">
        <f>IFERROR(VLOOKUP(Y432, '【参考】数式用'!$A$2:$B$50, 2, FALSE), "")</f>
        <v/>
      </c>
      <c r="AA432" s="2"/>
      <c r="AB432" s="2"/>
      <c r="AC432" s="2"/>
      <c r="AD432" s="2"/>
      <c r="AE432" s="2"/>
      <c r="AF432" s="2"/>
      <c r="AG432" s="2"/>
      <c r="AH432" s="2"/>
      <c r="AI432" s="2"/>
      <c r="AJ432" s="2"/>
    </row>
    <row r="433" ht="34.5" customHeight="1">
      <c r="A433" s="2"/>
      <c r="B433" s="50">
        <f t="shared" si="1"/>
        <v>395</v>
      </c>
      <c r="C433" s="79"/>
      <c r="D433" s="80"/>
      <c r="E433" s="80"/>
      <c r="F433" s="80"/>
      <c r="G433" s="80"/>
      <c r="H433" s="80"/>
      <c r="I433" s="80"/>
      <c r="J433" s="80"/>
      <c r="K433" s="80"/>
      <c r="L433" s="81"/>
      <c r="M433" s="82"/>
      <c r="N433" s="40"/>
      <c r="O433" s="40"/>
      <c r="P433" s="40"/>
      <c r="Q433" s="56"/>
      <c r="R433" s="82"/>
      <c r="S433" s="40"/>
      <c r="T433" s="40"/>
      <c r="U433" s="40"/>
      <c r="V433" s="56"/>
      <c r="W433" s="83"/>
      <c r="X433" s="84"/>
      <c r="Y433" s="85"/>
      <c r="Z433" s="70" t="str">
        <f>IFERROR(VLOOKUP(Y433, '【参考】数式用'!$A$2:$B$50, 2, FALSE), "")</f>
        <v/>
      </c>
      <c r="AA433" s="2"/>
      <c r="AB433" s="2"/>
      <c r="AC433" s="2"/>
      <c r="AD433" s="2"/>
      <c r="AE433" s="2"/>
      <c r="AF433" s="2"/>
      <c r="AG433" s="2"/>
      <c r="AH433" s="2"/>
      <c r="AI433" s="2"/>
      <c r="AJ433" s="2"/>
    </row>
    <row r="434" ht="34.5" customHeight="1">
      <c r="A434" s="2"/>
      <c r="B434" s="50">
        <f t="shared" si="1"/>
        <v>396</v>
      </c>
      <c r="C434" s="79"/>
      <c r="D434" s="80"/>
      <c r="E434" s="80"/>
      <c r="F434" s="80"/>
      <c r="G434" s="80"/>
      <c r="H434" s="80"/>
      <c r="I434" s="80"/>
      <c r="J434" s="80"/>
      <c r="K434" s="80"/>
      <c r="L434" s="81"/>
      <c r="M434" s="82"/>
      <c r="N434" s="40"/>
      <c r="O434" s="40"/>
      <c r="P434" s="40"/>
      <c r="Q434" s="56"/>
      <c r="R434" s="82"/>
      <c r="S434" s="40"/>
      <c r="T434" s="40"/>
      <c r="U434" s="40"/>
      <c r="V434" s="56"/>
      <c r="W434" s="83"/>
      <c r="X434" s="84"/>
      <c r="Y434" s="85"/>
      <c r="Z434" s="70" t="str">
        <f>IFERROR(VLOOKUP(Y434, '【参考】数式用'!$A$2:$B$50, 2, FALSE), "")</f>
        <v/>
      </c>
      <c r="AA434" s="2"/>
      <c r="AB434" s="2"/>
      <c r="AC434" s="2"/>
      <c r="AD434" s="2"/>
      <c r="AE434" s="2"/>
      <c r="AF434" s="2"/>
      <c r="AG434" s="2"/>
      <c r="AH434" s="2"/>
      <c r="AI434" s="2"/>
      <c r="AJ434" s="2"/>
    </row>
    <row r="435" ht="34.5" customHeight="1">
      <c r="A435" s="2"/>
      <c r="B435" s="50">
        <f t="shared" si="1"/>
        <v>397</v>
      </c>
      <c r="C435" s="79"/>
      <c r="D435" s="80"/>
      <c r="E435" s="80"/>
      <c r="F435" s="80"/>
      <c r="G435" s="80"/>
      <c r="H435" s="80"/>
      <c r="I435" s="80"/>
      <c r="J435" s="80"/>
      <c r="K435" s="80"/>
      <c r="L435" s="81"/>
      <c r="M435" s="82"/>
      <c r="N435" s="40"/>
      <c r="O435" s="40"/>
      <c r="P435" s="40"/>
      <c r="Q435" s="56"/>
      <c r="R435" s="82"/>
      <c r="S435" s="40"/>
      <c r="T435" s="40"/>
      <c r="U435" s="40"/>
      <c r="V435" s="56"/>
      <c r="W435" s="83"/>
      <c r="X435" s="84"/>
      <c r="Y435" s="85"/>
      <c r="Z435" s="70" t="str">
        <f>IFERROR(VLOOKUP(Y435, '【参考】数式用'!$A$2:$B$50, 2, FALSE), "")</f>
        <v/>
      </c>
      <c r="AA435" s="2"/>
      <c r="AB435" s="2"/>
      <c r="AC435" s="2"/>
      <c r="AD435" s="2"/>
      <c r="AE435" s="2"/>
      <c r="AF435" s="2"/>
      <c r="AG435" s="2"/>
      <c r="AH435" s="2"/>
      <c r="AI435" s="2"/>
      <c r="AJ435" s="2"/>
    </row>
    <row r="436" ht="34.5" customHeight="1">
      <c r="A436" s="2"/>
      <c r="B436" s="50">
        <f t="shared" si="1"/>
        <v>398</v>
      </c>
      <c r="C436" s="79"/>
      <c r="D436" s="80"/>
      <c r="E436" s="80"/>
      <c r="F436" s="80"/>
      <c r="G436" s="80"/>
      <c r="H436" s="80"/>
      <c r="I436" s="80"/>
      <c r="J436" s="80"/>
      <c r="K436" s="80"/>
      <c r="L436" s="81"/>
      <c r="M436" s="82"/>
      <c r="N436" s="40"/>
      <c r="O436" s="40"/>
      <c r="P436" s="40"/>
      <c r="Q436" s="56"/>
      <c r="R436" s="82"/>
      <c r="S436" s="40"/>
      <c r="T436" s="40"/>
      <c r="U436" s="40"/>
      <c r="V436" s="56"/>
      <c r="W436" s="83"/>
      <c r="X436" s="84"/>
      <c r="Y436" s="85"/>
      <c r="Z436" s="70" t="str">
        <f>IFERROR(VLOOKUP(Y436, '【参考】数式用'!$A$2:$B$50, 2, FALSE), "")</f>
        <v/>
      </c>
      <c r="AA436" s="2"/>
      <c r="AB436" s="2"/>
      <c r="AC436" s="2"/>
      <c r="AD436" s="2"/>
      <c r="AE436" s="2"/>
      <c r="AF436" s="2"/>
      <c r="AG436" s="2"/>
      <c r="AH436" s="2"/>
      <c r="AI436" s="2"/>
      <c r="AJ436" s="2"/>
    </row>
    <row r="437" ht="34.5" customHeight="1">
      <c r="A437" s="2"/>
      <c r="B437" s="50">
        <f t="shared" si="1"/>
        <v>399</v>
      </c>
      <c r="C437" s="79"/>
      <c r="D437" s="80"/>
      <c r="E437" s="80"/>
      <c r="F437" s="80"/>
      <c r="G437" s="80"/>
      <c r="H437" s="80"/>
      <c r="I437" s="80"/>
      <c r="J437" s="80"/>
      <c r="K437" s="80"/>
      <c r="L437" s="81"/>
      <c r="M437" s="82"/>
      <c r="N437" s="40"/>
      <c r="O437" s="40"/>
      <c r="P437" s="40"/>
      <c r="Q437" s="56"/>
      <c r="R437" s="82"/>
      <c r="S437" s="40"/>
      <c r="T437" s="40"/>
      <c r="U437" s="40"/>
      <c r="V437" s="56"/>
      <c r="W437" s="83"/>
      <c r="X437" s="84"/>
      <c r="Y437" s="85"/>
      <c r="Z437" s="70" t="str">
        <f>IFERROR(VLOOKUP(Y437, '【参考】数式用'!$A$2:$B$50, 2, FALSE), "")</f>
        <v/>
      </c>
      <c r="AA437" s="2"/>
      <c r="AB437" s="2"/>
      <c r="AC437" s="2"/>
      <c r="AD437" s="2"/>
      <c r="AE437" s="2"/>
      <c r="AF437" s="2"/>
      <c r="AG437" s="2"/>
      <c r="AH437" s="2"/>
      <c r="AI437" s="2"/>
      <c r="AJ437" s="2"/>
    </row>
    <row r="438" ht="34.5" customHeight="1">
      <c r="A438" s="2"/>
      <c r="B438" s="50">
        <f t="shared" si="1"/>
        <v>400</v>
      </c>
      <c r="C438" s="79"/>
      <c r="D438" s="80"/>
      <c r="E438" s="80"/>
      <c r="F438" s="80"/>
      <c r="G438" s="80"/>
      <c r="H438" s="80"/>
      <c r="I438" s="80"/>
      <c r="J438" s="80"/>
      <c r="K438" s="80"/>
      <c r="L438" s="81"/>
      <c r="M438" s="82"/>
      <c r="N438" s="40"/>
      <c r="O438" s="40"/>
      <c r="P438" s="40"/>
      <c r="Q438" s="56"/>
      <c r="R438" s="82"/>
      <c r="S438" s="40"/>
      <c r="T438" s="40"/>
      <c r="U438" s="40"/>
      <c r="V438" s="56"/>
      <c r="W438" s="83"/>
      <c r="X438" s="84"/>
      <c r="Y438" s="85"/>
      <c r="Z438" s="70" t="str">
        <f>IFERROR(VLOOKUP(Y438, '【参考】数式用'!$A$2:$B$50, 2, FALSE), "")</f>
        <v/>
      </c>
      <c r="AA438" s="2"/>
      <c r="AB438" s="2"/>
      <c r="AC438" s="2"/>
      <c r="AD438" s="2"/>
      <c r="AE438" s="2"/>
      <c r="AF438" s="2"/>
      <c r="AG438" s="2"/>
      <c r="AH438" s="2"/>
      <c r="AI438" s="2"/>
      <c r="AJ438" s="2"/>
    </row>
    <row r="439" ht="34.5" customHeight="1">
      <c r="A439" s="2"/>
      <c r="B439" s="50">
        <f t="shared" si="1"/>
        <v>401</v>
      </c>
      <c r="C439" s="79"/>
      <c r="D439" s="80"/>
      <c r="E439" s="80"/>
      <c r="F439" s="80"/>
      <c r="G439" s="80"/>
      <c r="H439" s="80"/>
      <c r="I439" s="80"/>
      <c r="J439" s="80"/>
      <c r="K439" s="80"/>
      <c r="L439" s="81"/>
      <c r="M439" s="82"/>
      <c r="N439" s="40"/>
      <c r="O439" s="40"/>
      <c r="P439" s="40"/>
      <c r="Q439" s="56"/>
      <c r="R439" s="82"/>
      <c r="S439" s="40"/>
      <c r="T439" s="40"/>
      <c r="U439" s="40"/>
      <c r="V439" s="56"/>
      <c r="W439" s="83"/>
      <c r="X439" s="84"/>
      <c r="Y439" s="85"/>
      <c r="Z439" s="70" t="str">
        <f>IFERROR(VLOOKUP(Y439, '【参考】数式用'!$A$2:$B$50, 2, FALSE), "")</f>
        <v/>
      </c>
      <c r="AA439" s="2"/>
      <c r="AB439" s="2"/>
      <c r="AC439" s="2"/>
      <c r="AD439" s="2"/>
      <c r="AE439" s="2"/>
      <c r="AF439" s="2"/>
      <c r="AG439" s="2"/>
      <c r="AH439" s="2"/>
      <c r="AI439" s="2"/>
      <c r="AJ439" s="2"/>
    </row>
    <row r="440" ht="34.5" customHeight="1">
      <c r="A440" s="2"/>
      <c r="B440" s="50">
        <f t="shared" si="1"/>
        <v>402</v>
      </c>
      <c r="C440" s="79"/>
      <c r="D440" s="80"/>
      <c r="E440" s="80"/>
      <c r="F440" s="80"/>
      <c r="G440" s="80"/>
      <c r="H440" s="80"/>
      <c r="I440" s="80"/>
      <c r="J440" s="80"/>
      <c r="K440" s="80"/>
      <c r="L440" s="81"/>
      <c r="M440" s="82"/>
      <c r="N440" s="40"/>
      <c r="O440" s="40"/>
      <c r="P440" s="40"/>
      <c r="Q440" s="56"/>
      <c r="R440" s="82"/>
      <c r="S440" s="40"/>
      <c r="T440" s="40"/>
      <c r="U440" s="40"/>
      <c r="V440" s="56"/>
      <c r="W440" s="83"/>
      <c r="X440" s="84"/>
      <c r="Y440" s="85"/>
      <c r="Z440" s="70" t="str">
        <f>IFERROR(VLOOKUP(Y440, '【参考】数式用'!$A$2:$B$50, 2, FALSE), "")</f>
        <v/>
      </c>
      <c r="AA440" s="2"/>
      <c r="AB440" s="2"/>
      <c r="AC440" s="2"/>
      <c r="AD440" s="2"/>
      <c r="AE440" s="2"/>
      <c r="AF440" s="2"/>
      <c r="AG440" s="2"/>
      <c r="AH440" s="2"/>
      <c r="AI440" s="2"/>
      <c r="AJ440" s="2"/>
    </row>
    <row r="441" ht="34.5" customHeight="1">
      <c r="A441" s="2"/>
      <c r="B441" s="50">
        <f t="shared" si="1"/>
        <v>403</v>
      </c>
      <c r="C441" s="79"/>
      <c r="D441" s="80"/>
      <c r="E441" s="80"/>
      <c r="F441" s="80"/>
      <c r="G441" s="80"/>
      <c r="H441" s="80"/>
      <c r="I441" s="80"/>
      <c r="J441" s="80"/>
      <c r="K441" s="80"/>
      <c r="L441" s="81"/>
      <c r="M441" s="82"/>
      <c r="N441" s="40"/>
      <c r="O441" s="40"/>
      <c r="P441" s="40"/>
      <c r="Q441" s="56"/>
      <c r="R441" s="82"/>
      <c r="S441" s="40"/>
      <c r="T441" s="40"/>
      <c r="U441" s="40"/>
      <c r="V441" s="56"/>
      <c r="W441" s="83"/>
      <c r="X441" s="84"/>
      <c r="Y441" s="85"/>
      <c r="Z441" s="70" t="str">
        <f>IFERROR(VLOOKUP(Y441, '【参考】数式用'!$A$2:$B$50, 2, FALSE), "")</f>
        <v/>
      </c>
      <c r="AA441" s="2"/>
      <c r="AB441" s="2"/>
      <c r="AC441" s="2"/>
      <c r="AD441" s="2"/>
      <c r="AE441" s="2"/>
      <c r="AF441" s="2"/>
      <c r="AG441" s="2"/>
      <c r="AH441" s="2"/>
      <c r="AI441" s="2"/>
      <c r="AJ441" s="2"/>
    </row>
    <row r="442" ht="34.5" customHeight="1">
      <c r="A442" s="2"/>
      <c r="B442" s="50">
        <f t="shared" si="1"/>
        <v>404</v>
      </c>
      <c r="C442" s="79"/>
      <c r="D442" s="80"/>
      <c r="E442" s="80"/>
      <c r="F442" s="80"/>
      <c r="G442" s="80"/>
      <c r="H442" s="80"/>
      <c r="I442" s="80"/>
      <c r="J442" s="80"/>
      <c r="K442" s="80"/>
      <c r="L442" s="81"/>
      <c r="M442" s="82"/>
      <c r="N442" s="40"/>
      <c r="O442" s="40"/>
      <c r="P442" s="40"/>
      <c r="Q442" s="56"/>
      <c r="R442" s="82"/>
      <c r="S442" s="40"/>
      <c r="T442" s="40"/>
      <c r="U442" s="40"/>
      <c r="V442" s="56"/>
      <c r="W442" s="83"/>
      <c r="X442" s="84"/>
      <c r="Y442" s="85"/>
      <c r="Z442" s="70" t="str">
        <f>IFERROR(VLOOKUP(Y442, '【参考】数式用'!$A$2:$B$50, 2, FALSE), "")</f>
        <v/>
      </c>
      <c r="AA442" s="2"/>
      <c r="AB442" s="2"/>
      <c r="AC442" s="2"/>
      <c r="AD442" s="2"/>
      <c r="AE442" s="2"/>
      <c r="AF442" s="2"/>
      <c r="AG442" s="2"/>
      <c r="AH442" s="2"/>
      <c r="AI442" s="2"/>
      <c r="AJ442" s="2"/>
    </row>
    <row r="443" ht="34.5" customHeight="1">
      <c r="A443" s="2"/>
      <c r="B443" s="50">
        <f t="shared" si="1"/>
        <v>405</v>
      </c>
      <c r="C443" s="79"/>
      <c r="D443" s="80"/>
      <c r="E443" s="80"/>
      <c r="F443" s="80"/>
      <c r="G443" s="80"/>
      <c r="H443" s="80"/>
      <c r="I443" s="80"/>
      <c r="J443" s="80"/>
      <c r="K443" s="80"/>
      <c r="L443" s="81"/>
      <c r="M443" s="82"/>
      <c r="N443" s="40"/>
      <c r="O443" s="40"/>
      <c r="P443" s="40"/>
      <c r="Q443" s="56"/>
      <c r="R443" s="82"/>
      <c r="S443" s="40"/>
      <c r="T443" s="40"/>
      <c r="U443" s="40"/>
      <c r="V443" s="56"/>
      <c r="W443" s="83"/>
      <c r="X443" s="84"/>
      <c r="Y443" s="85"/>
      <c r="Z443" s="70" t="str">
        <f>IFERROR(VLOOKUP(Y443, '【参考】数式用'!$A$2:$B$50, 2, FALSE), "")</f>
        <v/>
      </c>
      <c r="AA443" s="2"/>
      <c r="AB443" s="2"/>
      <c r="AC443" s="2"/>
      <c r="AD443" s="2"/>
      <c r="AE443" s="2"/>
      <c r="AF443" s="2"/>
      <c r="AG443" s="2"/>
      <c r="AH443" s="2"/>
      <c r="AI443" s="2"/>
      <c r="AJ443" s="2"/>
    </row>
    <row r="444" ht="34.5" customHeight="1">
      <c r="A444" s="2"/>
      <c r="B444" s="50">
        <f t="shared" si="1"/>
        <v>406</v>
      </c>
      <c r="C444" s="79"/>
      <c r="D444" s="80"/>
      <c r="E444" s="80"/>
      <c r="F444" s="80"/>
      <c r="G444" s="80"/>
      <c r="H444" s="80"/>
      <c r="I444" s="80"/>
      <c r="J444" s="80"/>
      <c r="K444" s="80"/>
      <c r="L444" s="81"/>
      <c r="M444" s="82"/>
      <c r="N444" s="40"/>
      <c r="O444" s="40"/>
      <c r="P444" s="40"/>
      <c r="Q444" s="56"/>
      <c r="R444" s="82"/>
      <c r="S444" s="40"/>
      <c r="T444" s="40"/>
      <c r="U444" s="40"/>
      <c r="V444" s="56"/>
      <c r="W444" s="83"/>
      <c r="X444" s="84"/>
      <c r="Y444" s="85"/>
      <c r="Z444" s="70" t="str">
        <f>IFERROR(VLOOKUP(Y444, '【参考】数式用'!$A$2:$B$50, 2, FALSE), "")</f>
        <v/>
      </c>
      <c r="AA444" s="2"/>
      <c r="AB444" s="2"/>
      <c r="AC444" s="2"/>
      <c r="AD444" s="2"/>
      <c r="AE444" s="2"/>
      <c r="AF444" s="2"/>
      <c r="AG444" s="2"/>
      <c r="AH444" s="2"/>
      <c r="AI444" s="2"/>
      <c r="AJ444" s="2"/>
    </row>
    <row r="445" ht="34.5" customHeight="1">
      <c r="A445" s="2"/>
      <c r="B445" s="50">
        <f t="shared" si="1"/>
        <v>407</v>
      </c>
      <c r="C445" s="79"/>
      <c r="D445" s="80"/>
      <c r="E445" s="80"/>
      <c r="F445" s="80"/>
      <c r="G445" s="80"/>
      <c r="H445" s="80"/>
      <c r="I445" s="80"/>
      <c r="J445" s="80"/>
      <c r="K445" s="80"/>
      <c r="L445" s="81"/>
      <c r="M445" s="82"/>
      <c r="N445" s="40"/>
      <c r="O445" s="40"/>
      <c r="P445" s="40"/>
      <c r="Q445" s="56"/>
      <c r="R445" s="82"/>
      <c r="S445" s="40"/>
      <c r="T445" s="40"/>
      <c r="U445" s="40"/>
      <c r="V445" s="56"/>
      <c r="W445" s="83"/>
      <c r="X445" s="84"/>
      <c r="Y445" s="85"/>
      <c r="Z445" s="70" t="str">
        <f>IFERROR(VLOOKUP(Y445, '【参考】数式用'!$A$2:$B$50, 2, FALSE), "")</f>
        <v/>
      </c>
      <c r="AA445" s="2"/>
      <c r="AB445" s="2"/>
      <c r="AC445" s="2"/>
      <c r="AD445" s="2"/>
      <c r="AE445" s="2"/>
      <c r="AF445" s="2"/>
      <c r="AG445" s="2"/>
      <c r="AH445" s="2"/>
      <c r="AI445" s="2"/>
      <c r="AJ445" s="2"/>
    </row>
    <row r="446" ht="34.5" customHeight="1">
      <c r="A446" s="2"/>
      <c r="B446" s="50">
        <f t="shared" si="1"/>
        <v>408</v>
      </c>
      <c r="C446" s="79"/>
      <c r="D446" s="80"/>
      <c r="E446" s="80"/>
      <c r="F446" s="80"/>
      <c r="G446" s="80"/>
      <c r="H446" s="80"/>
      <c r="I446" s="80"/>
      <c r="J446" s="80"/>
      <c r="K446" s="80"/>
      <c r="L446" s="81"/>
      <c r="M446" s="82"/>
      <c r="N446" s="40"/>
      <c r="O446" s="40"/>
      <c r="P446" s="40"/>
      <c r="Q446" s="56"/>
      <c r="R446" s="82"/>
      <c r="S446" s="40"/>
      <c r="T446" s="40"/>
      <c r="U446" s="40"/>
      <c r="V446" s="56"/>
      <c r="W446" s="83"/>
      <c r="X446" s="84"/>
      <c r="Y446" s="85"/>
      <c r="Z446" s="70" t="str">
        <f>IFERROR(VLOOKUP(Y446, '【参考】数式用'!$A$2:$B$50, 2, FALSE), "")</f>
        <v/>
      </c>
      <c r="AA446" s="2"/>
      <c r="AB446" s="2"/>
      <c r="AC446" s="2"/>
      <c r="AD446" s="2"/>
      <c r="AE446" s="2"/>
      <c r="AF446" s="2"/>
      <c r="AG446" s="2"/>
      <c r="AH446" s="2"/>
      <c r="AI446" s="2"/>
      <c r="AJ446" s="2"/>
    </row>
    <row r="447" ht="34.5" customHeight="1">
      <c r="A447" s="2"/>
      <c r="B447" s="50">
        <f t="shared" si="1"/>
        <v>409</v>
      </c>
      <c r="C447" s="79"/>
      <c r="D447" s="80"/>
      <c r="E447" s="80"/>
      <c r="F447" s="80"/>
      <c r="G447" s="80"/>
      <c r="H447" s="80"/>
      <c r="I447" s="80"/>
      <c r="J447" s="80"/>
      <c r="K447" s="80"/>
      <c r="L447" s="81"/>
      <c r="M447" s="82"/>
      <c r="N447" s="40"/>
      <c r="O447" s="40"/>
      <c r="P447" s="40"/>
      <c r="Q447" s="56"/>
      <c r="R447" s="82"/>
      <c r="S447" s="40"/>
      <c r="T447" s="40"/>
      <c r="U447" s="40"/>
      <c r="V447" s="56"/>
      <c r="W447" s="83"/>
      <c r="X447" s="84"/>
      <c r="Y447" s="85"/>
      <c r="Z447" s="70" t="str">
        <f>IFERROR(VLOOKUP(Y447, '【参考】数式用'!$A$2:$B$50, 2, FALSE), "")</f>
        <v/>
      </c>
      <c r="AA447" s="2"/>
      <c r="AB447" s="2"/>
      <c r="AC447" s="2"/>
      <c r="AD447" s="2"/>
      <c r="AE447" s="2"/>
      <c r="AF447" s="2"/>
      <c r="AG447" s="2"/>
      <c r="AH447" s="2"/>
      <c r="AI447" s="2"/>
      <c r="AJ447" s="2"/>
    </row>
    <row r="448" ht="34.5" customHeight="1">
      <c r="A448" s="2"/>
      <c r="B448" s="50">
        <f t="shared" si="1"/>
        <v>410</v>
      </c>
      <c r="C448" s="79"/>
      <c r="D448" s="80"/>
      <c r="E448" s="80"/>
      <c r="F448" s="80"/>
      <c r="G448" s="80"/>
      <c r="H448" s="80"/>
      <c r="I448" s="80"/>
      <c r="J448" s="80"/>
      <c r="K448" s="80"/>
      <c r="L448" s="81"/>
      <c r="M448" s="82"/>
      <c r="N448" s="40"/>
      <c r="O448" s="40"/>
      <c r="P448" s="40"/>
      <c r="Q448" s="56"/>
      <c r="R448" s="82"/>
      <c r="S448" s="40"/>
      <c r="T448" s="40"/>
      <c r="U448" s="40"/>
      <c r="V448" s="56"/>
      <c r="W448" s="83"/>
      <c r="X448" s="84"/>
      <c r="Y448" s="85"/>
      <c r="Z448" s="70" t="str">
        <f>IFERROR(VLOOKUP(Y448, '【参考】数式用'!$A$2:$B$50, 2, FALSE), "")</f>
        <v/>
      </c>
      <c r="AA448" s="2"/>
      <c r="AB448" s="2"/>
      <c r="AC448" s="2"/>
      <c r="AD448" s="2"/>
      <c r="AE448" s="2"/>
      <c r="AF448" s="2"/>
      <c r="AG448" s="2"/>
      <c r="AH448" s="2"/>
      <c r="AI448" s="2"/>
      <c r="AJ448" s="2"/>
    </row>
    <row r="449" ht="34.5" customHeight="1">
      <c r="A449" s="2"/>
      <c r="B449" s="50">
        <f t="shared" si="1"/>
        <v>411</v>
      </c>
      <c r="C449" s="79"/>
      <c r="D449" s="80"/>
      <c r="E449" s="80"/>
      <c r="F449" s="80"/>
      <c r="G449" s="80"/>
      <c r="H449" s="80"/>
      <c r="I449" s="80"/>
      <c r="J449" s="80"/>
      <c r="K449" s="80"/>
      <c r="L449" s="81"/>
      <c r="M449" s="82"/>
      <c r="N449" s="40"/>
      <c r="O449" s="40"/>
      <c r="P449" s="40"/>
      <c r="Q449" s="56"/>
      <c r="R449" s="82"/>
      <c r="S449" s="40"/>
      <c r="T449" s="40"/>
      <c r="U449" s="40"/>
      <c r="V449" s="56"/>
      <c r="W449" s="83"/>
      <c r="X449" s="84"/>
      <c r="Y449" s="85"/>
      <c r="Z449" s="70" t="str">
        <f>IFERROR(VLOOKUP(Y449, '【参考】数式用'!$A$2:$B$50, 2, FALSE), "")</f>
        <v/>
      </c>
      <c r="AA449" s="2"/>
      <c r="AB449" s="2"/>
      <c r="AC449" s="2"/>
      <c r="AD449" s="2"/>
      <c r="AE449" s="2"/>
      <c r="AF449" s="2"/>
      <c r="AG449" s="2"/>
      <c r="AH449" s="2"/>
      <c r="AI449" s="2"/>
      <c r="AJ449" s="2"/>
    </row>
    <row r="450" ht="34.5" customHeight="1">
      <c r="A450" s="2"/>
      <c r="B450" s="50">
        <f t="shared" si="1"/>
        <v>412</v>
      </c>
      <c r="C450" s="79"/>
      <c r="D450" s="80"/>
      <c r="E450" s="80"/>
      <c r="F450" s="80"/>
      <c r="G450" s="80"/>
      <c r="H450" s="80"/>
      <c r="I450" s="80"/>
      <c r="J450" s="80"/>
      <c r="K450" s="80"/>
      <c r="L450" s="81"/>
      <c r="M450" s="82"/>
      <c r="N450" s="40"/>
      <c r="O450" s="40"/>
      <c r="P450" s="40"/>
      <c r="Q450" s="56"/>
      <c r="R450" s="82"/>
      <c r="S450" s="40"/>
      <c r="T450" s="40"/>
      <c r="U450" s="40"/>
      <c r="V450" s="56"/>
      <c r="W450" s="83"/>
      <c r="X450" s="84"/>
      <c r="Y450" s="85"/>
      <c r="Z450" s="70" t="str">
        <f>IFERROR(VLOOKUP(Y450, '【参考】数式用'!$A$2:$B$50, 2, FALSE), "")</f>
        <v/>
      </c>
      <c r="AA450" s="2"/>
      <c r="AB450" s="2"/>
      <c r="AC450" s="2"/>
      <c r="AD450" s="2"/>
      <c r="AE450" s="2"/>
      <c r="AF450" s="2"/>
      <c r="AG450" s="2"/>
      <c r="AH450" s="2"/>
      <c r="AI450" s="2"/>
      <c r="AJ450" s="2"/>
    </row>
    <row r="451" ht="34.5" customHeight="1">
      <c r="A451" s="2"/>
      <c r="B451" s="50">
        <f t="shared" si="1"/>
        <v>413</v>
      </c>
      <c r="C451" s="79"/>
      <c r="D451" s="80"/>
      <c r="E451" s="80"/>
      <c r="F451" s="80"/>
      <c r="G451" s="80"/>
      <c r="H451" s="80"/>
      <c r="I451" s="80"/>
      <c r="J451" s="80"/>
      <c r="K451" s="80"/>
      <c r="L451" s="81"/>
      <c r="M451" s="82"/>
      <c r="N451" s="40"/>
      <c r="O451" s="40"/>
      <c r="P451" s="40"/>
      <c r="Q451" s="56"/>
      <c r="R451" s="82"/>
      <c r="S451" s="40"/>
      <c r="T451" s="40"/>
      <c r="U451" s="40"/>
      <c r="V451" s="56"/>
      <c r="W451" s="83"/>
      <c r="X451" s="84"/>
      <c r="Y451" s="85"/>
      <c r="Z451" s="70" t="str">
        <f>IFERROR(VLOOKUP(Y451, '【参考】数式用'!$A$2:$B$50, 2, FALSE), "")</f>
        <v/>
      </c>
      <c r="AA451" s="2"/>
      <c r="AB451" s="2"/>
      <c r="AC451" s="2"/>
      <c r="AD451" s="2"/>
      <c r="AE451" s="2"/>
      <c r="AF451" s="2"/>
      <c r="AG451" s="2"/>
      <c r="AH451" s="2"/>
      <c r="AI451" s="2"/>
      <c r="AJ451" s="2"/>
    </row>
    <row r="452" ht="34.5" customHeight="1">
      <c r="A452" s="2"/>
      <c r="B452" s="50">
        <f t="shared" si="1"/>
        <v>414</v>
      </c>
      <c r="C452" s="79"/>
      <c r="D452" s="80"/>
      <c r="E452" s="80"/>
      <c r="F452" s="80"/>
      <c r="G452" s="80"/>
      <c r="H452" s="80"/>
      <c r="I452" s="80"/>
      <c r="J452" s="80"/>
      <c r="K452" s="80"/>
      <c r="L452" s="81"/>
      <c r="M452" s="82"/>
      <c r="N452" s="40"/>
      <c r="O452" s="40"/>
      <c r="P452" s="40"/>
      <c r="Q452" s="56"/>
      <c r="R452" s="82"/>
      <c r="S452" s="40"/>
      <c r="T452" s="40"/>
      <c r="U452" s="40"/>
      <c r="V452" s="56"/>
      <c r="W452" s="83"/>
      <c r="X452" s="84"/>
      <c r="Y452" s="85"/>
      <c r="Z452" s="70" t="str">
        <f>IFERROR(VLOOKUP(Y452, '【参考】数式用'!$A$2:$B$50, 2, FALSE), "")</f>
        <v/>
      </c>
      <c r="AA452" s="2"/>
      <c r="AB452" s="2"/>
      <c r="AC452" s="2"/>
      <c r="AD452" s="2"/>
      <c r="AE452" s="2"/>
      <c r="AF452" s="2"/>
      <c r="AG452" s="2"/>
      <c r="AH452" s="2"/>
      <c r="AI452" s="2"/>
      <c r="AJ452" s="2"/>
    </row>
    <row r="453" ht="34.5" customHeight="1">
      <c r="A453" s="2"/>
      <c r="B453" s="50">
        <f t="shared" si="1"/>
        <v>415</v>
      </c>
      <c r="C453" s="79"/>
      <c r="D453" s="80"/>
      <c r="E453" s="80"/>
      <c r="F453" s="80"/>
      <c r="G453" s="80"/>
      <c r="H453" s="80"/>
      <c r="I453" s="80"/>
      <c r="J453" s="80"/>
      <c r="K453" s="80"/>
      <c r="L453" s="81"/>
      <c r="M453" s="82"/>
      <c r="N453" s="40"/>
      <c r="O453" s="40"/>
      <c r="P453" s="40"/>
      <c r="Q453" s="56"/>
      <c r="R453" s="82"/>
      <c r="S453" s="40"/>
      <c r="T453" s="40"/>
      <c r="U453" s="40"/>
      <c r="V453" s="56"/>
      <c r="W453" s="83"/>
      <c r="X453" s="84"/>
      <c r="Y453" s="85"/>
      <c r="Z453" s="70" t="str">
        <f>IFERROR(VLOOKUP(Y453, '【参考】数式用'!$A$2:$B$50, 2, FALSE), "")</f>
        <v/>
      </c>
      <c r="AA453" s="2"/>
      <c r="AB453" s="2"/>
      <c r="AC453" s="2"/>
      <c r="AD453" s="2"/>
      <c r="AE453" s="2"/>
      <c r="AF453" s="2"/>
      <c r="AG453" s="2"/>
      <c r="AH453" s="2"/>
      <c r="AI453" s="2"/>
      <c r="AJ453" s="2"/>
    </row>
    <row r="454" ht="34.5" customHeight="1">
      <c r="A454" s="2"/>
      <c r="B454" s="50">
        <f t="shared" si="1"/>
        <v>416</v>
      </c>
      <c r="C454" s="79"/>
      <c r="D454" s="80"/>
      <c r="E454" s="80"/>
      <c r="F454" s="80"/>
      <c r="G454" s="80"/>
      <c r="H454" s="80"/>
      <c r="I454" s="80"/>
      <c r="J454" s="80"/>
      <c r="K454" s="80"/>
      <c r="L454" s="81"/>
      <c r="M454" s="82"/>
      <c r="N454" s="40"/>
      <c r="O454" s="40"/>
      <c r="P454" s="40"/>
      <c r="Q454" s="56"/>
      <c r="R454" s="82"/>
      <c r="S454" s="40"/>
      <c r="T454" s="40"/>
      <c r="U454" s="40"/>
      <c r="V454" s="56"/>
      <c r="W454" s="83"/>
      <c r="X454" s="84"/>
      <c r="Y454" s="85"/>
      <c r="Z454" s="70" t="str">
        <f>IFERROR(VLOOKUP(Y454, '【参考】数式用'!$A$2:$B$50, 2, FALSE), "")</f>
        <v/>
      </c>
      <c r="AA454" s="2"/>
      <c r="AB454" s="2"/>
      <c r="AC454" s="2"/>
      <c r="AD454" s="2"/>
      <c r="AE454" s="2"/>
      <c r="AF454" s="2"/>
      <c r="AG454" s="2"/>
      <c r="AH454" s="2"/>
      <c r="AI454" s="2"/>
      <c r="AJ454" s="2"/>
    </row>
    <row r="455" ht="34.5" customHeight="1">
      <c r="A455" s="2"/>
      <c r="B455" s="50">
        <f t="shared" si="1"/>
        <v>417</v>
      </c>
      <c r="C455" s="79"/>
      <c r="D455" s="80"/>
      <c r="E455" s="80"/>
      <c r="F455" s="80"/>
      <c r="G455" s="80"/>
      <c r="H455" s="80"/>
      <c r="I455" s="80"/>
      <c r="J455" s="80"/>
      <c r="K455" s="80"/>
      <c r="L455" s="81"/>
      <c r="M455" s="82"/>
      <c r="N455" s="40"/>
      <c r="O455" s="40"/>
      <c r="P455" s="40"/>
      <c r="Q455" s="56"/>
      <c r="R455" s="82"/>
      <c r="S455" s="40"/>
      <c r="T455" s="40"/>
      <c r="U455" s="40"/>
      <c r="V455" s="56"/>
      <c r="W455" s="83"/>
      <c r="X455" s="84"/>
      <c r="Y455" s="85"/>
      <c r="Z455" s="70" t="str">
        <f>IFERROR(VLOOKUP(Y455, '【参考】数式用'!$A$2:$B$50, 2, FALSE), "")</f>
        <v/>
      </c>
      <c r="AA455" s="2"/>
      <c r="AB455" s="2"/>
      <c r="AC455" s="2"/>
      <c r="AD455" s="2"/>
      <c r="AE455" s="2"/>
      <c r="AF455" s="2"/>
      <c r="AG455" s="2"/>
      <c r="AH455" s="2"/>
      <c r="AI455" s="2"/>
      <c r="AJ455" s="2"/>
    </row>
    <row r="456" ht="34.5" customHeight="1">
      <c r="A456" s="2"/>
      <c r="B456" s="50">
        <f t="shared" si="1"/>
        <v>418</v>
      </c>
      <c r="C456" s="79"/>
      <c r="D456" s="80"/>
      <c r="E456" s="80"/>
      <c r="F456" s="80"/>
      <c r="G456" s="80"/>
      <c r="H456" s="80"/>
      <c r="I456" s="80"/>
      <c r="J456" s="80"/>
      <c r="K456" s="80"/>
      <c r="L456" s="81"/>
      <c r="M456" s="82"/>
      <c r="N456" s="40"/>
      <c r="O456" s="40"/>
      <c r="P456" s="40"/>
      <c r="Q456" s="56"/>
      <c r="R456" s="82"/>
      <c r="S456" s="40"/>
      <c r="T456" s="40"/>
      <c r="U456" s="40"/>
      <c r="V456" s="56"/>
      <c r="W456" s="83"/>
      <c r="X456" s="84"/>
      <c r="Y456" s="85"/>
      <c r="Z456" s="70" t="str">
        <f>IFERROR(VLOOKUP(Y456, '【参考】数式用'!$A$2:$B$50, 2, FALSE), "")</f>
        <v/>
      </c>
      <c r="AA456" s="2"/>
      <c r="AB456" s="2"/>
      <c r="AC456" s="2"/>
      <c r="AD456" s="2"/>
      <c r="AE456" s="2"/>
      <c r="AF456" s="2"/>
      <c r="AG456" s="2"/>
      <c r="AH456" s="2"/>
      <c r="AI456" s="2"/>
      <c r="AJ456" s="2"/>
    </row>
    <row r="457" ht="34.5" customHeight="1">
      <c r="A457" s="2"/>
      <c r="B457" s="50">
        <f t="shared" si="1"/>
        <v>419</v>
      </c>
      <c r="C457" s="79"/>
      <c r="D457" s="80"/>
      <c r="E457" s="80"/>
      <c r="F457" s="80"/>
      <c r="G457" s="80"/>
      <c r="H457" s="80"/>
      <c r="I457" s="80"/>
      <c r="J457" s="80"/>
      <c r="K457" s="80"/>
      <c r="L457" s="81"/>
      <c r="M457" s="82"/>
      <c r="N457" s="40"/>
      <c r="O457" s="40"/>
      <c r="P457" s="40"/>
      <c r="Q457" s="56"/>
      <c r="R457" s="82"/>
      <c r="S457" s="40"/>
      <c r="T457" s="40"/>
      <c r="U457" s="40"/>
      <c r="V457" s="56"/>
      <c r="W457" s="83"/>
      <c r="X457" s="84"/>
      <c r="Y457" s="85"/>
      <c r="Z457" s="70" t="str">
        <f>IFERROR(VLOOKUP(Y457, '【参考】数式用'!$A$2:$B$50, 2, FALSE), "")</f>
        <v/>
      </c>
      <c r="AA457" s="2"/>
      <c r="AB457" s="2"/>
      <c r="AC457" s="2"/>
      <c r="AD457" s="2"/>
      <c r="AE457" s="2"/>
      <c r="AF457" s="2"/>
      <c r="AG457" s="2"/>
      <c r="AH457" s="2"/>
      <c r="AI457" s="2"/>
      <c r="AJ457" s="2"/>
    </row>
    <row r="458" ht="34.5" customHeight="1">
      <c r="A458" s="2"/>
      <c r="B458" s="50">
        <f t="shared" si="1"/>
        <v>420</v>
      </c>
      <c r="C458" s="79"/>
      <c r="D458" s="80"/>
      <c r="E458" s="80"/>
      <c r="F458" s="80"/>
      <c r="G458" s="80"/>
      <c r="H458" s="80"/>
      <c r="I458" s="80"/>
      <c r="J458" s="80"/>
      <c r="K458" s="80"/>
      <c r="L458" s="81"/>
      <c r="M458" s="82"/>
      <c r="N458" s="40"/>
      <c r="O458" s="40"/>
      <c r="P458" s="40"/>
      <c r="Q458" s="56"/>
      <c r="R458" s="82"/>
      <c r="S458" s="40"/>
      <c r="T458" s="40"/>
      <c r="U458" s="40"/>
      <c r="V458" s="56"/>
      <c r="W458" s="83"/>
      <c r="X458" s="84"/>
      <c r="Y458" s="85"/>
      <c r="Z458" s="70" t="str">
        <f>IFERROR(VLOOKUP(Y458, '【参考】数式用'!$A$2:$B$50, 2, FALSE), "")</f>
        <v/>
      </c>
      <c r="AA458" s="2"/>
      <c r="AB458" s="2"/>
      <c r="AC458" s="2"/>
      <c r="AD458" s="2"/>
      <c r="AE458" s="2"/>
      <c r="AF458" s="2"/>
      <c r="AG458" s="2"/>
      <c r="AH458" s="2"/>
      <c r="AI458" s="2"/>
      <c r="AJ458" s="2"/>
    </row>
    <row r="459" ht="34.5" customHeight="1">
      <c r="A459" s="2"/>
      <c r="B459" s="50">
        <f t="shared" si="1"/>
        <v>421</v>
      </c>
      <c r="C459" s="79"/>
      <c r="D459" s="80"/>
      <c r="E459" s="80"/>
      <c r="F459" s="80"/>
      <c r="G459" s="80"/>
      <c r="H459" s="80"/>
      <c r="I459" s="80"/>
      <c r="J459" s="80"/>
      <c r="K459" s="80"/>
      <c r="L459" s="81"/>
      <c r="M459" s="82"/>
      <c r="N459" s="40"/>
      <c r="O459" s="40"/>
      <c r="P459" s="40"/>
      <c r="Q459" s="56"/>
      <c r="R459" s="82"/>
      <c r="S459" s="40"/>
      <c r="T459" s="40"/>
      <c r="U459" s="40"/>
      <c r="V459" s="56"/>
      <c r="W459" s="83"/>
      <c r="X459" s="84"/>
      <c r="Y459" s="85"/>
      <c r="Z459" s="70" t="str">
        <f>IFERROR(VLOOKUP(Y459, '【参考】数式用'!$A$2:$B$50, 2, FALSE), "")</f>
        <v/>
      </c>
      <c r="AA459" s="2"/>
      <c r="AB459" s="2"/>
      <c r="AC459" s="2"/>
      <c r="AD459" s="2"/>
      <c r="AE459" s="2"/>
      <c r="AF459" s="2"/>
      <c r="AG459" s="2"/>
      <c r="AH459" s="2"/>
      <c r="AI459" s="2"/>
      <c r="AJ459" s="2"/>
    </row>
    <row r="460" ht="34.5" customHeight="1">
      <c r="A460" s="2"/>
      <c r="B460" s="50">
        <f t="shared" si="1"/>
        <v>422</v>
      </c>
      <c r="C460" s="79"/>
      <c r="D460" s="80"/>
      <c r="E460" s="80"/>
      <c r="F460" s="80"/>
      <c r="G460" s="80"/>
      <c r="H460" s="80"/>
      <c r="I460" s="80"/>
      <c r="J460" s="80"/>
      <c r="K460" s="80"/>
      <c r="L460" s="81"/>
      <c r="M460" s="82"/>
      <c r="N460" s="40"/>
      <c r="O460" s="40"/>
      <c r="P460" s="40"/>
      <c r="Q460" s="56"/>
      <c r="R460" s="82"/>
      <c r="S460" s="40"/>
      <c r="T460" s="40"/>
      <c r="U460" s="40"/>
      <c r="V460" s="56"/>
      <c r="W460" s="83"/>
      <c r="X460" s="84"/>
      <c r="Y460" s="85"/>
      <c r="Z460" s="70" t="str">
        <f>IFERROR(VLOOKUP(Y460, '【参考】数式用'!$A$2:$B$50, 2, FALSE), "")</f>
        <v/>
      </c>
      <c r="AA460" s="2"/>
      <c r="AB460" s="2"/>
      <c r="AC460" s="2"/>
      <c r="AD460" s="2"/>
      <c r="AE460" s="2"/>
      <c r="AF460" s="2"/>
      <c r="AG460" s="2"/>
      <c r="AH460" s="2"/>
      <c r="AI460" s="2"/>
      <c r="AJ460" s="2"/>
    </row>
    <row r="461" ht="34.5" customHeight="1">
      <c r="A461" s="2"/>
      <c r="B461" s="50">
        <f t="shared" si="1"/>
        <v>423</v>
      </c>
      <c r="C461" s="79"/>
      <c r="D461" s="80"/>
      <c r="E461" s="80"/>
      <c r="F461" s="80"/>
      <c r="G461" s="80"/>
      <c r="H461" s="80"/>
      <c r="I461" s="80"/>
      <c r="J461" s="80"/>
      <c r="K461" s="80"/>
      <c r="L461" s="81"/>
      <c r="M461" s="82"/>
      <c r="N461" s="40"/>
      <c r="O461" s="40"/>
      <c r="P461" s="40"/>
      <c r="Q461" s="56"/>
      <c r="R461" s="82"/>
      <c r="S461" s="40"/>
      <c r="T461" s="40"/>
      <c r="U461" s="40"/>
      <c r="V461" s="56"/>
      <c r="W461" s="83"/>
      <c r="X461" s="84"/>
      <c r="Y461" s="85"/>
      <c r="Z461" s="70" t="str">
        <f>IFERROR(VLOOKUP(Y461, '【参考】数式用'!$A$2:$B$50, 2, FALSE), "")</f>
        <v/>
      </c>
      <c r="AA461" s="2"/>
      <c r="AB461" s="2"/>
      <c r="AC461" s="2"/>
      <c r="AD461" s="2"/>
      <c r="AE461" s="2"/>
      <c r="AF461" s="2"/>
      <c r="AG461" s="2"/>
      <c r="AH461" s="2"/>
      <c r="AI461" s="2"/>
      <c r="AJ461" s="2"/>
    </row>
    <row r="462" ht="34.5" customHeight="1">
      <c r="A462" s="2"/>
      <c r="B462" s="50">
        <f t="shared" si="1"/>
        <v>424</v>
      </c>
      <c r="C462" s="79"/>
      <c r="D462" s="80"/>
      <c r="E462" s="80"/>
      <c r="F462" s="80"/>
      <c r="G462" s="80"/>
      <c r="H462" s="80"/>
      <c r="I462" s="80"/>
      <c r="J462" s="80"/>
      <c r="K462" s="80"/>
      <c r="L462" s="81"/>
      <c r="M462" s="82"/>
      <c r="N462" s="40"/>
      <c r="O462" s="40"/>
      <c r="P462" s="40"/>
      <c r="Q462" s="56"/>
      <c r="R462" s="82"/>
      <c r="S462" s="40"/>
      <c r="T462" s="40"/>
      <c r="U462" s="40"/>
      <c r="V462" s="56"/>
      <c r="W462" s="83"/>
      <c r="X462" s="84"/>
      <c r="Y462" s="85"/>
      <c r="Z462" s="70" t="str">
        <f>IFERROR(VLOOKUP(Y462, '【参考】数式用'!$A$2:$B$50, 2, FALSE), "")</f>
        <v/>
      </c>
      <c r="AA462" s="2"/>
      <c r="AB462" s="2"/>
      <c r="AC462" s="2"/>
      <c r="AD462" s="2"/>
      <c r="AE462" s="2"/>
      <c r="AF462" s="2"/>
      <c r="AG462" s="2"/>
      <c r="AH462" s="2"/>
      <c r="AI462" s="2"/>
      <c r="AJ462" s="2"/>
    </row>
    <row r="463" ht="34.5" customHeight="1">
      <c r="A463" s="2"/>
      <c r="B463" s="50">
        <f t="shared" si="1"/>
        <v>425</v>
      </c>
      <c r="C463" s="79"/>
      <c r="D463" s="80"/>
      <c r="E463" s="80"/>
      <c r="F463" s="80"/>
      <c r="G463" s="80"/>
      <c r="H463" s="80"/>
      <c r="I463" s="80"/>
      <c r="J463" s="80"/>
      <c r="K463" s="80"/>
      <c r="L463" s="81"/>
      <c r="M463" s="82"/>
      <c r="N463" s="40"/>
      <c r="O463" s="40"/>
      <c r="P463" s="40"/>
      <c r="Q463" s="56"/>
      <c r="R463" s="82"/>
      <c r="S463" s="40"/>
      <c r="T463" s="40"/>
      <c r="U463" s="40"/>
      <c r="V463" s="56"/>
      <c r="W463" s="83"/>
      <c r="X463" s="84"/>
      <c r="Y463" s="85"/>
      <c r="Z463" s="70" t="str">
        <f>IFERROR(VLOOKUP(Y463, '【参考】数式用'!$A$2:$B$50, 2, FALSE), "")</f>
        <v/>
      </c>
      <c r="AA463" s="2"/>
      <c r="AB463" s="2"/>
      <c r="AC463" s="2"/>
      <c r="AD463" s="2"/>
      <c r="AE463" s="2"/>
      <c r="AF463" s="2"/>
      <c r="AG463" s="2"/>
      <c r="AH463" s="2"/>
      <c r="AI463" s="2"/>
      <c r="AJ463" s="2"/>
    </row>
    <row r="464" ht="34.5" customHeight="1">
      <c r="A464" s="2"/>
      <c r="B464" s="50">
        <f t="shared" si="1"/>
        <v>426</v>
      </c>
      <c r="C464" s="79"/>
      <c r="D464" s="80"/>
      <c r="E464" s="80"/>
      <c r="F464" s="80"/>
      <c r="G464" s="80"/>
      <c r="H464" s="80"/>
      <c r="I464" s="80"/>
      <c r="J464" s="80"/>
      <c r="K464" s="80"/>
      <c r="L464" s="81"/>
      <c r="M464" s="82"/>
      <c r="N464" s="40"/>
      <c r="O464" s="40"/>
      <c r="P464" s="40"/>
      <c r="Q464" s="56"/>
      <c r="R464" s="82"/>
      <c r="S464" s="40"/>
      <c r="T464" s="40"/>
      <c r="U464" s="40"/>
      <c r="V464" s="56"/>
      <c r="W464" s="83"/>
      <c r="X464" s="84"/>
      <c r="Y464" s="85"/>
      <c r="Z464" s="70" t="str">
        <f>IFERROR(VLOOKUP(Y464, '【参考】数式用'!$A$2:$B$50, 2, FALSE), "")</f>
        <v/>
      </c>
      <c r="AA464" s="2"/>
      <c r="AB464" s="2"/>
      <c r="AC464" s="2"/>
      <c r="AD464" s="2"/>
      <c r="AE464" s="2"/>
      <c r="AF464" s="2"/>
      <c r="AG464" s="2"/>
      <c r="AH464" s="2"/>
      <c r="AI464" s="2"/>
      <c r="AJ464" s="2"/>
    </row>
    <row r="465" ht="34.5" customHeight="1">
      <c r="A465" s="2"/>
      <c r="B465" s="50">
        <f t="shared" si="1"/>
        <v>427</v>
      </c>
      <c r="C465" s="79"/>
      <c r="D465" s="80"/>
      <c r="E465" s="80"/>
      <c r="F465" s="80"/>
      <c r="G465" s="80"/>
      <c r="H465" s="80"/>
      <c r="I465" s="80"/>
      <c r="J465" s="80"/>
      <c r="K465" s="80"/>
      <c r="L465" s="81"/>
      <c r="M465" s="82"/>
      <c r="N465" s="40"/>
      <c r="O465" s="40"/>
      <c r="P465" s="40"/>
      <c r="Q465" s="56"/>
      <c r="R465" s="82"/>
      <c r="S465" s="40"/>
      <c r="T465" s="40"/>
      <c r="U465" s="40"/>
      <c r="V465" s="56"/>
      <c r="W465" s="83"/>
      <c r="X465" s="84"/>
      <c r="Y465" s="85"/>
      <c r="Z465" s="70" t="str">
        <f>IFERROR(VLOOKUP(Y465, '【参考】数式用'!$A$2:$B$50, 2, FALSE), "")</f>
        <v/>
      </c>
      <c r="AA465" s="2"/>
      <c r="AB465" s="2"/>
      <c r="AC465" s="2"/>
      <c r="AD465" s="2"/>
      <c r="AE465" s="2"/>
      <c r="AF465" s="2"/>
      <c r="AG465" s="2"/>
      <c r="AH465" s="2"/>
      <c r="AI465" s="2"/>
      <c r="AJ465" s="2"/>
    </row>
    <row r="466" ht="34.5" customHeight="1">
      <c r="A466" s="2"/>
      <c r="B466" s="50">
        <f t="shared" si="1"/>
        <v>428</v>
      </c>
      <c r="C466" s="79"/>
      <c r="D466" s="80"/>
      <c r="E466" s="80"/>
      <c r="F466" s="80"/>
      <c r="G466" s="80"/>
      <c r="H466" s="80"/>
      <c r="I466" s="80"/>
      <c r="J466" s="80"/>
      <c r="K466" s="80"/>
      <c r="L466" s="81"/>
      <c r="M466" s="82"/>
      <c r="N466" s="40"/>
      <c r="O466" s="40"/>
      <c r="P466" s="40"/>
      <c r="Q466" s="56"/>
      <c r="R466" s="82"/>
      <c r="S466" s="40"/>
      <c r="T466" s="40"/>
      <c r="U466" s="40"/>
      <c r="V466" s="56"/>
      <c r="W466" s="83"/>
      <c r="X466" s="84"/>
      <c r="Y466" s="85"/>
      <c r="Z466" s="70" t="str">
        <f>IFERROR(VLOOKUP(Y466, '【参考】数式用'!$A$2:$B$50, 2, FALSE), "")</f>
        <v/>
      </c>
      <c r="AA466" s="2"/>
      <c r="AB466" s="2"/>
      <c r="AC466" s="2"/>
      <c r="AD466" s="2"/>
      <c r="AE466" s="2"/>
      <c r="AF466" s="2"/>
      <c r="AG466" s="2"/>
      <c r="AH466" s="2"/>
      <c r="AI466" s="2"/>
      <c r="AJ466" s="2"/>
    </row>
    <row r="467" ht="34.5" customHeight="1">
      <c r="A467" s="2"/>
      <c r="B467" s="50">
        <f t="shared" si="1"/>
        <v>429</v>
      </c>
      <c r="C467" s="79"/>
      <c r="D467" s="80"/>
      <c r="E467" s="80"/>
      <c r="F467" s="80"/>
      <c r="G467" s="80"/>
      <c r="H467" s="80"/>
      <c r="I467" s="80"/>
      <c r="J467" s="80"/>
      <c r="K467" s="80"/>
      <c r="L467" s="81"/>
      <c r="M467" s="82"/>
      <c r="N467" s="40"/>
      <c r="O467" s="40"/>
      <c r="P467" s="40"/>
      <c r="Q467" s="56"/>
      <c r="R467" s="82"/>
      <c r="S467" s="40"/>
      <c r="T467" s="40"/>
      <c r="U467" s="40"/>
      <c r="V467" s="56"/>
      <c r="W467" s="83"/>
      <c r="X467" s="84"/>
      <c r="Y467" s="85"/>
      <c r="Z467" s="70" t="str">
        <f>IFERROR(VLOOKUP(Y467, '【参考】数式用'!$A$2:$B$50, 2, FALSE), "")</f>
        <v/>
      </c>
      <c r="AA467" s="2"/>
      <c r="AB467" s="2"/>
      <c r="AC467" s="2"/>
      <c r="AD467" s="2"/>
      <c r="AE467" s="2"/>
      <c r="AF467" s="2"/>
      <c r="AG467" s="2"/>
      <c r="AH467" s="2"/>
      <c r="AI467" s="2"/>
      <c r="AJ467" s="2"/>
    </row>
    <row r="468" ht="34.5" customHeight="1">
      <c r="A468" s="2"/>
      <c r="B468" s="50">
        <f t="shared" si="1"/>
        <v>430</v>
      </c>
      <c r="C468" s="79"/>
      <c r="D468" s="80"/>
      <c r="E468" s="80"/>
      <c r="F468" s="80"/>
      <c r="G468" s="80"/>
      <c r="H468" s="80"/>
      <c r="I468" s="80"/>
      <c r="J468" s="80"/>
      <c r="K468" s="80"/>
      <c r="L468" s="81"/>
      <c r="M468" s="82"/>
      <c r="N468" s="40"/>
      <c r="O468" s="40"/>
      <c r="P468" s="40"/>
      <c r="Q468" s="56"/>
      <c r="R468" s="82"/>
      <c r="S468" s="40"/>
      <c r="T468" s="40"/>
      <c r="U468" s="40"/>
      <c r="V468" s="56"/>
      <c r="W468" s="83"/>
      <c r="X468" s="84"/>
      <c r="Y468" s="85"/>
      <c r="Z468" s="70" t="str">
        <f>IFERROR(VLOOKUP(Y468, '【参考】数式用'!$A$2:$B$50, 2, FALSE), "")</f>
        <v/>
      </c>
      <c r="AA468" s="2"/>
      <c r="AB468" s="2"/>
      <c r="AC468" s="2"/>
      <c r="AD468" s="2"/>
      <c r="AE468" s="2"/>
      <c r="AF468" s="2"/>
      <c r="AG468" s="2"/>
      <c r="AH468" s="2"/>
      <c r="AI468" s="2"/>
      <c r="AJ468" s="2"/>
    </row>
    <row r="469" ht="34.5" customHeight="1">
      <c r="A469" s="2"/>
      <c r="B469" s="50">
        <f t="shared" si="1"/>
        <v>431</v>
      </c>
      <c r="C469" s="79"/>
      <c r="D469" s="80"/>
      <c r="E469" s="80"/>
      <c r="F469" s="80"/>
      <c r="G469" s="80"/>
      <c r="H469" s="80"/>
      <c r="I469" s="80"/>
      <c r="J469" s="80"/>
      <c r="K469" s="80"/>
      <c r="L469" s="81"/>
      <c r="M469" s="82"/>
      <c r="N469" s="40"/>
      <c r="O469" s="40"/>
      <c r="P469" s="40"/>
      <c r="Q469" s="56"/>
      <c r="R469" s="82"/>
      <c r="S469" s="40"/>
      <c r="T469" s="40"/>
      <c r="U469" s="40"/>
      <c r="V469" s="56"/>
      <c r="W469" s="83"/>
      <c r="X469" s="84"/>
      <c r="Y469" s="85"/>
      <c r="Z469" s="70" t="str">
        <f>IFERROR(VLOOKUP(Y469, '【参考】数式用'!$A$2:$B$50, 2, FALSE), "")</f>
        <v/>
      </c>
      <c r="AA469" s="2"/>
      <c r="AB469" s="2"/>
      <c r="AC469" s="2"/>
      <c r="AD469" s="2"/>
      <c r="AE469" s="2"/>
      <c r="AF469" s="2"/>
      <c r="AG469" s="2"/>
      <c r="AH469" s="2"/>
      <c r="AI469" s="2"/>
      <c r="AJ469" s="2"/>
    </row>
    <row r="470" ht="34.5" customHeight="1">
      <c r="A470" s="2"/>
      <c r="B470" s="50">
        <f t="shared" si="1"/>
        <v>432</v>
      </c>
      <c r="C470" s="79"/>
      <c r="D470" s="80"/>
      <c r="E470" s="80"/>
      <c r="F470" s="80"/>
      <c r="G470" s="80"/>
      <c r="H470" s="80"/>
      <c r="I470" s="80"/>
      <c r="J470" s="80"/>
      <c r="K470" s="80"/>
      <c r="L470" s="81"/>
      <c r="M470" s="82"/>
      <c r="N470" s="40"/>
      <c r="O470" s="40"/>
      <c r="P470" s="40"/>
      <c r="Q470" s="56"/>
      <c r="R470" s="82"/>
      <c r="S470" s="40"/>
      <c r="T470" s="40"/>
      <c r="U470" s="40"/>
      <c r="V470" s="56"/>
      <c r="W470" s="83"/>
      <c r="X470" s="84"/>
      <c r="Y470" s="85"/>
      <c r="Z470" s="70" t="str">
        <f>IFERROR(VLOOKUP(Y470, '【参考】数式用'!$A$2:$B$50, 2, FALSE), "")</f>
        <v/>
      </c>
      <c r="AA470" s="2"/>
      <c r="AB470" s="2"/>
      <c r="AC470" s="2"/>
      <c r="AD470" s="2"/>
      <c r="AE470" s="2"/>
      <c r="AF470" s="2"/>
      <c r="AG470" s="2"/>
      <c r="AH470" s="2"/>
      <c r="AI470" s="2"/>
      <c r="AJ470" s="2"/>
    </row>
    <row r="471" ht="34.5" customHeight="1">
      <c r="A471" s="2"/>
      <c r="B471" s="50">
        <f t="shared" si="1"/>
        <v>433</v>
      </c>
      <c r="C471" s="79"/>
      <c r="D471" s="80"/>
      <c r="E471" s="80"/>
      <c r="F471" s="80"/>
      <c r="G471" s="80"/>
      <c r="H471" s="80"/>
      <c r="I471" s="80"/>
      <c r="J471" s="80"/>
      <c r="K471" s="80"/>
      <c r="L471" s="81"/>
      <c r="M471" s="82"/>
      <c r="N471" s="40"/>
      <c r="O471" s="40"/>
      <c r="P471" s="40"/>
      <c r="Q471" s="56"/>
      <c r="R471" s="82"/>
      <c r="S471" s="40"/>
      <c r="T471" s="40"/>
      <c r="U471" s="40"/>
      <c r="V471" s="56"/>
      <c r="W471" s="83"/>
      <c r="X471" s="84"/>
      <c r="Y471" s="85"/>
      <c r="Z471" s="70" t="str">
        <f>IFERROR(VLOOKUP(Y471, '【参考】数式用'!$A$2:$B$50, 2, FALSE), "")</f>
        <v/>
      </c>
      <c r="AA471" s="2"/>
      <c r="AB471" s="2"/>
      <c r="AC471" s="2"/>
      <c r="AD471" s="2"/>
      <c r="AE471" s="2"/>
      <c r="AF471" s="2"/>
      <c r="AG471" s="2"/>
      <c r="AH471" s="2"/>
      <c r="AI471" s="2"/>
      <c r="AJ471" s="2"/>
    </row>
    <row r="472" ht="34.5" customHeight="1">
      <c r="A472" s="2"/>
      <c r="B472" s="50">
        <f t="shared" si="1"/>
        <v>434</v>
      </c>
      <c r="C472" s="79"/>
      <c r="D472" s="80"/>
      <c r="E472" s="80"/>
      <c r="F472" s="80"/>
      <c r="G472" s="80"/>
      <c r="H472" s="80"/>
      <c r="I472" s="80"/>
      <c r="J472" s="80"/>
      <c r="K472" s="80"/>
      <c r="L472" s="81"/>
      <c r="M472" s="82"/>
      <c r="N472" s="40"/>
      <c r="O472" s="40"/>
      <c r="P472" s="40"/>
      <c r="Q472" s="56"/>
      <c r="R472" s="82"/>
      <c r="S472" s="40"/>
      <c r="T472" s="40"/>
      <c r="U472" s="40"/>
      <c r="V472" s="56"/>
      <c r="W472" s="83"/>
      <c r="X472" s="84"/>
      <c r="Y472" s="85"/>
      <c r="Z472" s="70" t="str">
        <f>IFERROR(VLOOKUP(Y472, '【参考】数式用'!$A$2:$B$50, 2, FALSE), "")</f>
        <v/>
      </c>
      <c r="AA472" s="2"/>
      <c r="AB472" s="2"/>
      <c r="AC472" s="2"/>
      <c r="AD472" s="2"/>
      <c r="AE472" s="2"/>
      <c r="AF472" s="2"/>
      <c r="AG472" s="2"/>
      <c r="AH472" s="2"/>
      <c r="AI472" s="2"/>
      <c r="AJ472" s="2"/>
    </row>
    <row r="473" ht="34.5" customHeight="1">
      <c r="A473" s="2"/>
      <c r="B473" s="50">
        <f t="shared" si="1"/>
        <v>435</v>
      </c>
      <c r="C473" s="79"/>
      <c r="D473" s="80"/>
      <c r="E473" s="80"/>
      <c r="F473" s="80"/>
      <c r="G473" s="80"/>
      <c r="H473" s="80"/>
      <c r="I473" s="80"/>
      <c r="J473" s="80"/>
      <c r="K473" s="80"/>
      <c r="L473" s="81"/>
      <c r="M473" s="82"/>
      <c r="N473" s="40"/>
      <c r="O473" s="40"/>
      <c r="P473" s="40"/>
      <c r="Q473" s="56"/>
      <c r="R473" s="82"/>
      <c r="S473" s="40"/>
      <c r="T473" s="40"/>
      <c r="U473" s="40"/>
      <c r="V473" s="56"/>
      <c r="W473" s="83"/>
      <c r="X473" s="84"/>
      <c r="Y473" s="85"/>
      <c r="Z473" s="70" t="str">
        <f>IFERROR(VLOOKUP(Y473, '【参考】数式用'!$A$2:$B$50, 2, FALSE), "")</f>
        <v/>
      </c>
      <c r="AA473" s="2"/>
      <c r="AB473" s="2"/>
      <c r="AC473" s="2"/>
      <c r="AD473" s="2"/>
      <c r="AE473" s="2"/>
      <c r="AF473" s="2"/>
      <c r="AG473" s="2"/>
      <c r="AH473" s="2"/>
      <c r="AI473" s="2"/>
      <c r="AJ473" s="2"/>
    </row>
    <row r="474" ht="34.5" customHeight="1">
      <c r="A474" s="2"/>
      <c r="B474" s="50">
        <f t="shared" si="1"/>
        <v>436</v>
      </c>
      <c r="C474" s="79"/>
      <c r="D474" s="80"/>
      <c r="E474" s="80"/>
      <c r="F474" s="80"/>
      <c r="G474" s="80"/>
      <c r="H474" s="80"/>
      <c r="I474" s="80"/>
      <c r="J474" s="80"/>
      <c r="K474" s="80"/>
      <c r="L474" s="81"/>
      <c r="M474" s="82"/>
      <c r="N474" s="40"/>
      <c r="O474" s="40"/>
      <c r="P474" s="40"/>
      <c r="Q474" s="56"/>
      <c r="R474" s="82"/>
      <c r="S474" s="40"/>
      <c r="T474" s="40"/>
      <c r="U474" s="40"/>
      <c r="V474" s="56"/>
      <c r="W474" s="83"/>
      <c r="X474" s="84"/>
      <c r="Y474" s="85"/>
      <c r="Z474" s="70" t="str">
        <f>IFERROR(VLOOKUP(Y474, '【参考】数式用'!$A$2:$B$50, 2, FALSE), "")</f>
        <v/>
      </c>
      <c r="AA474" s="2"/>
      <c r="AB474" s="2"/>
      <c r="AC474" s="2"/>
      <c r="AD474" s="2"/>
      <c r="AE474" s="2"/>
      <c r="AF474" s="2"/>
      <c r="AG474" s="2"/>
      <c r="AH474" s="2"/>
      <c r="AI474" s="2"/>
      <c r="AJ474" s="2"/>
    </row>
    <row r="475" ht="34.5" customHeight="1">
      <c r="A475" s="2"/>
      <c r="B475" s="50">
        <f t="shared" si="1"/>
        <v>437</v>
      </c>
      <c r="C475" s="79"/>
      <c r="D475" s="80"/>
      <c r="E475" s="80"/>
      <c r="F475" s="80"/>
      <c r="G475" s="80"/>
      <c r="H475" s="80"/>
      <c r="I475" s="80"/>
      <c r="J475" s="80"/>
      <c r="K475" s="80"/>
      <c r="L475" s="81"/>
      <c r="M475" s="82"/>
      <c r="N475" s="40"/>
      <c r="O475" s="40"/>
      <c r="P475" s="40"/>
      <c r="Q475" s="56"/>
      <c r="R475" s="82"/>
      <c r="S475" s="40"/>
      <c r="T475" s="40"/>
      <c r="U475" s="40"/>
      <c r="V475" s="56"/>
      <c r="W475" s="83"/>
      <c r="X475" s="84"/>
      <c r="Y475" s="85"/>
      <c r="Z475" s="70" t="str">
        <f>IFERROR(VLOOKUP(Y475, '【参考】数式用'!$A$2:$B$50, 2, FALSE), "")</f>
        <v/>
      </c>
      <c r="AA475" s="2"/>
      <c r="AB475" s="2"/>
      <c r="AC475" s="2"/>
      <c r="AD475" s="2"/>
      <c r="AE475" s="2"/>
      <c r="AF475" s="2"/>
      <c r="AG475" s="2"/>
      <c r="AH475" s="2"/>
      <c r="AI475" s="2"/>
      <c r="AJ475" s="2"/>
    </row>
    <row r="476" ht="34.5" customHeight="1">
      <c r="A476" s="2"/>
      <c r="B476" s="50">
        <f t="shared" si="1"/>
        <v>438</v>
      </c>
      <c r="C476" s="79"/>
      <c r="D476" s="80"/>
      <c r="E476" s="80"/>
      <c r="F476" s="80"/>
      <c r="G476" s="80"/>
      <c r="H476" s="80"/>
      <c r="I476" s="80"/>
      <c r="J476" s="80"/>
      <c r="K476" s="80"/>
      <c r="L476" s="81"/>
      <c r="M476" s="82"/>
      <c r="N476" s="40"/>
      <c r="O476" s="40"/>
      <c r="P476" s="40"/>
      <c r="Q476" s="56"/>
      <c r="R476" s="82"/>
      <c r="S476" s="40"/>
      <c r="T476" s="40"/>
      <c r="U476" s="40"/>
      <c r="V476" s="56"/>
      <c r="W476" s="83"/>
      <c r="X476" s="84"/>
      <c r="Y476" s="85"/>
      <c r="Z476" s="70" t="str">
        <f>IFERROR(VLOOKUP(Y476, '【参考】数式用'!$A$2:$B$50, 2, FALSE), "")</f>
        <v/>
      </c>
      <c r="AA476" s="2"/>
      <c r="AB476" s="2"/>
      <c r="AC476" s="2"/>
      <c r="AD476" s="2"/>
      <c r="AE476" s="2"/>
      <c r="AF476" s="2"/>
      <c r="AG476" s="2"/>
      <c r="AH476" s="2"/>
      <c r="AI476" s="2"/>
      <c r="AJ476" s="2"/>
    </row>
    <row r="477" ht="34.5" customHeight="1">
      <c r="A477" s="2"/>
      <c r="B477" s="50">
        <f t="shared" si="1"/>
        <v>439</v>
      </c>
      <c r="C477" s="79"/>
      <c r="D477" s="80"/>
      <c r="E477" s="80"/>
      <c r="F477" s="80"/>
      <c r="G477" s="80"/>
      <c r="H477" s="80"/>
      <c r="I477" s="80"/>
      <c r="J477" s="80"/>
      <c r="K477" s="80"/>
      <c r="L477" s="81"/>
      <c r="M477" s="82"/>
      <c r="N477" s="40"/>
      <c r="O477" s="40"/>
      <c r="P477" s="40"/>
      <c r="Q477" s="56"/>
      <c r="R477" s="82"/>
      <c r="S477" s="40"/>
      <c r="T477" s="40"/>
      <c r="U477" s="40"/>
      <c r="V477" s="56"/>
      <c r="W477" s="83"/>
      <c r="X477" s="84"/>
      <c r="Y477" s="85"/>
      <c r="Z477" s="70" t="str">
        <f>IFERROR(VLOOKUP(Y477, '【参考】数式用'!$A$2:$B$50, 2, FALSE), "")</f>
        <v/>
      </c>
      <c r="AA477" s="2"/>
      <c r="AB477" s="2"/>
      <c r="AC477" s="2"/>
      <c r="AD477" s="2"/>
      <c r="AE477" s="2"/>
      <c r="AF477" s="2"/>
      <c r="AG477" s="2"/>
      <c r="AH477" s="2"/>
      <c r="AI477" s="2"/>
      <c r="AJ477" s="2"/>
    </row>
    <row r="478" ht="34.5" customHeight="1">
      <c r="A478" s="2"/>
      <c r="B478" s="50">
        <f t="shared" si="1"/>
        <v>440</v>
      </c>
      <c r="C478" s="79"/>
      <c r="D478" s="80"/>
      <c r="E478" s="80"/>
      <c r="F478" s="80"/>
      <c r="G478" s="80"/>
      <c r="H478" s="80"/>
      <c r="I478" s="80"/>
      <c r="J478" s="80"/>
      <c r="K478" s="80"/>
      <c r="L478" s="81"/>
      <c r="M478" s="82"/>
      <c r="N478" s="40"/>
      <c r="O478" s="40"/>
      <c r="P478" s="40"/>
      <c r="Q478" s="56"/>
      <c r="R478" s="82"/>
      <c r="S478" s="40"/>
      <c r="T478" s="40"/>
      <c r="U478" s="40"/>
      <c r="V478" s="56"/>
      <c r="W478" s="83"/>
      <c r="X478" s="84"/>
      <c r="Y478" s="85"/>
      <c r="Z478" s="70" t="str">
        <f>IFERROR(VLOOKUP(Y478, '【参考】数式用'!$A$2:$B$50, 2, FALSE), "")</f>
        <v/>
      </c>
      <c r="AA478" s="2"/>
      <c r="AB478" s="2"/>
      <c r="AC478" s="2"/>
      <c r="AD478" s="2"/>
      <c r="AE478" s="2"/>
      <c r="AF478" s="2"/>
      <c r="AG478" s="2"/>
      <c r="AH478" s="2"/>
      <c r="AI478" s="2"/>
      <c r="AJ478" s="2"/>
    </row>
    <row r="479" ht="34.5" customHeight="1">
      <c r="A479" s="2"/>
      <c r="B479" s="50">
        <f t="shared" si="1"/>
        <v>441</v>
      </c>
      <c r="C479" s="79"/>
      <c r="D479" s="80"/>
      <c r="E479" s="80"/>
      <c r="F479" s="80"/>
      <c r="G479" s="80"/>
      <c r="H479" s="80"/>
      <c r="I479" s="80"/>
      <c r="J479" s="80"/>
      <c r="K479" s="80"/>
      <c r="L479" s="81"/>
      <c r="M479" s="82"/>
      <c r="N479" s="40"/>
      <c r="O479" s="40"/>
      <c r="P479" s="40"/>
      <c r="Q479" s="56"/>
      <c r="R479" s="82"/>
      <c r="S479" s="40"/>
      <c r="T479" s="40"/>
      <c r="U479" s="40"/>
      <c r="V479" s="56"/>
      <c r="W479" s="83"/>
      <c r="X479" s="84"/>
      <c r="Y479" s="85"/>
      <c r="Z479" s="70" t="str">
        <f>IFERROR(VLOOKUP(Y479, '【参考】数式用'!$A$2:$B$50, 2, FALSE), "")</f>
        <v/>
      </c>
      <c r="AA479" s="2"/>
      <c r="AB479" s="2"/>
      <c r="AC479" s="2"/>
      <c r="AD479" s="2"/>
      <c r="AE479" s="2"/>
      <c r="AF479" s="2"/>
      <c r="AG479" s="2"/>
      <c r="AH479" s="2"/>
      <c r="AI479" s="2"/>
      <c r="AJ479" s="2"/>
    </row>
    <row r="480" ht="34.5" customHeight="1">
      <c r="A480" s="2"/>
      <c r="B480" s="50">
        <f t="shared" si="1"/>
        <v>442</v>
      </c>
      <c r="C480" s="79"/>
      <c r="D480" s="80"/>
      <c r="E480" s="80"/>
      <c r="F480" s="80"/>
      <c r="G480" s="80"/>
      <c r="H480" s="80"/>
      <c r="I480" s="80"/>
      <c r="J480" s="80"/>
      <c r="K480" s="80"/>
      <c r="L480" s="81"/>
      <c r="M480" s="82"/>
      <c r="N480" s="40"/>
      <c r="O480" s="40"/>
      <c r="P480" s="40"/>
      <c r="Q480" s="56"/>
      <c r="R480" s="82"/>
      <c r="S480" s="40"/>
      <c r="T480" s="40"/>
      <c r="U480" s="40"/>
      <c r="V480" s="56"/>
      <c r="W480" s="83"/>
      <c r="X480" s="84"/>
      <c r="Y480" s="85"/>
      <c r="Z480" s="70" t="str">
        <f>IFERROR(VLOOKUP(Y480, '【参考】数式用'!$A$2:$B$50, 2, FALSE), "")</f>
        <v/>
      </c>
      <c r="AA480" s="2"/>
      <c r="AB480" s="2"/>
      <c r="AC480" s="2"/>
      <c r="AD480" s="2"/>
      <c r="AE480" s="2"/>
      <c r="AF480" s="2"/>
      <c r="AG480" s="2"/>
      <c r="AH480" s="2"/>
      <c r="AI480" s="2"/>
      <c r="AJ480" s="2"/>
    </row>
    <row r="481" ht="34.5" customHeight="1">
      <c r="A481" s="2"/>
      <c r="B481" s="50">
        <f t="shared" si="1"/>
        <v>443</v>
      </c>
      <c r="C481" s="79"/>
      <c r="D481" s="80"/>
      <c r="E481" s="80"/>
      <c r="F481" s="80"/>
      <c r="G481" s="80"/>
      <c r="H481" s="80"/>
      <c r="I481" s="80"/>
      <c r="J481" s="80"/>
      <c r="K481" s="80"/>
      <c r="L481" s="81"/>
      <c r="M481" s="82"/>
      <c r="N481" s="40"/>
      <c r="O481" s="40"/>
      <c r="P481" s="40"/>
      <c r="Q481" s="56"/>
      <c r="R481" s="82"/>
      <c r="S481" s="40"/>
      <c r="T481" s="40"/>
      <c r="U481" s="40"/>
      <c r="V481" s="56"/>
      <c r="W481" s="83"/>
      <c r="X481" s="84"/>
      <c r="Y481" s="85"/>
      <c r="Z481" s="70" t="str">
        <f>IFERROR(VLOOKUP(Y481, '【参考】数式用'!$A$2:$B$50, 2, FALSE), "")</f>
        <v/>
      </c>
      <c r="AA481" s="2"/>
      <c r="AB481" s="2"/>
      <c r="AC481" s="2"/>
      <c r="AD481" s="2"/>
      <c r="AE481" s="2"/>
      <c r="AF481" s="2"/>
      <c r="AG481" s="2"/>
      <c r="AH481" s="2"/>
      <c r="AI481" s="2"/>
      <c r="AJ481" s="2"/>
    </row>
    <row r="482" ht="34.5" customHeight="1">
      <c r="A482" s="2"/>
      <c r="B482" s="50">
        <f t="shared" si="1"/>
        <v>444</v>
      </c>
      <c r="C482" s="79"/>
      <c r="D482" s="80"/>
      <c r="E482" s="80"/>
      <c r="F482" s="80"/>
      <c r="G482" s="80"/>
      <c r="H482" s="80"/>
      <c r="I482" s="80"/>
      <c r="J482" s="80"/>
      <c r="K482" s="80"/>
      <c r="L482" s="81"/>
      <c r="M482" s="82"/>
      <c r="N482" s="40"/>
      <c r="O482" s="40"/>
      <c r="P482" s="40"/>
      <c r="Q482" s="56"/>
      <c r="R482" s="82"/>
      <c r="S482" s="40"/>
      <c r="T482" s="40"/>
      <c r="U482" s="40"/>
      <c r="V482" s="56"/>
      <c r="W482" s="83"/>
      <c r="X482" s="84"/>
      <c r="Y482" s="85"/>
      <c r="Z482" s="70" t="str">
        <f>IFERROR(VLOOKUP(Y482, '【参考】数式用'!$A$2:$B$50, 2, FALSE), "")</f>
        <v/>
      </c>
      <c r="AA482" s="2"/>
      <c r="AB482" s="2"/>
      <c r="AC482" s="2"/>
      <c r="AD482" s="2"/>
      <c r="AE482" s="2"/>
      <c r="AF482" s="2"/>
      <c r="AG482" s="2"/>
      <c r="AH482" s="2"/>
      <c r="AI482" s="2"/>
      <c r="AJ482" s="2"/>
    </row>
    <row r="483" ht="34.5" customHeight="1">
      <c r="A483" s="2"/>
      <c r="B483" s="50">
        <f t="shared" si="1"/>
        <v>445</v>
      </c>
      <c r="C483" s="79"/>
      <c r="D483" s="80"/>
      <c r="E483" s="80"/>
      <c r="F483" s="80"/>
      <c r="G483" s="80"/>
      <c r="H483" s="80"/>
      <c r="I483" s="80"/>
      <c r="J483" s="80"/>
      <c r="K483" s="80"/>
      <c r="L483" s="81"/>
      <c r="M483" s="82"/>
      <c r="N483" s="40"/>
      <c r="O483" s="40"/>
      <c r="P483" s="40"/>
      <c r="Q483" s="56"/>
      <c r="R483" s="82"/>
      <c r="S483" s="40"/>
      <c r="T483" s="40"/>
      <c r="U483" s="40"/>
      <c r="V483" s="56"/>
      <c r="W483" s="83"/>
      <c r="X483" s="84"/>
      <c r="Y483" s="85"/>
      <c r="Z483" s="70" t="str">
        <f>IFERROR(VLOOKUP(Y483, '【参考】数式用'!$A$2:$B$50, 2, FALSE), "")</f>
        <v/>
      </c>
      <c r="AA483" s="2"/>
      <c r="AB483" s="2"/>
      <c r="AC483" s="2"/>
      <c r="AD483" s="2"/>
      <c r="AE483" s="2"/>
      <c r="AF483" s="2"/>
      <c r="AG483" s="2"/>
      <c r="AH483" s="2"/>
      <c r="AI483" s="2"/>
      <c r="AJ483" s="2"/>
    </row>
    <row r="484" ht="34.5" customHeight="1">
      <c r="A484" s="2"/>
      <c r="B484" s="50">
        <f t="shared" si="1"/>
        <v>446</v>
      </c>
      <c r="C484" s="79"/>
      <c r="D484" s="80"/>
      <c r="E484" s="80"/>
      <c r="F484" s="80"/>
      <c r="G484" s="80"/>
      <c r="H484" s="80"/>
      <c r="I484" s="80"/>
      <c r="J484" s="80"/>
      <c r="K484" s="80"/>
      <c r="L484" s="81"/>
      <c r="M484" s="82"/>
      <c r="N484" s="40"/>
      <c r="O484" s="40"/>
      <c r="P484" s="40"/>
      <c r="Q484" s="56"/>
      <c r="R484" s="82"/>
      <c r="S484" s="40"/>
      <c r="T484" s="40"/>
      <c r="U484" s="40"/>
      <c r="V484" s="56"/>
      <c r="W484" s="83"/>
      <c r="X484" s="84"/>
      <c r="Y484" s="85"/>
      <c r="Z484" s="70" t="str">
        <f>IFERROR(VLOOKUP(Y484, '【参考】数式用'!$A$2:$B$50, 2, FALSE), "")</f>
        <v/>
      </c>
      <c r="AA484" s="2"/>
      <c r="AB484" s="2"/>
      <c r="AC484" s="2"/>
      <c r="AD484" s="2"/>
      <c r="AE484" s="2"/>
      <c r="AF484" s="2"/>
      <c r="AG484" s="2"/>
      <c r="AH484" s="2"/>
      <c r="AI484" s="2"/>
      <c r="AJ484" s="2"/>
    </row>
    <row r="485" ht="34.5" customHeight="1">
      <c r="A485" s="2"/>
      <c r="B485" s="50">
        <f t="shared" si="1"/>
        <v>447</v>
      </c>
      <c r="C485" s="79"/>
      <c r="D485" s="80"/>
      <c r="E485" s="80"/>
      <c r="F485" s="80"/>
      <c r="G485" s="80"/>
      <c r="H485" s="80"/>
      <c r="I485" s="80"/>
      <c r="J485" s="80"/>
      <c r="K485" s="80"/>
      <c r="L485" s="81"/>
      <c r="M485" s="82"/>
      <c r="N485" s="40"/>
      <c r="O485" s="40"/>
      <c r="P485" s="40"/>
      <c r="Q485" s="56"/>
      <c r="R485" s="82"/>
      <c r="S485" s="40"/>
      <c r="T485" s="40"/>
      <c r="U485" s="40"/>
      <c r="V485" s="56"/>
      <c r="W485" s="83"/>
      <c r="X485" s="84"/>
      <c r="Y485" s="85"/>
      <c r="Z485" s="70" t="str">
        <f>IFERROR(VLOOKUP(Y485, '【参考】数式用'!$A$2:$B$50, 2, FALSE), "")</f>
        <v/>
      </c>
      <c r="AA485" s="2"/>
      <c r="AB485" s="2"/>
      <c r="AC485" s="2"/>
      <c r="AD485" s="2"/>
      <c r="AE485" s="2"/>
      <c r="AF485" s="2"/>
      <c r="AG485" s="2"/>
      <c r="AH485" s="2"/>
      <c r="AI485" s="2"/>
      <c r="AJ485" s="2"/>
    </row>
    <row r="486" ht="34.5" customHeight="1">
      <c r="A486" s="2"/>
      <c r="B486" s="50">
        <f t="shared" si="1"/>
        <v>448</v>
      </c>
      <c r="C486" s="79"/>
      <c r="D486" s="80"/>
      <c r="E486" s="80"/>
      <c r="F486" s="80"/>
      <c r="G486" s="80"/>
      <c r="H486" s="80"/>
      <c r="I486" s="80"/>
      <c r="J486" s="80"/>
      <c r="K486" s="80"/>
      <c r="L486" s="81"/>
      <c r="M486" s="82"/>
      <c r="N486" s="40"/>
      <c r="O486" s="40"/>
      <c r="P486" s="40"/>
      <c r="Q486" s="56"/>
      <c r="R486" s="82"/>
      <c r="S486" s="40"/>
      <c r="T486" s="40"/>
      <c r="U486" s="40"/>
      <c r="V486" s="56"/>
      <c r="W486" s="83"/>
      <c r="X486" s="84"/>
      <c r="Y486" s="85"/>
      <c r="Z486" s="70" t="str">
        <f>IFERROR(VLOOKUP(Y486, '【参考】数式用'!$A$2:$B$50, 2, FALSE), "")</f>
        <v/>
      </c>
      <c r="AA486" s="2"/>
      <c r="AB486" s="2"/>
      <c r="AC486" s="2"/>
      <c r="AD486" s="2"/>
      <c r="AE486" s="2"/>
      <c r="AF486" s="2"/>
      <c r="AG486" s="2"/>
      <c r="AH486" s="2"/>
      <c r="AI486" s="2"/>
      <c r="AJ486" s="2"/>
    </row>
    <row r="487" ht="34.5" customHeight="1">
      <c r="A487" s="2"/>
      <c r="B487" s="50">
        <f t="shared" si="1"/>
        <v>449</v>
      </c>
      <c r="C487" s="79"/>
      <c r="D487" s="80"/>
      <c r="E487" s="80"/>
      <c r="F487" s="80"/>
      <c r="G487" s="80"/>
      <c r="H487" s="80"/>
      <c r="I487" s="80"/>
      <c r="J487" s="80"/>
      <c r="K487" s="80"/>
      <c r="L487" s="81"/>
      <c r="M487" s="82"/>
      <c r="N487" s="40"/>
      <c r="O487" s="40"/>
      <c r="P487" s="40"/>
      <c r="Q487" s="56"/>
      <c r="R487" s="82"/>
      <c r="S487" s="40"/>
      <c r="T487" s="40"/>
      <c r="U487" s="40"/>
      <c r="V487" s="56"/>
      <c r="W487" s="83"/>
      <c r="X487" s="84"/>
      <c r="Y487" s="85"/>
      <c r="Z487" s="70" t="str">
        <f>IFERROR(VLOOKUP(Y487, '【参考】数式用'!$A$2:$B$50, 2, FALSE), "")</f>
        <v/>
      </c>
      <c r="AA487" s="2"/>
      <c r="AB487" s="2"/>
      <c r="AC487" s="2"/>
      <c r="AD487" s="2"/>
      <c r="AE487" s="2"/>
      <c r="AF487" s="2"/>
      <c r="AG487" s="2"/>
      <c r="AH487" s="2"/>
      <c r="AI487" s="2"/>
      <c r="AJ487" s="2"/>
    </row>
    <row r="488" ht="34.5" customHeight="1">
      <c r="A488" s="2"/>
      <c r="B488" s="50">
        <f t="shared" si="1"/>
        <v>450</v>
      </c>
      <c r="C488" s="79"/>
      <c r="D488" s="80"/>
      <c r="E488" s="80"/>
      <c r="F488" s="80"/>
      <c r="G488" s="80"/>
      <c r="H488" s="80"/>
      <c r="I488" s="80"/>
      <c r="J488" s="80"/>
      <c r="K488" s="80"/>
      <c r="L488" s="81"/>
      <c r="M488" s="82"/>
      <c r="N488" s="40"/>
      <c r="O488" s="40"/>
      <c r="P488" s="40"/>
      <c r="Q488" s="56"/>
      <c r="R488" s="82"/>
      <c r="S488" s="40"/>
      <c r="T488" s="40"/>
      <c r="U488" s="40"/>
      <c r="V488" s="56"/>
      <c r="W488" s="83"/>
      <c r="X488" s="84"/>
      <c r="Y488" s="85"/>
      <c r="Z488" s="70" t="str">
        <f>IFERROR(VLOOKUP(Y488, '【参考】数式用'!$A$2:$B$50, 2, FALSE), "")</f>
        <v/>
      </c>
      <c r="AA488" s="2"/>
      <c r="AB488" s="2"/>
      <c r="AC488" s="2"/>
      <c r="AD488" s="2"/>
      <c r="AE488" s="2"/>
      <c r="AF488" s="2"/>
      <c r="AG488" s="2"/>
      <c r="AH488" s="2"/>
      <c r="AI488" s="2"/>
      <c r="AJ488" s="2"/>
    </row>
    <row r="489" ht="34.5" customHeight="1">
      <c r="A489" s="2"/>
      <c r="B489" s="50">
        <f t="shared" si="1"/>
        <v>451</v>
      </c>
      <c r="C489" s="79"/>
      <c r="D489" s="80"/>
      <c r="E489" s="80"/>
      <c r="F489" s="80"/>
      <c r="G489" s="80"/>
      <c r="H489" s="80"/>
      <c r="I489" s="80"/>
      <c r="J489" s="80"/>
      <c r="K489" s="80"/>
      <c r="L489" s="81"/>
      <c r="M489" s="82"/>
      <c r="N489" s="40"/>
      <c r="O489" s="40"/>
      <c r="P489" s="40"/>
      <c r="Q489" s="56"/>
      <c r="R489" s="82"/>
      <c r="S489" s="40"/>
      <c r="T489" s="40"/>
      <c r="U489" s="40"/>
      <c r="V489" s="56"/>
      <c r="W489" s="83"/>
      <c r="X489" s="84"/>
      <c r="Y489" s="85"/>
      <c r="Z489" s="70" t="str">
        <f>IFERROR(VLOOKUP(Y489, '【参考】数式用'!$A$2:$B$50, 2, FALSE), "")</f>
        <v/>
      </c>
      <c r="AA489" s="2"/>
      <c r="AB489" s="2"/>
      <c r="AC489" s="2"/>
      <c r="AD489" s="2"/>
      <c r="AE489" s="2"/>
      <c r="AF489" s="2"/>
      <c r="AG489" s="2"/>
      <c r="AH489" s="2"/>
      <c r="AI489" s="2"/>
      <c r="AJ489" s="2"/>
    </row>
    <row r="490" ht="34.5" customHeight="1">
      <c r="A490" s="2"/>
      <c r="B490" s="50">
        <f t="shared" si="1"/>
        <v>452</v>
      </c>
      <c r="C490" s="79"/>
      <c r="D490" s="80"/>
      <c r="E490" s="80"/>
      <c r="F490" s="80"/>
      <c r="G490" s="80"/>
      <c r="H490" s="80"/>
      <c r="I490" s="80"/>
      <c r="J490" s="80"/>
      <c r="K490" s="80"/>
      <c r="L490" s="81"/>
      <c r="M490" s="82"/>
      <c r="N490" s="40"/>
      <c r="O490" s="40"/>
      <c r="P490" s="40"/>
      <c r="Q490" s="56"/>
      <c r="R490" s="82"/>
      <c r="S490" s="40"/>
      <c r="T490" s="40"/>
      <c r="U490" s="40"/>
      <c r="V490" s="56"/>
      <c r="W490" s="83"/>
      <c r="X490" s="84"/>
      <c r="Y490" s="85"/>
      <c r="Z490" s="70" t="str">
        <f>IFERROR(VLOOKUP(Y490, '【参考】数式用'!$A$2:$B$50, 2, FALSE), "")</f>
        <v/>
      </c>
      <c r="AA490" s="2"/>
      <c r="AB490" s="2"/>
      <c r="AC490" s="2"/>
      <c r="AD490" s="2"/>
      <c r="AE490" s="2"/>
      <c r="AF490" s="2"/>
      <c r="AG490" s="2"/>
      <c r="AH490" s="2"/>
      <c r="AI490" s="2"/>
      <c r="AJ490" s="2"/>
    </row>
    <row r="491" ht="34.5" customHeight="1">
      <c r="A491" s="2"/>
      <c r="B491" s="50">
        <f t="shared" si="1"/>
        <v>453</v>
      </c>
      <c r="C491" s="79"/>
      <c r="D491" s="80"/>
      <c r="E491" s="80"/>
      <c r="F491" s="80"/>
      <c r="G491" s="80"/>
      <c r="H491" s="80"/>
      <c r="I491" s="80"/>
      <c r="J491" s="80"/>
      <c r="K491" s="80"/>
      <c r="L491" s="81"/>
      <c r="M491" s="82"/>
      <c r="N491" s="40"/>
      <c r="O491" s="40"/>
      <c r="P491" s="40"/>
      <c r="Q491" s="56"/>
      <c r="R491" s="82"/>
      <c r="S491" s="40"/>
      <c r="T491" s="40"/>
      <c r="U491" s="40"/>
      <c r="V491" s="56"/>
      <c r="W491" s="83"/>
      <c r="X491" s="84"/>
      <c r="Y491" s="85"/>
      <c r="Z491" s="70" t="str">
        <f>IFERROR(VLOOKUP(Y491, '【参考】数式用'!$A$2:$B$50, 2, FALSE), "")</f>
        <v/>
      </c>
      <c r="AA491" s="2"/>
      <c r="AB491" s="2"/>
      <c r="AC491" s="2"/>
      <c r="AD491" s="2"/>
      <c r="AE491" s="2"/>
      <c r="AF491" s="2"/>
      <c r="AG491" s="2"/>
      <c r="AH491" s="2"/>
      <c r="AI491" s="2"/>
      <c r="AJ491" s="2"/>
    </row>
    <row r="492" ht="34.5" customHeight="1">
      <c r="A492" s="2"/>
      <c r="B492" s="50">
        <f t="shared" si="1"/>
        <v>454</v>
      </c>
      <c r="C492" s="79"/>
      <c r="D492" s="80"/>
      <c r="E492" s="80"/>
      <c r="F492" s="80"/>
      <c r="G492" s="80"/>
      <c r="H492" s="80"/>
      <c r="I492" s="80"/>
      <c r="J492" s="80"/>
      <c r="K492" s="80"/>
      <c r="L492" s="81"/>
      <c r="M492" s="82"/>
      <c r="N492" s="40"/>
      <c r="O492" s="40"/>
      <c r="P492" s="40"/>
      <c r="Q492" s="56"/>
      <c r="R492" s="82"/>
      <c r="S492" s="40"/>
      <c r="T492" s="40"/>
      <c r="U492" s="40"/>
      <c r="V492" s="56"/>
      <c r="W492" s="83"/>
      <c r="X492" s="84"/>
      <c r="Y492" s="85"/>
      <c r="Z492" s="70" t="str">
        <f>IFERROR(VLOOKUP(Y492, '【参考】数式用'!$A$2:$B$50, 2, FALSE), "")</f>
        <v/>
      </c>
      <c r="AA492" s="2"/>
      <c r="AB492" s="2"/>
      <c r="AC492" s="2"/>
      <c r="AD492" s="2"/>
      <c r="AE492" s="2"/>
      <c r="AF492" s="2"/>
      <c r="AG492" s="2"/>
      <c r="AH492" s="2"/>
      <c r="AI492" s="2"/>
      <c r="AJ492" s="2"/>
    </row>
    <row r="493" ht="34.5" customHeight="1">
      <c r="A493" s="2"/>
      <c r="B493" s="50">
        <f t="shared" si="1"/>
        <v>455</v>
      </c>
      <c r="C493" s="79"/>
      <c r="D493" s="80"/>
      <c r="E493" s="80"/>
      <c r="F493" s="80"/>
      <c r="G493" s="80"/>
      <c r="H493" s="80"/>
      <c r="I493" s="80"/>
      <c r="J493" s="80"/>
      <c r="K493" s="80"/>
      <c r="L493" s="81"/>
      <c r="M493" s="82"/>
      <c r="N493" s="40"/>
      <c r="O493" s="40"/>
      <c r="P493" s="40"/>
      <c r="Q493" s="56"/>
      <c r="R493" s="82"/>
      <c r="S493" s="40"/>
      <c r="T493" s="40"/>
      <c r="U493" s="40"/>
      <c r="V493" s="56"/>
      <c r="W493" s="83"/>
      <c r="X493" s="84"/>
      <c r="Y493" s="85"/>
      <c r="Z493" s="70" t="str">
        <f>IFERROR(VLOOKUP(Y493, '【参考】数式用'!$A$2:$B$50, 2, FALSE), "")</f>
        <v/>
      </c>
      <c r="AA493" s="2"/>
      <c r="AB493" s="2"/>
      <c r="AC493" s="2"/>
      <c r="AD493" s="2"/>
      <c r="AE493" s="2"/>
      <c r="AF493" s="2"/>
      <c r="AG493" s="2"/>
      <c r="AH493" s="2"/>
      <c r="AI493" s="2"/>
      <c r="AJ493" s="2"/>
    </row>
    <row r="494" ht="34.5" customHeight="1">
      <c r="A494" s="2"/>
      <c r="B494" s="50">
        <f t="shared" si="1"/>
        <v>456</v>
      </c>
      <c r="C494" s="79"/>
      <c r="D494" s="80"/>
      <c r="E494" s="80"/>
      <c r="F494" s="80"/>
      <c r="G494" s="80"/>
      <c r="H494" s="80"/>
      <c r="I494" s="80"/>
      <c r="J494" s="80"/>
      <c r="K494" s="80"/>
      <c r="L494" s="81"/>
      <c r="M494" s="82"/>
      <c r="N494" s="40"/>
      <c r="O494" s="40"/>
      <c r="P494" s="40"/>
      <c r="Q494" s="56"/>
      <c r="R494" s="82"/>
      <c r="S494" s="40"/>
      <c r="T494" s="40"/>
      <c r="U494" s="40"/>
      <c r="V494" s="56"/>
      <c r="W494" s="83"/>
      <c r="X494" s="84"/>
      <c r="Y494" s="85"/>
      <c r="Z494" s="70" t="str">
        <f>IFERROR(VLOOKUP(Y494, '【参考】数式用'!$A$2:$B$50, 2, FALSE), "")</f>
        <v/>
      </c>
      <c r="AA494" s="2"/>
      <c r="AB494" s="2"/>
      <c r="AC494" s="2"/>
      <c r="AD494" s="2"/>
      <c r="AE494" s="2"/>
      <c r="AF494" s="2"/>
      <c r="AG494" s="2"/>
      <c r="AH494" s="2"/>
      <c r="AI494" s="2"/>
      <c r="AJ494" s="2"/>
    </row>
    <row r="495" ht="34.5" customHeight="1">
      <c r="A495" s="2"/>
      <c r="B495" s="50">
        <f t="shared" si="1"/>
        <v>457</v>
      </c>
      <c r="C495" s="79"/>
      <c r="D495" s="80"/>
      <c r="E495" s="80"/>
      <c r="F495" s="80"/>
      <c r="G495" s="80"/>
      <c r="H495" s="80"/>
      <c r="I495" s="80"/>
      <c r="J495" s="80"/>
      <c r="K495" s="80"/>
      <c r="L495" s="81"/>
      <c r="M495" s="82"/>
      <c r="N495" s="40"/>
      <c r="O495" s="40"/>
      <c r="P495" s="40"/>
      <c r="Q495" s="56"/>
      <c r="R495" s="82"/>
      <c r="S495" s="40"/>
      <c r="T495" s="40"/>
      <c r="U495" s="40"/>
      <c r="V495" s="56"/>
      <c r="W495" s="83"/>
      <c r="X495" s="84"/>
      <c r="Y495" s="85"/>
      <c r="Z495" s="70" t="str">
        <f>IFERROR(VLOOKUP(Y495, '【参考】数式用'!$A$2:$B$50, 2, FALSE), "")</f>
        <v/>
      </c>
      <c r="AA495" s="2"/>
      <c r="AB495" s="2"/>
      <c r="AC495" s="2"/>
      <c r="AD495" s="2"/>
      <c r="AE495" s="2"/>
      <c r="AF495" s="2"/>
      <c r="AG495" s="2"/>
      <c r="AH495" s="2"/>
      <c r="AI495" s="2"/>
      <c r="AJ495" s="2"/>
    </row>
    <row r="496" ht="34.5" customHeight="1">
      <c r="A496" s="2"/>
      <c r="B496" s="50">
        <f t="shared" si="1"/>
        <v>458</v>
      </c>
      <c r="C496" s="79"/>
      <c r="D496" s="80"/>
      <c r="E496" s="80"/>
      <c r="F496" s="80"/>
      <c r="G496" s="80"/>
      <c r="H496" s="80"/>
      <c r="I496" s="80"/>
      <c r="J496" s="80"/>
      <c r="K496" s="80"/>
      <c r="L496" s="81"/>
      <c r="M496" s="82"/>
      <c r="N496" s="40"/>
      <c r="O496" s="40"/>
      <c r="P496" s="40"/>
      <c r="Q496" s="56"/>
      <c r="R496" s="82"/>
      <c r="S496" s="40"/>
      <c r="T496" s="40"/>
      <c r="U496" s="40"/>
      <c r="V496" s="56"/>
      <c r="W496" s="83"/>
      <c r="X496" s="84"/>
      <c r="Y496" s="85"/>
      <c r="Z496" s="70" t="str">
        <f>IFERROR(VLOOKUP(Y496, '【参考】数式用'!$A$2:$B$50, 2, FALSE), "")</f>
        <v/>
      </c>
      <c r="AA496" s="2"/>
      <c r="AB496" s="2"/>
      <c r="AC496" s="2"/>
      <c r="AD496" s="2"/>
      <c r="AE496" s="2"/>
      <c r="AF496" s="2"/>
      <c r="AG496" s="2"/>
      <c r="AH496" s="2"/>
      <c r="AI496" s="2"/>
      <c r="AJ496" s="2"/>
    </row>
    <row r="497" ht="34.5" customHeight="1">
      <c r="A497" s="2"/>
      <c r="B497" s="50">
        <f t="shared" si="1"/>
        <v>459</v>
      </c>
      <c r="C497" s="79"/>
      <c r="D497" s="80"/>
      <c r="E497" s="80"/>
      <c r="F497" s="80"/>
      <c r="G497" s="80"/>
      <c r="H497" s="80"/>
      <c r="I497" s="80"/>
      <c r="J497" s="80"/>
      <c r="K497" s="80"/>
      <c r="L497" s="81"/>
      <c r="M497" s="82"/>
      <c r="N497" s="40"/>
      <c r="O497" s="40"/>
      <c r="P497" s="40"/>
      <c r="Q497" s="56"/>
      <c r="R497" s="82"/>
      <c r="S497" s="40"/>
      <c r="T497" s="40"/>
      <c r="U497" s="40"/>
      <c r="V497" s="56"/>
      <c r="W497" s="83"/>
      <c r="X497" s="84"/>
      <c r="Y497" s="85"/>
      <c r="Z497" s="70" t="str">
        <f>IFERROR(VLOOKUP(Y497, '【参考】数式用'!$A$2:$B$50, 2, FALSE), "")</f>
        <v/>
      </c>
      <c r="AA497" s="2"/>
      <c r="AB497" s="2"/>
      <c r="AC497" s="2"/>
      <c r="AD497" s="2"/>
      <c r="AE497" s="2"/>
      <c r="AF497" s="2"/>
      <c r="AG497" s="2"/>
      <c r="AH497" s="2"/>
      <c r="AI497" s="2"/>
      <c r="AJ497" s="2"/>
    </row>
    <row r="498" ht="34.5" customHeight="1">
      <c r="A498" s="2"/>
      <c r="B498" s="50">
        <f t="shared" si="1"/>
        <v>460</v>
      </c>
      <c r="C498" s="79"/>
      <c r="D498" s="80"/>
      <c r="E498" s="80"/>
      <c r="F498" s="80"/>
      <c r="G498" s="80"/>
      <c r="H498" s="80"/>
      <c r="I498" s="80"/>
      <c r="J498" s="80"/>
      <c r="K498" s="80"/>
      <c r="L498" s="81"/>
      <c r="M498" s="82"/>
      <c r="N498" s="40"/>
      <c r="O498" s="40"/>
      <c r="P498" s="40"/>
      <c r="Q498" s="56"/>
      <c r="R498" s="82"/>
      <c r="S498" s="40"/>
      <c r="T498" s="40"/>
      <c r="U498" s="40"/>
      <c r="V498" s="56"/>
      <c r="W498" s="83"/>
      <c r="X498" s="84"/>
      <c r="Y498" s="85"/>
      <c r="Z498" s="70" t="str">
        <f>IFERROR(VLOOKUP(Y498, '【参考】数式用'!$A$2:$B$50, 2, FALSE), "")</f>
        <v/>
      </c>
      <c r="AA498" s="2"/>
      <c r="AB498" s="2"/>
      <c r="AC498" s="2"/>
      <c r="AD498" s="2"/>
      <c r="AE498" s="2"/>
      <c r="AF498" s="2"/>
      <c r="AG498" s="2"/>
      <c r="AH498" s="2"/>
      <c r="AI498" s="2"/>
      <c r="AJ498" s="2"/>
    </row>
    <row r="499" ht="34.5" customHeight="1">
      <c r="A499" s="2"/>
      <c r="B499" s="50">
        <f t="shared" si="1"/>
        <v>461</v>
      </c>
      <c r="C499" s="79"/>
      <c r="D499" s="80"/>
      <c r="E499" s="80"/>
      <c r="F499" s="80"/>
      <c r="G499" s="80"/>
      <c r="H499" s="80"/>
      <c r="I499" s="80"/>
      <c r="J499" s="80"/>
      <c r="K499" s="80"/>
      <c r="L499" s="81"/>
      <c r="M499" s="82"/>
      <c r="N499" s="40"/>
      <c r="O499" s="40"/>
      <c r="P499" s="40"/>
      <c r="Q499" s="56"/>
      <c r="R499" s="82"/>
      <c r="S499" s="40"/>
      <c r="T499" s="40"/>
      <c r="U499" s="40"/>
      <c r="V499" s="56"/>
      <c r="W499" s="83"/>
      <c r="X499" s="84"/>
      <c r="Y499" s="85"/>
      <c r="Z499" s="70" t="str">
        <f>IFERROR(VLOOKUP(Y499, '【参考】数式用'!$A$2:$B$50, 2, FALSE), "")</f>
        <v/>
      </c>
      <c r="AA499" s="2"/>
      <c r="AB499" s="2"/>
      <c r="AC499" s="2"/>
      <c r="AD499" s="2"/>
      <c r="AE499" s="2"/>
      <c r="AF499" s="2"/>
      <c r="AG499" s="2"/>
      <c r="AH499" s="2"/>
      <c r="AI499" s="2"/>
      <c r="AJ499" s="2"/>
    </row>
    <row r="500" ht="34.5" customHeight="1">
      <c r="A500" s="2"/>
      <c r="B500" s="50">
        <f t="shared" si="1"/>
        <v>462</v>
      </c>
      <c r="C500" s="79"/>
      <c r="D500" s="80"/>
      <c r="E500" s="80"/>
      <c r="F500" s="80"/>
      <c r="G500" s="80"/>
      <c r="H500" s="80"/>
      <c r="I500" s="80"/>
      <c r="J500" s="80"/>
      <c r="K500" s="80"/>
      <c r="L500" s="81"/>
      <c r="M500" s="82"/>
      <c r="N500" s="40"/>
      <c r="O500" s="40"/>
      <c r="P500" s="40"/>
      <c r="Q500" s="56"/>
      <c r="R500" s="82"/>
      <c r="S500" s="40"/>
      <c r="T500" s="40"/>
      <c r="U500" s="40"/>
      <c r="V500" s="56"/>
      <c r="W500" s="83"/>
      <c r="X500" s="84"/>
      <c r="Y500" s="85"/>
      <c r="Z500" s="70" t="str">
        <f>IFERROR(VLOOKUP(Y500, '【参考】数式用'!$A$2:$B$50, 2, FALSE), "")</f>
        <v/>
      </c>
      <c r="AA500" s="2"/>
      <c r="AB500" s="2"/>
      <c r="AC500" s="2"/>
      <c r="AD500" s="2"/>
      <c r="AE500" s="2"/>
      <c r="AF500" s="2"/>
      <c r="AG500" s="2"/>
      <c r="AH500" s="2"/>
      <c r="AI500" s="2"/>
      <c r="AJ500" s="2"/>
    </row>
    <row r="501" ht="34.5" customHeight="1">
      <c r="A501" s="2"/>
      <c r="B501" s="50">
        <f t="shared" si="1"/>
        <v>463</v>
      </c>
      <c r="C501" s="79"/>
      <c r="D501" s="80"/>
      <c r="E501" s="80"/>
      <c r="F501" s="80"/>
      <c r="G501" s="80"/>
      <c r="H501" s="80"/>
      <c r="I501" s="80"/>
      <c r="J501" s="80"/>
      <c r="K501" s="80"/>
      <c r="L501" s="81"/>
      <c r="M501" s="82"/>
      <c r="N501" s="40"/>
      <c r="O501" s="40"/>
      <c r="P501" s="40"/>
      <c r="Q501" s="56"/>
      <c r="R501" s="82"/>
      <c r="S501" s="40"/>
      <c r="T501" s="40"/>
      <c r="U501" s="40"/>
      <c r="V501" s="56"/>
      <c r="W501" s="83"/>
      <c r="X501" s="84"/>
      <c r="Y501" s="85"/>
      <c r="Z501" s="70" t="str">
        <f>IFERROR(VLOOKUP(Y501, '【参考】数式用'!$A$2:$B$50, 2, FALSE), "")</f>
        <v/>
      </c>
      <c r="AA501" s="2"/>
      <c r="AB501" s="2"/>
      <c r="AC501" s="2"/>
      <c r="AD501" s="2"/>
      <c r="AE501" s="2"/>
      <c r="AF501" s="2"/>
      <c r="AG501" s="2"/>
      <c r="AH501" s="2"/>
      <c r="AI501" s="2"/>
      <c r="AJ501" s="2"/>
    </row>
    <row r="502" ht="34.5" customHeight="1">
      <c r="A502" s="2"/>
      <c r="B502" s="50">
        <f t="shared" si="1"/>
        <v>464</v>
      </c>
      <c r="C502" s="79"/>
      <c r="D502" s="80"/>
      <c r="E502" s="80"/>
      <c r="F502" s="80"/>
      <c r="G502" s="80"/>
      <c r="H502" s="80"/>
      <c r="I502" s="80"/>
      <c r="J502" s="80"/>
      <c r="K502" s="80"/>
      <c r="L502" s="81"/>
      <c r="M502" s="82"/>
      <c r="N502" s="40"/>
      <c r="O502" s="40"/>
      <c r="P502" s="40"/>
      <c r="Q502" s="56"/>
      <c r="R502" s="82"/>
      <c r="S502" s="40"/>
      <c r="T502" s="40"/>
      <c r="U502" s="40"/>
      <c r="V502" s="56"/>
      <c r="W502" s="83"/>
      <c r="X502" s="84"/>
      <c r="Y502" s="85"/>
      <c r="Z502" s="70" t="str">
        <f>IFERROR(VLOOKUP(Y502, '【参考】数式用'!$A$2:$B$50, 2, FALSE), "")</f>
        <v/>
      </c>
      <c r="AA502" s="2"/>
      <c r="AB502" s="2"/>
      <c r="AC502" s="2"/>
      <c r="AD502" s="2"/>
      <c r="AE502" s="2"/>
      <c r="AF502" s="2"/>
      <c r="AG502" s="2"/>
      <c r="AH502" s="2"/>
      <c r="AI502" s="2"/>
      <c r="AJ502" s="2"/>
    </row>
    <row r="503" ht="34.5" customHeight="1">
      <c r="A503" s="2"/>
      <c r="B503" s="50">
        <f t="shared" si="1"/>
        <v>465</v>
      </c>
      <c r="C503" s="79"/>
      <c r="D503" s="80"/>
      <c r="E503" s="80"/>
      <c r="F503" s="80"/>
      <c r="G503" s="80"/>
      <c r="H503" s="80"/>
      <c r="I503" s="80"/>
      <c r="J503" s="80"/>
      <c r="K503" s="80"/>
      <c r="L503" s="81"/>
      <c r="M503" s="82"/>
      <c r="N503" s="40"/>
      <c r="O503" s="40"/>
      <c r="P503" s="40"/>
      <c r="Q503" s="56"/>
      <c r="R503" s="82"/>
      <c r="S503" s="40"/>
      <c r="T503" s="40"/>
      <c r="U503" s="40"/>
      <c r="V503" s="56"/>
      <c r="W503" s="83"/>
      <c r="X503" s="84"/>
      <c r="Y503" s="85"/>
      <c r="Z503" s="70" t="str">
        <f>IFERROR(VLOOKUP(Y503, '【参考】数式用'!$A$2:$B$50, 2, FALSE), "")</f>
        <v/>
      </c>
      <c r="AA503" s="2"/>
      <c r="AB503" s="2"/>
      <c r="AC503" s="2"/>
      <c r="AD503" s="2"/>
      <c r="AE503" s="2"/>
      <c r="AF503" s="2"/>
      <c r="AG503" s="2"/>
      <c r="AH503" s="2"/>
      <c r="AI503" s="2"/>
      <c r="AJ503" s="2"/>
    </row>
    <row r="504" ht="34.5" customHeight="1">
      <c r="A504" s="2"/>
      <c r="B504" s="50">
        <f t="shared" si="1"/>
        <v>466</v>
      </c>
      <c r="C504" s="79"/>
      <c r="D504" s="80"/>
      <c r="E504" s="80"/>
      <c r="F504" s="80"/>
      <c r="G504" s="80"/>
      <c r="H504" s="80"/>
      <c r="I504" s="80"/>
      <c r="J504" s="80"/>
      <c r="K504" s="80"/>
      <c r="L504" s="81"/>
      <c r="M504" s="82"/>
      <c r="N504" s="40"/>
      <c r="O504" s="40"/>
      <c r="P504" s="40"/>
      <c r="Q504" s="56"/>
      <c r="R504" s="82"/>
      <c r="S504" s="40"/>
      <c r="T504" s="40"/>
      <c r="U504" s="40"/>
      <c r="V504" s="56"/>
      <c r="W504" s="83"/>
      <c r="X504" s="84"/>
      <c r="Y504" s="85"/>
      <c r="Z504" s="70" t="str">
        <f>IFERROR(VLOOKUP(Y504, '【参考】数式用'!$A$2:$B$50, 2, FALSE), "")</f>
        <v/>
      </c>
      <c r="AA504" s="2"/>
      <c r="AB504" s="2"/>
      <c r="AC504" s="2"/>
      <c r="AD504" s="2"/>
      <c r="AE504" s="2"/>
      <c r="AF504" s="2"/>
      <c r="AG504" s="2"/>
      <c r="AH504" s="2"/>
      <c r="AI504" s="2"/>
      <c r="AJ504" s="2"/>
    </row>
    <row r="505" ht="34.5" customHeight="1">
      <c r="A505" s="2"/>
      <c r="B505" s="50">
        <f t="shared" si="1"/>
        <v>467</v>
      </c>
      <c r="C505" s="79"/>
      <c r="D505" s="80"/>
      <c r="E505" s="80"/>
      <c r="F505" s="80"/>
      <c r="G505" s="80"/>
      <c r="H505" s="80"/>
      <c r="I505" s="80"/>
      <c r="J505" s="80"/>
      <c r="K505" s="80"/>
      <c r="L505" s="81"/>
      <c r="M505" s="82"/>
      <c r="N505" s="40"/>
      <c r="O505" s="40"/>
      <c r="P505" s="40"/>
      <c r="Q505" s="56"/>
      <c r="R505" s="82"/>
      <c r="S505" s="40"/>
      <c r="T505" s="40"/>
      <c r="U505" s="40"/>
      <c r="V505" s="56"/>
      <c r="W505" s="83"/>
      <c r="X505" s="84"/>
      <c r="Y505" s="85"/>
      <c r="Z505" s="70" t="str">
        <f>IFERROR(VLOOKUP(Y505, '【参考】数式用'!$A$2:$B$50, 2, FALSE), "")</f>
        <v/>
      </c>
      <c r="AA505" s="2"/>
      <c r="AB505" s="2"/>
      <c r="AC505" s="2"/>
      <c r="AD505" s="2"/>
      <c r="AE505" s="2"/>
      <c r="AF505" s="2"/>
      <c r="AG505" s="2"/>
      <c r="AH505" s="2"/>
      <c r="AI505" s="2"/>
      <c r="AJ505" s="2"/>
    </row>
    <row r="506" ht="34.5" customHeight="1">
      <c r="A506" s="2"/>
      <c r="B506" s="50">
        <f t="shared" si="1"/>
        <v>468</v>
      </c>
      <c r="C506" s="79"/>
      <c r="D506" s="80"/>
      <c r="E506" s="80"/>
      <c r="F506" s="80"/>
      <c r="G506" s="80"/>
      <c r="H506" s="80"/>
      <c r="I506" s="80"/>
      <c r="J506" s="80"/>
      <c r="K506" s="80"/>
      <c r="L506" s="81"/>
      <c r="M506" s="82"/>
      <c r="N506" s="40"/>
      <c r="O506" s="40"/>
      <c r="P506" s="40"/>
      <c r="Q506" s="56"/>
      <c r="R506" s="82"/>
      <c r="S506" s="40"/>
      <c r="T506" s="40"/>
      <c r="U506" s="40"/>
      <c r="V506" s="56"/>
      <c r="W506" s="83"/>
      <c r="X506" s="84"/>
      <c r="Y506" s="85"/>
      <c r="Z506" s="70" t="str">
        <f>IFERROR(VLOOKUP(Y506, '【参考】数式用'!$A$2:$B$50, 2, FALSE), "")</f>
        <v/>
      </c>
      <c r="AA506" s="2"/>
      <c r="AB506" s="2"/>
      <c r="AC506" s="2"/>
      <c r="AD506" s="2"/>
      <c r="AE506" s="2"/>
      <c r="AF506" s="2"/>
      <c r="AG506" s="2"/>
      <c r="AH506" s="2"/>
      <c r="AI506" s="2"/>
      <c r="AJ506" s="2"/>
    </row>
    <row r="507" ht="34.5" customHeight="1">
      <c r="A507" s="2"/>
      <c r="B507" s="50">
        <f t="shared" si="1"/>
        <v>469</v>
      </c>
      <c r="C507" s="79"/>
      <c r="D507" s="80"/>
      <c r="E507" s="80"/>
      <c r="F507" s="80"/>
      <c r="G507" s="80"/>
      <c r="H507" s="80"/>
      <c r="I507" s="80"/>
      <c r="J507" s="80"/>
      <c r="K507" s="80"/>
      <c r="L507" s="81"/>
      <c r="M507" s="82"/>
      <c r="N507" s="40"/>
      <c r="O507" s="40"/>
      <c r="P507" s="40"/>
      <c r="Q507" s="56"/>
      <c r="R507" s="82"/>
      <c r="S507" s="40"/>
      <c r="T507" s="40"/>
      <c r="U507" s="40"/>
      <c r="V507" s="56"/>
      <c r="W507" s="83"/>
      <c r="X507" s="84"/>
      <c r="Y507" s="85"/>
      <c r="Z507" s="70" t="str">
        <f>IFERROR(VLOOKUP(Y507, '【参考】数式用'!$A$2:$B$50, 2, FALSE), "")</f>
        <v/>
      </c>
      <c r="AA507" s="2"/>
      <c r="AB507" s="2"/>
      <c r="AC507" s="2"/>
      <c r="AD507" s="2"/>
      <c r="AE507" s="2"/>
      <c r="AF507" s="2"/>
      <c r="AG507" s="2"/>
      <c r="AH507" s="2"/>
      <c r="AI507" s="2"/>
      <c r="AJ507" s="2"/>
    </row>
    <row r="508" ht="34.5" customHeight="1">
      <c r="A508" s="2"/>
      <c r="B508" s="50">
        <f t="shared" si="1"/>
        <v>470</v>
      </c>
      <c r="C508" s="79"/>
      <c r="D508" s="80"/>
      <c r="E508" s="80"/>
      <c r="F508" s="80"/>
      <c r="G508" s="80"/>
      <c r="H508" s="80"/>
      <c r="I508" s="80"/>
      <c r="J508" s="80"/>
      <c r="K508" s="80"/>
      <c r="L508" s="81"/>
      <c r="M508" s="82"/>
      <c r="N508" s="40"/>
      <c r="O508" s="40"/>
      <c r="P508" s="40"/>
      <c r="Q508" s="56"/>
      <c r="R508" s="82"/>
      <c r="S508" s="40"/>
      <c r="T508" s="40"/>
      <c r="U508" s="40"/>
      <c r="V508" s="56"/>
      <c r="W508" s="83"/>
      <c r="X508" s="84"/>
      <c r="Y508" s="85"/>
      <c r="Z508" s="70" t="str">
        <f>IFERROR(VLOOKUP(Y508, '【参考】数式用'!$A$2:$B$50, 2, FALSE), "")</f>
        <v/>
      </c>
      <c r="AA508" s="2"/>
      <c r="AB508" s="2"/>
      <c r="AC508" s="2"/>
      <c r="AD508" s="2"/>
      <c r="AE508" s="2"/>
      <c r="AF508" s="2"/>
      <c r="AG508" s="2"/>
      <c r="AH508" s="2"/>
      <c r="AI508" s="2"/>
      <c r="AJ508" s="2"/>
    </row>
    <row r="509" ht="34.5" customHeight="1">
      <c r="A509" s="2"/>
      <c r="B509" s="50">
        <f t="shared" si="1"/>
        <v>471</v>
      </c>
      <c r="C509" s="79"/>
      <c r="D509" s="80"/>
      <c r="E509" s="80"/>
      <c r="F509" s="80"/>
      <c r="G509" s="80"/>
      <c r="H509" s="80"/>
      <c r="I509" s="80"/>
      <c r="J509" s="80"/>
      <c r="K509" s="80"/>
      <c r="L509" s="81"/>
      <c r="M509" s="82"/>
      <c r="N509" s="40"/>
      <c r="O509" s="40"/>
      <c r="P509" s="40"/>
      <c r="Q509" s="56"/>
      <c r="R509" s="82"/>
      <c r="S509" s="40"/>
      <c r="T509" s="40"/>
      <c r="U509" s="40"/>
      <c r="V509" s="56"/>
      <c r="W509" s="83"/>
      <c r="X509" s="84"/>
      <c r="Y509" s="85"/>
      <c r="Z509" s="70" t="str">
        <f>IFERROR(VLOOKUP(Y509, '【参考】数式用'!$A$2:$B$50, 2, FALSE), "")</f>
        <v/>
      </c>
      <c r="AA509" s="2"/>
      <c r="AB509" s="2"/>
      <c r="AC509" s="2"/>
      <c r="AD509" s="2"/>
      <c r="AE509" s="2"/>
      <c r="AF509" s="2"/>
      <c r="AG509" s="2"/>
      <c r="AH509" s="2"/>
      <c r="AI509" s="2"/>
      <c r="AJ509" s="2"/>
    </row>
    <row r="510" ht="34.5" customHeight="1">
      <c r="A510" s="2"/>
      <c r="B510" s="50">
        <f t="shared" si="1"/>
        <v>472</v>
      </c>
      <c r="C510" s="79"/>
      <c r="D510" s="80"/>
      <c r="E510" s="80"/>
      <c r="F510" s="80"/>
      <c r="G510" s="80"/>
      <c r="H510" s="80"/>
      <c r="I510" s="80"/>
      <c r="J510" s="80"/>
      <c r="K510" s="80"/>
      <c r="L510" s="81"/>
      <c r="M510" s="82"/>
      <c r="N510" s="40"/>
      <c r="O510" s="40"/>
      <c r="P510" s="40"/>
      <c r="Q510" s="56"/>
      <c r="R510" s="82"/>
      <c r="S510" s="40"/>
      <c r="T510" s="40"/>
      <c r="U510" s="40"/>
      <c r="V510" s="56"/>
      <c r="W510" s="83"/>
      <c r="X510" s="84"/>
      <c r="Y510" s="85"/>
      <c r="Z510" s="70" t="str">
        <f>IFERROR(VLOOKUP(Y510, '【参考】数式用'!$A$2:$B$50, 2, FALSE), "")</f>
        <v/>
      </c>
      <c r="AA510" s="2"/>
      <c r="AB510" s="2"/>
      <c r="AC510" s="2"/>
      <c r="AD510" s="2"/>
      <c r="AE510" s="2"/>
      <c r="AF510" s="2"/>
      <c r="AG510" s="2"/>
      <c r="AH510" s="2"/>
      <c r="AI510" s="2"/>
      <c r="AJ510" s="2"/>
    </row>
    <row r="511" ht="34.5" customHeight="1">
      <c r="A511" s="2"/>
      <c r="B511" s="50">
        <f t="shared" si="1"/>
        <v>473</v>
      </c>
      <c r="C511" s="79"/>
      <c r="D511" s="80"/>
      <c r="E511" s="80"/>
      <c r="F511" s="80"/>
      <c r="G511" s="80"/>
      <c r="H511" s="80"/>
      <c r="I511" s="80"/>
      <c r="J511" s="80"/>
      <c r="K511" s="80"/>
      <c r="L511" s="81"/>
      <c r="M511" s="82"/>
      <c r="N511" s="40"/>
      <c r="O511" s="40"/>
      <c r="P511" s="40"/>
      <c r="Q511" s="56"/>
      <c r="R511" s="82"/>
      <c r="S511" s="40"/>
      <c r="T511" s="40"/>
      <c r="U511" s="40"/>
      <c r="V511" s="56"/>
      <c r="W511" s="83"/>
      <c r="X511" s="84"/>
      <c r="Y511" s="85"/>
      <c r="Z511" s="70" t="str">
        <f>IFERROR(VLOOKUP(Y511, '【参考】数式用'!$A$2:$B$50, 2, FALSE), "")</f>
        <v/>
      </c>
      <c r="AA511" s="2"/>
      <c r="AB511" s="2"/>
      <c r="AC511" s="2"/>
      <c r="AD511" s="2"/>
      <c r="AE511" s="2"/>
      <c r="AF511" s="2"/>
      <c r="AG511" s="2"/>
      <c r="AH511" s="2"/>
      <c r="AI511" s="2"/>
      <c r="AJ511" s="2"/>
    </row>
    <row r="512" ht="34.5" customHeight="1">
      <c r="A512" s="2"/>
      <c r="B512" s="50">
        <f t="shared" si="1"/>
        <v>474</v>
      </c>
      <c r="C512" s="79"/>
      <c r="D512" s="80"/>
      <c r="E512" s="80"/>
      <c r="F512" s="80"/>
      <c r="G512" s="80"/>
      <c r="H512" s="80"/>
      <c r="I512" s="80"/>
      <c r="J512" s="80"/>
      <c r="K512" s="80"/>
      <c r="L512" s="81"/>
      <c r="M512" s="82"/>
      <c r="N512" s="40"/>
      <c r="O512" s="40"/>
      <c r="P512" s="40"/>
      <c r="Q512" s="56"/>
      <c r="R512" s="82"/>
      <c r="S512" s="40"/>
      <c r="T512" s="40"/>
      <c r="U512" s="40"/>
      <c r="V512" s="56"/>
      <c r="W512" s="83"/>
      <c r="X512" s="84"/>
      <c r="Y512" s="85"/>
      <c r="Z512" s="70" t="str">
        <f>IFERROR(VLOOKUP(Y512, '【参考】数式用'!$A$2:$B$50, 2, FALSE), "")</f>
        <v/>
      </c>
      <c r="AA512" s="2"/>
      <c r="AB512" s="2"/>
      <c r="AC512" s="2"/>
      <c r="AD512" s="2"/>
      <c r="AE512" s="2"/>
      <c r="AF512" s="2"/>
      <c r="AG512" s="2"/>
      <c r="AH512" s="2"/>
      <c r="AI512" s="2"/>
      <c r="AJ512" s="2"/>
    </row>
    <row r="513" ht="34.5" customHeight="1">
      <c r="A513" s="2"/>
      <c r="B513" s="50">
        <f t="shared" si="1"/>
        <v>475</v>
      </c>
      <c r="C513" s="79"/>
      <c r="D513" s="80"/>
      <c r="E513" s="80"/>
      <c r="F513" s="80"/>
      <c r="G513" s="80"/>
      <c r="H513" s="80"/>
      <c r="I513" s="80"/>
      <c r="J513" s="80"/>
      <c r="K513" s="80"/>
      <c r="L513" s="81"/>
      <c r="M513" s="82"/>
      <c r="N513" s="40"/>
      <c r="O513" s="40"/>
      <c r="P513" s="40"/>
      <c r="Q513" s="56"/>
      <c r="R513" s="82"/>
      <c r="S513" s="40"/>
      <c r="T513" s="40"/>
      <c r="U513" s="40"/>
      <c r="V513" s="56"/>
      <c r="W513" s="83"/>
      <c r="X513" s="84"/>
      <c r="Y513" s="85"/>
      <c r="Z513" s="70" t="str">
        <f>IFERROR(VLOOKUP(Y513, '【参考】数式用'!$A$2:$B$50, 2, FALSE), "")</f>
        <v/>
      </c>
      <c r="AA513" s="2"/>
      <c r="AB513" s="2"/>
      <c r="AC513" s="2"/>
      <c r="AD513" s="2"/>
      <c r="AE513" s="2"/>
      <c r="AF513" s="2"/>
      <c r="AG513" s="2"/>
      <c r="AH513" s="2"/>
      <c r="AI513" s="2"/>
      <c r="AJ513" s="2"/>
    </row>
    <row r="514" ht="34.5" customHeight="1">
      <c r="A514" s="2"/>
      <c r="B514" s="50">
        <f t="shared" si="1"/>
        <v>476</v>
      </c>
      <c r="C514" s="79"/>
      <c r="D514" s="80"/>
      <c r="E514" s="80"/>
      <c r="F514" s="80"/>
      <c r="G514" s="80"/>
      <c r="H514" s="80"/>
      <c r="I514" s="80"/>
      <c r="J514" s="80"/>
      <c r="K514" s="80"/>
      <c r="L514" s="81"/>
      <c r="M514" s="82"/>
      <c r="N514" s="40"/>
      <c r="O514" s="40"/>
      <c r="P514" s="40"/>
      <c r="Q514" s="56"/>
      <c r="R514" s="82"/>
      <c r="S514" s="40"/>
      <c r="T514" s="40"/>
      <c r="U514" s="40"/>
      <c r="V514" s="56"/>
      <c r="W514" s="83"/>
      <c r="X514" s="84"/>
      <c r="Y514" s="85"/>
      <c r="Z514" s="70" t="str">
        <f>IFERROR(VLOOKUP(Y514, '【参考】数式用'!$A$2:$B$50, 2, FALSE), "")</f>
        <v/>
      </c>
      <c r="AA514" s="2"/>
      <c r="AB514" s="2"/>
      <c r="AC514" s="2"/>
      <c r="AD514" s="2"/>
      <c r="AE514" s="2"/>
      <c r="AF514" s="2"/>
      <c r="AG514" s="2"/>
      <c r="AH514" s="2"/>
      <c r="AI514" s="2"/>
      <c r="AJ514" s="2"/>
    </row>
    <row r="515" ht="34.5" customHeight="1">
      <c r="A515" s="2"/>
      <c r="B515" s="50">
        <f t="shared" si="1"/>
        <v>477</v>
      </c>
      <c r="C515" s="79"/>
      <c r="D515" s="80"/>
      <c r="E515" s="80"/>
      <c r="F515" s="80"/>
      <c r="G515" s="80"/>
      <c r="H515" s="80"/>
      <c r="I515" s="80"/>
      <c r="J515" s="80"/>
      <c r="K515" s="80"/>
      <c r="L515" s="81"/>
      <c r="M515" s="82"/>
      <c r="N515" s="40"/>
      <c r="O515" s="40"/>
      <c r="P515" s="40"/>
      <c r="Q515" s="56"/>
      <c r="R515" s="82"/>
      <c r="S515" s="40"/>
      <c r="T515" s="40"/>
      <c r="U515" s="40"/>
      <c r="V515" s="56"/>
      <c r="W515" s="83"/>
      <c r="X515" s="84"/>
      <c r="Y515" s="85"/>
      <c r="Z515" s="70" t="str">
        <f>IFERROR(VLOOKUP(Y515, '【参考】数式用'!$A$2:$B$50, 2, FALSE), "")</f>
        <v/>
      </c>
      <c r="AA515" s="2"/>
      <c r="AB515" s="2"/>
      <c r="AC515" s="2"/>
      <c r="AD515" s="2"/>
      <c r="AE515" s="2"/>
      <c r="AF515" s="2"/>
      <c r="AG515" s="2"/>
      <c r="AH515" s="2"/>
      <c r="AI515" s="2"/>
      <c r="AJ515" s="2"/>
    </row>
    <row r="516" ht="34.5" customHeight="1">
      <c r="A516" s="2"/>
      <c r="B516" s="50">
        <f t="shared" si="1"/>
        <v>478</v>
      </c>
      <c r="C516" s="79"/>
      <c r="D516" s="80"/>
      <c r="E516" s="80"/>
      <c r="F516" s="80"/>
      <c r="G516" s="80"/>
      <c r="H516" s="80"/>
      <c r="I516" s="80"/>
      <c r="J516" s="80"/>
      <c r="K516" s="80"/>
      <c r="L516" s="81"/>
      <c r="M516" s="82"/>
      <c r="N516" s="40"/>
      <c r="O516" s="40"/>
      <c r="P516" s="40"/>
      <c r="Q516" s="56"/>
      <c r="R516" s="82"/>
      <c r="S516" s="40"/>
      <c r="T516" s="40"/>
      <c r="U516" s="40"/>
      <c r="V516" s="56"/>
      <c r="W516" s="83"/>
      <c r="X516" s="84"/>
      <c r="Y516" s="85"/>
      <c r="Z516" s="70" t="str">
        <f>IFERROR(VLOOKUP(Y516, '【参考】数式用'!$A$2:$B$50, 2, FALSE), "")</f>
        <v/>
      </c>
      <c r="AA516" s="2"/>
      <c r="AB516" s="2"/>
      <c r="AC516" s="2"/>
      <c r="AD516" s="2"/>
      <c r="AE516" s="2"/>
      <c r="AF516" s="2"/>
      <c r="AG516" s="2"/>
      <c r="AH516" s="2"/>
      <c r="AI516" s="2"/>
      <c r="AJ516" s="2"/>
    </row>
    <row r="517" ht="34.5" customHeight="1">
      <c r="A517" s="2"/>
      <c r="B517" s="50">
        <f t="shared" si="1"/>
        <v>479</v>
      </c>
      <c r="C517" s="79"/>
      <c r="D517" s="80"/>
      <c r="E517" s="80"/>
      <c r="F517" s="80"/>
      <c r="G517" s="80"/>
      <c r="H517" s="80"/>
      <c r="I517" s="80"/>
      <c r="J517" s="80"/>
      <c r="K517" s="80"/>
      <c r="L517" s="81"/>
      <c r="M517" s="82"/>
      <c r="N517" s="40"/>
      <c r="O517" s="40"/>
      <c r="P517" s="40"/>
      <c r="Q517" s="56"/>
      <c r="R517" s="82"/>
      <c r="S517" s="40"/>
      <c r="T517" s="40"/>
      <c r="U517" s="40"/>
      <c r="V517" s="56"/>
      <c r="W517" s="83"/>
      <c r="X517" s="84"/>
      <c r="Y517" s="85"/>
      <c r="Z517" s="70" t="str">
        <f>IFERROR(VLOOKUP(Y517, '【参考】数式用'!$A$2:$B$50, 2, FALSE), "")</f>
        <v/>
      </c>
      <c r="AA517" s="2"/>
      <c r="AB517" s="2"/>
      <c r="AC517" s="2"/>
      <c r="AD517" s="2"/>
      <c r="AE517" s="2"/>
      <c r="AF517" s="2"/>
      <c r="AG517" s="2"/>
      <c r="AH517" s="2"/>
      <c r="AI517" s="2"/>
      <c r="AJ517" s="2"/>
    </row>
    <row r="518" ht="34.5" customHeight="1">
      <c r="A518" s="2"/>
      <c r="B518" s="50">
        <f t="shared" si="1"/>
        <v>480</v>
      </c>
      <c r="C518" s="79"/>
      <c r="D518" s="80"/>
      <c r="E518" s="80"/>
      <c r="F518" s="80"/>
      <c r="G518" s="80"/>
      <c r="H518" s="80"/>
      <c r="I518" s="80"/>
      <c r="J518" s="80"/>
      <c r="K518" s="80"/>
      <c r="L518" s="81"/>
      <c r="M518" s="82"/>
      <c r="N518" s="40"/>
      <c r="O518" s="40"/>
      <c r="P518" s="40"/>
      <c r="Q518" s="56"/>
      <c r="R518" s="82"/>
      <c r="S518" s="40"/>
      <c r="T518" s="40"/>
      <c r="U518" s="40"/>
      <c r="V518" s="56"/>
      <c r="W518" s="83"/>
      <c r="X518" s="84"/>
      <c r="Y518" s="85"/>
      <c r="Z518" s="70" t="str">
        <f>IFERROR(VLOOKUP(Y518, '【参考】数式用'!$A$2:$B$50, 2, FALSE), "")</f>
        <v/>
      </c>
      <c r="AA518" s="2"/>
      <c r="AB518" s="2"/>
      <c r="AC518" s="2"/>
      <c r="AD518" s="2"/>
      <c r="AE518" s="2"/>
      <c r="AF518" s="2"/>
      <c r="AG518" s="2"/>
      <c r="AH518" s="2"/>
      <c r="AI518" s="2"/>
      <c r="AJ518" s="2"/>
    </row>
    <row r="519" ht="34.5" customHeight="1">
      <c r="A519" s="2"/>
      <c r="B519" s="50">
        <f t="shared" si="1"/>
        <v>481</v>
      </c>
      <c r="C519" s="79"/>
      <c r="D519" s="80"/>
      <c r="E519" s="80"/>
      <c r="F519" s="80"/>
      <c r="G519" s="80"/>
      <c r="H519" s="80"/>
      <c r="I519" s="80"/>
      <c r="J519" s="80"/>
      <c r="K519" s="80"/>
      <c r="L519" s="81"/>
      <c r="M519" s="82"/>
      <c r="N519" s="40"/>
      <c r="O519" s="40"/>
      <c r="P519" s="40"/>
      <c r="Q519" s="56"/>
      <c r="R519" s="82"/>
      <c r="S519" s="40"/>
      <c r="T519" s="40"/>
      <c r="U519" s="40"/>
      <c r="V519" s="56"/>
      <c r="W519" s="83"/>
      <c r="X519" s="84"/>
      <c r="Y519" s="85"/>
      <c r="Z519" s="70" t="str">
        <f>IFERROR(VLOOKUP(Y519, '【参考】数式用'!$A$2:$B$50, 2, FALSE), "")</f>
        <v/>
      </c>
      <c r="AA519" s="2"/>
      <c r="AB519" s="2"/>
      <c r="AC519" s="2"/>
      <c r="AD519" s="2"/>
      <c r="AE519" s="2"/>
      <c r="AF519" s="2"/>
      <c r="AG519" s="2"/>
      <c r="AH519" s="2"/>
      <c r="AI519" s="2"/>
      <c r="AJ519" s="2"/>
    </row>
    <row r="520" ht="34.5" customHeight="1">
      <c r="A520" s="2"/>
      <c r="B520" s="50">
        <f t="shared" si="1"/>
        <v>482</v>
      </c>
      <c r="C520" s="79"/>
      <c r="D520" s="80"/>
      <c r="E520" s="80"/>
      <c r="F520" s="80"/>
      <c r="G520" s="80"/>
      <c r="H520" s="80"/>
      <c r="I520" s="80"/>
      <c r="J520" s="80"/>
      <c r="K520" s="80"/>
      <c r="L520" s="81"/>
      <c r="M520" s="82"/>
      <c r="N520" s="40"/>
      <c r="O520" s="40"/>
      <c r="P520" s="40"/>
      <c r="Q520" s="56"/>
      <c r="R520" s="82"/>
      <c r="S520" s="40"/>
      <c r="T520" s="40"/>
      <c r="U520" s="40"/>
      <c r="V520" s="56"/>
      <c r="W520" s="83"/>
      <c r="X520" s="84"/>
      <c r="Y520" s="85"/>
      <c r="Z520" s="70" t="str">
        <f>IFERROR(VLOOKUP(Y520, '【参考】数式用'!$A$2:$B$50, 2, FALSE), "")</f>
        <v/>
      </c>
      <c r="AA520" s="2"/>
      <c r="AB520" s="2"/>
      <c r="AC520" s="2"/>
      <c r="AD520" s="2"/>
      <c r="AE520" s="2"/>
      <c r="AF520" s="2"/>
      <c r="AG520" s="2"/>
      <c r="AH520" s="2"/>
      <c r="AI520" s="2"/>
      <c r="AJ520" s="2"/>
    </row>
    <row r="521" ht="34.5" customHeight="1">
      <c r="A521" s="2"/>
      <c r="B521" s="50">
        <f t="shared" si="1"/>
        <v>483</v>
      </c>
      <c r="C521" s="79"/>
      <c r="D521" s="80"/>
      <c r="E521" s="80"/>
      <c r="F521" s="80"/>
      <c r="G521" s="80"/>
      <c r="H521" s="80"/>
      <c r="I521" s="80"/>
      <c r="J521" s="80"/>
      <c r="K521" s="80"/>
      <c r="L521" s="81"/>
      <c r="M521" s="82"/>
      <c r="N521" s="40"/>
      <c r="O521" s="40"/>
      <c r="P521" s="40"/>
      <c r="Q521" s="56"/>
      <c r="R521" s="82"/>
      <c r="S521" s="40"/>
      <c r="T521" s="40"/>
      <c r="U521" s="40"/>
      <c r="V521" s="56"/>
      <c r="W521" s="83"/>
      <c r="X521" s="84"/>
      <c r="Y521" s="85"/>
      <c r="Z521" s="70" t="str">
        <f>IFERROR(VLOOKUP(Y521, '【参考】数式用'!$A$2:$B$50, 2, FALSE), "")</f>
        <v/>
      </c>
      <c r="AA521" s="2"/>
      <c r="AB521" s="2"/>
      <c r="AC521" s="2"/>
      <c r="AD521" s="2"/>
      <c r="AE521" s="2"/>
      <c r="AF521" s="2"/>
      <c r="AG521" s="2"/>
      <c r="AH521" s="2"/>
      <c r="AI521" s="2"/>
      <c r="AJ521" s="2"/>
    </row>
    <row r="522" ht="34.5" customHeight="1">
      <c r="A522" s="2"/>
      <c r="B522" s="50">
        <f t="shared" si="1"/>
        <v>484</v>
      </c>
      <c r="C522" s="79"/>
      <c r="D522" s="80"/>
      <c r="E522" s="80"/>
      <c r="F522" s="80"/>
      <c r="G522" s="80"/>
      <c r="H522" s="80"/>
      <c r="I522" s="80"/>
      <c r="J522" s="80"/>
      <c r="K522" s="80"/>
      <c r="L522" s="81"/>
      <c r="M522" s="82"/>
      <c r="N522" s="40"/>
      <c r="O522" s="40"/>
      <c r="P522" s="40"/>
      <c r="Q522" s="56"/>
      <c r="R522" s="82"/>
      <c r="S522" s="40"/>
      <c r="T522" s="40"/>
      <c r="U522" s="40"/>
      <c r="V522" s="56"/>
      <c r="W522" s="83"/>
      <c r="X522" s="84"/>
      <c r="Y522" s="85"/>
      <c r="Z522" s="70" t="str">
        <f>IFERROR(VLOOKUP(Y522, '【参考】数式用'!$A$2:$B$50, 2, FALSE), "")</f>
        <v/>
      </c>
      <c r="AA522" s="2"/>
      <c r="AB522" s="2"/>
      <c r="AC522" s="2"/>
      <c r="AD522" s="2"/>
      <c r="AE522" s="2"/>
      <c r="AF522" s="2"/>
      <c r="AG522" s="2"/>
      <c r="AH522" s="2"/>
      <c r="AI522" s="2"/>
      <c r="AJ522" s="2"/>
    </row>
    <row r="523" ht="34.5" customHeight="1">
      <c r="A523" s="2"/>
      <c r="B523" s="50">
        <f t="shared" si="1"/>
        <v>485</v>
      </c>
      <c r="C523" s="79"/>
      <c r="D523" s="80"/>
      <c r="E523" s="80"/>
      <c r="F523" s="80"/>
      <c r="G523" s="80"/>
      <c r="H523" s="80"/>
      <c r="I523" s="80"/>
      <c r="J523" s="80"/>
      <c r="K523" s="80"/>
      <c r="L523" s="81"/>
      <c r="M523" s="82"/>
      <c r="N523" s="40"/>
      <c r="O523" s="40"/>
      <c r="P523" s="40"/>
      <c r="Q523" s="56"/>
      <c r="R523" s="82"/>
      <c r="S523" s="40"/>
      <c r="T523" s="40"/>
      <c r="U523" s="40"/>
      <c r="V523" s="56"/>
      <c r="W523" s="83"/>
      <c r="X523" s="84"/>
      <c r="Y523" s="85"/>
      <c r="Z523" s="70" t="str">
        <f>IFERROR(VLOOKUP(Y523, '【参考】数式用'!$A$2:$B$50, 2, FALSE), "")</f>
        <v/>
      </c>
      <c r="AA523" s="2"/>
      <c r="AB523" s="2"/>
      <c r="AC523" s="2"/>
      <c r="AD523" s="2"/>
      <c r="AE523" s="2"/>
      <c r="AF523" s="2"/>
      <c r="AG523" s="2"/>
      <c r="AH523" s="2"/>
      <c r="AI523" s="2"/>
      <c r="AJ523" s="2"/>
    </row>
    <row r="524" ht="34.5" customHeight="1">
      <c r="A524" s="2"/>
      <c r="B524" s="50">
        <f t="shared" si="1"/>
        <v>486</v>
      </c>
      <c r="C524" s="79"/>
      <c r="D524" s="80"/>
      <c r="E524" s="80"/>
      <c r="F524" s="80"/>
      <c r="G524" s="80"/>
      <c r="H524" s="80"/>
      <c r="I524" s="80"/>
      <c r="J524" s="80"/>
      <c r="K524" s="80"/>
      <c r="L524" s="81"/>
      <c r="M524" s="82"/>
      <c r="N524" s="40"/>
      <c r="O524" s="40"/>
      <c r="P524" s="40"/>
      <c r="Q524" s="56"/>
      <c r="R524" s="82"/>
      <c r="S524" s="40"/>
      <c r="T524" s="40"/>
      <c r="U524" s="40"/>
      <c r="V524" s="56"/>
      <c r="W524" s="83"/>
      <c r="X524" s="84"/>
      <c r="Y524" s="85"/>
      <c r="Z524" s="70" t="str">
        <f>IFERROR(VLOOKUP(Y524, '【参考】数式用'!$A$2:$B$50, 2, FALSE), "")</f>
        <v/>
      </c>
      <c r="AA524" s="2"/>
      <c r="AB524" s="2"/>
      <c r="AC524" s="2"/>
      <c r="AD524" s="2"/>
      <c r="AE524" s="2"/>
      <c r="AF524" s="2"/>
      <c r="AG524" s="2"/>
      <c r="AH524" s="2"/>
      <c r="AI524" s="2"/>
      <c r="AJ524" s="2"/>
    </row>
    <row r="525" ht="34.5" customHeight="1">
      <c r="A525" s="2"/>
      <c r="B525" s="50">
        <f t="shared" si="1"/>
        <v>487</v>
      </c>
      <c r="C525" s="79"/>
      <c r="D525" s="80"/>
      <c r="E525" s="80"/>
      <c r="F525" s="80"/>
      <c r="G525" s="80"/>
      <c r="H525" s="80"/>
      <c r="I525" s="80"/>
      <c r="J525" s="80"/>
      <c r="K525" s="80"/>
      <c r="L525" s="81"/>
      <c r="M525" s="82"/>
      <c r="N525" s="40"/>
      <c r="O525" s="40"/>
      <c r="P525" s="40"/>
      <c r="Q525" s="56"/>
      <c r="R525" s="82"/>
      <c r="S525" s="40"/>
      <c r="T525" s="40"/>
      <c r="U525" s="40"/>
      <c r="V525" s="56"/>
      <c r="W525" s="83"/>
      <c r="X525" s="84"/>
      <c r="Y525" s="85"/>
      <c r="Z525" s="70" t="str">
        <f>IFERROR(VLOOKUP(Y525, '【参考】数式用'!$A$2:$B$50, 2, FALSE), "")</f>
        <v/>
      </c>
      <c r="AA525" s="2"/>
      <c r="AB525" s="2"/>
      <c r="AC525" s="2"/>
      <c r="AD525" s="2"/>
      <c r="AE525" s="2"/>
      <c r="AF525" s="2"/>
      <c r="AG525" s="2"/>
      <c r="AH525" s="2"/>
      <c r="AI525" s="2"/>
      <c r="AJ525" s="2"/>
    </row>
    <row r="526" ht="34.5" customHeight="1">
      <c r="A526" s="2"/>
      <c r="B526" s="50">
        <f t="shared" si="1"/>
        <v>488</v>
      </c>
      <c r="C526" s="79"/>
      <c r="D526" s="80"/>
      <c r="E526" s="80"/>
      <c r="F526" s="80"/>
      <c r="G526" s="80"/>
      <c r="H526" s="80"/>
      <c r="I526" s="80"/>
      <c r="J526" s="80"/>
      <c r="K526" s="80"/>
      <c r="L526" s="81"/>
      <c r="M526" s="82"/>
      <c r="N526" s="40"/>
      <c r="O526" s="40"/>
      <c r="P526" s="40"/>
      <c r="Q526" s="56"/>
      <c r="R526" s="82"/>
      <c r="S526" s="40"/>
      <c r="T526" s="40"/>
      <c r="U526" s="40"/>
      <c r="V526" s="56"/>
      <c r="W526" s="83"/>
      <c r="X526" s="84"/>
      <c r="Y526" s="85"/>
      <c r="Z526" s="70" t="str">
        <f>IFERROR(VLOOKUP(Y526, '【参考】数式用'!$A$2:$B$50, 2, FALSE), "")</f>
        <v/>
      </c>
      <c r="AA526" s="2"/>
      <c r="AB526" s="2"/>
      <c r="AC526" s="2"/>
      <c r="AD526" s="2"/>
      <c r="AE526" s="2"/>
      <c r="AF526" s="2"/>
      <c r="AG526" s="2"/>
      <c r="AH526" s="2"/>
      <c r="AI526" s="2"/>
      <c r="AJ526" s="2"/>
    </row>
    <row r="527" ht="34.5" customHeight="1">
      <c r="A527" s="2"/>
      <c r="B527" s="50">
        <f t="shared" si="1"/>
        <v>489</v>
      </c>
      <c r="C527" s="79"/>
      <c r="D527" s="80"/>
      <c r="E527" s="80"/>
      <c r="F527" s="80"/>
      <c r="G527" s="80"/>
      <c r="H527" s="80"/>
      <c r="I527" s="80"/>
      <c r="J527" s="80"/>
      <c r="K527" s="80"/>
      <c r="L527" s="81"/>
      <c r="M527" s="82"/>
      <c r="N527" s="40"/>
      <c r="O527" s="40"/>
      <c r="P527" s="40"/>
      <c r="Q527" s="56"/>
      <c r="R527" s="82"/>
      <c r="S527" s="40"/>
      <c r="T527" s="40"/>
      <c r="U527" s="40"/>
      <c r="V527" s="56"/>
      <c r="W527" s="83"/>
      <c r="X527" s="84"/>
      <c r="Y527" s="85"/>
      <c r="Z527" s="70" t="str">
        <f>IFERROR(VLOOKUP(Y527, '【参考】数式用'!$A$2:$B$50, 2, FALSE), "")</f>
        <v/>
      </c>
      <c r="AA527" s="2"/>
      <c r="AB527" s="2"/>
      <c r="AC527" s="2"/>
      <c r="AD527" s="2"/>
      <c r="AE527" s="2"/>
      <c r="AF527" s="2"/>
      <c r="AG527" s="2"/>
      <c r="AH527" s="2"/>
      <c r="AI527" s="2"/>
      <c r="AJ527" s="2"/>
    </row>
    <row r="528" ht="34.5" customHeight="1">
      <c r="A528" s="2"/>
      <c r="B528" s="50">
        <f t="shared" si="1"/>
        <v>490</v>
      </c>
      <c r="C528" s="79"/>
      <c r="D528" s="80"/>
      <c r="E528" s="80"/>
      <c r="F528" s="80"/>
      <c r="G528" s="80"/>
      <c r="H528" s="80"/>
      <c r="I528" s="80"/>
      <c r="J528" s="80"/>
      <c r="K528" s="80"/>
      <c r="L528" s="81"/>
      <c r="M528" s="82"/>
      <c r="N528" s="40"/>
      <c r="O528" s="40"/>
      <c r="P528" s="40"/>
      <c r="Q528" s="56"/>
      <c r="R528" s="82"/>
      <c r="S528" s="40"/>
      <c r="T528" s="40"/>
      <c r="U528" s="40"/>
      <c r="V528" s="56"/>
      <c r="W528" s="83"/>
      <c r="X528" s="84"/>
      <c r="Y528" s="85"/>
      <c r="Z528" s="70" t="str">
        <f>IFERROR(VLOOKUP(Y528, '【参考】数式用'!$A$2:$B$50, 2, FALSE), "")</f>
        <v/>
      </c>
      <c r="AA528" s="2"/>
      <c r="AB528" s="2"/>
      <c r="AC528" s="2"/>
      <c r="AD528" s="2"/>
      <c r="AE528" s="2"/>
      <c r="AF528" s="2"/>
      <c r="AG528" s="2"/>
      <c r="AH528" s="2"/>
      <c r="AI528" s="2"/>
      <c r="AJ528" s="2"/>
    </row>
    <row r="529" ht="34.5" customHeight="1">
      <c r="A529" s="2"/>
      <c r="B529" s="50">
        <f t="shared" si="1"/>
        <v>491</v>
      </c>
      <c r="C529" s="79"/>
      <c r="D529" s="80"/>
      <c r="E529" s="80"/>
      <c r="F529" s="80"/>
      <c r="G529" s="80"/>
      <c r="H529" s="80"/>
      <c r="I529" s="80"/>
      <c r="J529" s="80"/>
      <c r="K529" s="80"/>
      <c r="L529" s="81"/>
      <c r="M529" s="82"/>
      <c r="N529" s="40"/>
      <c r="O529" s="40"/>
      <c r="P529" s="40"/>
      <c r="Q529" s="56"/>
      <c r="R529" s="82"/>
      <c r="S529" s="40"/>
      <c r="T529" s="40"/>
      <c r="U529" s="40"/>
      <c r="V529" s="56"/>
      <c r="W529" s="83"/>
      <c r="X529" s="84"/>
      <c r="Y529" s="85"/>
      <c r="Z529" s="70" t="str">
        <f>IFERROR(VLOOKUP(Y529, '【参考】数式用'!$A$2:$B$50, 2, FALSE), "")</f>
        <v/>
      </c>
      <c r="AA529" s="2"/>
      <c r="AB529" s="2"/>
      <c r="AC529" s="2"/>
      <c r="AD529" s="2"/>
      <c r="AE529" s="2"/>
      <c r="AF529" s="2"/>
      <c r="AG529" s="2"/>
      <c r="AH529" s="2"/>
      <c r="AI529" s="2"/>
      <c r="AJ529" s="2"/>
    </row>
    <row r="530" ht="34.5" customHeight="1">
      <c r="A530" s="2"/>
      <c r="B530" s="50">
        <f t="shared" si="1"/>
        <v>492</v>
      </c>
      <c r="C530" s="79"/>
      <c r="D530" s="80"/>
      <c r="E530" s="80"/>
      <c r="F530" s="80"/>
      <c r="G530" s="80"/>
      <c r="H530" s="80"/>
      <c r="I530" s="80"/>
      <c r="J530" s="80"/>
      <c r="K530" s="80"/>
      <c r="L530" s="81"/>
      <c r="M530" s="82"/>
      <c r="N530" s="40"/>
      <c r="O530" s="40"/>
      <c r="P530" s="40"/>
      <c r="Q530" s="56"/>
      <c r="R530" s="82"/>
      <c r="S530" s="40"/>
      <c r="T530" s="40"/>
      <c r="U530" s="40"/>
      <c r="V530" s="56"/>
      <c r="W530" s="83"/>
      <c r="X530" s="84"/>
      <c r="Y530" s="85"/>
      <c r="Z530" s="70" t="str">
        <f>IFERROR(VLOOKUP(Y530, '【参考】数式用'!$A$2:$B$50, 2, FALSE), "")</f>
        <v/>
      </c>
      <c r="AA530" s="2"/>
      <c r="AB530" s="2"/>
      <c r="AC530" s="2"/>
      <c r="AD530" s="2"/>
      <c r="AE530" s="2"/>
      <c r="AF530" s="2"/>
      <c r="AG530" s="2"/>
      <c r="AH530" s="2"/>
      <c r="AI530" s="2"/>
      <c r="AJ530" s="2"/>
    </row>
    <row r="531" ht="34.5" customHeight="1">
      <c r="A531" s="2"/>
      <c r="B531" s="50">
        <f t="shared" si="1"/>
        <v>493</v>
      </c>
      <c r="C531" s="79"/>
      <c r="D531" s="80"/>
      <c r="E531" s="80"/>
      <c r="F531" s="80"/>
      <c r="G531" s="80"/>
      <c r="H531" s="80"/>
      <c r="I531" s="80"/>
      <c r="J531" s="80"/>
      <c r="K531" s="80"/>
      <c r="L531" s="81"/>
      <c r="M531" s="82"/>
      <c r="N531" s="40"/>
      <c r="O531" s="40"/>
      <c r="P531" s="40"/>
      <c r="Q531" s="56"/>
      <c r="R531" s="82"/>
      <c r="S531" s="40"/>
      <c r="T531" s="40"/>
      <c r="U531" s="40"/>
      <c r="V531" s="56"/>
      <c r="W531" s="83"/>
      <c r="X531" s="84"/>
      <c r="Y531" s="85"/>
      <c r="Z531" s="70" t="str">
        <f>IFERROR(VLOOKUP(Y531, '【参考】数式用'!$A$2:$B$50, 2, FALSE), "")</f>
        <v/>
      </c>
      <c r="AA531" s="2"/>
      <c r="AB531" s="2"/>
      <c r="AC531" s="2"/>
      <c r="AD531" s="2"/>
      <c r="AE531" s="2"/>
      <c r="AF531" s="2"/>
      <c r="AG531" s="2"/>
      <c r="AH531" s="2"/>
      <c r="AI531" s="2"/>
      <c r="AJ531" s="2"/>
    </row>
    <row r="532" ht="34.5" customHeight="1">
      <c r="A532" s="2"/>
      <c r="B532" s="50">
        <f t="shared" si="1"/>
        <v>494</v>
      </c>
      <c r="C532" s="79"/>
      <c r="D532" s="80"/>
      <c r="E532" s="80"/>
      <c r="F532" s="80"/>
      <c r="G532" s="80"/>
      <c r="H532" s="80"/>
      <c r="I532" s="80"/>
      <c r="J532" s="80"/>
      <c r="K532" s="80"/>
      <c r="L532" s="81"/>
      <c r="M532" s="82"/>
      <c r="N532" s="40"/>
      <c r="O532" s="40"/>
      <c r="P532" s="40"/>
      <c r="Q532" s="56"/>
      <c r="R532" s="82"/>
      <c r="S532" s="40"/>
      <c r="T532" s="40"/>
      <c r="U532" s="40"/>
      <c r="V532" s="56"/>
      <c r="W532" s="83"/>
      <c r="X532" s="84"/>
      <c r="Y532" s="85"/>
      <c r="Z532" s="70" t="str">
        <f>IFERROR(VLOOKUP(Y532, '【参考】数式用'!$A$2:$B$50, 2, FALSE), "")</f>
        <v/>
      </c>
      <c r="AA532" s="2"/>
      <c r="AB532" s="2"/>
      <c r="AC532" s="2"/>
      <c r="AD532" s="2"/>
      <c r="AE532" s="2"/>
      <c r="AF532" s="2"/>
      <c r="AG532" s="2"/>
      <c r="AH532" s="2"/>
      <c r="AI532" s="2"/>
      <c r="AJ532" s="2"/>
    </row>
    <row r="533" ht="34.5" customHeight="1">
      <c r="A533" s="2"/>
      <c r="B533" s="50">
        <f t="shared" si="1"/>
        <v>495</v>
      </c>
      <c r="C533" s="79"/>
      <c r="D533" s="80"/>
      <c r="E533" s="80"/>
      <c r="F533" s="80"/>
      <c r="G533" s="80"/>
      <c r="H533" s="80"/>
      <c r="I533" s="80"/>
      <c r="J533" s="80"/>
      <c r="K533" s="80"/>
      <c r="L533" s="81"/>
      <c r="M533" s="82"/>
      <c r="N533" s="40"/>
      <c r="O533" s="40"/>
      <c r="P533" s="40"/>
      <c r="Q533" s="56"/>
      <c r="R533" s="82"/>
      <c r="S533" s="40"/>
      <c r="T533" s="40"/>
      <c r="U533" s="40"/>
      <c r="V533" s="56"/>
      <c r="W533" s="83"/>
      <c r="X533" s="84"/>
      <c r="Y533" s="85"/>
      <c r="Z533" s="70" t="str">
        <f>IFERROR(VLOOKUP(Y533, '【参考】数式用'!$A$2:$B$50, 2, FALSE), "")</f>
        <v/>
      </c>
      <c r="AA533" s="2"/>
      <c r="AB533" s="2"/>
      <c r="AC533" s="2"/>
      <c r="AD533" s="2"/>
      <c r="AE533" s="2"/>
      <c r="AF533" s="2"/>
      <c r="AG533" s="2"/>
      <c r="AH533" s="2"/>
      <c r="AI533" s="2"/>
      <c r="AJ533" s="2"/>
    </row>
    <row r="534" ht="34.5" customHeight="1">
      <c r="A534" s="2"/>
      <c r="B534" s="50">
        <f t="shared" si="1"/>
        <v>496</v>
      </c>
      <c r="C534" s="79"/>
      <c r="D534" s="80"/>
      <c r="E534" s="80"/>
      <c r="F534" s="80"/>
      <c r="G534" s="80"/>
      <c r="H534" s="80"/>
      <c r="I534" s="80"/>
      <c r="J534" s="80"/>
      <c r="K534" s="80"/>
      <c r="L534" s="81"/>
      <c r="M534" s="82"/>
      <c r="N534" s="40"/>
      <c r="O534" s="40"/>
      <c r="P534" s="40"/>
      <c r="Q534" s="56"/>
      <c r="R534" s="82"/>
      <c r="S534" s="40"/>
      <c r="T534" s="40"/>
      <c r="U534" s="40"/>
      <c r="V534" s="56"/>
      <c r="W534" s="83"/>
      <c r="X534" s="84"/>
      <c r="Y534" s="85"/>
      <c r="Z534" s="70" t="str">
        <f>IFERROR(VLOOKUP(Y534, '【参考】数式用'!$A$2:$B$50, 2, FALSE), "")</f>
        <v/>
      </c>
      <c r="AA534" s="2"/>
      <c r="AB534" s="2"/>
      <c r="AC534" s="2"/>
      <c r="AD534" s="2"/>
      <c r="AE534" s="2"/>
      <c r="AF534" s="2"/>
      <c r="AG534" s="2"/>
      <c r="AH534" s="2"/>
      <c r="AI534" s="2"/>
      <c r="AJ534" s="2"/>
    </row>
    <row r="535" ht="34.5" customHeight="1">
      <c r="A535" s="2"/>
      <c r="B535" s="50">
        <f t="shared" si="1"/>
        <v>497</v>
      </c>
      <c r="C535" s="79"/>
      <c r="D535" s="80"/>
      <c r="E535" s="80"/>
      <c r="F535" s="80"/>
      <c r="G535" s="80"/>
      <c r="H535" s="80"/>
      <c r="I535" s="80"/>
      <c r="J535" s="80"/>
      <c r="K535" s="80"/>
      <c r="L535" s="81"/>
      <c r="M535" s="82"/>
      <c r="N535" s="40"/>
      <c r="O535" s="40"/>
      <c r="P535" s="40"/>
      <c r="Q535" s="56"/>
      <c r="R535" s="82"/>
      <c r="S535" s="40"/>
      <c r="T535" s="40"/>
      <c r="U535" s="40"/>
      <c r="V535" s="56"/>
      <c r="W535" s="83"/>
      <c r="X535" s="84"/>
      <c r="Y535" s="85"/>
      <c r="Z535" s="70" t="str">
        <f>IFERROR(VLOOKUP(Y535, '【参考】数式用'!$A$2:$B$50, 2, FALSE), "")</f>
        <v/>
      </c>
      <c r="AA535" s="2"/>
      <c r="AB535" s="2"/>
      <c r="AC535" s="2"/>
      <c r="AD535" s="2"/>
      <c r="AE535" s="2"/>
      <c r="AF535" s="2"/>
      <c r="AG535" s="2"/>
      <c r="AH535" s="2"/>
      <c r="AI535" s="2"/>
      <c r="AJ535" s="2"/>
    </row>
    <row r="536" ht="34.5" customHeight="1">
      <c r="A536" s="2"/>
      <c r="B536" s="50">
        <f t="shared" si="1"/>
        <v>498</v>
      </c>
      <c r="C536" s="79"/>
      <c r="D536" s="80"/>
      <c r="E536" s="80"/>
      <c r="F536" s="80"/>
      <c r="G536" s="80"/>
      <c r="H536" s="80"/>
      <c r="I536" s="80"/>
      <c r="J536" s="80"/>
      <c r="K536" s="80"/>
      <c r="L536" s="81"/>
      <c r="M536" s="82"/>
      <c r="N536" s="40"/>
      <c r="O536" s="40"/>
      <c r="P536" s="40"/>
      <c r="Q536" s="56"/>
      <c r="R536" s="82"/>
      <c r="S536" s="40"/>
      <c r="T536" s="40"/>
      <c r="U536" s="40"/>
      <c r="V536" s="56"/>
      <c r="W536" s="83"/>
      <c r="X536" s="84"/>
      <c r="Y536" s="85"/>
      <c r="Z536" s="70" t="str">
        <f>IFERROR(VLOOKUP(Y536, '【参考】数式用'!$A$2:$B$50, 2, FALSE), "")</f>
        <v/>
      </c>
      <c r="AA536" s="2"/>
      <c r="AB536" s="2"/>
      <c r="AC536" s="2"/>
      <c r="AD536" s="2"/>
      <c r="AE536" s="2"/>
      <c r="AF536" s="2"/>
      <c r="AG536" s="2"/>
      <c r="AH536" s="2"/>
      <c r="AI536" s="2"/>
      <c r="AJ536" s="2"/>
    </row>
    <row r="537" ht="34.5" customHeight="1">
      <c r="A537" s="2"/>
      <c r="B537" s="50">
        <f t="shared" si="1"/>
        <v>499</v>
      </c>
      <c r="C537" s="79"/>
      <c r="D537" s="80"/>
      <c r="E537" s="80"/>
      <c r="F537" s="80"/>
      <c r="G537" s="80"/>
      <c r="H537" s="80"/>
      <c r="I537" s="80"/>
      <c r="J537" s="80"/>
      <c r="K537" s="80"/>
      <c r="L537" s="81"/>
      <c r="M537" s="82"/>
      <c r="N537" s="40"/>
      <c r="O537" s="40"/>
      <c r="P537" s="40"/>
      <c r="Q537" s="56"/>
      <c r="R537" s="82"/>
      <c r="S537" s="40"/>
      <c r="T537" s="40"/>
      <c r="U537" s="40"/>
      <c r="V537" s="56"/>
      <c r="W537" s="83"/>
      <c r="X537" s="84"/>
      <c r="Y537" s="85"/>
      <c r="Z537" s="70" t="str">
        <f>IFERROR(VLOOKUP(Y537, '【参考】数式用'!$A$2:$B$50, 2, FALSE), "")</f>
        <v/>
      </c>
      <c r="AA537" s="2"/>
      <c r="AB537" s="2"/>
      <c r="AC537" s="2"/>
      <c r="AD537" s="2"/>
      <c r="AE537" s="2"/>
      <c r="AF537" s="2"/>
      <c r="AG537" s="2"/>
      <c r="AH537" s="2"/>
      <c r="AI537" s="2"/>
      <c r="AJ537" s="2"/>
    </row>
    <row r="538" ht="34.5" customHeight="1">
      <c r="A538" s="2"/>
      <c r="B538" s="50">
        <f t="shared" si="1"/>
        <v>500</v>
      </c>
      <c r="C538" s="79"/>
      <c r="D538" s="80"/>
      <c r="E538" s="80"/>
      <c r="F538" s="80"/>
      <c r="G538" s="80"/>
      <c r="H538" s="80"/>
      <c r="I538" s="80"/>
      <c r="J538" s="80"/>
      <c r="K538" s="80"/>
      <c r="L538" s="81"/>
      <c r="M538" s="82"/>
      <c r="N538" s="40"/>
      <c r="O538" s="40"/>
      <c r="P538" s="40"/>
      <c r="Q538" s="56"/>
      <c r="R538" s="82"/>
      <c r="S538" s="40"/>
      <c r="T538" s="40"/>
      <c r="U538" s="40"/>
      <c r="V538" s="56"/>
      <c r="W538" s="83"/>
      <c r="X538" s="84"/>
      <c r="Y538" s="85"/>
      <c r="Z538" s="70" t="str">
        <f>IFERROR(VLOOKUP(Y538, '【参考】数式用'!$A$2:$B$50, 2, FALSE), "")</f>
        <v/>
      </c>
      <c r="AA538" s="2"/>
      <c r="AB538" s="2"/>
      <c r="AC538" s="2"/>
      <c r="AD538" s="2"/>
      <c r="AE538" s="2"/>
      <c r="AF538" s="2"/>
      <c r="AG538" s="2"/>
      <c r="AH538" s="2"/>
      <c r="AI538" s="2"/>
      <c r="AJ538" s="2"/>
    </row>
    <row r="539" ht="34.5" customHeight="1">
      <c r="A539" s="2"/>
      <c r="B539" s="50">
        <f t="shared" si="1"/>
        <v>501</v>
      </c>
      <c r="C539" s="79"/>
      <c r="D539" s="80"/>
      <c r="E539" s="80"/>
      <c r="F539" s="80"/>
      <c r="G539" s="80"/>
      <c r="H539" s="80"/>
      <c r="I539" s="80"/>
      <c r="J539" s="80"/>
      <c r="K539" s="80"/>
      <c r="L539" s="81"/>
      <c r="M539" s="82"/>
      <c r="N539" s="40"/>
      <c r="O539" s="40"/>
      <c r="P539" s="40"/>
      <c r="Q539" s="56"/>
      <c r="R539" s="82"/>
      <c r="S539" s="40"/>
      <c r="T539" s="40"/>
      <c r="U539" s="40"/>
      <c r="V539" s="56"/>
      <c r="W539" s="83"/>
      <c r="X539" s="84"/>
      <c r="Y539" s="85"/>
      <c r="Z539" s="70" t="str">
        <f>IFERROR(VLOOKUP(Y539, '【参考】数式用'!$A$2:$B$50, 2, FALSE), "")</f>
        <v/>
      </c>
      <c r="AA539" s="2"/>
      <c r="AB539" s="2"/>
      <c r="AC539" s="2"/>
      <c r="AD539" s="2"/>
      <c r="AE539" s="2"/>
      <c r="AF539" s="2"/>
      <c r="AG539" s="2"/>
      <c r="AH539" s="2"/>
      <c r="AI539" s="2"/>
      <c r="AJ539" s="2"/>
    </row>
    <row r="540" ht="34.5" customHeight="1">
      <c r="A540" s="2"/>
      <c r="B540" s="50">
        <f t="shared" si="1"/>
        <v>502</v>
      </c>
      <c r="C540" s="79"/>
      <c r="D540" s="80"/>
      <c r="E540" s="80"/>
      <c r="F540" s="80"/>
      <c r="G540" s="80"/>
      <c r="H540" s="80"/>
      <c r="I540" s="80"/>
      <c r="J540" s="80"/>
      <c r="K540" s="80"/>
      <c r="L540" s="81"/>
      <c r="M540" s="82"/>
      <c r="N540" s="40"/>
      <c r="O540" s="40"/>
      <c r="P540" s="40"/>
      <c r="Q540" s="56"/>
      <c r="R540" s="82"/>
      <c r="S540" s="40"/>
      <c r="T540" s="40"/>
      <c r="U540" s="40"/>
      <c r="V540" s="56"/>
      <c r="W540" s="83"/>
      <c r="X540" s="84"/>
      <c r="Y540" s="85"/>
      <c r="Z540" s="70" t="str">
        <f>IFERROR(VLOOKUP(Y540, '【参考】数式用'!$A$2:$B$50, 2, FALSE), "")</f>
        <v/>
      </c>
      <c r="AA540" s="2"/>
      <c r="AB540" s="2"/>
      <c r="AC540" s="2"/>
      <c r="AD540" s="2"/>
      <c r="AE540" s="2"/>
      <c r="AF540" s="2"/>
      <c r="AG540" s="2"/>
      <c r="AH540" s="2"/>
      <c r="AI540" s="2"/>
      <c r="AJ540" s="2"/>
    </row>
    <row r="541" ht="34.5" customHeight="1">
      <c r="A541" s="2"/>
      <c r="B541" s="50">
        <f t="shared" si="1"/>
        <v>503</v>
      </c>
      <c r="C541" s="79"/>
      <c r="D541" s="80"/>
      <c r="E541" s="80"/>
      <c r="F541" s="80"/>
      <c r="G541" s="80"/>
      <c r="H541" s="80"/>
      <c r="I541" s="80"/>
      <c r="J541" s="80"/>
      <c r="K541" s="80"/>
      <c r="L541" s="81"/>
      <c r="M541" s="82"/>
      <c r="N541" s="40"/>
      <c r="O541" s="40"/>
      <c r="P541" s="40"/>
      <c r="Q541" s="56"/>
      <c r="R541" s="82"/>
      <c r="S541" s="40"/>
      <c r="T541" s="40"/>
      <c r="U541" s="40"/>
      <c r="V541" s="56"/>
      <c r="W541" s="83"/>
      <c r="X541" s="84"/>
      <c r="Y541" s="85"/>
      <c r="Z541" s="70" t="str">
        <f>IFERROR(VLOOKUP(Y541, '【参考】数式用'!$A$2:$B$50, 2, FALSE), "")</f>
        <v/>
      </c>
      <c r="AA541" s="2"/>
      <c r="AB541" s="2"/>
      <c r="AC541" s="2"/>
      <c r="AD541" s="2"/>
      <c r="AE541" s="2"/>
      <c r="AF541" s="2"/>
      <c r="AG541" s="2"/>
      <c r="AH541" s="2"/>
      <c r="AI541" s="2"/>
      <c r="AJ541" s="2"/>
    </row>
    <row r="542" ht="34.5" customHeight="1">
      <c r="A542" s="2"/>
      <c r="B542" s="50">
        <f t="shared" si="1"/>
        <v>504</v>
      </c>
      <c r="C542" s="79"/>
      <c r="D542" s="80"/>
      <c r="E542" s="80"/>
      <c r="F542" s="80"/>
      <c r="G542" s="80"/>
      <c r="H542" s="80"/>
      <c r="I542" s="80"/>
      <c r="J542" s="80"/>
      <c r="K542" s="80"/>
      <c r="L542" s="81"/>
      <c r="M542" s="82"/>
      <c r="N542" s="40"/>
      <c r="O542" s="40"/>
      <c r="P542" s="40"/>
      <c r="Q542" s="56"/>
      <c r="R542" s="82"/>
      <c r="S542" s="40"/>
      <c r="T542" s="40"/>
      <c r="U542" s="40"/>
      <c r="V542" s="56"/>
      <c r="W542" s="83"/>
      <c r="X542" s="84"/>
      <c r="Y542" s="85"/>
      <c r="Z542" s="70" t="str">
        <f>IFERROR(VLOOKUP(Y542, '【参考】数式用'!$A$2:$B$50, 2, FALSE), "")</f>
        <v/>
      </c>
      <c r="AA542" s="2"/>
      <c r="AB542" s="2"/>
      <c r="AC542" s="2"/>
      <c r="AD542" s="2"/>
      <c r="AE542" s="2"/>
      <c r="AF542" s="2"/>
      <c r="AG542" s="2"/>
      <c r="AH542" s="2"/>
      <c r="AI542" s="2"/>
      <c r="AJ542" s="2"/>
    </row>
    <row r="543" ht="34.5" customHeight="1">
      <c r="A543" s="2"/>
      <c r="B543" s="50">
        <f t="shared" si="1"/>
        <v>505</v>
      </c>
      <c r="C543" s="79"/>
      <c r="D543" s="80"/>
      <c r="E543" s="80"/>
      <c r="F543" s="80"/>
      <c r="G543" s="80"/>
      <c r="H543" s="80"/>
      <c r="I543" s="80"/>
      <c r="J543" s="80"/>
      <c r="K543" s="80"/>
      <c r="L543" s="81"/>
      <c r="M543" s="82"/>
      <c r="N543" s="40"/>
      <c r="O543" s="40"/>
      <c r="P543" s="40"/>
      <c r="Q543" s="56"/>
      <c r="R543" s="82"/>
      <c r="S543" s="40"/>
      <c r="T543" s="40"/>
      <c r="U543" s="40"/>
      <c r="V543" s="56"/>
      <c r="W543" s="83"/>
      <c r="X543" s="84"/>
      <c r="Y543" s="85"/>
      <c r="Z543" s="70" t="str">
        <f>IFERROR(VLOOKUP(Y543, '【参考】数式用'!$A$2:$B$50, 2, FALSE), "")</f>
        <v/>
      </c>
      <c r="AA543" s="2"/>
      <c r="AB543" s="2"/>
      <c r="AC543" s="2"/>
      <c r="AD543" s="2"/>
      <c r="AE543" s="2"/>
      <c r="AF543" s="2"/>
      <c r="AG543" s="2"/>
      <c r="AH543" s="2"/>
      <c r="AI543" s="2"/>
      <c r="AJ543" s="2"/>
    </row>
    <row r="544" ht="34.5" customHeight="1">
      <c r="A544" s="2"/>
      <c r="B544" s="50">
        <f t="shared" si="1"/>
        <v>506</v>
      </c>
      <c r="C544" s="79"/>
      <c r="D544" s="80"/>
      <c r="E544" s="80"/>
      <c r="F544" s="80"/>
      <c r="G544" s="80"/>
      <c r="H544" s="80"/>
      <c r="I544" s="80"/>
      <c r="J544" s="80"/>
      <c r="K544" s="80"/>
      <c r="L544" s="81"/>
      <c r="M544" s="82"/>
      <c r="N544" s="40"/>
      <c r="O544" s="40"/>
      <c r="P544" s="40"/>
      <c r="Q544" s="56"/>
      <c r="R544" s="82"/>
      <c r="S544" s="40"/>
      <c r="T544" s="40"/>
      <c r="U544" s="40"/>
      <c r="V544" s="56"/>
      <c r="W544" s="83"/>
      <c r="X544" s="84"/>
      <c r="Y544" s="85"/>
      <c r="Z544" s="70" t="str">
        <f>IFERROR(VLOOKUP(Y544, '【参考】数式用'!$A$2:$B$50, 2, FALSE), "")</f>
        <v/>
      </c>
      <c r="AA544" s="2"/>
      <c r="AB544" s="2"/>
      <c r="AC544" s="2"/>
      <c r="AD544" s="2"/>
      <c r="AE544" s="2"/>
      <c r="AF544" s="2"/>
      <c r="AG544" s="2"/>
      <c r="AH544" s="2"/>
      <c r="AI544" s="2"/>
      <c r="AJ544" s="2"/>
    </row>
    <row r="545" ht="34.5" customHeight="1">
      <c r="A545" s="2"/>
      <c r="B545" s="50">
        <f t="shared" si="1"/>
        <v>507</v>
      </c>
      <c r="C545" s="79"/>
      <c r="D545" s="80"/>
      <c r="E545" s="80"/>
      <c r="F545" s="80"/>
      <c r="G545" s="80"/>
      <c r="H545" s="80"/>
      <c r="I545" s="80"/>
      <c r="J545" s="80"/>
      <c r="K545" s="80"/>
      <c r="L545" s="81"/>
      <c r="M545" s="82"/>
      <c r="N545" s="40"/>
      <c r="O545" s="40"/>
      <c r="P545" s="40"/>
      <c r="Q545" s="56"/>
      <c r="R545" s="82"/>
      <c r="S545" s="40"/>
      <c r="T545" s="40"/>
      <c r="U545" s="40"/>
      <c r="V545" s="56"/>
      <c r="W545" s="83"/>
      <c r="X545" s="84"/>
      <c r="Y545" s="85"/>
      <c r="Z545" s="70" t="str">
        <f>IFERROR(VLOOKUP(Y545, '【参考】数式用'!$A$2:$B$50, 2, FALSE), "")</f>
        <v/>
      </c>
      <c r="AA545" s="2"/>
      <c r="AB545" s="2"/>
      <c r="AC545" s="2"/>
      <c r="AD545" s="2"/>
      <c r="AE545" s="2"/>
      <c r="AF545" s="2"/>
      <c r="AG545" s="2"/>
      <c r="AH545" s="2"/>
      <c r="AI545" s="2"/>
      <c r="AJ545" s="2"/>
    </row>
    <row r="546" ht="34.5" customHeight="1">
      <c r="A546" s="2"/>
      <c r="B546" s="50">
        <f t="shared" si="1"/>
        <v>508</v>
      </c>
      <c r="C546" s="79"/>
      <c r="D546" s="80"/>
      <c r="E546" s="80"/>
      <c r="F546" s="80"/>
      <c r="G546" s="80"/>
      <c r="H546" s="80"/>
      <c r="I546" s="80"/>
      <c r="J546" s="80"/>
      <c r="K546" s="80"/>
      <c r="L546" s="81"/>
      <c r="M546" s="82"/>
      <c r="N546" s="40"/>
      <c r="O546" s="40"/>
      <c r="P546" s="40"/>
      <c r="Q546" s="56"/>
      <c r="R546" s="82"/>
      <c r="S546" s="40"/>
      <c r="T546" s="40"/>
      <c r="U546" s="40"/>
      <c r="V546" s="56"/>
      <c r="W546" s="83"/>
      <c r="X546" s="84"/>
      <c r="Y546" s="85"/>
      <c r="Z546" s="70" t="str">
        <f>IFERROR(VLOOKUP(Y546, '【参考】数式用'!$A$2:$B$50, 2, FALSE), "")</f>
        <v/>
      </c>
      <c r="AA546" s="2"/>
      <c r="AB546" s="2"/>
      <c r="AC546" s="2"/>
      <c r="AD546" s="2"/>
      <c r="AE546" s="2"/>
      <c r="AF546" s="2"/>
      <c r="AG546" s="2"/>
      <c r="AH546" s="2"/>
      <c r="AI546" s="2"/>
      <c r="AJ546" s="2"/>
    </row>
    <row r="547" ht="34.5" customHeight="1">
      <c r="A547" s="2"/>
      <c r="B547" s="50">
        <f t="shared" si="1"/>
        <v>509</v>
      </c>
      <c r="C547" s="79"/>
      <c r="D547" s="80"/>
      <c r="E547" s="80"/>
      <c r="F547" s="80"/>
      <c r="G547" s="80"/>
      <c r="H547" s="80"/>
      <c r="I547" s="80"/>
      <c r="J547" s="80"/>
      <c r="K547" s="80"/>
      <c r="L547" s="81"/>
      <c r="M547" s="82"/>
      <c r="N547" s="40"/>
      <c r="O547" s="40"/>
      <c r="P547" s="40"/>
      <c r="Q547" s="56"/>
      <c r="R547" s="82"/>
      <c r="S547" s="40"/>
      <c r="T547" s="40"/>
      <c r="U547" s="40"/>
      <c r="V547" s="56"/>
      <c r="W547" s="83"/>
      <c r="X547" s="84"/>
      <c r="Y547" s="85"/>
      <c r="Z547" s="70" t="str">
        <f>IFERROR(VLOOKUP(Y547, '【参考】数式用'!$A$2:$B$50, 2, FALSE), "")</f>
        <v/>
      </c>
      <c r="AA547" s="2"/>
      <c r="AB547" s="2"/>
      <c r="AC547" s="2"/>
      <c r="AD547" s="2"/>
      <c r="AE547" s="2"/>
      <c r="AF547" s="2"/>
      <c r="AG547" s="2"/>
      <c r="AH547" s="2"/>
      <c r="AI547" s="2"/>
      <c r="AJ547" s="2"/>
    </row>
    <row r="548" ht="34.5" customHeight="1">
      <c r="A548" s="2"/>
      <c r="B548" s="50">
        <f t="shared" si="1"/>
        <v>510</v>
      </c>
      <c r="C548" s="79"/>
      <c r="D548" s="80"/>
      <c r="E548" s="80"/>
      <c r="F548" s="80"/>
      <c r="G548" s="80"/>
      <c r="H548" s="80"/>
      <c r="I548" s="80"/>
      <c r="J548" s="80"/>
      <c r="K548" s="80"/>
      <c r="L548" s="81"/>
      <c r="M548" s="82"/>
      <c r="N548" s="40"/>
      <c r="O548" s="40"/>
      <c r="P548" s="40"/>
      <c r="Q548" s="56"/>
      <c r="R548" s="82"/>
      <c r="S548" s="40"/>
      <c r="T548" s="40"/>
      <c r="U548" s="40"/>
      <c r="V548" s="56"/>
      <c r="W548" s="83"/>
      <c r="X548" s="84"/>
      <c r="Y548" s="85"/>
      <c r="Z548" s="70" t="str">
        <f>IFERROR(VLOOKUP(Y548, '【参考】数式用'!$A$2:$B$50, 2, FALSE), "")</f>
        <v/>
      </c>
      <c r="AA548" s="2"/>
      <c r="AB548" s="2"/>
      <c r="AC548" s="2"/>
      <c r="AD548" s="2"/>
      <c r="AE548" s="2"/>
      <c r="AF548" s="2"/>
      <c r="AG548" s="2"/>
      <c r="AH548" s="2"/>
      <c r="AI548" s="2"/>
      <c r="AJ548" s="2"/>
    </row>
    <row r="549" ht="34.5" customHeight="1">
      <c r="A549" s="2"/>
      <c r="B549" s="50">
        <f t="shared" si="1"/>
        <v>511</v>
      </c>
      <c r="C549" s="79"/>
      <c r="D549" s="80"/>
      <c r="E549" s="80"/>
      <c r="F549" s="80"/>
      <c r="G549" s="80"/>
      <c r="H549" s="80"/>
      <c r="I549" s="80"/>
      <c r="J549" s="80"/>
      <c r="K549" s="80"/>
      <c r="L549" s="81"/>
      <c r="M549" s="82"/>
      <c r="N549" s="40"/>
      <c r="O549" s="40"/>
      <c r="P549" s="40"/>
      <c r="Q549" s="56"/>
      <c r="R549" s="82"/>
      <c r="S549" s="40"/>
      <c r="T549" s="40"/>
      <c r="U549" s="40"/>
      <c r="V549" s="56"/>
      <c r="W549" s="83"/>
      <c r="X549" s="84"/>
      <c r="Y549" s="85"/>
      <c r="Z549" s="70" t="str">
        <f>IFERROR(VLOOKUP(Y549, '【参考】数式用'!$A$2:$B$50, 2, FALSE), "")</f>
        <v/>
      </c>
      <c r="AA549" s="2"/>
      <c r="AB549" s="2"/>
      <c r="AC549" s="2"/>
      <c r="AD549" s="2"/>
      <c r="AE549" s="2"/>
      <c r="AF549" s="2"/>
      <c r="AG549" s="2"/>
      <c r="AH549" s="2"/>
      <c r="AI549" s="2"/>
      <c r="AJ549" s="2"/>
    </row>
    <row r="550" ht="34.5" customHeight="1">
      <c r="A550" s="2"/>
      <c r="B550" s="50">
        <f t="shared" si="1"/>
        <v>512</v>
      </c>
      <c r="C550" s="79"/>
      <c r="D550" s="80"/>
      <c r="E550" s="80"/>
      <c r="F550" s="80"/>
      <c r="G550" s="80"/>
      <c r="H550" s="80"/>
      <c r="I550" s="80"/>
      <c r="J550" s="80"/>
      <c r="K550" s="80"/>
      <c r="L550" s="81"/>
      <c r="M550" s="82"/>
      <c r="N550" s="40"/>
      <c r="O550" s="40"/>
      <c r="P550" s="40"/>
      <c r="Q550" s="56"/>
      <c r="R550" s="82"/>
      <c r="S550" s="40"/>
      <c r="T550" s="40"/>
      <c r="U550" s="40"/>
      <c r="V550" s="56"/>
      <c r="W550" s="83"/>
      <c r="X550" s="84"/>
      <c r="Y550" s="85"/>
      <c r="Z550" s="70" t="str">
        <f>IFERROR(VLOOKUP(Y550, '【参考】数式用'!$A$2:$B$50, 2, FALSE), "")</f>
        <v/>
      </c>
      <c r="AA550" s="2"/>
      <c r="AB550" s="2"/>
      <c r="AC550" s="2"/>
      <c r="AD550" s="2"/>
      <c r="AE550" s="2"/>
      <c r="AF550" s="2"/>
      <c r="AG550" s="2"/>
      <c r="AH550" s="2"/>
      <c r="AI550" s="2"/>
      <c r="AJ550" s="2"/>
    </row>
    <row r="551" ht="34.5" customHeight="1">
      <c r="A551" s="2"/>
      <c r="B551" s="50">
        <f t="shared" si="1"/>
        <v>513</v>
      </c>
      <c r="C551" s="79"/>
      <c r="D551" s="80"/>
      <c r="E551" s="80"/>
      <c r="F551" s="80"/>
      <c r="G551" s="80"/>
      <c r="H551" s="80"/>
      <c r="I551" s="80"/>
      <c r="J551" s="80"/>
      <c r="K551" s="80"/>
      <c r="L551" s="81"/>
      <c r="M551" s="82"/>
      <c r="N551" s="40"/>
      <c r="O551" s="40"/>
      <c r="P551" s="40"/>
      <c r="Q551" s="56"/>
      <c r="R551" s="82"/>
      <c r="S551" s="40"/>
      <c r="T551" s="40"/>
      <c r="U551" s="40"/>
      <c r="V551" s="56"/>
      <c r="W551" s="83"/>
      <c r="X551" s="84"/>
      <c r="Y551" s="85"/>
      <c r="Z551" s="70" t="str">
        <f>IFERROR(VLOOKUP(Y551, '【参考】数式用'!$A$2:$B$50, 2, FALSE), "")</f>
        <v/>
      </c>
      <c r="AA551" s="2"/>
      <c r="AB551" s="2"/>
      <c r="AC551" s="2"/>
      <c r="AD551" s="2"/>
      <c r="AE551" s="2"/>
      <c r="AF551" s="2"/>
      <c r="AG551" s="2"/>
      <c r="AH551" s="2"/>
      <c r="AI551" s="2"/>
      <c r="AJ551" s="2"/>
    </row>
    <row r="552" ht="34.5" customHeight="1">
      <c r="A552" s="2"/>
      <c r="B552" s="50">
        <f t="shared" si="1"/>
        <v>514</v>
      </c>
      <c r="C552" s="79"/>
      <c r="D552" s="80"/>
      <c r="E552" s="80"/>
      <c r="F552" s="80"/>
      <c r="G552" s="80"/>
      <c r="H552" s="80"/>
      <c r="I552" s="80"/>
      <c r="J552" s="80"/>
      <c r="K552" s="80"/>
      <c r="L552" s="81"/>
      <c r="M552" s="82"/>
      <c r="N552" s="40"/>
      <c r="O552" s="40"/>
      <c r="P552" s="40"/>
      <c r="Q552" s="56"/>
      <c r="R552" s="82"/>
      <c r="S552" s="40"/>
      <c r="T552" s="40"/>
      <c r="U552" s="40"/>
      <c r="V552" s="56"/>
      <c r="W552" s="83"/>
      <c r="X552" s="84"/>
      <c r="Y552" s="85"/>
      <c r="Z552" s="70" t="str">
        <f>IFERROR(VLOOKUP(Y552, '【参考】数式用'!$A$2:$B$50, 2, FALSE), "")</f>
        <v/>
      </c>
      <c r="AA552" s="2"/>
      <c r="AB552" s="2"/>
      <c r="AC552" s="2"/>
      <c r="AD552" s="2"/>
      <c r="AE552" s="2"/>
      <c r="AF552" s="2"/>
      <c r="AG552" s="2"/>
      <c r="AH552" s="2"/>
      <c r="AI552" s="2"/>
      <c r="AJ552" s="2"/>
    </row>
    <row r="553" ht="34.5" customHeight="1">
      <c r="A553" s="2"/>
      <c r="B553" s="50">
        <f t="shared" si="1"/>
        <v>515</v>
      </c>
      <c r="C553" s="79"/>
      <c r="D553" s="80"/>
      <c r="E553" s="80"/>
      <c r="F553" s="80"/>
      <c r="G553" s="80"/>
      <c r="H553" s="80"/>
      <c r="I553" s="80"/>
      <c r="J553" s="80"/>
      <c r="K553" s="80"/>
      <c r="L553" s="81"/>
      <c r="M553" s="82"/>
      <c r="N553" s="40"/>
      <c r="O553" s="40"/>
      <c r="P553" s="40"/>
      <c r="Q553" s="56"/>
      <c r="R553" s="82"/>
      <c r="S553" s="40"/>
      <c r="T553" s="40"/>
      <c r="U553" s="40"/>
      <c r="V553" s="56"/>
      <c r="W553" s="83"/>
      <c r="X553" s="84"/>
      <c r="Y553" s="85"/>
      <c r="Z553" s="70" t="str">
        <f>IFERROR(VLOOKUP(Y553, '【参考】数式用'!$A$2:$B$50, 2, FALSE), "")</f>
        <v/>
      </c>
      <c r="AA553" s="2"/>
      <c r="AB553" s="2"/>
      <c r="AC553" s="2"/>
      <c r="AD553" s="2"/>
      <c r="AE553" s="2"/>
      <c r="AF553" s="2"/>
      <c r="AG553" s="2"/>
      <c r="AH553" s="2"/>
      <c r="AI553" s="2"/>
      <c r="AJ553" s="2"/>
    </row>
    <row r="554" ht="34.5" customHeight="1">
      <c r="A554" s="2"/>
      <c r="B554" s="50">
        <f t="shared" si="1"/>
        <v>516</v>
      </c>
      <c r="C554" s="79"/>
      <c r="D554" s="80"/>
      <c r="E554" s="80"/>
      <c r="F554" s="80"/>
      <c r="G554" s="80"/>
      <c r="H554" s="80"/>
      <c r="I554" s="80"/>
      <c r="J554" s="80"/>
      <c r="K554" s="80"/>
      <c r="L554" s="81"/>
      <c r="M554" s="82"/>
      <c r="N554" s="40"/>
      <c r="O554" s="40"/>
      <c r="P554" s="40"/>
      <c r="Q554" s="56"/>
      <c r="R554" s="82"/>
      <c r="S554" s="40"/>
      <c r="T554" s="40"/>
      <c r="U554" s="40"/>
      <c r="V554" s="56"/>
      <c r="W554" s="83"/>
      <c r="X554" s="84"/>
      <c r="Y554" s="85"/>
      <c r="Z554" s="70" t="str">
        <f>IFERROR(VLOOKUP(Y554, '【参考】数式用'!$A$2:$B$50, 2, FALSE), "")</f>
        <v/>
      </c>
      <c r="AA554" s="2"/>
      <c r="AB554" s="2"/>
      <c r="AC554" s="2"/>
      <c r="AD554" s="2"/>
      <c r="AE554" s="2"/>
      <c r="AF554" s="2"/>
      <c r="AG554" s="2"/>
      <c r="AH554" s="2"/>
      <c r="AI554" s="2"/>
      <c r="AJ554" s="2"/>
    </row>
    <row r="555" ht="34.5" customHeight="1">
      <c r="A555" s="2"/>
      <c r="B555" s="50">
        <f t="shared" si="1"/>
        <v>517</v>
      </c>
      <c r="C555" s="79"/>
      <c r="D555" s="80"/>
      <c r="E555" s="80"/>
      <c r="F555" s="80"/>
      <c r="G555" s="80"/>
      <c r="H555" s="80"/>
      <c r="I555" s="80"/>
      <c r="J555" s="80"/>
      <c r="K555" s="80"/>
      <c r="L555" s="81"/>
      <c r="M555" s="82"/>
      <c r="N555" s="40"/>
      <c r="O555" s="40"/>
      <c r="P555" s="40"/>
      <c r="Q555" s="56"/>
      <c r="R555" s="82"/>
      <c r="S555" s="40"/>
      <c r="T555" s="40"/>
      <c r="U555" s="40"/>
      <c r="V555" s="56"/>
      <c r="W555" s="83"/>
      <c r="X555" s="84"/>
      <c r="Y555" s="85"/>
      <c r="Z555" s="70" t="str">
        <f>IFERROR(VLOOKUP(Y555, '【参考】数式用'!$A$2:$B$50, 2, FALSE), "")</f>
        <v/>
      </c>
      <c r="AA555" s="2"/>
      <c r="AB555" s="2"/>
      <c r="AC555" s="2"/>
      <c r="AD555" s="2"/>
      <c r="AE555" s="2"/>
      <c r="AF555" s="2"/>
      <c r="AG555" s="2"/>
      <c r="AH555" s="2"/>
      <c r="AI555" s="2"/>
      <c r="AJ555" s="2"/>
    </row>
    <row r="556" ht="34.5" customHeight="1">
      <c r="A556" s="2"/>
      <c r="B556" s="50">
        <f t="shared" si="1"/>
        <v>518</v>
      </c>
      <c r="C556" s="79"/>
      <c r="D556" s="80"/>
      <c r="E556" s="80"/>
      <c r="F556" s="80"/>
      <c r="G556" s="80"/>
      <c r="H556" s="80"/>
      <c r="I556" s="80"/>
      <c r="J556" s="80"/>
      <c r="K556" s="80"/>
      <c r="L556" s="81"/>
      <c r="M556" s="82"/>
      <c r="N556" s="40"/>
      <c r="O556" s="40"/>
      <c r="P556" s="40"/>
      <c r="Q556" s="56"/>
      <c r="R556" s="82"/>
      <c r="S556" s="40"/>
      <c r="T556" s="40"/>
      <c r="U556" s="40"/>
      <c r="V556" s="56"/>
      <c r="W556" s="83"/>
      <c r="X556" s="84"/>
      <c r="Y556" s="85"/>
      <c r="Z556" s="70" t="str">
        <f>IFERROR(VLOOKUP(Y556, '【参考】数式用'!$A$2:$B$50, 2, FALSE), "")</f>
        <v/>
      </c>
      <c r="AA556" s="2"/>
      <c r="AB556" s="2"/>
      <c r="AC556" s="2"/>
      <c r="AD556" s="2"/>
      <c r="AE556" s="2"/>
      <c r="AF556" s="2"/>
      <c r="AG556" s="2"/>
      <c r="AH556" s="2"/>
      <c r="AI556" s="2"/>
      <c r="AJ556" s="2"/>
    </row>
    <row r="557" ht="34.5" customHeight="1">
      <c r="A557" s="2"/>
      <c r="B557" s="50">
        <f t="shared" si="1"/>
        <v>519</v>
      </c>
      <c r="C557" s="79"/>
      <c r="D557" s="80"/>
      <c r="E557" s="80"/>
      <c r="F557" s="80"/>
      <c r="G557" s="80"/>
      <c r="H557" s="80"/>
      <c r="I557" s="80"/>
      <c r="J557" s="80"/>
      <c r="K557" s="80"/>
      <c r="L557" s="81"/>
      <c r="M557" s="82"/>
      <c r="N557" s="40"/>
      <c r="O557" s="40"/>
      <c r="P557" s="40"/>
      <c r="Q557" s="56"/>
      <c r="R557" s="82"/>
      <c r="S557" s="40"/>
      <c r="T557" s="40"/>
      <c r="U557" s="40"/>
      <c r="V557" s="56"/>
      <c r="W557" s="83"/>
      <c r="X557" s="84"/>
      <c r="Y557" s="85"/>
      <c r="Z557" s="70" t="str">
        <f>IFERROR(VLOOKUP(Y557, '【参考】数式用'!$A$2:$B$50, 2, FALSE), "")</f>
        <v/>
      </c>
      <c r="AA557" s="2"/>
      <c r="AB557" s="2"/>
      <c r="AC557" s="2"/>
      <c r="AD557" s="2"/>
      <c r="AE557" s="2"/>
      <c r="AF557" s="2"/>
      <c r="AG557" s="2"/>
      <c r="AH557" s="2"/>
      <c r="AI557" s="2"/>
      <c r="AJ557" s="2"/>
    </row>
    <row r="558" ht="34.5" customHeight="1">
      <c r="A558" s="2"/>
      <c r="B558" s="50">
        <f t="shared" si="1"/>
        <v>520</v>
      </c>
      <c r="C558" s="79"/>
      <c r="D558" s="80"/>
      <c r="E558" s="80"/>
      <c r="F558" s="80"/>
      <c r="G558" s="80"/>
      <c r="H558" s="80"/>
      <c r="I558" s="80"/>
      <c r="J558" s="80"/>
      <c r="K558" s="80"/>
      <c r="L558" s="81"/>
      <c r="M558" s="82"/>
      <c r="N558" s="40"/>
      <c r="O558" s="40"/>
      <c r="P558" s="40"/>
      <c r="Q558" s="56"/>
      <c r="R558" s="82"/>
      <c r="S558" s="40"/>
      <c r="T558" s="40"/>
      <c r="U558" s="40"/>
      <c r="V558" s="56"/>
      <c r="W558" s="83"/>
      <c r="X558" s="84"/>
      <c r="Y558" s="85"/>
      <c r="Z558" s="70" t="str">
        <f>IFERROR(VLOOKUP(Y558, '【参考】数式用'!$A$2:$B$50, 2, FALSE), "")</f>
        <v/>
      </c>
      <c r="AA558" s="2"/>
      <c r="AB558" s="2"/>
      <c r="AC558" s="2"/>
      <c r="AD558" s="2"/>
      <c r="AE558" s="2"/>
      <c r="AF558" s="2"/>
      <c r="AG558" s="2"/>
      <c r="AH558" s="2"/>
      <c r="AI558" s="2"/>
      <c r="AJ558" s="2"/>
    </row>
    <row r="559" ht="34.5" customHeight="1">
      <c r="A559" s="2"/>
      <c r="B559" s="50">
        <f t="shared" si="1"/>
        <v>521</v>
      </c>
      <c r="C559" s="79"/>
      <c r="D559" s="80"/>
      <c r="E559" s="80"/>
      <c r="F559" s="80"/>
      <c r="G559" s="80"/>
      <c r="H559" s="80"/>
      <c r="I559" s="80"/>
      <c r="J559" s="80"/>
      <c r="K559" s="80"/>
      <c r="L559" s="81"/>
      <c r="M559" s="82"/>
      <c r="N559" s="40"/>
      <c r="O559" s="40"/>
      <c r="P559" s="40"/>
      <c r="Q559" s="56"/>
      <c r="R559" s="82"/>
      <c r="S559" s="40"/>
      <c r="T559" s="40"/>
      <c r="U559" s="40"/>
      <c r="V559" s="56"/>
      <c r="W559" s="83"/>
      <c r="X559" s="84"/>
      <c r="Y559" s="85"/>
      <c r="Z559" s="70" t="str">
        <f>IFERROR(VLOOKUP(Y559, '【参考】数式用'!$A$2:$B$50, 2, FALSE), "")</f>
        <v/>
      </c>
      <c r="AA559" s="2"/>
      <c r="AB559" s="2"/>
      <c r="AC559" s="2"/>
      <c r="AD559" s="2"/>
      <c r="AE559" s="2"/>
      <c r="AF559" s="2"/>
      <c r="AG559" s="2"/>
      <c r="AH559" s="2"/>
      <c r="AI559" s="2"/>
      <c r="AJ559" s="2"/>
    </row>
    <row r="560" ht="34.5" customHeight="1">
      <c r="A560" s="2"/>
      <c r="B560" s="50">
        <f t="shared" si="1"/>
        <v>522</v>
      </c>
      <c r="C560" s="79"/>
      <c r="D560" s="80"/>
      <c r="E560" s="80"/>
      <c r="F560" s="80"/>
      <c r="G560" s="80"/>
      <c r="H560" s="80"/>
      <c r="I560" s="80"/>
      <c r="J560" s="80"/>
      <c r="K560" s="80"/>
      <c r="L560" s="81"/>
      <c r="M560" s="82"/>
      <c r="N560" s="40"/>
      <c r="O560" s="40"/>
      <c r="P560" s="40"/>
      <c r="Q560" s="56"/>
      <c r="R560" s="82"/>
      <c r="S560" s="40"/>
      <c r="T560" s="40"/>
      <c r="U560" s="40"/>
      <c r="V560" s="56"/>
      <c r="W560" s="83"/>
      <c r="X560" s="84"/>
      <c r="Y560" s="85"/>
      <c r="Z560" s="70" t="str">
        <f>IFERROR(VLOOKUP(Y560, '【参考】数式用'!$A$2:$B$50, 2, FALSE), "")</f>
        <v/>
      </c>
      <c r="AA560" s="2"/>
      <c r="AB560" s="2"/>
      <c r="AC560" s="2"/>
      <c r="AD560" s="2"/>
      <c r="AE560" s="2"/>
      <c r="AF560" s="2"/>
      <c r="AG560" s="2"/>
      <c r="AH560" s="2"/>
      <c r="AI560" s="2"/>
      <c r="AJ560" s="2"/>
    </row>
    <row r="561" ht="34.5" customHeight="1">
      <c r="A561" s="2"/>
      <c r="B561" s="50">
        <f t="shared" si="1"/>
        <v>523</v>
      </c>
      <c r="C561" s="79"/>
      <c r="D561" s="80"/>
      <c r="E561" s="80"/>
      <c r="F561" s="80"/>
      <c r="G561" s="80"/>
      <c r="H561" s="80"/>
      <c r="I561" s="80"/>
      <c r="J561" s="80"/>
      <c r="K561" s="80"/>
      <c r="L561" s="81"/>
      <c r="M561" s="82"/>
      <c r="N561" s="40"/>
      <c r="O561" s="40"/>
      <c r="P561" s="40"/>
      <c r="Q561" s="56"/>
      <c r="R561" s="82"/>
      <c r="S561" s="40"/>
      <c r="T561" s="40"/>
      <c r="U561" s="40"/>
      <c r="V561" s="56"/>
      <c r="W561" s="83"/>
      <c r="X561" s="84"/>
      <c r="Y561" s="85"/>
      <c r="Z561" s="70" t="str">
        <f>IFERROR(VLOOKUP(Y561, '【参考】数式用'!$A$2:$B$50, 2, FALSE), "")</f>
        <v/>
      </c>
      <c r="AA561" s="2"/>
      <c r="AB561" s="2"/>
      <c r="AC561" s="2"/>
      <c r="AD561" s="2"/>
      <c r="AE561" s="2"/>
      <c r="AF561" s="2"/>
      <c r="AG561" s="2"/>
      <c r="AH561" s="2"/>
      <c r="AI561" s="2"/>
      <c r="AJ561" s="2"/>
    </row>
    <row r="562" ht="34.5" customHeight="1">
      <c r="A562" s="2"/>
      <c r="B562" s="50">
        <f t="shared" si="1"/>
        <v>524</v>
      </c>
      <c r="C562" s="79"/>
      <c r="D562" s="80"/>
      <c r="E562" s="80"/>
      <c r="F562" s="80"/>
      <c r="G562" s="80"/>
      <c r="H562" s="80"/>
      <c r="I562" s="80"/>
      <c r="J562" s="80"/>
      <c r="K562" s="80"/>
      <c r="L562" s="81"/>
      <c r="M562" s="82"/>
      <c r="N562" s="40"/>
      <c r="O562" s="40"/>
      <c r="P562" s="40"/>
      <c r="Q562" s="56"/>
      <c r="R562" s="82"/>
      <c r="S562" s="40"/>
      <c r="T562" s="40"/>
      <c r="U562" s="40"/>
      <c r="V562" s="56"/>
      <c r="W562" s="83"/>
      <c r="X562" s="84"/>
      <c r="Y562" s="85"/>
      <c r="Z562" s="70" t="str">
        <f>IFERROR(VLOOKUP(Y562, '【参考】数式用'!$A$2:$B$50, 2, FALSE), "")</f>
        <v/>
      </c>
      <c r="AA562" s="2"/>
      <c r="AB562" s="2"/>
      <c r="AC562" s="2"/>
      <c r="AD562" s="2"/>
      <c r="AE562" s="2"/>
      <c r="AF562" s="2"/>
      <c r="AG562" s="2"/>
      <c r="AH562" s="2"/>
      <c r="AI562" s="2"/>
      <c r="AJ562" s="2"/>
    </row>
    <row r="563" ht="34.5" customHeight="1">
      <c r="A563" s="2"/>
      <c r="B563" s="50">
        <f t="shared" si="1"/>
        <v>525</v>
      </c>
      <c r="C563" s="79"/>
      <c r="D563" s="80"/>
      <c r="E563" s="80"/>
      <c r="F563" s="80"/>
      <c r="G563" s="80"/>
      <c r="H563" s="80"/>
      <c r="I563" s="80"/>
      <c r="J563" s="80"/>
      <c r="K563" s="80"/>
      <c r="L563" s="81"/>
      <c r="M563" s="82"/>
      <c r="N563" s="40"/>
      <c r="O563" s="40"/>
      <c r="P563" s="40"/>
      <c r="Q563" s="56"/>
      <c r="R563" s="82"/>
      <c r="S563" s="40"/>
      <c r="T563" s="40"/>
      <c r="U563" s="40"/>
      <c r="V563" s="56"/>
      <c r="W563" s="83"/>
      <c r="X563" s="84"/>
      <c r="Y563" s="85"/>
      <c r="Z563" s="70" t="str">
        <f>IFERROR(VLOOKUP(Y563, '【参考】数式用'!$A$2:$B$50, 2, FALSE), "")</f>
        <v/>
      </c>
      <c r="AA563" s="2"/>
      <c r="AB563" s="2"/>
      <c r="AC563" s="2"/>
      <c r="AD563" s="2"/>
      <c r="AE563" s="2"/>
      <c r="AF563" s="2"/>
      <c r="AG563" s="2"/>
      <c r="AH563" s="2"/>
      <c r="AI563" s="2"/>
      <c r="AJ563" s="2"/>
    </row>
    <row r="564" ht="34.5" customHeight="1">
      <c r="A564" s="2"/>
      <c r="B564" s="50">
        <f t="shared" si="1"/>
        <v>526</v>
      </c>
      <c r="C564" s="79"/>
      <c r="D564" s="80"/>
      <c r="E564" s="80"/>
      <c r="F564" s="80"/>
      <c r="G564" s="80"/>
      <c r="H564" s="80"/>
      <c r="I564" s="80"/>
      <c r="J564" s="80"/>
      <c r="K564" s="80"/>
      <c r="L564" s="81"/>
      <c r="M564" s="82"/>
      <c r="N564" s="40"/>
      <c r="O564" s="40"/>
      <c r="P564" s="40"/>
      <c r="Q564" s="56"/>
      <c r="R564" s="82"/>
      <c r="S564" s="40"/>
      <c r="T564" s="40"/>
      <c r="U564" s="40"/>
      <c r="V564" s="56"/>
      <c r="W564" s="83"/>
      <c r="X564" s="84"/>
      <c r="Y564" s="85"/>
      <c r="Z564" s="70" t="str">
        <f>IFERROR(VLOOKUP(Y564, '【参考】数式用'!$A$2:$B$50, 2, FALSE), "")</f>
        <v/>
      </c>
      <c r="AA564" s="2"/>
      <c r="AB564" s="2"/>
      <c r="AC564" s="2"/>
      <c r="AD564" s="2"/>
      <c r="AE564" s="2"/>
      <c r="AF564" s="2"/>
      <c r="AG564" s="2"/>
      <c r="AH564" s="2"/>
      <c r="AI564" s="2"/>
      <c r="AJ564" s="2"/>
    </row>
    <row r="565" ht="34.5" customHeight="1">
      <c r="A565" s="2"/>
      <c r="B565" s="50">
        <f t="shared" si="1"/>
        <v>527</v>
      </c>
      <c r="C565" s="79"/>
      <c r="D565" s="80"/>
      <c r="E565" s="80"/>
      <c r="F565" s="80"/>
      <c r="G565" s="80"/>
      <c r="H565" s="80"/>
      <c r="I565" s="80"/>
      <c r="J565" s="80"/>
      <c r="K565" s="80"/>
      <c r="L565" s="81"/>
      <c r="M565" s="82"/>
      <c r="N565" s="40"/>
      <c r="O565" s="40"/>
      <c r="P565" s="40"/>
      <c r="Q565" s="56"/>
      <c r="R565" s="82"/>
      <c r="S565" s="40"/>
      <c r="T565" s="40"/>
      <c r="U565" s="40"/>
      <c r="V565" s="56"/>
      <c r="W565" s="83"/>
      <c r="X565" s="84"/>
      <c r="Y565" s="85"/>
      <c r="Z565" s="70" t="str">
        <f>IFERROR(VLOOKUP(Y565, '【参考】数式用'!$A$2:$B$50, 2, FALSE), "")</f>
        <v/>
      </c>
      <c r="AA565" s="2"/>
      <c r="AB565" s="2"/>
      <c r="AC565" s="2"/>
      <c r="AD565" s="2"/>
      <c r="AE565" s="2"/>
      <c r="AF565" s="2"/>
      <c r="AG565" s="2"/>
      <c r="AH565" s="2"/>
      <c r="AI565" s="2"/>
      <c r="AJ565" s="2"/>
    </row>
    <row r="566" ht="34.5" customHeight="1">
      <c r="A566" s="2"/>
      <c r="B566" s="50">
        <f t="shared" si="1"/>
        <v>528</v>
      </c>
      <c r="C566" s="79"/>
      <c r="D566" s="80"/>
      <c r="E566" s="80"/>
      <c r="F566" s="80"/>
      <c r="G566" s="80"/>
      <c r="H566" s="80"/>
      <c r="I566" s="80"/>
      <c r="J566" s="80"/>
      <c r="K566" s="80"/>
      <c r="L566" s="81"/>
      <c r="M566" s="82"/>
      <c r="N566" s="40"/>
      <c r="O566" s="40"/>
      <c r="P566" s="40"/>
      <c r="Q566" s="56"/>
      <c r="R566" s="82"/>
      <c r="S566" s="40"/>
      <c r="T566" s="40"/>
      <c r="U566" s="40"/>
      <c r="V566" s="56"/>
      <c r="W566" s="83"/>
      <c r="X566" s="84"/>
      <c r="Y566" s="85"/>
      <c r="Z566" s="70" t="str">
        <f>IFERROR(VLOOKUP(Y566, '【参考】数式用'!$A$2:$B$50, 2, FALSE), "")</f>
        <v/>
      </c>
      <c r="AA566" s="2"/>
      <c r="AB566" s="2"/>
      <c r="AC566" s="2"/>
      <c r="AD566" s="2"/>
      <c r="AE566" s="2"/>
      <c r="AF566" s="2"/>
      <c r="AG566" s="2"/>
      <c r="AH566" s="2"/>
      <c r="AI566" s="2"/>
      <c r="AJ566" s="2"/>
    </row>
    <row r="567" ht="34.5" customHeight="1">
      <c r="A567" s="2"/>
      <c r="B567" s="50">
        <f t="shared" si="1"/>
        <v>529</v>
      </c>
      <c r="C567" s="79"/>
      <c r="D567" s="80"/>
      <c r="E567" s="80"/>
      <c r="F567" s="80"/>
      <c r="G567" s="80"/>
      <c r="H567" s="80"/>
      <c r="I567" s="80"/>
      <c r="J567" s="80"/>
      <c r="K567" s="80"/>
      <c r="L567" s="81"/>
      <c r="M567" s="82"/>
      <c r="N567" s="40"/>
      <c r="O567" s="40"/>
      <c r="P567" s="40"/>
      <c r="Q567" s="56"/>
      <c r="R567" s="82"/>
      <c r="S567" s="40"/>
      <c r="T567" s="40"/>
      <c r="U567" s="40"/>
      <c r="V567" s="56"/>
      <c r="W567" s="83"/>
      <c r="X567" s="84"/>
      <c r="Y567" s="85"/>
      <c r="Z567" s="70" t="str">
        <f>IFERROR(VLOOKUP(Y567, '【参考】数式用'!$A$2:$B$50, 2, FALSE), "")</f>
        <v/>
      </c>
      <c r="AA567" s="2"/>
      <c r="AB567" s="2"/>
      <c r="AC567" s="2"/>
      <c r="AD567" s="2"/>
      <c r="AE567" s="2"/>
      <c r="AF567" s="2"/>
      <c r="AG567" s="2"/>
      <c r="AH567" s="2"/>
      <c r="AI567" s="2"/>
      <c r="AJ567" s="2"/>
    </row>
    <row r="568" ht="34.5" customHeight="1">
      <c r="A568" s="2"/>
      <c r="B568" s="50">
        <f t="shared" si="1"/>
        <v>530</v>
      </c>
      <c r="C568" s="79"/>
      <c r="D568" s="80"/>
      <c r="E568" s="80"/>
      <c r="F568" s="80"/>
      <c r="G568" s="80"/>
      <c r="H568" s="80"/>
      <c r="I568" s="80"/>
      <c r="J568" s="80"/>
      <c r="K568" s="80"/>
      <c r="L568" s="81"/>
      <c r="M568" s="82"/>
      <c r="N568" s="40"/>
      <c r="O568" s="40"/>
      <c r="P568" s="40"/>
      <c r="Q568" s="56"/>
      <c r="R568" s="82"/>
      <c r="S568" s="40"/>
      <c r="T568" s="40"/>
      <c r="U568" s="40"/>
      <c r="V568" s="56"/>
      <c r="W568" s="83"/>
      <c r="X568" s="84"/>
      <c r="Y568" s="85"/>
      <c r="Z568" s="70" t="str">
        <f>IFERROR(VLOOKUP(Y568, '【参考】数式用'!$A$2:$B$50, 2, FALSE), "")</f>
        <v/>
      </c>
      <c r="AA568" s="2"/>
      <c r="AB568" s="2"/>
      <c r="AC568" s="2"/>
      <c r="AD568" s="2"/>
      <c r="AE568" s="2"/>
      <c r="AF568" s="2"/>
      <c r="AG568" s="2"/>
      <c r="AH568" s="2"/>
      <c r="AI568" s="2"/>
      <c r="AJ568" s="2"/>
    </row>
    <row r="569" ht="34.5" customHeight="1">
      <c r="A569" s="2"/>
      <c r="B569" s="50">
        <f t="shared" si="1"/>
        <v>531</v>
      </c>
      <c r="C569" s="79"/>
      <c r="D569" s="80"/>
      <c r="E569" s="80"/>
      <c r="F569" s="80"/>
      <c r="G569" s="80"/>
      <c r="H569" s="80"/>
      <c r="I569" s="80"/>
      <c r="J569" s="80"/>
      <c r="K569" s="80"/>
      <c r="L569" s="81"/>
      <c r="M569" s="82"/>
      <c r="N569" s="40"/>
      <c r="O569" s="40"/>
      <c r="P569" s="40"/>
      <c r="Q569" s="56"/>
      <c r="R569" s="82"/>
      <c r="S569" s="40"/>
      <c r="T569" s="40"/>
      <c r="U569" s="40"/>
      <c r="V569" s="56"/>
      <c r="W569" s="83"/>
      <c r="X569" s="84"/>
      <c r="Y569" s="85"/>
      <c r="Z569" s="70" t="str">
        <f>IFERROR(VLOOKUP(Y569, '【参考】数式用'!$A$2:$B$50, 2, FALSE), "")</f>
        <v/>
      </c>
      <c r="AA569" s="2"/>
      <c r="AB569" s="2"/>
      <c r="AC569" s="2"/>
      <c r="AD569" s="2"/>
      <c r="AE569" s="2"/>
      <c r="AF569" s="2"/>
      <c r="AG569" s="2"/>
      <c r="AH569" s="2"/>
      <c r="AI569" s="2"/>
      <c r="AJ569" s="2"/>
    </row>
    <row r="570" ht="34.5" customHeight="1">
      <c r="A570" s="2"/>
      <c r="B570" s="50">
        <f t="shared" si="1"/>
        <v>532</v>
      </c>
      <c r="C570" s="79"/>
      <c r="D570" s="80"/>
      <c r="E570" s="80"/>
      <c r="F570" s="80"/>
      <c r="G570" s="80"/>
      <c r="H570" s="80"/>
      <c r="I570" s="80"/>
      <c r="J570" s="80"/>
      <c r="K570" s="80"/>
      <c r="L570" s="81"/>
      <c r="M570" s="82"/>
      <c r="N570" s="40"/>
      <c r="O570" s="40"/>
      <c r="P570" s="40"/>
      <c r="Q570" s="56"/>
      <c r="R570" s="82"/>
      <c r="S570" s="40"/>
      <c r="T570" s="40"/>
      <c r="U570" s="40"/>
      <c r="V570" s="56"/>
      <c r="W570" s="83"/>
      <c r="X570" s="84"/>
      <c r="Y570" s="85"/>
      <c r="Z570" s="70" t="str">
        <f>IFERROR(VLOOKUP(Y570, '【参考】数式用'!$A$2:$B$50, 2, FALSE), "")</f>
        <v/>
      </c>
      <c r="AA570" s="2"/>
      <c r="AB570" s="2"/>
      <c r="AC570" s="2"/>
      <c r="AD570" s="2"/>
      <c r="AE570" s="2"/>
      <c r="AF570" s="2"/>
      <c r="AG570" s="2"/>
      <c r="AH570" s="2"/>
      <c r="AI570" s="2"/>
      <c r="AJ570" s="2"/>
    </row>
    <row r="571" ht="34.5" customHeight="1">
      <c r="A571" s="2"/>
      <c r="B571" s="50">
        <f t="shared" si="1"/>
        <v>533</v>
      </c>
      <c r="C571" s="79"/>
      <c r="D571" s="80"/>
      <c r="E571" s="80"/>
      <c r="F571" s="80"/>
      <c r="G571" s="80"/>
      <c r="H571" s="80"/>
      <c r="I571" s="80"/>
      <c r="J571" s="80"/>
      <c r="K571" s="80"/>
      <c r="L571" s="81"/>
      <c r="M571" s="82"/>
      <c r="N571" s="40"/>
      <c r="O571" s="40"/>
      <c r="P571" s="40"/>
      <c r="Q571" s="56"/>
      <c r="R571" s="82"/>
      <c r="S571" s="40"/>
      <c r="T571" s="40"/>
      <c r="U571" s="40"/>
      <c r="V571" s="56"/>
      <c r="W571" s="83"/>
      <c r="X571" s="84"/>
      <c r="Y571" s="85"/>
      <c r="Z571" s="70" t="str">
        <f>IFERROR(VLOOKUP(Y571, '【参考】数式用'!$A$2:$B$50, 2, FALSE), "")</f>
        <v/>
      </c>
      <c r="AA571" s="2"/>
      <c r="AB571" s="2"/>
      <c r="AC571" s="2"/>
      <c r="AD571" s="2"/>
      <c r="AE571" s="2"/>
      <c r="AF571" s="2"/>
      <c r="AG571" s="2"/>
      <c r="AH571" s="2"/>
      <c r="AI571" s="2"/>
      <c r="AJ571" s="2"/>
    </row>
    <row r="572" ht="34.5" customHeight="1">
      <c r="A572" s="2"/>
      <c r="B572" s="50">
        <f t="shared" si="1"/>
        <v>534</v>
      </c>
      <c r="C572" s="79"/>
      <c r="D572" s="80"/>
      <c r="E572" s="80"/>
      <c r="F572" s="80"/>
      <c r="G572" s="80"/>
      <c r="H572" s="80"/>
      <c r="I572" s="80"/>
      <c r="J572" s="80"/>
      <c r="K572" s="80"/>
      <c r="L572" s="81"/>
      <c r="M572" s="82"/>
      <c r="N572" s="40"/>
      <c r="O572" s="40"/>
      <c r="P572" s="40"/>
      <c r="Q572" s="56"/>
      <c r="R572" s="82"/>
      <c r="S572" s="40"/>
      <c r="T572" s="40"/>
      <c r="U572" s="40"/>
      <c r="V572" s="56"/>
      <c r="W572" s="83"/>
      <c r="X572" s="84"/>
      <c r="Y572" s="85"/>
      <c r="Z572" s="70" t="str">
        <f>IFERROR(VLOOKUP(Y572, '【参考】数式用'!$A$2:$B$50, 2, FALSE), "")</f>
        <v/>
      </c>
      <c r="AA572" s="2"/>
      <c r="AB572" s="2"/>
      <c r="AC572" s="2"/>
      <c r="AD572" s="2"/>
      <c r="AE572" s="2"/>
      <c r="AF572" s="2"/>
      <c r="AG572" s="2"/>
      <c r="AH572" s="2"/>
      <c r="AI572" s="2"/>
      <c r="AJ572" s="2"/>
    </row>
    <row r="573" ht="34.5" customHeight="1">
      <c r="A573" s="2"/>
      <c r="B573" s="50">
        <f t="shared" si="1"/>
        <v>535</v>
      </c>
      <c r="C573" s="79"/>
      <c r="D573" s="80"/>
      <c r="E573" s="80"/>
      <c r="F573" s="80"/>
      <c r="G573" s="80"/>
      <c r="H573" s="80"/>
      <c r="I573" s="80"/>
      <c r="J573" s="80"/>
      <c r="K573" s="80"/>
      <c r="L573" s="81"/>
      <c r="M573" s="82"/>
      <c r="N573" s="40"/>
      <c r="O573" s="40"/>
      <c r="P573" s="40"/>
      <c r="Q573" s="56"/>
      <c r="R573" s="82"/>
      <c r="S573" s="40"/>
      <c r="T573" s="40"/>
      <c r="U573" s="40"/>
      <c r="V573" s="56"/>
      <c r="W573" s="83"/>
      <c r="X573" s="84"/>
      <c r="Y573" s="85"/>
      <c r="Z573" s="70" t="str">
        <f>IFERROR(VLOOKUP(Y573, '【参考】数式用'!$A$2:$B$50, 2, FALSE), "")</f>
        <v/>
      </c>
      <c r="AA573" s="2"/>
      <c r="AB573" s="2"/>
      <c r="AC573" s="2"/>
      <c r="AD573" s="2"/>
      <c r="AE573" s="2"/>
      <c r="AF573" s="2"/>
      <c r="AG573" s="2"/>
      <c r="AH573" s="2"/>
      <c r="AI573" s="2"/>
      <c r="AJ573" s="2"/>
    </row>
    <row r="574" ht="34.5" customHeight="1">
      <c r="A574" s="2"/>
      <c r="B574" s="50">
        <f t="shared" si="1"/>
        <v>536</v>
      </c>
      <c r="C574" s="79"/>
      <c r="D574" s="80"/>
      <c r="E574" s="80"/>
      <c r="F574" s="80"/>
      <c r="G574" s="80"/>
      <c r="H574" s="80"/>
      <c r="I574" s="80"/>
      <c r="J574" s="80"/>
      <c r="K574" s="80"/>
      <c r="L574" s="81"/>
      <c r="M574" s="82"/>
      <c r="N574" s="40"/>
      <c r="O574" s="40"/>
      <c r="P574" s="40"/>
      <c r="Q574" s="56"/>
      <c r="R574" s="82"/>
      <c r="S574" s="40"/>
      <c r="T574" s="40"/>
      <c r="U574" s="40"/>
      <c r="V574" s="56"/>
      <c r="W574" s="83"/>
      <c r="X574" s="84"/>
      <c r="Y574" s="85"/>
      <c r="Z574" s="70" t="str">
        <f>IFERROR(VLOOKUP(Y574, '【参考】数式用'!$A$2:$B$50, 2, FALSE), "")</f>
        <v/>
      </c>
      <c r="AA574" s="2"/>
      <c r="AB574" s="2"/>
      <c r="AC574" s="2"/>
      <c r="AD574" s="2"/>
      <c r="AE574" s="2"/>
      <c r="AF574" s="2"/>
      <c r="AG574" s="2"/>
      <c r="AH574" s="2"/>
      <c r="AI574" s="2"/>
      <c r="AJ574" s="2"/>
    </row>
    <row r="575" ht="34.5" customHeight="1">
      <c r="A575" s="2"/>
      <c r="B575" s="50">
        <f t="shared" si="1"/>
        <v>537</v>
      </c>
      <c r="C575" s="79"/>
      <c r="D575" s="80"/>
      <c r="E575" s="80"/>
      <c r="F575" s="80"/>
      <c r="G575" s="80"/>
      <c r="H575" s="80"/>
      <c r="I575" s="80"/>
      <c r="J575" s="80"/>
      <c r="K575" s="80"/>
      <c r="L575" s="81"/>
      <c r="M575" s="82"/>
      <c r="N575" s="40"/>
      <c r="O575" s="40"/>
      <c r="P575" s="40"/>
      <c r="Q575" s="56"/>
      <c r="R575" s="82"/>
      <c r="S575" s="40"/>
      <c r="T575" s="40"/>
      <c r="U575" s="40"/>
      <c r="V575" s="56"/>
      <c r="W575" s="83"/>
      <c r="X575" s="84"/>
      <c r="Y575" s="85"/>
      <c r="Z575" s="70" t="str">
        <f>IFERROR(VLOOKUP(Y575, '【参考】数式用'!$A$2:$B$50, 2, FALSE), "")</f>
        <v/>
      </c>
      <c r="AA575" s="2"/>
      <c r="AB575" s="2"/>
      <c r="AC575" s="2"/>
      <c r="AD575" s="2"/>
      <c r="AE575" s="2"/>
      <c r="AF575" s="2"/>
      <c r="AG575" s="2"/>
      <c r="AH575" s="2"/>
      <c r="AI575" s="2"/>
      <c r="AJ575" s="2"/>
    </row>
    <row r="576" ht="34.5" customHeight="1">
      <c r="A576" s="2"/>
      <c r="B576" s="50">
        <f t="shared" si="1"/>
        <v>538</v>
      </c>
      <c r="C576" s="79"/>
      <c r="D576" s="80"/>
      <c r="E576" s="80"/>
      <c r="F576" s="80"/>
      <c r="G576" s="80"/>
      <c r="H576" s="80"/>
      <c r="I576" s="80"/>
      <c r="J576" s="80"/>
      <c r="K576" s="80"/>
      <c r="L576" s="81"/>
      <c r="M576" s="82"/>
      <c r="N576" s="40"/>
      <c r="O576" s="40"/>
      <c r="P576" s="40"/>
      <c r="Q576" s="56"/>
      <c r="R576" s="82"/>
      <c r="S576" s="40"/>
      <c r="T576" s="40"/>
      <c r="U576" s="40"/>
      <c r="V576" s="56"/>
      <c r="W576" s="83"/>
      <c r="X576" s="84"/>
      <c r="Y576" s="85"/>
      <c r="Z576" s="70" t="str">
        <f>IFERROR(VLOOKUP(Y576, '【参考】数式用'!$A$2:$B$50, 2, FALSE), "")</f>
        <v/>
      </c>
      <c r="AA576" s="2"/>
      <c r="AB576" s="2"/>
      <c r="AC576" s="2"/>
      <c r="AD576" s="2"/>
      <c r="AE576" s="2"/>
      <c r="AF576" s="2"/>
      <c r="AG576" s="2"/>
      <c r="AH576" s="2"/>
      <c r="AI576" s="2"/>
      <c r="AJ576" s="2"/>
    </row>
    <row r="577" ht="34.5" customHeight="1">
      <c r="A577" s="2"/>
      <c r="B577" s="50">
        <f t="shared" si="1"/>
        <v>539</v>
      </c>
      <c r="C577" s="79"/>
      <c r="D577" s="80"/>
      <c r="E577" s="80"/>
      <c r="F577" s="80"/>
      <c r="G577" s="80"/>
      <c r="H577" s="80"/>
      <c r="I577" s="80"/>
      <c r="J577" s="80"/>
      <c r="K577" s="80"/>
      <c r="L577" s="81"/>
      <c r="M577" s="82"/>
      <c r="N577" s="40"/>
      <c r="O577" s="40"/>
      <c r="P577" s="40"/>
      <c r="Q577" s="56"/>
      <c r="R577" s="82"/>
      <c r="S577" s="40"/>
      <c r="T577" s="40"/>
      <c r="U577" s="40"/>
      <c r="V577" s="56"/>
      <c r="W577" s="83"/>
      <c r="X577" s="84"/>
      <c r="Y577" s="85"/>
      <c r="Z577" s="70" t="str">
        <f>IFERROR(VLOOKUP(Y577, '【参考】数式用'!$A$2:$B$50, 2, FALSE), "")</f>
        <v/>
      </c>
      <c r="AA577" s="2"/>
      <c r="AB577" s="2"/>
      <c r="AC577" s="2"/>
      <c r="AD577" s="2"/>
      <c r="AE577" s="2"/>
      <c r="AF577" s="2"/>
      <c r="AG577" s="2"/>
      <c r="AH577" s="2"/>
      <c r="AI577" s="2"/>
      <c r="AJ577" s="2"/>
    </row>
    <row r="578" ht="34.5" customHeight="1">
      <c r="A578" s="2"/>
      <c r="B578" s="50">
        <f t="shared" si="1"/>
        <v>540</v>
      </c>
      <c r="C578" s="79"/>
      <c r="D578" s="80"/>
      <c r="E578" s="80"/>
      <c r="F578" s="80"/>
      <c r="G578" s="80"/>
      <c r="H578" s="80"/>
      <c r="I578" s="80"/>
      <c r="J578" s="80"/>
      <c r="K578" s="80"/>
      <c r="L578" s="81"/>
      <c r="M578" s="82"/>
      <c r="N578" s="40"/>
      <c r="O578" s="40"/>
      <c r="P578" s="40"/>
      <c r="Q578" s="56"/>
      <c r="R578" s="82"/>
      <c r="S578" s="40"/>
      <c r="T578" s="40"/>
      <c r="U578" s="40"/>
      <c r="V578" s="56"/>
      <c r="W578" s="83"/>
      <c r="X578" s="84"/>
      <c r="Y578" s="85"/>
      <c r="Z578" s="70" t="str">
        <f>IFERROR(VLOOKUP(Y578, '【参考】数式用'!$A$2:$B$50, 2, FALSE), "")</f>
        <v/>
      </c>
      <c r="AA578" s="2"/>
      <c r="AB578" s="2"/>
      <c r="AC578" s="2"/>
      <c r="AD578" s="2"/>
      <c r="AE578" s="2"/>
      <c r="AF578" s="2"/>
      <c r="AG578" s="2"/>
      <c r="AH578" s="2"/>
      <c r="AI578" s="2"/>
      <c r="AJ578" s="2"/>
    </row>
    <row r="579" ht="34.5" customHeight="1">
      <c r="A579" s="2"/>
      <c r="B579" s="50">
        <f t="shared" si="1"/>
        <v>541</v>
      </c>
      <c r="C579" s="79"/>
      <c r="D579" s="80"/>
      <c r="E579" s="80"/>
      <c r="F579" s="80"/>
      <c r="G579" s="80"/>
      <c r="H579" s="80"/>
      <c r="I579" s="80"/>
      <c r="J579" s="80"/>
      <c r="K579" s="80"/>
      <c r="L579" s="81"/>
      <c r="M579" s="82"/>
      <c r="N579" s="40"/>
      <c r="O579" s="40"/>
      <c r="P579" s="40"/>
      <c r="Q579" s="56"/>
      <c r="R579" s="82"/>
      <c r="S579" s="40"/>
      <c r="T579" s="40"/>
      <c r="U579" s="40"/>
      <c r="V579" s="56"/>
      <c r="W579" s="83"/>
      <c r="X579" s="84"/>
      <c r="Y579" s="85"/>
      <c r="Z579" s="70" t="str">
        <f>IFERROR(VLOOKUP(Y579, '【参考】数式用'!$A$2:$B$50, 2, FALSE), "")</f>
        <v/>
      </c>
      <c r="AA579" s="2"/>
      <c r="AB579" s="2"/>
      <c r="AC579" s="2"/>
      <c r="AD579" s="2"/>
      <c r="AE579" s="2"/>
      <c r="AF579" s="2"/>
      <c r="AG579" s="2"/>
      <c r="AH579" s="2"/>
      <c r="AI579" s="2"/>
      <c r="AJ579" s="2"/>
    </row>
    <row r="580" ht="34.5" customHeight="1">
      <c r="A580" s="2"/>
      <c r="B580" s="50">
        <f t="shared" si="1"/>
        <v>542</v>
      </c>
      <c r="C580" s="79"/>
      <c r="D580" s="80"/>
      <c r="E580" s="80"/>
      <c r="F580" s="80"/>
      <c r="G580" s="80"/>
      <c r="H580" s="80"/>
      <c r="I580" s="80"/>
      <c r="J580" s="80"/>
      <c r="K580" s="80"/>
      <c r="L580" s="81"/>
      <c r="M580" s="82"/>
      <c r="N580" s="40"/>
      <c r="O580" s="40"/>
      <c r="P580" s="40"/>
      <c r="Q580" s="56"/>
      <c r="R580" s="82"/>
      <c r="S580" s="40"/>
      <c r="T580" s="40"/>
      <c r="U580" s="40"/>
      <c r="V580" s="56"/>
      <c r="W580" s="83"/>
      <c r="X580" s="84"/>
      <c r="Y580" s="85"/>
      <c r="Z580" s="70" t="str">
        <f>IFERROR(VLOOKUP(Y580, '【参考】数式用'!$A$2:$B$50, 2, FALSE), "")</f>
        <v/>
      </c>
      <c r="AA580" s="2"/>
      <c r="AB580" s="2"/>
      <c r="AC580" s="2"/>
      <c r="AD580" s="2"/>
      <c r="AE580" s="2"/>
      <c r="AF580" s="2"/>
      <c r="AG580" s="2"/>
      <c r="AH580" s="2"/>
      <c r="AI580" s="2"/>
      <c r="AJ580" s="2"/>
    </row>
    <row r="581" ht="34.5" customHeight="1">
      <c r="A581" s="2"/>
      <c r="B581" s="50">
        <f t="shared" si="1"/>
        <v>543</v>
      </c>
      <c r="C581" s="79"/>
      <c r="D581" s="80"/>
      <c r="E581" s="80"/>
      <c r="F581" s="80"/>
      <c r="G581" s="80"/>
      <c r="H581" s="80"/>
      <c r="I581" s="80"/>
      <c r="J581" s="80"/>
      <c r="K581" s="80"/>
      <c r="L581" s="81"/>
      <c r="M581" s="82"/>
      <c r="N581" s="40"/>
      <c r="O581" s="40"/>
      <c r="P581" s="40"/>
      <c r="Q581" s="56"/>
      <c r="R581" s="82"/>
      <c r="S581" s="40"/>
      <c r="T581" s="40"/>
      <c r="U581" s="40"/>
      <c r="V581" s="56"/>
      <c r="W581" s="83"/>
      <c r="X581" s="84"/>
      <c r="Y581" s="85"/>
      <c r="Z581" s="70" t="str">
        <f>IFERROR(VLOOKUP(Y581, '【参考】数式用'!$A$2:$B$50, 2, FALSE), "")</f>
        <v/>
      </c>
      <c r="AA581" s="2"/>
      <c r="AB581" s="2"/>
      <c r="AC581" s="2"/>
      <c r="AD581" s="2"/>
      <c r="AE581" s="2"/>
      <c r="AF581" s="2"/>
      <c r="AG581" s="2"/>
      <c r="AH581" s="2"/>
      <c r="AI581" s="2"/>
      <c r="AJ581" s="2"/>
    </row>
    <row r="582" ht="34.5" customHeight="1">
      <c r="A582" s="2"/>
      <c r="B582" s="50">
        <f t="shared" si="1"/>
        <v>544</v>
      </c>
      <c r="C582" s="79"/>
      <c r="D582" s="80"/>
      <c r="E582" s="80"/>
      <c r="F582" s="80"/>
      <c r="G582" s="80"/>
      <c r="H582" s="80"/>
      <c r="I582" s="80"/>
      <c r="J582" s="80"/>
      <c r="K582" s="80"/>
      <c r="L582" s="81"/>
      <c r="M582" s="82"/>
      <c r="N582" s="40"/>
      <c r="O582" s="40"/>
      <c r="P582" s="40"/>
      <c r="Q582" s="56"/>
      <c r="R582" s="82"/>
      <c r="S582" s="40"/>
      <c r="T582" s="40"/>
      <c r="U582" s="40"/>
      <c r="V582" s="56"/>
      <c r="W582" s="83"/>
      <c r="X582" s="84"/>
      <c r="Y582" s="85"/>
      <c r="Z582" s="70" t="str">
        <f>IFERROR(VLOOKUP(Y582, '【参考】数式用'!$A$2:$B$50, 2, FALSE), "")</f>
        <v/>
      </c>
      <c r="AA582" s="2"/>
      <c r="AB582" s="2"/>
      <c r="AC582" s="2"/>
      <c r="AD582" s="2"/>
      <c r="AE582" s="2"/>
      <c r="AF582" s="2"/>
      <c r="AG582" s="2"/>
      <c r="AH582" s="2"/>
      <c r="AI582" s="2"/>
      <c r="AJ582" s="2"/>
    </row>
    <row r="583" ht="34.5" customHeight="1">
      <c r="A583" s="2"/>
      <c r="B583" s="50">
        <f t="shared" si="1"/>
        <v>545</v>
      </c>
      <c r="C583" s="79"/>
      <c r="D583" s="80"/>
      <c r="E583" s="80"/>
      <c r="F583" s="80"/>
      <c r="G583" s="80"/>
      <c r="H583" s="80"/>
      <c r="I583" s="80"/>
      <c r="J583" s="80"/>
      <c r="K583" s="80"/>
      <c r="L583" s="81"/>
      <c r="M583" s="82"/>
      <c r="N583" s="40"/>
      <c r="O583" s="40"/>
      <c r="P583" s="40"/>
      <c r="Q583" s="56"/>
      <c r="R583" s="82"/>
      <c r="S583" s="40"/>
      <c r="T583" s="40"/>
      <c r="U583" s="40"/>
      <c r="V583" s="56"/>
      <c r="W583" s="83"/>
      <c r="X583" s="84"/>
      <c r="Y583" s="85"/>
      <c r="Z583" s="70" t="str">
        <f>IFERROR(VLOOKUP(Y583, '【参考】数式用'!$A$2:$B$50, 2, FALSE), "")</f>
        <v/>
      </c>
      <c r="AA583" s="2"/>
      <c r="AB583" s="2"/>
      <c r="AC583" s="2"/>
      <c r="AD583" s="2"/>
      <c r="AE583" s="2"/>
      <c r="AF583" s="2"/>
      <c r="AG583" s="2"/>
      <c r="AH583" s="2"/>
      <c r="AI583" s="2"/>
      <c r="AJ583" s="2"/>
    </row>
    <row r="584" ht="34.5" customHeight="1">
      <c r="A584" s="2"/>
      <c r="B584" s="50">
        <f t="shared" si="1"/>
        <v>546</v>
      </c>
      <c r="C584" s="79"/>
      <c r="D584" s="80"/>
      <c r="E584" s="80"/>
      <c r="F584" s="80"/>
      <c r="G584" s="80"/>
      <c r="H584" s="80"/>
      <c r="I584" s="80"/>
      <c r="J584" s="80"/>
      <c r="K584" s="80"/>
      <c r="L584" s="81"/>
      <c r="M584" s="82"/>
      <c r="N584" s="40"/>
      <c r="O584" s="40"/>
      <c r="P584" s="40"/>
      <c r="Q584" s="56"/>
      <c r="R584" s="82"/>
      <c r="S584" s="40"/>
      <c r="T584" s="40"/>
      <c r="U584" s="40"/>
      <c r="V584" s="56"/>
      <c r="W584" s="83"/>
      <c r="X584" s="84"/>
      <c r="Y584" s="85"/>
      <c r="Z584" s="70" t="str">
        <f>IFERROR(VLOOKUP(Y584, '【参考】数式用'!$A$2:$B$50, 2, FALSE), "")</f>
        <v/>
      </c>
      <c r="AA584" s="2"/>
      <c r="AB584" s="2"/>
      <c r="AC584" s="2"/>
      <c r="AD584" s="2"/>
      <c r="AE584" s="2"/>
      <c r="AF584" s="2"/>
      <c r="AG584" s="2"/>
      <c r="AH584" s="2"/>
      <c r="AI584" s="2"/>
      <c r="AJ584" s="2"/>
    </row>
    <row r="585" ht="34.5" customHeight="1">
      <c r="A585" s="2"/>
      <c r="B585" s="50">
        <f t="shared" si="1"/>
        <v>547</v>
      </c>
      <c r="C585" s="79"/>
      <c r="D585" s="80"/>
      <c r="E585" s="80"/>
      <c r="F585" s="80"/>
      <c r="G585" s="80"/>
      <c r="H585" s="80"/>
      <c r="I585" s="80"/>
      <c r="J585" s="80"/>
      <c r="K585" s="80"/>
      <c r="L585" s="81"/>
      <c r="M585" s="82"/>
      <c r="N585" s="40"/>
      <c r="O585" s="40"/>
      <c r="P585" s="40"/>
      <c r="Q585" s="56"/>
      <c r="R585" s="82"/>
      <c r="S585" s="40"/>
      <c r="T585" s="40"/>
      <c r="U585" s="40"/>
      <c r="V585" s="56"/>
      <c r="W585" s="83"/>
      <c r="X585" s="84"/>
      <c r="Y585" s="85"/>
      <c r="Z585" s="70" t="str">
        <f>IFERROR(VLOOKUP(Y585, '【参考】数式用'!$A$2:$B$50, 2, FALSE), "")</f>
        <v/>
      </c>
      <c r="AA585" s="2"/>
      <c r="AB585" s="2"/>
      <c r="AC585" s="2"/>
      <c r="AD585" s="2"/>
      <c r="AE585" s="2"/>
      <c r="AF585" s="2"/>
      <c r="AG585" s="2"/>
      <c r="AH585" s="2"/>
      <c r="AI585" s="2"/>
      <c r="AJ585" s="2"/>
    </row>
    <row r="586" ht="34.5" customHeight="1">
      <c r="A586" s="2"/>
      <c r="B586" s="50">
        <f t="shared" si="1"/>
        <v>548</v>
      </c>
      <c r="C586" s="79"/>
      <c r="D586" s="80"/>
      <c r="E586" s="80"/>
      <c r="F586" s="80"/>
      <c r="G586" s="80"/>
      <c r="H586" s="80"/>
      <c r="I586" s="80"/>
      <c r="J586" s="80"/>
      <c r="K586" s="80"/>
      <c r="L586" s="81"/>
      <c r="M586" s="82"/>
      <c r="N586" s="40"/>
      <c r="O586" s="40"/>
      <c r="P586" s="40"/>
      <c r="Q586" s="56"/>
      <c r="R586" s="82"/>
      <c r="S586" s="40"/>
      <c r="T586" s="40"/>
      <c r="U586" s="40"/>
      <c r="V586" s="56"/>
      <c r="W586" s="83"/>
      <c r="X586" s="84"/>
      <c r="Y586" s="85"/>
      <c r="Z586" s="70" t="str">
        <f>IFERROR(VLOOKUP(Y586, '【参考】数式用'!$A$2:$B$50, 2, FALSE), "")</f>
        <v/>
      </c>
      <c r="AA586" s="2"/>
      <c r="AB586" s="2"/>
      <c r="AC586" s="2"/>
      <c r="AD586" s="2"/>
      <c r="AE586" s="2"/>
      <c r="AF586" s="2"/>
      <c r="AG586" s="2"/>
      <c r="AH586" s="2"/>
      <c r="AI586" s="2"/>
      <c r="AJ586" s="2"/>
    </row>
    <row r="587" ht="34.5" customHeight="1">
      <c r="A587" s="2"/>
      <c r="B587" s="50">
        <f t="shared" si="1"/>
        <v>549</v>
      </c>
      <c r="C587" s="79"/>
      <c r="D587" s="80"/>
      <c r="E587" s="80"/>
      <c r="F587" s="80"/>
      <c r="G587" s="80"/>
      <c r="H587" s="80"/>
      <c r="I587" s="80"/>
      <c r="J587" s="80"/>
      <c r="K587" s="80"/>
      <c r="L587" s="81"/>
      <c r="M587" s="82"/>
      <c r="N587" s="40"/>
      <c r="O587" s="40"/>
      <c r="P587" s="40"/>
      <c r="Q587" s="56"/>
      <c r="R587" s="82"/>
      <c r="S587" s="40"/>
      <c r="T587" s="40"/>
      <c r="U587" s="40"/>
      <c r="V587" s="56"/>
      <c r="W587" s="83"/>
      <c r="X587" s="84"/>
      <c r="Y587" s="85"/>
      <c r="Z587" s="70" t="str">
        <f>IFERROR(VLOOKUP(Y587, '【参考】数式用'!$A$2:$B$50, 2, FALSE), "")</f>
        <v/>
      </c>
      <c r="AA587" s="2"/>
      <c r="AB587" s="2"/>
      <c r="AC587" s="2"/>
      <c r="AD587" s="2"/>
      <c r="AE587" s="2"/>
      <c r="AF587" s="2"/>
      <c r="AG587" s="2"/>
      <c r="AH587" s="2"/>
      <c r="AI587" s="2"/>
      <c r="AJ587" s="2"/>
    </row>
    <row r="588" ht="34.5" customHeight="1">
      <c r="A588" s="2"/>
      <c r="B588" s="50">
        <f t="shared" si="1"/>
        <v>550</v>
      </c>
      <c r="C588" s="79"/>
      <c r="D588" s="80"/>
      <c r="E588" s="80"/>
      <c r="F588" s="80"/>
      <c r="G588" s="80"/>
      <c r="H588" s="80"/>
      <c r="I588" s="80"/>
      <c r="J588" s="80"/>
      <c r="K588" s="80"/>
      <c r="L588" s="81"/>
      <c r="M588" s="82"/>
      <c r="N588" s="40"/>
      <c r="O588" s="40"/>
      <c r="P588" s="40"/>
      <c r="Q588" s="56"/>
      <c r="R588" s="82"/>
      <c r="S588" s="40"/>
      <c r="T588" s="40"/>
      <c r="U588" s="40"/>
      <c r="V588" s="56"/>
      <c r="W588" s="83"/>
      <c r="X588" s="84"/>
      <c r="Y588" s="85"/>
      <c r="Z588" s="70" t="str">
        <f>IFERROR(VLOOKUP(Y588, '【参考】数式用'!$A$2:$B$50, 2, FALSE), "")</f>
        <v/>
      </c>
      <c r="AA588" s="2"/>
      <c r="AB588" s="2"/>
      <c r="AC588" s="2"/>
      <c r="AD588" s="2"/>
      <c r="AE588" s="2"/>
      <c r="AF588" s="2"/>
      <c r="AG588" s="2"/>
      <c r="AH588" s="2"/>
      <c r="AI588" s="2"/>
      <c r="AJ588" s="2"/>
    </row>
    <row r="589" ht="34.5" customHeight="1">
      <c r="A589" s="2"/>
      <c r="B589" s="50">
        <f t="shared" si="1"/>
        <v>551</v>
      </c>
      <c r="C589" s="79"/>
      <c r="D589" s="80"/>
      <c r="E589" s="80"/>
      <c r="F589" s="80"/>
      <c r="G589" s="80"/>
      <c r="H589" s="80"/>
      <c r="I589" s="80"/>
      <c r="J589" s="80"/>
      <c r="K589" s="80"/>
      <c r="L589" s="81"/>
      <c r="M589" s="82"/>
      <c r="N589" s="40"/>
      <c r="O589" s="40"/>
      <c r="P589" s="40"/>
      <c r="Q589" s="56"/>
      <c r="R589" s="82"/>
      <c r="S589" s="40"/>
      <c r="T589" s="40"/>
      <c r="U589" s="40"/>
      <c r="V589" s="56"/>
      <c r="W589" s="83"/>
      <c r="X589" s="84"/>
      <c r="Y589" s="85"/>
      <c r="Z589" s="70" t="str">
        <f>IFERROR(VLOOKUP(Y589, '【参考】数式用'!$A$2:$B$50, 2, FALSE), "")</f>
        <v/>
      </c>
      <c r="AA589" s="2"/>
      <c r="AB589" s="2"/>
      <c r="AC589" s="2"/>
      <c r="AD589" s="2"/>
      <c r="AE589" s="2"/>
      <c r="AF589" s="2"/>
      <c r="AG589" s="2"/>
      <c r="AH589" s="2"/>
      <c r="AI589" s="2"/>
      <c r="AJ589" s="2"/>
    </row>
    <row r="590" ht="34.5" customHeight="1">
      <c r="A590" s="2"/>
      <c r="B590" s="50">
        <f t="shared" si="1"/>
        <v>552</v>
      </c>
      <c r="C590" s="79"/>
      <c r="D590" s="80"/>
      <c r="E590" s="80"/>
      <c r="F590" s="80"/>
      <c r="G590" s="80"/>
      <c r="H590" s="80"/>
      <c r="I590" s="80"/>
      <c r="J590" s="80"/>
      <c r="K590" s="80"/>
      <c r="L590" s="81"/>
      <c r="M590" s="82"/>
      <c r="N590" s="40"/>
      <c r="O590" s="40"/>
      <c r="P590" s="40"/>
      <c r="Q590" s="56"/>
      <c r="R590" s="82"/>
      <c r="S590" s="40"/>
      <c r="T590" s="40"/>
      <c r="U590" s="40"/>
      <c r="V590" s="56"/>
      <c r="W590" s="83"/>
      <c r="X590" s="84"/>
      <c r="Y590" s="85"/>
      <c r="Z590" s="70" t="str">
        <f>IFERROR(VLOOKUP(Y590, '【参考】数式用'!$A$2:$B$50, 2, FALSE), "")</f>
        <v/>
      </c>
      <c r="AA590" s="2"/>
      <c r="AB590" s="2"/>
      <c r="AC590" s="2"/>
      <c r="AD590" s="2"/>
      <c r="AE590" s="2"/>
      <c r="AF590" s="2"/>
      <c r="AG590" s="2"/>
      <c r="AH590" s="2"/>
      <c r="AI590" s="2"/>
      <c r="AJ590" s="2"/>
    </row>
    <row r="591" ht="34.5" customHeight="1">
      <c r="A591" s="2"/>
      <c r="B591" s="50">
        <f t="shared" si="1"/>
        <v>553</v>
      </c>
      <c r="C591" s="79"/>
      <c r="D591" s="80"/>
      <c r="E591" s="80"/>
      <c r="F591" s="80"/>
      <c r="G591" s="80"/>
      <c r="H591" s="80"/>
      <c r="I591" s="80"/>
      <c r="J591" s="80"/>
      <c r="K591" s="80"/>
      <c r="L591" s="81"/>
      <c r="M591" s="82"/>
      <c r="N591" s="40"/>
      <c r="O591" s="40"/>
      <c r="P591" s="40"/>
      <c r="Q591" s="56"/>
      <c r="R591" s="82"/>
      <c r="S591" s="40"/>
      <c r="T591" s="40"/>
      <c r="U591" s="40"/>
      <c r="V591" s="56"/>
      <c r="W591" s="83"/>
      <c r="X591" s="84"/>
      <c r="Y591" s="85"/>
      <c r="Z591" s="70" t="str">
        <f>IFERROR(VLOOKUP(Y591, '【参考】数式用'!$A$2:$B$50, 2, FALSE), "")</f>
        <v/>
      </c>
      <c r="AA591" s="2"/>
      <c r="AB591" s="2"/>
      <c r="AC591" s="2"/>
      <c r="AD591" s="2"/>
      <c r="AE591" s="2"/>
      <c r="AF591" s="2"/>
      <c r="AG591" s="2"/>
      <c r="AH591" s="2"/>
      <c r="AI591" s="2"/>
      <c r="AJ591" s="2"/>
    </row>
    <row r="592" ht="34.5" customHeight="1">
      <c r="A592" s="2"/>
      <c r="B592" s="50">
        <f t="shared" si="1"/>
        <v>554</v>
      </c>
      <c r="C592" s="79"/>
      <c r="D592" s="80"/>
      <c r="E592" s="80"/>
      <c r="F592" s="80"/>
      <c r="G592" s="80"/>
      <c r="H592" s="80"/>
      <c r="I592" s="80"/>
      <c r="J592" s="80"/>
      <c r="K592" s="80"/>
      <c r="L592" s="81"/>
      <c r="M592" s="82"/>
      <c r="N592" s="40"/>
      <c r="O592" s="40"/>
      <c r="P592" s="40"/>
      <c r="Q592" s="56"/>
      <c r="R592" s="82"/>
      <c r="S592" s="40"/>
      <c r="T592" s="40"/>
      <c r="U592" s="40"/>
      <c r="V592" s="56"/>
      <c r="W592" s="83"/>
      <c r="X592" s="84"/>
      <c r="Y592" s="85"/>
      <c r="Z592" s="70" t="str">
        <f>IFERROR(VLOOKUP(Y592, '【参考】数式用'!$A$2:$B$50, 2, FALSE), "")</f>
        <v/>
      </c>
      <c r="AA592" s="2"/>
      <c r="AB592" s="2"/>
      <c r="AC592" s="2"/>
      <c r="AD592" s="2"/>
      <c r="AE592" s="2"/>
      <c r="AF592" s="2"/>
      <c r="AG592" s="2"/>
      <c r="AH592" s="2"/>
      <c r="AI592" s="2"/>
      <c r="AJ592" s="2"/>
    </row>
    <row r="593" ht="34.5" customHeight="1">
      <c r="A593" s="2"/>
      <c r="B593" s="50">
        <f t="shared" si="1"/>
        <v>555</v>
      </c>
      <c r="C593" s="79"/>
      <c r="D593" s="80"/>
      <c r="E593" s="80"/>
      <c r="F593" s="80"/>
      <c r="G593" s="80"/>
      <c r="H593" s="80"/>
      <c r="I593" s="80"/>
      <c r="J593" s="80"/>
      <c r="K593" s="80"/>
      <c r="L593" s="81"/>
      <c r="M593" s="82"/>
      <c r="N593" s="40"/>
      <c r="O593" s="40"/>
      <c r="P593" s="40"/>
      <c r="Q593" s="56"/>
      <c r="R593" s="82"/>
      <c r="S593" s="40"/>
      <c r="T593" s="40"/>
      <c r="U593" s="40"/>
      <c r="V593" s="56"/>
      <c r="W593" s="83"/>
      <c r="X593" s="84"/>
      <c r="Y593" s="85"/>
      <c r="Z593" s="70" t="str">
        <f>IFERROR(VLOOKUP(Y593, '【参考】数式用'!$A$2:$B$50, 2, FALSE), "")</f>
        <v/>
      </c>
      <c r="AA593" s="2"/>
      <c r="AB593" s="2"/>
      <c r="AC593" s="2"/>
      <c r="AD593" s="2"/>
      <c r="AE593" s="2"/>
      <c r="AF593" s="2"/>
      <c r="AG593" s="2"/>
      <c r="AH593" s="2"/>
      <c r="AI593" s="2"/>
      <c r="AJ593" s="2"/>
    </row>
    <row r="594" ht="34.5" customHeight="1">
      <c r="A594" s="2"/>
      <c r="B594" s="50">
        <f t="shared" si="1"/>
        <v>556</v>
      </c>
      <c r="C594" s="79"/>
      <c r="D594" s="80"/>
      <c r="E594" s="80"/>
      <c r="F594" s="80"/>
      <c r="G594" s="80"/>
      <c r="H594" s="80"/>
      <c r="I594" s="80"/>
      <c r="J594" s="80"/>
      <c r="K594" s="80"/>
      <c r="L594" s="81"/>
      <c r="M594" s="82"/>
      <c r="N594" s="40"/>
      <c r="O594" s="40"/>
      <c r="P594" s="40"/>
      <c r="Q594" s="56"/>
      <c r="R594" s="82"/>
      <c r="S594" s="40"/>
      <c r="T594" s="40"/>
      <c r="U594" s="40"/>
      <c r="V594" s="56"/>
      <c r="W594" s="83"/>
      <c r="X594" s="84"/>
      <c r="Y594" s="85"/>
      <c r="Z594" s="70" t="str">
        <f>IFERROR(VLOOKUP(Y594, '【参考】数式用'!$A$2:$B$50, 2, FALSE), "")</f>
        <v/>
      </c>
      <c r="AA594" s="2"/>
      <c r="AB594" s="2"/>
      <c r="AC594" s="2"/>
      <c r="AD594" s="2"/>
      <c r="AE594" s="2"/>
      <c r="AF594" s="2"/>
      <c r="AG594" s="2"/>
      <c r="AH594" s="2"/>
      <c r="AI594" s="2"/>
      <c r="AJ594" s="2"/>
    </row>
    <row r="595" ht="34.5" customHeight="1">
      <c r="A595" s="2"/>
      <c r="B595" s="50">
        <f t="shared" si="1"/>
        <v>557</v>
      </c>
      <c r="C595" s="79"/>
      <c r="D595" s="80"/>
      <c r="E595" s="80"/>
      <c r="F595" s="80"/>
      <c r="G595" s="80"/>
      <c r="H595" s="80"/>
      <c r="I595" s="80"/>
      <c r="J595" s="80"/>
      <c r="K595" s="80"/>
      <c r="L595" s="81"/>
      <c r="M595" s="82"/>
      <c r="N595" s="40"/>
      <c r="O595" s="40"/>
      <c r="P595" s="40"/>
      <c r="Q595" s="56"/>
      <c r="R595" s="82"/>
      <c r="S595" s="40"/>
      <c r="T595" s="40"/>
      <c r="U595" s="40"/>
      <c r="V595" s="56"/>
      <c r="W595" s="83"/>
      <c r="X595" s="84"/>
      <c r="Y595" s="85"/>
      <c r="Z595" s="70" t="str">
        <f>IFERROR(VLOOKUP(Y595, '【参考】数式用'!$A$2:$B$50, 2, FALSE), "")</f>
        <v/>
      </c>
      <c r="AA595" s="2"/>
      <c r="AB595" s="2"/>
      <c r="AC595" s="2"/>
      <c r="AD595" s="2"/>
      <c r="AE595" s="2"/>
      <c r="AF595" s="2"/>
      <c r="AG595" s="2"/>
      <c r="AH595" s="2"/>
      <c r="AI595" s="2"/>
      <c r="AJ595" s="2"/>
    </row>
    <row r="596" ht="34.5" customHeight="1">
      <c r="A596" s="2"/>
      <c r="B596" s="50">
        <f t="shared" si="1"/>
        <v>558</v>
      </c>
      <c r="C596" s="79"/>
      <c r="D596" s="80"/>
      <c r="E596" s="80"/>
      <c r="F596" s="80"/>
      <c r="G596" s="80"/>
      <c r="H596" s="80"/>
      <c r="I596" s="80"/>
      <c r="J596" s="80"/>
      <c r="K596" s="80"/>
      <c r="L596" s="81"/>
      <c r="M596" s="82"/>
      <c r="N596" s="40"/>
      <c r="O596" s="40"/>
      <c r="P596" s="40"/>
      <c r="Q596" s="56"/>
      <c r="R596" s="82"/>
      <c r="S596" s="40"/>
      <c r="T596" s="40"/>
      <c r="U596" s="40"/>
      <c r="V596" s="56"/>
      <c r="W596" s="83"/>
      <c r="X596" s="84"/>
      <c r="Y596" s="85"/>
      <c r="Z596" s="70" t="str">
        <f>IFERROR(VLOOKUP(Y596, '【参考】数式用'!$A$2:$B$50, 2, FALSE), "")</f>
        <v/>
      </c>
      <c r="AA596" s="2"/>
      <c r="AB596" s="2"/>
      <c r="AC596" s="2"/>
      <c r="AD596" s="2"/>
      <c r="AE596" s="2"/>
      <c r="AF596" s="2"/>
      <c r="AG596" s="2"/>
      <c r="AH596" s="2"/>
      <c r="AI596" s="2"/>
      <c r="AJ596" s="2"/>
    </row>
    <row r="597" ht="34.5" customHeight="1">
      <c r="A597" s="2"/>
      <c r="B597" s="50">
        <f t="shared" si="1"/>
        <v>559</v>
      </c>
      <c r="C597" s="79"/>
      <c r="D597" s="80"/>
      <c r="E597" s="80"/>
      <c r="F597" s="80"/>
      <c r="G597" s="80"/>
      <c r="H597" s="80"/>
      <c r="I597" s="80"/>
      <c r="J597" s="80"/>
      <c r="K597" s="80"/>
      <c r="L597" s="81"/>
      <c r="M597" s="82"/>
      <c r="N597" s="40"/>
      <c r="O597" s="40"/>
      <c r="P597" s="40"/>
      <c r="Q597" s="56"/>
      <c r="R597" s="82"/>
      <c r="S597" s="40"/>
      <c r="T597" s="40"/>
      <c r="U597" s="40"/>
      <c r="V597" s="56"/>
      <c r="W597" s="83"/>
      <c r="X597" s="84"/>
      <c r="Y597" s="85"/>
      <c r="Z597" s="70" t="str">
        <f>IFERROR(VLOOKUP(Y597, '【参考】数式用'!$A$2:$B$50, 2, FALSE), "")</f>
        <v/>
      </c>
      <c r="AA597" s="2"/>
      <c r="AB597" s="2"/>
      <c r="AC597" s="2"/>
      <c r="AD597" s="2"/>
      <c r="AE597" s="2"/>
      <c r="AF597" s="2"/>
      <c r="AG597" s="2"/>
      <c r="AH597" s="2"/>
      <c r="AI597" s="2"/>
      <c r="AJ597" s="2"/>
    </row>
    <row r="598" ht="34.5" customHeight="1">
      <c r="A598" s="2"/>
      <c r="B598" s="50">
        <f t="shared" si="1"/>
        <v>560</v>
      </c>
      <c r="C598" s="79"/>
      <c r="D598" s="80"/>
      <c r="E598" s="80"/>
      <c r="F598" s="80"/>
      <c r="G598" s="80"/>
      <c r="H598" s="80"/>
      <c r="I598" s="80"/>
      <c r="J598" s="80"/>
      <c r="K598" s="80"/>
      <c r="L598" s="81"/>
      <c r="M598" s="82"/>
      <c r="N598" s="40"/>
      <c r="O598" s="40"/>
      <c r="P598" s="40"/>
      <c r="Q598" s="56"/>
      <c r="R598" s="82"/>
      <c r="S598" s="40"/>
      <c r="T598" s="40"/>
      <c r="U598" s="40"/>
      <c r="V598" s="56"/>
      <c r="W598" s="83"/>
      <c r="X598" s="84"/>
      <c r="Y598" s="85"/>
      <c r="Z598" s="70" t="str">
        <f>IFERROR(VLOOKUP(Y598, '【参考】数式用'!$A$2:$B$50, 2, FALSE), "")</f>
        <v/>
      </c>
      <c r="AA598" s="2"/>
      <c r="AB598" s="2"/>
      <c r="AC598" s="2"/>
      <c r="AD598" s="2"/>
      <c r="AE598" s="2"/>
      <c r="AF598" s="2"/>
      <c r="AG598" s="2"/>
      <c r="AH598" s="2"/>
      <c r="AI598" s="2"/>
      <c r="AJ598" s="2"/>
    </row>
    <row r="599" ht="34.5" customHeight="1">
      <c r="A599" s="2"/>
      <c r="B599" s="50">
        <f t="shared" si="1"/>
        <v>561</v>
      </c>
      <c r="C599" s="79"/>
      <c r="D599" s="80"/>
      <c r="E599" s="80"/>
      <c r="F599" s="80"/>
      <c r="G599" s="80"/>
      <c r="H599" s="80"/>
      <c r="I599" s="80"/>
      <c r="J599" s="80"/>
      <c r="K599" s="80"/>
      <c r="L599" s="81"/>
      <c r="M599" s="82"/>
      <c r="N599" s="40"/>
      <c r="O599" s="40"/>
      <c r="P599" s="40"/>
      <c r="Q599" s="56"/>
      <c r="R599" s="82"/>
      <c r="S599" s="40"/>
      <c r="T599" s="40"/>
      <c r="U599" s="40"/>
      <c r="V599" s="56"/>
      <c r="W599" s="83"/>
      <c r="X599" s="84"/>
      <c r="Y599" s="85"/>
      <c r="Z599" s="70" t="str">
        <f>IFERROR(VLOOKUP(Y599, '【参考】数式用'!$A$2:$B$50, 2, FALSE), "")</f>
        <v/>
      </c>
      <c r="AA599" s="2"/>
      <c r="AB599" s="2"/>
      <c r="AC599" s="2"/>
      <c r="AD599" s="2"/>
      <c r="AE599" s="2"/>
      <c r="AF599" s="2"/>
      <c r="AG599" s="2"/>
      <c r="AH599" s="2"/>
      <c r="AI599" s="2"/>
      <c r="AJ599" s="2"/>
    </row>
    <row r="600" ht="34.5" customHeight="1">
      <c r="A600" s="2"/>
      <c r="B600" s="50">
        <f t="shared" si="1"/>
        <v>562</v>
      </c>
      <c r="C600" s="79"/>
      <c r="D600" s="80"/>
      <c r="E600" s="80"/>
      <c r="F600" s="80"/>
      <c r="G600" s="80"/>
      <c r="H600" s="80"/>
      <c r="I600" s="80"/>
      <c r="J600" s="80"/>
      <c r="K600" s="80"/>
      <c r="L600" s="81"/>
      <c r="M600" s="82"/>
      <c r="N600" s="40"/>
      <c r="O600" s="40"/>
      <c r="P600" s="40"/>
      <c r="Q600" s="56"/>
      <c r="R600" s="82"/>
      <c r="S600" s="40"/>
      <c r="T600" s="40"/>
      <c r="U600" s="40"/>
      <c r="V600" s="56"/>
      <c r="W600" s="83"/>
      <c r="X600" s="84"/>
      <c r="Y600" s="85"/>
      <c r="Z600" s="70" t="str">
        <f>IFERROR(VLOOKUP(Y600, '【参考】数式用'!$A$2:$B$50, 2, FALSE), "")</f>
        <v/>
      </c>
      <c r="AA600" s="2"/>
      <c r="AB600" s="2"/>
      <c r="AC600" s="2"/>
      <c r="AD600" s="2"/>
      <c r="AE600" s="2"/>
      <c r="AF600" s="2"/>
      <c r="AG600" s="2"/>
      <c r="AH600" s="2"/>
      <c r="AI600" s="2"/>
      <c r="AJ600" s="2"/>
    </row>
    <row r="601" ht="34.5" customHeight="1">
      <c r="A601" s="2"/>
      <c r="B601" s="50">
        <f t="shared" si="1"/>
        <v>563</v>
      </c>
      <c r="C601" s="79"/>
      <c r="D601" s="80"/>
      <c r="E601" s="80"/>
      <c r="F601" s="80"/>
      <c r="G601" s="80"/>
      <c r="H601" s="80"/>
      <c r="I601" s="80"/>
      <c r="J601" s="80"/>
      <c r="K601" s="80"/>
      <c r="L601" s="81"/>
      <c r="M601" s="82"/>
      <c r="N601" s="40"/>
      <c r="O601" s="40"/>
      <c r="P601" s="40"/>
      <c r="Q601" s="56"/>
      <c r="R601" s="82"/>
      <c r="S601" s="40"/>
      <c r="T601" s="40"/>
      <c r="U601" s="40"/>
      <c r="V601" s="56"/>
      <c r="W601" s="83"/>
      <c r="X601" s="84"/>
      <c r="Y601" s="85"/>
      <c r="Z601" s="70" t="str">
        <f>IFERROR(VLOOKUP(Y601, '【参考】数式用'!$A$2:$B$50, 2, FALSE), "")</f>
        <v/>
      </c>
      <c r="AA601" s="2"/>
      <c r="AB601" s="2"/>
      <c r="AC601" s="2"/>
      <c r="AD601" s="2"/>
      <c r="AE601" s="2"/>
      <c r="AF601" s="2"/>
      <c r="AG601" s="2"/>
      <c r="AH601" s="2"/>
      <c r="AI601" s="2"/>
      <c r="AJ601" s="2"/>
    </row>
    <row r="602" ht="34.5" customHeight="1">
      <c r="A602" s="2"/>
      <c r="B602" s="50">
        <f t="shared" si="1"/>
        <v>564</v>
      </c>
      <c r="C602" s="79"/>
      <c r="D602" s="80"/>
      <c r="E602" s="80"/>
      <c r="F602" s="80"/>
      <c r="G602" s="80"/>
      <c r="H602" s="80"/>
      <c r="I602" s="80"/>
      <c r="J602" s="80"/>
      <c r="K602" s="80"/>
      <c r="L602" s="81"/>
      <c r="M602" s="82"/>
      <c r="N602" s="40"/>
      <c r="O602" s="40"/>
      <c r="P602" s="40"/>
      <c r="Q602" s="56"/>
      <c r="R602" s="82"/>
      <c r="S602" s="40"/>
      <c r="T602" s="40"/>
      <c r="U602" s="40"/>
      <c r="V602" s="56"/>
      <c r="W602" s="83"/>
      <c r="X602" s="84"/>
      <c r="Y602" s="85"/>
      <c r="Z602" s="70" t="str">
        <f>IFERROR(VLOOKUP(Y602, '【参考】数式用'!$A$2:$B$50, 2, FALSE), "")</f>
        <v/>
      </c>
      <c r="AA602" s="2"/>
      <c r="AB602" s="2"/>
      <c r="AC602" s="2"/>
      <c r="AD602" s="2"/>
      <c r="AE602" s="2"/>
      <c r="AF602" s="2"/>
      <c r="AG602" s="2"/>
      <c r="AH602" s="2"/>
      <c r="AI602" s="2"/>
      <c r="AJ602" s="2"/>
    </row>
    <row r="603" ht="34.5" customHeight="1">
      <c r="A603" s="2"/>
      <c r="B603" s="50">
        <f t="shared" si="1"/>
        <v>565</v>
      </c>
      <c r="C603" s="79"/>
      <c r="D603" s="80"/>
      <c r="E603" s="80"/>
      <c r="F603" s="80"/>
      <c r="G603" s="80"/>
      <c r="H603" s="80"/>
      <c r="I603" s="80"/>
      <c r="J603" s="80"/>
      <c r="K603" s="80"/>
      <c r="L603" s="81"/>
      <c r="M603" s="82"/>
      <c r="N603" s="40"/>
      <c r="O603" s="40"/>
      <c r="P603" s="40"/>
      <c r="Q603" s="56"/>
      <c r="R603" s="82"/>
      <c r="S603" s="40"/>
      <c r="T603" s="40"/>
      <c r="U603" s="40"/>
      <c r="V603" s="56"/>
      <c r="W603" s="83"/>
      <c r="X603" s="84"/>
      <c r="Y603" s="85"/>
      <c r="Z603" s="70" t="str">
        <f>IFERROR(VLOOKUP(Y603, '【参考】数式用'!$A$2:$B$50, 2, FALSE), "")</f>
        <v/>
      </c>
      <c r="AA603" s="2"/>
      <c r="AB603" s="2"/>
      <c r="AC603" s="2"/>
      <c r="AD603" s="2"/>
      <c r="AE603" s="2"/>
      <c r="AF603" s="2"/>
      <c r="AG603" s="2"/>
      <c r="AH603" s="2"/>
      <c r="AI603" s="2"/>
      <c r="AJ603" s="2"/>
    </row>
    <row r="604" ht="34.5" customHeight="1">
      <c r="A604" s="2"/>
      <c r="B604" s="50">
        <f t="shared" si="1"/>
        <v>566</v>
      </c>
      <c r="C604" s="79"/>
      <c r="D604" s="80"/>
      <c r="E604" s="80"/>
      <c r="F604" s="80"/>
      <c r="G604" s="80"/>
      <c r="H604" s="80"/>
      <c r="I604" s="80"/>
      <c r="J604" s="80"/>
      <c r="K604" s="80"/>
      <c r="L604" s="81"/>
      <c r="M604" s="82"/>
      <c r="N604" s="40"/>
      <c r="O604" s="40"/>
      <c r="P604" s="40"/>
      <c r="Q604" s="56"/>
      <c r="R604" s="82"/>
      <c r="S604" s="40"/>
      <c r="T604" s="40"/>
      <c r="U604" s="40"/>
      <c r="V604" s="56"/>
      <c r="W604" s="83"/>
      <c r="X604" s="84"/>
      <c r="Y604" s="85"/>
      <c r="Z604" s="70" t="str">
        <f>IFERROR(VLOOKUP(Y604, '【参考】数式用'!$A$2:$B$50, 2, FALSE), "")</f>
        <v/>
      </c>
      <c r="AA604" s="2"/>
      <c r="AB604" s="2"/>
      <c r="AC604" s="2"/>
      <c r="AD604" s="2"/>
      <c r="AE604" s="2"/>
      <c r="AF604" s="2"/>
      <c r="AG604" s="2"/>
      <c r="AH604" s="2"/>
      <c r="AI604" s="2"/>
      <c r="AJ604" s="2"/>
    </row>
    <row r="605" ht="34.5" customHeight="1">
      <c r="A605" s="2"/>
      <c r="B605" s="50">
        <f t="shared" si="1"/>
        <v>567</v>
      </c>
      <c r="C605" s="79"/>
      <c r="D605" s="80"/>
      <c r="E605" s="80"/>
      <c r="F605" s="80"/>
      <c r="G605" s="80"/>
      <c r="H605" s="80"/>
      <c r="I605" s="80"/>
      <c r="J605" s="80"/>
      <c r="K605" s="80"/>
      <c r="L605" s="81"/>
      <c r="M605" s="82"/>
      <c r="N605" s="40"/>
      <c r="O605" s="40"/>
      <c r="P605" s="40"/>
      <c r="Q605" s="56"/>
      <c r="R605" s="82"/>
      <c r="S605" s="40"/>
      <c r="T605" s="40"/>
      <c r="U605" s="40"/>
      <c r="V605" s="56"/>
      <c r="W605" s="83"/>
      <c r="X605" s="84"/>
      <c r="Y605" s="85"/>
      <c r="Z605" s="70" t="str">
        <f>IFERROR(VLOOKUP(Y605, '【参考】数式用'!$A$2:$B$50, 2, FALSE), "")</f>
        <v/>
      </c>
      <c r="AA605" s="2"/>
      <c r="AB605" s="2"/>
      <c r="AC605" s="2"/>
      <c r="AD605" s="2"/>
      <c r="AE605" s="2"/>
      <c r="AF605" s="2"/>
      <c r="AG605" s="2"/>
      <c r="AH605" s="2"/>
      <c r="AI605" s="2"/>
      <c r="AJ605" s="2"/>
    </row>
    <row r="606" ht="34.5" customHeight="1">
      <c r="A606" s="2"/>
      <c r="B606" s="50">
        <f t="shared" si="1"/>
        <v>568</v>
      </c>
      <c r="C606" s="79"/>
      <c r="D606" s="80"/>
      <c r="E606" s="80"/>
      <c r="F606" s="80"/>
      <c r="G606" s="80"/>
      <c r="H606" s="80"/>
      <c r="I606" s="80"/>
      <c r="J606" s="80"/>
      <c r="K606" s="80"/>
      <c r="L606" s="81"/>
      <c r="M606" s="82"/>
      <c r="N606" s="40"/>
      <c r="O606" s="40"/>
      <c r="P606" s="40"/>
      <c r="Q606" s="56"/>
      <c r="R606" s="82"/>
      <c r="S606" s="40"/>
      <c r="T606" s="40"/>
      <c r="U606" s="40"/>
      <c r="V606" s="56"/>
      <c r="W606" s="83"/>
      <c r="X606" s="84"/>
      <c r="Y606" s="85"/>
      <c r="Z606" s="70" t="str">
        <f>IFERROR(VLOOKUP(Y606, '【参考】数式用'!$A$2:$B$50, 2, FALSE), "")</f>
        <v/>
      </c>
      <c r="AA606" s="2"/>
      <c r="AB606" s="2"/>
      <c r="AC606" s="2"/>
      <c r="AD606" s="2"/>
      <c r="AE606" s="2"/>
      <c r="AF606" s="2"/>
      <c r="AG606" s="2"/>
      <c r="AH606" s="2"/>
      <c r="AI606" s="2"/>
      <c r="AJ606" s="2"/>
    </row>
    <row r="607" ht="34.5" customHeight="1">
      <c r="A607" s="2"/>
      <c r="B607" s="50">
        <f t="shared" si="1"/>
        <v>569</v>
      </c>
      <c r="C607" s="79"/>
      <c r="D607" s="80"/>
      <c r="E607" s="80"/>
      <c r="F607" s="80"/>
      <c r="G607" s="80"/>
      <c r="H607" s="80"/>
      <c r="I607" s="80"/>
      <c r="J607" s="80"/>
      <c r="K607" s="80"/>
      <c r="L607" s="81"/>
      <c r="M607" s="82"/>
      <c r="N607" s="40"/>
      <c r="O607" s="40"/>
      <c r="P607" s="40"/>
      <c r="Q607" s="56"/>
      <c r="R607" s="82"/>
      <c r="S607" s="40"/>
      <c r="T607" s="40"/>
      <c r="U607" s="40"/>
      <c r="V607" s="56"/>
      <c r="W607" s="83"/>
      <c r="X607" s="84"/>
      <c r="Y607" s="85"/>
      <c r="Z607" s="70" t="str">
        <f>IFERROR(VLOOKUP(Y607, '【参考】数式用'!$A$2:$B$50, 2, FALSE), "")</f>
        <v/>
      </c>
      <c r="AA607" s="2"/>
      <c r="AB607" s="2"/>
      <c r="AC607" s="2"/>
      <c r="AD607" s="2"/>
      <c r="AE607" s="2"/>
      <c r="AF607" s="2"/>
      <c r="AG607" s="2"/>
      <c r="AH607" s="2"/>
      <c r="AI607" s="2"/>
      <c r="AJ607" s="2"/>
    </row>
    <row r="608" ht="34.5" customHeight="1">
      <c r="A608" s="2"/>
      <c r="B608" s="50">
        <f t="shared" si="1"/>
        <v>570</v>
      </c>
      <c r="C608" s="79"/>
      <c r="D608" s="80"/>
      <c r="E608" s="80"/>
      <c r="F608" s="80"/>
      <c r="G608" s="80"/>
      <c r="H608" s="80"/>
      <c r="I608" s="80"/>
      <c r="J608" s="80"/>
      <c r="K608" s="80"/>
      <c r="L608" s="81"/>
      <c r="M608" s="82"/>
      <c r="N608" s="40"/>
      <c r="O608" s="40"/>
      <c r="P608" s="40"/>
      <c r="Q608" s="56"/>
      <c r="R608" s="82"/>
      <c r="S608" s="40"/>
      <c r="T608" s="40"/>
      <c r="U608" s="40"/>
      <c r="V608" s="56"/>
      <c r="W608" s="83"/>
      <c r="X608" s="84"/>
      <c r="Y608" s="85"/>
      <c r="Z608" s="70" t="str">
        <f>IFERROR(VLOOKUP(Y608, '【参考】数式用'!$A$2:$B$50, 2, FALSE), "")</f>
        <v/>
      </c>
      <c r="AA608" s="2"/>
      <c r="AB608" s="2"/>
      <c r="AC608" s="2"/>
      <c r="AD608" s="2"/>
      <c r="AE608" s="2"/>
      <c r="AF608" s="2"/>
      <c r="AG608" s="2"/>
      <c r="AH608" s="2"/>
      <c r="AI608" s="2"/>
      <c r="AJ608" s="2"/>
    </row>
    <row r="609" ht="34.5" customHeight="1">
      <c r="A609" s="2"/>
      <c r="B609" s="50">
        <f t="shared" si="1"/>
        <v>571</v>
      </c>
      <c r="C609" s="79"/>
      <c r="D609" s="80"/>
      <c r="E609" s="80"/>
      <c r="F609" s="80"/>
      <c r="G609" s="80"/>
      <c r="H609" s="80"/>
      <c r="I609" s="80"/>
      <c r="J609" s="80"/>
      <c r="K609" s="80"/>
      <c r="L609" s="81"/>
      <c r="M609" s="82"/>
      <c r="N609" s="40"/>
      <c r="O609" s="40"/>
      <c r="P609" s="40"/>
      <c r="Q609" s="56"/>
      <c r="R609" s="82"/>
      <c r="S609" s="40"/>
      <c r="T609" s="40"/>
      <c r="U609" s="40"/>
      <c r="V609" s="56"/>
      <c r="W609" s="83"/>
      <c r="X609" s="84"/>
      <c r="Y609" s="85"/>
      <c r="Z609" s="70" t="str">
        <f>IFERROR(VLOOKUP(Y609, '【参考】数式用'!$A$2:$B$50, 2, FALSE), "")</f>
        <v/>
      </c>
      <c r="AA609" s="2"/>
      <c r="AB609" s="2"/>
      <c r="AC609" s="2"/>
      <c r="AD609" s="2"/>
      <c r="AE609" s="2"/>
      <c r="AF609" s="2"/>
      <c r="AG609" s="2"/>
      <c r="AH609" s="2"/>
      <c r="AI609" s="2"/>
      <c r="AJ609" s="2"/>
    </row>
    <row r="610" ht="34.5" customHeight="1">
      <c r="A610" s="2"/>
      <c r="B610" s="50">
        <f t="shared" si="1"/>
        <v>572</v>
      </c>
      <c r="C610" s="79"/>
      <c r="D610" s="80"/>
      <c r="E610" s="80"/>
      <c r="F610" s="80"/>
      <c r="G610" s="80"/>
      <c r="H610" s="80"/>
      <c r="I610" s="80"/>
      <c r="J610" s="80"/>
      <c r="K610" s="80"/>
      <c r="L610" s="81"/>
      <c r="M610" s="82"/>
      <c r="N610" s="40"/>
      <c r="O610" s="40"/>
      <c r="P610" s="40"/>
      <c r="Q610" s="56"/>
      <c r="R610" s="82"/>
      <c r="S610" s="40"/>
      <c r="T610" s="40"/>
      <c r="U610" s="40"/>
      <c r="V610" s="56"/>
      <c r="W610" s="83"/>
      <c r="X610" s="84"/>
      <c r="Y610" s="85"/>
      <c r="Z610" s="70" t="str">
        <f>IFERROR(VLOOKUP(Y610, '【参考】数式用'!$A$2:$B$50, 2, FALSE), "")</f>
        <v/>
      </c>
      <c r="AA610" s="2"/>
      <c r="AB610" s="2"/>
      <c r="AC610" s="2"/>
      <c r="AD610" s="2"/>
      <c r="AE610" s="2"/>
      <c r="AF610" s="2"/>
      <c r="AG610" s="2"/>
      <c r="AH610" s="2"/>
      <c r="AI610" s="2"/>
      <c r="AJ610" s="2"/>
    </row>
    <row r="611" ht="34.5" customHeight="1">
      <c r="A611" s="2"/>
      <c r="B611" s="50">
        <f t="shared" si="1"/>
        <v>573</v>
      </c>
      <c r="C611" s="79"/>
      <c r="D611" s="80"/>
      <c r="E611" s="80"/>
      <c r="F611" s="80"/>
      <c r="G611" s="80"/>
      <c r="H611" s="80"/>
      <c r="I611" s="80"/>
      <c r="J611" s="80"/>
      <c r="K611" s="80"/>
      <c r="L611" s="81"/>
      <c r="M611" s="82"/>
      <c r="N611" s="40"/>
      <c r="O611" s="40"/>
      <c r="P611" s="40"/>
      <c r="Q611" s="56"/>
      <c r="R611" s="82"/>
      <c r="S611" s="40"/>
      <c r="T611" s="40"/>
      <c r="U611" s="40"/>
      <c r="V611" s="56"/>
      <c r="W611" s="83"/>
      <c r="X611" s="84"/>
      <c r="Y611" s="85"/>
      <c r="Z611" s="70" t="str">
        <f>IFERROR(VLOOKUP(Y611, '【参考】数式用'!$A$2:$B$50, 2, FALSE), "")</f>
        <v/>
      </c>
      <c r="AA611" s="2"/>
      <c r="AB611" s="2"/>
      <c r="AC611" s="2"/>
      <c r="AD611" s="2"/>
      <c r="AE611" s="2"/>
      <c r="AF611" s="2"/>
      <c r="AG611" s="2"/>
      <c r="AH611" s="2"/>
      <c r="AI611" s="2"/>
      <c r="AJ611" s="2"/>
    </row>
    <row r="612" ht="34.5" customHeight="1">
      <c r="A612" s="2"/>
      <c r="B612" s="50">
        <f t="shared" si="1"/>
        <v>574</v>
      </c>
      <c r="C612" s="79"/>
      <c r="D612" s="80"/>
      <c r="E612" s="80"/>
      <c r="F612" s="80"/>
      <c r="G612" s="80"/>
      <c r="H612" s="80"/>
      <c r="I612" s="80"/>
      <c r="J612" s="80"/>
      <c r="K612" s="80"/>
      <c r="L612" s="81"/>
      <c r="M612" s="82"/>
      <c r="N612" s="40"/>
      <c r="O612" s="40"/>
      <c r="P612" s="40"/>
      <c r="Q612" s="56"/>
      <c r="R612" s="82"/>
      <c r="S612" s="40"/>
      <c r="T612" s="40"/>
      <c r="U612" s="40"/>
      <c r="V612" s="56"/>
      <c r="W612" s="83"/>
      <c r="X612" s="84"/>
      <c r="Y612" s="85"/>
      <c r="Z612" s="70" t="str">
        <f>IFERROR(VLOOKUP(Y612, '【参考】数式用'!$A$2:$B$50, 2, FALSE), "")</f>
        <v/>
      </c>
      <c r="AA612" s="2"/>
      <c r="AB612" s="2"/>
      <c r="AC612" s="2"/>
      <c r="AD612" s="2"/>
      <c r="AE612" s="2"/>
      <c r="AF612" s="2"/>
      <c r="AG612" s="2"/>
      <c r="AH612" s="2"/>
      <c r="AI612" s="2"/>
      <c r="AJ612" s="2"/>
    </row>
    <row r="613" ht="34.5" customHeight="1">
      <c r="A613" s="2"/>
      <c r="B613" s="50">
        <f t="shared" si="1"/>
        <v>575</v>
      </c>
      <c r="C613" s="79"/>
      <c r="D613" s="80"/>
      <c r="E613" s="80"/>
      <c r="F613" s="80"/>
      <c r="G613" s="80"/>
      <c r="H613" s="80"/>
      <c r="I613" s="80"/>
      <c r="J613" s="80"/>
      <c r="K613" s="80"/>
      <c r="L613" s="81"/>
      <c r="M613" s="82"/>
      <c r="N613" s="40"/>
      <c r="O613" s="40"/>
      <c r="P613" s="40"/>
      <c r="Q613" s="56"/>
      <c r="R613" s="82"/>
      <c r="S613" s="40"/>
      <c r="T613" s="40"/>
      <c r="U613" s="40"/>
      <c r="V613" s="56"/>
      <c r="W613" s="83"/>
      <c r="X613" s="84"/>
      <c r="Y613" s="85"/>
      <c r="Z613" s="70" t="str">
        <f>IFERROR(VLOOKUP(Y613, '【参考】数式用'!$A$2:$B$50, 2, FALSE), "")</f>
        <v/>
      </c>
      <c r="AA613" s="2"/>
      <c r="AB613" s="2"/>
      <c r="AC613" s="2"/>
      <c r="AD613" s="2"/>
      <c r="AE613" s="2"/>
      <c r="AF613" s="2"/>
      <c r="AG613" s="2"/>
      <c r="AH613" s="2"/>
      <c r="AI613" s="2"/>
      <c r="AJ613" s="2"/>
    </row>
    <row r="614" ht="34.5" customHeight="1">
      <c r="A614" s="2"/>
      <c r="B614" s="50">
        <f t="shared" si="1"/>
        <v>576</v>
      </c>
      <c r="C614" s="79"/>
      <c r="D614" s="80"/>
      <c r="E614" s="80"/>
      <c r="F614" s="80"/>
      <c r="G614" s="80"/>
      <c r="H614" s="80"/>
      <c r="I614" s="80"/>
      <c r="J614" s="80"/>
      <c r="K614" s="80"/>
      <c r="L614" s="81"/>
      <c r="M614" s="82"/>
      <c r="N614" s="40"/>
      <c r="O614" s="40"/>
      <c r="P614" s="40"/>
      <c r="Q614" s="56"/>
      <c r="R614" s="82"/>
      <c r="S614" s="40"/>
      <c r="T614" s="40"/>
      <c r="U614" s="40"/>
      <c r="V614" s="56"/>
      <c r="W614" s="83"/>
      <c r="X614" s="84"/>
      <c r="Y614" s="85"/>
      <c r="Z614" s="70" t="str">
        <f>IFERROR(VLOOKUP(Y614, '【参考】数式用'!$A$2:$B$50, 2, FALSE), "")</f>
        <v/>
      </c>
      <c r="AA614" s="2"/>
      <c r="AB614" s="2"/>
      <c r="AC614" s="2"/>
      <c r="AD614" s="2"/>
      <c r="AE614" s="2"/>
      <c r="AF614" s="2"/>
      <c r="AG614" s="2"/>
      <c r="AH614" s="2"/>
      <c r="AI614" s="2"/>
      <c r="AJ614" s="2"/>
    </row>
    <row r="615" ht="34.5" customHeight="1">
      <c r="A615" s="2"/>
      <c r="B615" s="50">
        <f t="shared" si="1"/>
        <v>577</v>
      </c>
      <c r="C615" s="79"/>
      <c r="D615" s="80"/>
      <c r="E615" s="80"/>
      <c r="F615" s="80"/>
      <c r="G615" s="80"/>
      <c r="H615" s="80"/>
      <c r="I615" s="80"/>
      <c r="J615" s="80"/>
      <c r="K615" s="80"/>
      <c r="L615" s="81"/>
      <c r="M615" s="82"/>
      <c r="N615" s="40"/>
      <c r="O615" s="40"/>
      <c r="P615" s="40"/>
      <c r="Q615" s="56"/>
      <c r="R615" s="82"/>
      <c r="S615" s="40"/>
      <c r="T615" s="40"/>
      <c r="U615" s="40"/>
      <c r="V615" s="56"/>
      <c r="W615" s="83"/>
      <c r="X615" s="84"/>
      <c r="Y615" s="85"/>
      <c r="Z615" s="70" t="str">
        <f>IFERROR(VLOOKUP(Y615, '【参考】数式用'!$A$2:$B$50, 2, FALSE), "")</f>
        <v/>
      </c>
      <c r="AA615" s="2"/>
      <c r="AB615" s="2"/>
      <c r="AC615" s="2"/>
      <c r="AD615" s="2"/>
      <c r="AE615" s="2"/>
      <c r="AF615" s="2"/>
      <c r="AG615" s="2"/>
      <c r="AH615" s="2"/>
      <c r="AI615" s="2"/>
      <c r="AJ615" s="2"/>
    </row>
    <row r="616" ht="34.5" customHeight="1">
      <c r="A616" s="2"/>
      <c r="B616" s="50">
        <f t="shared" si="1"/>
        <v>578</v>
      </c>
      <c r="C616" s="79"/>
      <c r="D616" s="80"/>
      <c r="E616" s="80"/>
      <c r="F616" s="80"/>
      <c r="G616" s="80"/>
      <c r="H616" s="80"/>
      <c r="I616" s="80"/>
      <c r="J616" s="80"/>
      <c r="K616" s="80"/>
      <c r="L616" s="81"/>
      <c r="M616" s="82"/>
      <c r="N616" s="40"/>
      <c r="O616" s="40"/>
      <c r="P616" s="40"/>
      <c r="Q616" s="56"/>
      <c r="R616" s="82"/>
      <c r="S616" s="40"/>
      <c r="T616" s="40"/>
      <c r="U616" s="40"/>
      <c r="V616" s="56"/>
      <c r="W616" s="83"/>
      <c r="X616" s="84"/>
      <c r="Y616" s="85"/>
      <c r="Z616" s="70" t="str">
        <f>IFERROR(VLOOKUP(Y616, '【参考】数式用'!$A$2:$B$50, 2, FALSE), "")</f>
        <v/>
      </c>
      <c r="AA616" s="2"/>
      <c r="AB616" s="2"/>
      <c r="AC616" s="2"/>
      <c r="AD616" s="2"/>
      <c r="AE616" s="2"/>
      <c r="AF616" s="2"/>
      <c r="AG616" s="2"/>
      <c r="AH616" s="2"/>
      <c r="AI616" s="2"/>
      <c r="AJ616" s="2"/>
    </row>
    <row r="617" ht="34.5" customHeight="1">
      <c r="A617" s="2"/>
      <c r="B617" s="50">
        <f t="shared" si="1"/>
        <v>579</v>
      </c>
      <c r="C617" s="79"/>
      <c r="D617" s="80"/>
      <c r="E617" s="80"/>
      <c r="F617" s="80"/>
      <c r="G617" s="80"/>
      <c r="H617" s="80"/>
      <c r="I617" s="80"/>
      <c r="J617" s="80"/>
      <c r="K617" s="80"/>
      <c r="L617" s="81"/>
      <c r="M617" s="82"/>
      <c r="N617" s="40"/>
      <c r="O617" s="40"/>
      <c r="P617" s="40"/>
      <c r="Q617" s="56"/>
      <c r="R617" s="82"/>
      <c r="S617" s="40"/>
      <c r="T617" s="40"/>
      <c r="U617" s="40"/>
      <c r="V617" s="56"/>
      <c r="W617" s="83"/>
      <c r="X617" s="84"/>
      <c r="Y617" s="85"/>
      <c r="Z617" s="70" t="str">
        <f>IFERROR(VLOOKUP(Y617, '【参考】数式用'!$A$2:$B$50, 2, FALSE), "")</f>
        <v/>
      </c>
      <c r="AA617" s="2"/>
      <c r="AB617" s="2"/>
      <c r="AC617" s="2"/>
      <c r="AD617" s="2"/>
      <c r="AE617" s="2"/>
      <c r="AF617" s="2"/>
      <c r="AG617" s="2"/>
      <c r="AH617" s="2"/>
      <c r="AI617" s="2"/>
      <c r="AJ617" s="2"/>
    </row>
    <row r="618" ht="34.5" customHeight="1">
      <c r="A618" s="2"/>
      <c r="B618" s="50">
        <f t="shared" si="1"/>
        <v>580</v>
      </c>
      <c r="C618" s="79"/>
      <c r="D618" s="80"/>
      <c r="E618" s="80"/>
      <c r="F618" s="80"/>
      <c r="G618" s="80"/>
      <c r="H618" s="80"/>
      <c r="I618" s="80"/>
      <c r="J618" s="80"/>
      <c r="K618" s="80"/>
      <c r="L618" s="81"/>
      <c r="M618" s="82"/>
      <c r="N618" s="40"/>
      <c r="O618" s="40"/>
      <c r="P618" s="40"/>
      <c r="Q618" s="56"/>
      <c r="R618" s="82"/>
      <c r="S618" s="40"/>
      <c r="T618" s="40"/>
      <c r="U618" s="40"/>
      <c r="V618" s="56"/>
      <c r="W618" s="83"/>
      <c r="X618" s="84"/>
      <c r="Y618" s="85"/>
      <c r="Z618" s="70" t="str">
        <f>IFERROR(VLOOKUP(Y618, '【参考】数式用'!$A$2:$B$50, 2, FALSE), "")</f>
        <v/>
      </c>
      <c r="AA618" s="2"/>
      <c r="AB618" s="2"/>
      <c r="AC618" s="2"/>
      <c r="AD618" s="2"/>
      <c r="AE618" s="2"/>
      <c r="AF618" s="2"/>
      <c r="AG618" s="2"/>
      <c r="AH618" s="2"/>
      <c r="AI618" s="2"/>
      <c r="AJ618" s="2"/>
    </row>
    <row r="619" ht="34.5" customHeight="1">
      <c r="A619" s="2"/>
      <c r="B619" s="50">
        <f t="shared" si="1"/>
        <v>581</v>
      </c>
      <c r="C619" s="79"/>
      <c r="D619" s="80"/>
      <c r="E619" s="80"/>
      <c r="F619" s="80"/>
      <c r="G619" s="80"/>
      <c r="H619" s="80"/>
      <c r="I619" s="80"/>
      <c r="J619" s="80"/>
      <c r="K619" s="80"/>
      <c r="L619" s="81"/>
      <c r="M619" s="82"/>
      <c r="N619" s="40"/>
      <c r="O619" s="40"/>
      <c r="P619" s="40"/>
      <c r="Q619" s="56"/>
      <c r="R619" s="82"/>
      <c r="S619" s="40"/>
      <c r="T619" s="40"/>
      <c r="U619" s="40"/>
      <c r="V619" s="56"/>
      <c r="W619" s="83"/>
      <c r="X619" s="84"/>
      <c r="Y619" s="85"/>
      <c r="Z619" s="70" t="str">
        <f>IFERROR(VLOOKUP(Y619, '【参考】数式用'!$A$2:$B$50, 2, FALSE), "")</f>
        <v/>
      </c>
      <c r="AA619" s="2"/>
      <c r="AB619" s="2"/>
      <c r="AC619" s="2"/>
      <c r="AD619" s="2"/>
      <c r="AE619" s="2"/>
      <c r="AF619" s="2"/>
      <c r="AG619" s="2"/>
      <c r="AH619" s="2"/>
      <c r="AI619" s="2"/>
      <c r="AJ619" s="2"/>
    </row>
    <row r="620" ht="34.5" customHeight="1">
      <c r="A620" s="2"/>
      <c r="B620" s="50">
        <f t="shared" si="1"/>
        <v>582</v>
      </c>
      <c r="C620" s="79"/>
      <c r="D620" s="80"/>
      <c r="E620" s="80"/>
      <c r="F620" s="80"/>
      <c r="G620" s="80"/>
      <c r="H620" s="80"/>
      <c r="I620" s="80"/>
      <c r="J620" s="80"/>
      <c r="K620" s="80"/>
      <c r="L620" s="81"/>
      <c r="M620" s="82"/>
      <c r="N620" s="40"/>
      <c r="O620" s="40"/>
      <c r="P620" s="40"/>
      <c r="Q620" s="56"/>
      <c r="R620" s="82"/>
      <c r="S620" s="40"/>
      <c r="T620" s="40"/>
      <c r="U620" s="40"/>
      <c r="V620" s="56"/>
      <c r="W620" s="83"/>
      <c r="X620" s="84"/>
      <c r="Y620" s="85"/>
      <c r="Z620" s="70" t="str">
        <f>IFERROR(VLOOKUP(Y620, '【参考】数式用'!$A$2:$B$50, 2, FALSE), "")</f>
        <v/>
      </c>
      <c r="AA620" s="2"/>
      <c r="AB620" s="2"/>
      <c r="AC620" s="2"/>
      <c r="AD620" s="2"/>
      <c r="AE620" s="2"/>
      <c r="AF620" s="2"/>
      <c r="AG620" s="2"/>
      <c r="AH620" s="2"/>
      <c r="AI620" s="2"/>
      <c r="AJ620" s="2"/>
    </row>
    <row r="621" ht="34.5" customHeight="1">
      <c r="A621" s="2"/>
      <c r="B621" s="50">
        <f t="shared" si="1"/>
        <v>583</v>
      </c>
      <c r="C621" s="79"/>
      <c r="D621" s="80"/>
      <c r="E621" s="80"/>
      <c r="F621" s="80"/>
      <c r="G621" s="80"/>
      <c r="H621" s="80"/>
      <c r="I621" s="80"/>
      <c r="J621" s="80"/>
      <c r="K621" s="80"/>
      <c r="L621" s="81"/>
      <c r="M621" s="82"/>
      <c r="N621" s="40"/>
      <c r="O621" s="40"/>
      <c r="P621" s="40"/>
      <c r="Q621" s="56"/>
      <c r="R621" s="82"/>
      <c r="S621" s="40"/>
      <c r="T621" s="40"/>
      <c r="U621" s="40"/>
      <c r="V621" s="56"/>
      <c r="W621" s="83"/>
      <c r="X621" s="84"/>
      <c r="Y621" s="85"/>
      <c r="Z621" s="70" t="str">
        <f>IFERROR(VLOOKUP(Y621, '【参考】数式用'!$A$2:$B$50, 2, FALSE), "")</f>
        <v/>
      </c>
      <c r="AA621" s="2"/>
      <c r="AB621" s="2"/>
      <c r="AC621" s="2"/>
      <c r="AD621" s="2"/>
      <c r="AE621" s="2"/>
      <c r="AF621" s="2"/>
      <c r="AG621" s="2"/>
      <c r="AH621" s="2"/>
      <c r="AI621" s="2"/>
      <c r="AJ621" s="2"/>
    </row>
    <row r="622" ht="34.5" customHeight="1">
      <c r="A622" s="2"/>
      <c r="B622" s="50">
        <f t="shared" si="1"/>
        <v>584</v>
      </c>
      <c r="C622" s="79"/>
      <c r="D622" s="80"/>
      <c r="E622" s="80"/>
      <c r="F622" s="80"/>
      <c r="G622" s="80"/>
      <c r="H622" s="80"/>
      <c r="I622" s="80"/>
      <c r="J622" s="80"/>
      <c r="K622" s="80"/>
      <c r="L622" s="81"/>
      <c r="M622" s="82"/>
      <c r="N622" s="40"/>
      <c r="O622" s="40"/>
      <c r="P622" s="40"/>
      <c r="Q622" s="56"/>
      <c r="R622" s="82"/>
      <c r="S622" s="40"/>
      <c r="T622" s="40"/>
      <c r="U622" s="40"/>
      <c r="V622" s="56"/>
      <c r="W622" s="83"/>
      <c r="X622" s="84"/>
      <c r="Y622" s="85"/>
      <c r="Z622" s="70" t="str">
        <f>IFERROR(VLOOKUP(Y622, '【参考】数式用'!$A$2:$B$50, 2, FALSE), "")</f>
        <v/>
      </c>
      <c r="AA622" s="2"/>
      <c r="AB622" s="2"/>
      <c r="AC622" s="2"/>
      <c r="AD622" s="2"/>
      <c r="AE622" s="2"/>
      <c r="AF622" s="2"/>
      <c r="AG622" s="2"/>
      <c r="AH622" s="2"/>
      <c r="AI622" s="2"/>
      <c r="AJ622" s="2"/>
    </row>
    <row r="623" ht="34.5" customHeight="1">
      <c r="A623" s="2"/>
      <c r="B623" s="50">
        <f t="shared" si="1"/>
        <v>585</v>
      </c>
      <c r="C623" s="79"/>
      <c r="D623" s="80"/>
      <c r="E623" s="80"/>
      <c r="F623" s="80"/>
      <c r="G623" s="80"/>
      <c r="H623" s="80"/>
      <c r="I623" s="80"/>
      <c r="J623" s="80"/>
      <c r="K623" s="80"/>
      <c r="L623" s="81"/>
      <c r="M623" s="82"/>
      <c r="N623" s="40"/>
      <c r="O623" s="40"/>
      <c r="P623" s="40"/>
      <c r="Q623" s="56"/>
      <c r="R623" s="82"/>
      <c r="S623" s="40"/>
      <c r="T623" s="40"/>
      <c r="U623" s="40"/>
      <c r="V623" s="56"/>
      <c r="W623" s="83"/>
      <c r="X623" s="84"/>
      <c r="Y623" s="85"/>
      <c r="Z623" s="70" t="str">
        <f>IFERROR(VLOOKUP(Y623, '【参考】数式用'!$A$2:$B$50, 2, FALSE), "")</f>
        <v/>
      </c>
      <c r="AA623" s="2"/>
      <c r="AB623" s="2"/>
      <c r="AC623" s="2"/>
      <c r="AD623" s="2"/>
      <c r="AE623" s="2"/>
      <c r="AF623" s="2"/>
      <c r="AG623" s="2"/>
      <c r="AH623" s="2"/>
      <c r="AI623" s="2"/>
      <c r="AJ623" s="2"/>
    </row>
    <row r="624" ht="34.5" customHeight="1">
      <c r="A624" s="2"/>
      <c r="B624" s="50">
        <f t="shared" si="1"/>
        <v>586</v>
      </c>
      <c r="C624" s="79"/>
      <c r="D624" s="80"/>
      <c r="E624" s="80"/>
      <c r="F624" s="80"/>
      <c r="G624" s="80"/>
      <c r="H624" s="80"/>
      <c r="I624" s="80"/>
      <c r="J624" s="80"/>
      <c r="K624" s="80"/>
      <c r="L624" s="81"/>
      <c r="M624" s="82"/>
      <c r="N624" s="40"/>
      <c r="O624" s="40"/>
      <c r="P624" s="40"/>
      <c r="Q624" s="56"/>
      <c r="R624" s="82"/>
      <c r="S624" s="40"/>
      <c r="T624" s="40"/>
      <c r="U624" s="40"/>
      <c r="V624" s="56"/>
      <c r="W624" s="83"/>
      <c r="X624" s="84"/>
      <c r="Y624" s="85"/>
      <c r="Z624" s="70" t="str">
        <f>IFERROR(VLOOKUP(Y624, '【参考】数式用'!$A$2:$B$50, 2, FALSE), "")</f>
        <v/>
      </c>
      <c r="AA624" s="2"/>
      <c r="AB624" s="2"/>
      <c r="AC624" s="2"/>
      <c r="AD624" s="2"/>
      <c r="AE624" s="2"/>
      <c r="AF624" s="2"/>
      <c r="AG624" s="2"/>
      <c r="AH624" s="2"/>
      <c r="AI624" s="2"/>
      <c r="AJ624" s="2"/>
    </row>
    <row r="625" ht="34.5" customHeight="1">
      <c r="A625" s="2"/>
      <c r="B625" s="50">
        <f t="shared" si="1"/>
        <v>587</v>
      </c>
      <c r="C625" s="79"/>
      <c r="D625" s="80"/>
      <c r="E625" s="80"/>
      <c r="F625" s="80"/>
      <c r="G625" s="80"/>
      <c r="H625" s="80"/>
      <c r="I625" s="80"/>
      <c r="J625" s="80"/>
      <c r="K625" s="80"/>
      <c r="L625" s="81"/>
      <c r="M625" s="82"/>
      <c r="N625" s="40"/>
      <c r="O625" s="40"/>
      <c r="P625" s="40"/>
      <c r="Q625" s="56"/>
      <c r="R625" s="82"/>
      <c r="S625" s="40"/>
      <c r="T625" s="40"/>
      <c r="U625" s="40"/>
      <c r="V625" s="56"/>
      <c r="W625" s="83"/>
      <c r="X625" s="84"/>
      <c r="Y625" s="85"/>
      <c r="Z625" s="70" t="str">
        <f>IFERROR(VLOOKUP(Y625, '【参考】数式用'!$A$2:$B$50, 2, FALSE), "")</f>
        <v/>
      </c>
      <c r="AA625" s="2"/>
      <c r="AB625" s="2"/>
      <c r="AC625" s="2"/>
      <c r="AD625" s="2"/>
      <c r="AE625" s="2"/>
      <c r="AF625" s="2"/>
      <c r="AG625" s="2"/>
      <c r="AH625" s="2"/>
      <c r="AI625" s="2"/>
      <c r="AJ625" s="2"/>
    </row>
    <row r="626" ht="34.5" customHeight="1">
      <c r="A626" s="2"/>
      <c r="B626" s="50">
        <f t="shared" si="1"/>
        <v>588</v>
      </c>
      <c r="C626" s="79"/>
      <c r="D626" s="80"/>
      <c r="E626" s="80"/>
      <c r="F626" s="80"/>
      <c r="G626" s="80"/>
      <c r="H626" s="80"/>
      <c r="I626" s="80"/>
      <c r="J626" s="80"/>
      <c r="K626" s="80"/>
      <c r="L626" s="81"/>
      <c r="M626" s="82"/>
      <c r="N626" s="40"/>
      <c r="O626" s="40"/>
      <c r="P626" s="40"/>
      <c r="Q626" s="56"/>
      <c r="R626" s="82"/>
      <c r="S626" s="40"/>
      <c r="T626" s="40"/>
      <c r="U626" s="40"/>
      <c r="V626" s="56"/>
      <c r="W626" s="83"/>
      <c r="X626" s="84"/>
      <c r="Y626" s="85"/>
      <c r="Z626" s="70" t="str">
        <f>IFERROR(VLOOKUP(Y626, '【参考】数式用'!$A$2:$B$50, 2, FALSE), "")</f>
        <v/>
      </c>
      <c r="AA626" s="2"/>
      <c r="AB626" s="2"/>
      <c r="AC626" s="2"/>
      <c r="AD626" s="2"/>
      <c r="AE626" s="2"/>
      <c r="AF626" s="2"/>
      <c r="AG626" s="2"/>
      <c r="AH626" s="2"/>
      <c r="AI626" s="2"/>
      <c r="AJ626" s="2"/>
    </row>
    <row r="627" ht="34.5" customHeight="1">
      <c r="A627" s="2"/>
      <c r="B627" s="50">
        <f t="shared" si="1"/>
        <v>589</v>
      </c>
      <c r="C627" s="79"/>
      <c r="D627" s="80"/>
      <c r="E627" s="80"/>
      <c r="F627" s="80"/>
      <c r="G627" s="80"/>
      <c r="H627" s="80"/>
      <c r="I627" s="80"/>
      <c r="J627" s="80"/>
      <c r="K627" s="80"/>
      <c r="L627" s="81"/>
      <c r="M627" s="82"/>
      <c r="N627" s="40"/>
      <c r="O627" s="40"/>
      <c r="P627" s="40"/>
      <c r="Q627" s="56"/>
      <c r="R627" s="82"/>
      <c r="S627" s="40"/>
      <c r="T627" s="40"/>
      <c r="U627" s="40"/>
      <c r="V627" s="56"/>
      <c r="W627" s="83"/>
      <c r="X627" s="84"/>
      <c r="Y627" s="85"/>
      <c r="Z627" s="70" t="str">
        <f>IFERROR(VLOOKUP(Y627, '【参考】数式用'!$A$2:$B$50, 2, FALSE), "")</f>
        <v/>
      </c>
      <c r="AA627" s="2"/>
      <c r="AB627" s="2"/>
      <c r="AC627" s="2"/>
      <c r="AD627" s="2"/>
      <c r="AE627" s="2"/>
      <c r="AF627" s="2"/>
      <c r="AG627" s="2"/>
      <c r="AH627" s="2"/>
      <c r="AI627" s="2"/>
      <c r="AJ627" s="2"/>
    </row>
    <row r="628" ht="34.5" customHeight="1">
      <c r="A628" s="2"/>
      <c r="B628" s="50">
        <f t="shared" si="1"/>
        <v>590</v>
      </c>
      <c r="C628" s="79"/>
      <c r="D628" s="80"/>
      <c r="E628" s="80"/>
      <c r="F628" s="80"/>
      <c r="G628" s="80"/>
      <c r="H628" s="80"/>
      <c r="I628" s="80"/>
      <c r="J628" s="80"/>
      <c r="K628" s="80"/>
      <c r="L628" s="81"/>
      <c r="M628" s="82"/>
      <c r="N628" s="40"/>
      <c r="O628" s="40"/>
      <c r="P628" s="40"/>
      <c r="Q628" s="56"/>
      <c r="R628" s="82"/>
      <c r="S628" s="40"/>
      <c r="T628" s="40"/>
      <c r="U628" s="40"/>
      <c r="V628" s="56"/>
      <c r="W628" s="83"/>
      <c r="X628" s="84"/>
      <c r="Y628" s="85"/>
      <c r="Z628" s="70" t="str">
        <f>IFERROR(VLOOKUP(Y628, '【参考】数式用'!$A$2:$B$50, 2, FALSE), "")</f>
        <v/>
      </c>
      <c r="AA628" s="2"/>
      <c r="AB628" s="2"/>
      <c r="AC628" s="2"/>
      <c r="AD628" s="2"/>
      <c r="AE628" s="2"/>
      <c r="AF628" s="2"/>
      <c r="AG628" s="2"/>
      <c r="AH628" s="2"/>
      <c r="AI628" s="2"/>
      <c r="AJ628" s="2"/>
    </row>
    <row r="629" ht="34.5" customHeight="1">
      <c r="A629" s="2"/>
      <c r="B629" s="50">
        <f t="shared" si="1"/>
        <v>591</v>
      </c>
      <c r="C629" s="79"/>
      <c r="D629" s="80"/>
      <c r="E629" s="80"/>
      <c r="F629" s="80"/>
      <c r="G629" s="80"/>
      <c r="H629" s="80"/>
      <c r="I629" s="80"/>
      <c r="J629" s="80"/>
      <c r="K629" s="80"/>
      <c r="L629" s="81"/>
      <c r="M629" s="82"/>
      <c r="N629" s="40"/>
      <c r="O629" s="40"/>
      <c r="P629" s="40"/>
      <c r="Q629" s="56"/>
      <c r="R629" s="82"/>
      <c r="S629" s="40"/>
      <c r="T629" s="40"/>
      <c r="U629" s="40"/>
      <c r="V629" s="56"/>
      <c r="W629" s="83"/>
      <c r="X629" s="84"/>
      <c r="Y629" s="85"/>
      <c r="Z629" s="70" t="str">
        <f>IFERROR(VLOOKUP(Y629, '【参考】数式用'!$A$2:$B$50, 2, FALSE), "")</f>
        <v/>
      </c>
      <c r="AA629" s="2"/>
      <c r="AB629" s="2"/>
      <c r="AC629" s="2"/>
      <c r="AD629" s="2"/>
      <c r="AE629" s="2"/>
      <c r="AF629" s="2"/>
      <c r="AG629" s="2"/>
      <c r="AH629" s="2"/>
      <c r="AI629" s="2"/>
      <c r="AJ629" s="2"/>
    </row>
    <row r="630" ht="34.5" customHeight="1">
      <c r="A630" s="2"/>
      <c r="B630" s="50">
        <f t="shared" si="1"/>
        <v>592</v>
      </c>
      <c r="C630" s="79"/>
      <c r="D630" s="80"/>
      <c r="E630" s="80"/>
      <c r="F630" s="80"/>
      <c r="G630" s="80"/>
      <c r="H630" s="80"/>
      <c r="I630" s="80"/>
      <c r="J630" s="80"/>
      <c r="K630" s="80"/>
      <c r="L630" s="81"/>
      <c r="M630" s="82"/>
      <c r="N630" s="40"/>
      <c r="O630" s="40"/>
      <c r="P630" s="40"/>
      <c r="Q630" s="56"/>
      <c r="R630" s="82"/>
      <c r="S630" s="40"/>
      <c r="T630" s="40"/>
      <c r="U630" s="40"/>
      <c r="V630" s="56"/>
      <c r="W630" s="83"/>
      <c r="X630" s="84"/>
      <c r="Y630" s="85"/>
      <c r="Z630" s="70" t="str">
        <f>IFERROR(VLOOKUP(Y630, '【参考】数式用'!$A$2:$B$50, 2, FALSE), "")</f>
        <v/>
      </c>
      <c r="AA630" s="2"/>
      <c r="AB630" s="2"/>
      <c r="AC630" s="2"/>
      <c r="AD630" s="2"/>
      <c r="AE630" s="2"/>
      <c r="AF630" s="2"/>
      <c r="AG630" s="2"/>
      <c r="AH630" s="2"/>
      <c r="AI630" s="2"/>
      <c r="AJ630" s="2"/>
    </row>
    <row r="631" ht="34.5" customHeight="1">
      <c r="A631" s="2"/>
      <c r="B631" s="50">
        <f t="shared" si="1"/>
        <v>593</v>
      </c>
      <c r="C631" s="79"/>
      <c r="D631" s="80"/>
      <c r="E631" s="80"/>
      <c r="F631" s="80"/>
      <c r="G631" s="80"/>
      <c r="H631" s="80"/>
      <c r="I631" s="80"/>
      <c r="J631" s="80"/>
      <c r="K631" s="80"/>
      <c r="L631" s="81"/>
      <c r="M631" s="82"/>
      <c r="N631" s="40"/>
      <c r="O631" s="40"/>
      <c r="P631" s="40"/>
      <c r="Q631" s="56"/>
      <c r="R631" s="82"/>
      <c r="S631" s="40"/>
      <c r="T631" s="40"/>
      <c r="U631" s="40"/>
      <c r="V631" s="56"/>
      <c r="W631" s="83"/>
      <c r="X631" s="84"/>
      <c r="Y631" s="85"/>
      <c r="Z631" s="70" t="str">
        <f>IFERROR(VLOOKUP(Y631, '【参考】数式用'!$A$2:$B$50, 2, FALSE), "")</f>
        <v/>
      </c>
      <c r="AA631" s="2"/>
      <c r="AB631" s="2"/>
      <c r="AC631" s="2"/>
      <c r="AD631" s="2"/>
      <c r="AE631" s="2"/>
      <c r="AF631" s="2"/>
      <c r="AG631" s="2"/>
      <c r="AH631" s="2"/>
      <c r="AI631" s="2"/>
      <c r="AJ631" s="2"/>
    </row>
    <row r="632" ht="34.5" customHeight="1">
      <c r="A632" s="2"/>
      <c r="B632" s="50">
        <f t="shared" si="1"/>
        <v>594</v>
      </c>
      <c r="C632" s="79"/>
      <c r="D632" s="80"/>
      <c r="E632" s="80"/>
      <c r="F632" s="80"/>
      <c r="G632" s="80"/>
      <c r="H632" s="80"/>
      <c r="I632" s="80"/>
      <c r="J632" s="80"/>
      <c r="K632" s="80"/>
      <c r="L632" s="81"/>
      <c r="M632" s="82"/>
      <c r="N632" s="40"/>
      <c r="O632" s="40"/>
      <c r="P632" s="40"/>
      <c r="Q632" s="56"/>
      <c r="R632" s="82"/>
      <c r="S632" s="40"/>
      <c r="T632" s="40"/>
      <c r="U632" s="40"/>
      <c r="V632" s="56"/>
      <c r="W632" s="83"/>
      <c r="X632" s="84"/>
      <c r="Y632" s="85"/>
      <c r="Z632" s="70" t="str">
        <f>IFERROR(VLOOKUP(Y632, '【参考】数式用'!$A$2:$B$50, 2, FALSE), "")</f>
        <v/>
      </c>
      <c r="AA632" s="2"/>
      <c r="AB632" s="2"/>
      <c r="AC632" s="2"/>
      <c r="AD632" s="2"/>
      <c r="AE632" s="2"/>
      <c r="AF632" s="2"/>
      <c r="AG632" s="2"/>
      <c r="AH632" s="2"/>
      <c r="AI632" s="2"/>
      <c r="AJ632" s="2"/>
    </row>
    <row r="633" ht="34.5" customHeight="1">
      <c r="A633" s="2"/>
      <c r="B633" s="50">
        <f t="shared" si="1"/>
        <v>595</v>
      </c>
      <c r="C633" s="79"/>
      <c r="D633" s="80"/>
      <c r="E633" s="80"/>
      <c r="F633" s="80"/>
      <c r="G633" s="80"/>
      <c r="H633" s="80"/>
      <c r="I633" s="80"/>
      <c r="J633" s="80"/>
      <c r="K633" s="80"/>
      <c r="L633" s="81"/>
      <c r="M633" s="82"/>
      <c r="N633" s="40"/>
      <c r="O633" s="40"/>
      <c r="P633" s="40"/>
      <c r="Q633" s="56"/>
      <c r="R633" s="82"/>
      <c r="S633" s="40"/>
      <c r="T633" s="40"/>
      <c r="U633" s="40"/>
      <c r="V633" s="56"/>
      <c r="W633" s="83"/>
      <c r="X633" s="84"/>
      <c r="Y633" s="85"/>
      <c r="Z633" s="70" t="str">
        <f>IFERROR(VLOOKUP(Y633, '【参考】数式用'!$A$2:$B$50, 2, FALSE), "")</f>
        <v/>
      </c>
      <c r="AA633" s="2"/>
      <c r="AB633" s="2"/>
      <c r="AC633" s="2"/>
      <c r="AD633" s="2"/>
      <c r="AE633" s="2"/>
      <c r="AF633" s="2"/>
      <c r="AG633" s="2"/>
      <c r="AH633" s="2"/>
      <c r="AI633" s="2"/>
      <c r="AJ633" s="2"/>
    </row>
    <row r="634" ht="34.5" customHeight="1">
      <c r="A634" s="2"/>
      <c r="B634" s="50">
        <f t="shared" si="1"/>
        <v>596</v>
      </c>
      <c r="C634" s="79"/>
      <c r="D634" s="80"/>
      <c r="E634" s="80"/>
      <c r="F634" s="80"/>
      <c r="G634" s="80"/>
      <c r="H634" s="80"/>
      <c r="I634" s="80"/>
      <c r="J634" s="80"/>
      <c r="K634" s="80"/>
      <c r="L634" s="81"/>
      <c r="M634" s="82"/>
      <c r="N634" s="40"/>
      <c r="O634" s="40"/>
      <c r="P634" s="40"/>
      <c r="Q634" s="56"/>
      <c r="R634" s="82"/>
      <c r="S634" s="40"/>
      <c r="T634" s="40"/>
      <c r="U634" s="40"/>
      <c r="V634" s="56"/>
      <c r="W634" s="83"/>
      <c r="X634" s="84"/>
      <c r="Y634" s="85"/>
      <c r="Z634" s="70" t="str">
        <f>IFERROR(VLOOKUP(Y634, '【参考】数式用'!$A$2:$B$50, 2, FALSE), "")</f>
        <v/>
      </c>
      <c r="AA634" s="2"/>
      <c r="AB634" s="2"/>
      <c r="AC634" s="2"/>
      <c r="AD634" s="2"/>
      <c r="AE634" s="2"/>
      <c r="AF634" s="2"/>
      <c r="AG634" s="2"/>
      <c r="AH634" s="2"/>
      <c r="AI634" s="2"/>
      <c r="AJ634" s="2"/>
    </row>
    <row r="635" ht="34.5" customHeight="1">
      <c r="A635" s="2"/>
      <c r="B635" s="50">
        <f t="shared" si="1"/>
        <v>597</v>
      </c>
      <c r="C635" s="79"/>
      <c r="D635" s="80"/>
      <c r="E635" s="80"/>
      <c r="F635" s="80"/>
      <c r="G635" s="80"/>
      <c r="H635" s="80"/>
      <c r="I635" s="80"/>
      <c r="J635" s="80"/>
      <c r="K635" s="80"/>
      <c r="L635" s="81"/>
      <c r="M635" s="82"/>
      <c r="N635" s="40"/>
      <c r="O635" s="40"/>
      <c r="P635" s="40"/>
      <c r="Q635" s="56"/>
      <c r="R635" s="82"/>
      <c r="S635" s="40"/>
      <c r="T635" s="40"/>
      <c r="U635" s="40"/>
      <c r="V635" s="56"/>
      <c r="W635" s="83"/>
      <c r="X635" s="84"/>
      <c r="Y635" s="85"/>
      <c r="Z635" s="70" t="str">
        <f>IFERROR(VLOOKUP(Y635, '【参考】数式用'!$A$2:$B$50, 2, FALSE), "")</f>
        <v/>
      </c>
      <c r="AA635" s="2"/>
      <c r="AB635" s="2"/>
      <c r="AC635" s="2"/>
      <c r="AD635" s="2"/>
      <c r="AE635" s="2"/>
      <c r="AF635" s="2"/>
      <c r="AG635" s="2"/>
      <c r="AH635" s="2"/>
      <c r="AI635" s="2"/>
      <c r="AJ635" s="2"/>
    </row>
    <row r="636" ht="34.5" customHeight="1">
      <c r="A636" s="2"/>
      <c r="B636" s="50">
        <f t="shared" si="1"/>
        <v>598</v>
      </c>
      <c r="C636" s="79"/>
      <c r="D636" s="80"/>
      <c r="E636" s="80"/>
      <c r="F636" s="80"/>
      <c r="G636" s="80"/>
      <c r="H636" s="80"/>
      <c r="I636" s="80"/>
      <c r="J636" s="80"/>
      <c r="K636" s="80"/>
      <c r="L636" s="81"/>
      <c r="M636" s="82"/>
      <c r="N636" s="40"/>
      <c r="O636" s="40"/>
      <c r="P636" s="40"/>
      <c r="Q636" s="56"/>
      <c r="R636" s="82"/>
      <c r="S636" s="40"/>
      <c r="T636" s="40"/>
      <c r="U636" s="40"/>
      <c r="V636" s="56"/>
      <c r="W636" s="83"/>
      <c r="X636" s="84"/>
      <c r="Y636" s="85"/>
      <c r="Z636" s="70" t="str">
        <f>IFERROR(VLOOKUP(Y636, '【参考】数式用'!$A$2:$B$50, 2, FALSE), "")</f>
        <v/>
      </c>
      <c r="AA636" s="2"/>
      <c r="AB636" s="2"/>
      <c r="AC636" s="2"/>
      <c r="AD636" s="2"/>
      <c r="AE636" s="2"/>
      <c r="AF636" s="2"/>
      <c r="AG636" s="2"/>
      <c r="AH636" s="2"/>
      <c r="AI636" s="2"/>
      <c r="AJ636" s="2"/>
    </row>
    <row r="637" ht="34.5" customHeight="1">
      <c r="A637" s="2"/>
      <c r="B637" s="50">
        <f t="shared" si="1"/>
        <v>599</v>
      </c>
      <c r="C637" s="79"/>
      <c r="D637" s="80"/>
      <c r="E637" s="80"/>
      <c r="F637" s="80"/>
      <c r="G637" s="80"/>
      <c r="H637" s="80"/>
      <c r="I637" s="80"/>
      <c r="J637" s="80"/>
      <c r="K637" s="80"/>
      <c r="L637" s="81"/>
      <c r="M637" s="82"/>
      <c r="N637" s="40"/>
      <c r="O637" s="40"/>
      <c r="P637" s="40"/>
      <c r="Q637" s="56"/>
      <c r="R637" s="82"/>
      <c r="S637" s="40"/>
      <c r="T637" s="40"/>
      <c r="U637" s="40"/>
      <c r="V637" s="56"/>
      <c r="W637" s="83"/>
      <c r="X637" s="84"/>
      <c r="Y637" s="85"/>
      <c r="Z637" s="70" t="str">
        <f>IFERROR(VLOOKUP(Y637, '【参考】数式用'!$A$2:$B$50, 2, FALSE), "")</f>
        <v/>
      </c>
      <c r="AA637" s="2"/>
      <c r="AB637" s="2"/>
      <c r="AC637" s="2"/>
      <c r="AD637" s="2"/>
      <c r="AE637" s="2"/>
      <c r="AF637" s="2"/>
      <c r="AG637" s="2"/>
      <c r="AH637" s="2"/>
      <c r="AI637" s="2"/>
      <c r="AJ637" s="2"/>
    </row>
    <row r="638" ht="34.5" customHeight="1">
      <c r="A638" s="2"/>
      <c r="B638" s="50">
        <f t="shared" si="1"/>
        <v>600</v>
      </c>
      <c r="C638" s="79"/>
      <c r="D638" s="80"/>
      <c r="E638" s="80"/>
      <c r="F638" s="80"/>
      <c r="G638" s="80"/>
      <c r="H638" s="80"/>
      <c r="I638" s="80"/>
      <c r="J638" s="80"/>
      <c r="K638" s="80"/>
      <c r="L638" s="81"/>
      <c r="M638" s="82"/>
      <c r="N638" s="40"/>
      <c r="O638" s="40"/>
      <c r="P638" s="40"/>
      <c r="Q638" s="56"/>
      <c r="R638" s="82"/>
      <c r="S638" s="40"/>
      <c r="T638" s="40"/>
      <c r="U638" s="40"/>
      <c r="V638" s="56"/>
      <c r="W638" s="83"/>
      <c r="X638" s="84"/>
      <c r="Y638" s="85"/>
      <c r="Z638" s="70" t="str">
        <f>IFERROR(VLOOKUP(Y638, '【参考】数式用'!$A$2:$B$50, 2, FALSE), "")</f>
        <v/>
      </c>
      <c r="AA638" s="2"/>
      <c r="AB638" s="2"/>
      <c r="AC638" s="2"/>
      <c r="AD638" s="2"/>
      <c r="AE638" s="2"/>
      <c r="AF638" s="2"/>
      <c r="AG638" s="2"/>
      <c r="AH638" s="2"/>
      <c r="AI638" s="2"/>
      <c r="AJ638" s="2"/>
    </row>
    <row r="639" ht="34.5" customHeight="1">
      <c r="A639" s="2"/>
      <c r="B639" s="50">
        <f t="shared" si="1"/>
        <v>601</v>
      </c>
      <c r="C639" s="79"/>
      <c r="D639" s="80"/>
      <c r="E639" s="80"/>
      <c r="F639" s="80"/>
      <c r="G639" s="80"/>
      <c r="H639" s="80"/>
      <c r="I639" s="80"/>
      <c r="J639" s="80"/>
      <c r="K639" s="80"/>
      <c r="L639" s="81"/>
      <c r="M639" s="82"/>
      <c r="N639" s="40"/>
      <c r="O639" s="40"/>
      <c r="P639" s="40"/>
      <c r="Q639" s="56"/>
      <c r="R639" s="82"/>
      <c r="S639" s="40"/>
      <c r="T639" s="40"/>
      <c r="U639" s="40"/>
      <c r="V639" s="56"/>
      <c r="W639" s="83"/>
      <c r="X639" s="84"/>
      <c r="Y639" s="85"/>
      <c r="Z639" s="70" t="str">
        <f>IFERROR(VLOOKUP(Y639, '【参考】数式用'!$A$2:$B$50, 2, FALSE), "")</f>
        <v/>
      </c>
      <c r="AA639" s="2"/>
      <c r="AB639" s="2"/>
      <c r="AC639" s="2"/>
      <c r="AD639" s="2"/>
      <c r="AE639" s="2"/>
      <c r="AF639" s="2"/>
      <c r="AG639" s="2"/>
      <c r="AH639" s="2"/>
      <c r="AI639" s="2"/>
      <c r="AJ639" s="2"/>
    </row>
    <row r="640" ht="34.5" customHeight="1">
      <c r="A640" s="2"/>
      <c r="B640" s="50">
        <f t="shared" si="1"/>
        <v>602</v>
      </c>
      <c r="C640" s="79"/>
      <c r="D640" s="80"/>
      <c r="E640" s="80"/>
      <c r="F640" s="80"/>
      <c r="G640" s="80"/>
      <c r="H640" s="80"/>
      <c r="I640" s="80"/>
      <c r="J640" s="80"/>
      <c r="K640" s="80"/>
      <c r="L640" s="81"/>
      <c r="M640" s="82"/>
      <c r="N640" s="40"/>
      <c r="O640" s="40"/>
      <c r="P640" s="40"/>
      <c r="Q640" s="56"/>
      <c r="R640" s="82"/>
      <c r="S640" s="40"/>
      <c r="T640" s="40"/>
      <c r="U640" s="40"/>
      <c r="V640" s="56"/>
      <c r="W640" s="83"/>
      <c r="X640" s="84"/>
      <c r="Y640" s="85"/>
      <c r="Z640" s="70" t="str">
        <f>IFERROR(VLOOKUP(Y640, '【参考】数式用'!$A$2:$B$50, 2, FALSE), "")</f>
        <v/>
      </c>
      <c r="AA640" s="2"/>
      <c r="AB640" s="2"/>
      <c r="AC640" s="2"/>
      <c r="AD640" s="2"/>
      <c r="AE640" s="2"/>
      <c r="AF640" s="2"/>
      <c r="AG640" s="2"/>
      <c r="AH640" s="2"/>
      <c r="AI640" s="2"/>
      <c r="AJ640" s="2"/>
    </row>
    <row r="641" ht="34.5" customHeight="1">
      <c r="A641" s="2"/>
      <c r="B641" s="50">
        <f t="shared" si="1"/>
        <v>603</v>
      </c>
      <c r="C641" s="79"/>
      <c r="D641" s="80"/>
      <c r="E641" s="80"/>
      <c r="F641" s="80"/>
      <c r="G641" s="80"/>
      <c r="H641" s="80"/>
      <c r="I641" s="80"/>
      <c r="J641" s="80"/>
      <c r="K641" s="80"/>
      <c r="L641" s="81"/>
      <c r="M641" s="82"/>
      <c r="N641" s="40"/>
      <c r="O641" s="40"/>
      <c r="P641" s="40"/>
      <c r="Q641" s="56"/>
      <c r="R641" s="82"/>
      <c r="S641" s="40"/>
      <c r="T641" s="40"/>
      <c r="U641" s="40"/>
      <c r="V641" s="56"/>
      <c r="W641" s="83"/>
      <c r="X641" s="84"/>
      <c r="Y641" s="85"/>
      <c r="Z641" s="70" t="str">
        <f>IFERROR(VLOOKUP(Y641, '【参考】数式用'!$A$2:$B$50, 2, FALSE), "")</f>
        <v/>
      </c>
      <c r="AA641" s="2"/>
      <c r="AB641" s="2"/>
      <c r="AC641" s="2"/>
      <c r="AD641" s="2"/>
      <c r="AE641" s="2"/>
      <c r="AF641" s="2"/>
      <c r="AG641" s="2"/>
      <c r="AH641" s="2"/>
      <c r="AI641" s="2"/>
      <c r="AJ641" s="2"/>
    </row>
    <row r="642" ht="34.5" customHeight="1">
      <c r="A642" s="2"/>
      <c r="B642" s="50">
        <f t="shared" si="1"/>
        <v>604</v>
      </c>
      <c r="C642" s="79"/>
      <c r="D642" s="80"/>
      <c r="E642" s="80"/>
      <c r="F642" s="80"/>
      <c r="G642" s="80"/>
      <c r="H642" s="80"/>
      <c r="I642" s="80"/>
      <c r="J642" s="80"/>
      <c r="K642" s="80"/>
      <c r="L642" s="81"/>
      <c r="M642" s="82"/>
      <c r="N642" s="40"/>
      <c r="O642" s="40"/>
      <c r="P642" s="40"/>
      <c r="Q642" s="56"/>
      <c r="R642" s="82"/>
      <c r="S642" s="40"/>
      <c r="T642" s="40"/>
      <c r="U642" s="40"/>
      <c r="V642" s="56"/>
      <c r="W642" s="83"/>
      <c r="X642" s="84"/>
      <c r="Y642" s="85"/>
      <c r="Z642" s="70" t="str">
        <f>IFERROR(VLOOKUP(Y642, '【参考】数式用'!$A$2:$B$50, 2, FALSE), "")</f>
        <v/>
      </c>
      <c r="AA642" s="2"/>
      <c r="AB642" s="2"/>
      <c r="AC642" s="2"/>
      <c r="AD642" s="2"/>
      <c r="AE642" s="2"/>
      <c r="AF642" s="2"/>
      <c r="AG642" s="2"/>
      <c r="AH642" s="2"/>
      <c r="AI642" s="2"/>
      <c r="AJ642" s="2"/>
    </row>
    <row r="643" ht="34.5" customHeight="1">
      <c r="A643" s="2"/>
      <c r="B643" s="50">
        <f t="shared" si="1"/>
        <v>605</v>
      </c>
      <c r="C643" s="79"/>
      <c r="D643" s="80"/>
      <c r="E643" s="80"/>
      <c r="F643" s="80"/>
      <c r="G643" s="80"/>
      <c r="H643" s="80"/>
      <c r="I643" s="80"/>
      <c r="J643" s="80"/>
      <c r="K643" s="80"/>
      <c r="L643" s="81"/>
      <c r="M643" s="82"/>
      <c r="N643" s="40"/>
      <c r="O643" s="40"/>
      <c r="P643" s="40"/>
      <c r="Q643" s="56"/>
      <c r="R643" s="82"/>
      <c r="S643" s="40"/>
      <c r="T643" s="40"/>
      <c r="U643" s="40"/>
      <c r="V643" s="56"/>
      <c r="W643" s="83"/>
      <c r="X643" s="84"/>
      <c r="Y643" s="85"/>
      <c r="Z643" s="70" t="str">
        <f>IFERROR(VLOOKUP(Y643, '【参考】数式用'!$A$2:$B$50, 2, FALSE), "")</f>
        <v/>
      </c>
      <c r="AA643" s="2"/>
      <c r="AB643" s="2"/>
      <c r="AC643" s="2"/>
      <c r="AD643" s="2"/>
      <c r="AE643" s="2"/>
      <c r="AF643" s="2"/>
      <c r="AG643" s="2"/>
      <c r="AH643" s="2"/>
      <c r="AI643" s="2"/>
      <c r="AJ643" s="2"/>
    </row>
    <row r="644" ht="34.5" customHeight="1">
      <c r="A644" s="2"/>
      <c r="B644" s="50">
        <f t="shared" si="1"/>
        <v>606</v>
      </c>
      <c r="C644" s="79"/>
      <c r="D644" s="80"/>
      <c r="E644" s="80"/>
      <c r="F644" s="80"/>
      <c r="G644" s="80"/>
      <c r="H644" s="80"/>
      <c r="I644" s="80"/>
      <c r="J644" s="80"/>
      <c r="K644" s="80"/>
      <c r="L644" s="81"/>
      <c r="M644" s="82"/>
      <c r="N644" s="40"/>
      <c r="O644" s="40"/>
      <c r="P644" s="40"/>
      <c r="Q644" s="56"/>
      <c r="R644" s="82"/>
      <c r="S644" s="40"/>
      <c r="T644" s="40"/>
      <c r="U644" s="40"/>
      <c r="V644" s="56"/>
      <c r="W644" s="83"/>
      <c r="X644" s="84"/>
      <c r="Y644" s="85"/>
      <c r="Z644" s="70" t="str">
        <f>IFERROR(VLOOKUP(Y644, '【参考】数式用'!$A$2:$B$50, 2, FALSE), "")</f>
        <v/>
      </c>
      <c r="AA644" s="2"/>
      <c r="AB644" s="2"/>
      <c r="AC644" s="2"/>
      <c r="AD644" s="2"/>
      <c r="AE644" s="2"/>
      <c r="AF644" s="2"/>
      <c r="AG644" s="2"/>
      <c r="AH644" s="2"/>
      <c r="AI644" s="2"/>
      <c r="AJ644" s="2"/>
    </row>
    <row r="645" ht="34.5" customHeight="1">
      <c r="A645" s="2"/>
      <c r="B645" s="50">
        <f t="shared" si="1"/>
        <v>607</v>
      </c>
      <c r="C645" s="79"/>
      <c r="D645" s="80"/>
      <c r="E645" s="80"/>
      <c r="F645" s="80"/>
      <c r="G645" s="80"/>
      <c r="H645" s="80"/>
      <c r="I645" s="80"/>
      <c r="J645" s="80"/>
      <c r="K645" s="80"/>
      <c r="L645" s="81"/>
      <c r="M645" s="82"/>
      <c r="N645" s="40"/>
      <c r="O645" s="40"/>
      <c r="P645" s="40"/>
      <c r="Q645" s="56"/>
      <c r="R645" s="82"/>
      <c r="S645" s="40"/>
      <c r="T645" s="40"/>
      <c r="U645" s="40"/>
      <c r="V645" s="56"/>
      <c r="W645" s="83"/>
      <c r="X645" s="84"/>
      <c r="Y645" s="85"/>
      <c r="Z645" s="70" t="str">
        <f>IFERROR(VLOOKUP(Y645, '【参考】数式用'!$A$2:$B$50, 2, FALSE), "")</f>
        <v/>
      </c>
      <c r="AA645" s="2"/>
      <c r="AB645" s="2"/>
      <c r="AC645" s="2"/>
      <c r="AD645" s="2"/>
      <c r="AE645" s="2"/>
      <c r="AF645" s="2"/>
      <c r="AG645" s="2"/>
      <c r="AH645" s="2"/>
      <c r="AI645" s="2"/>
      <c r="AJ645" s="2"/>
    </row>
    <row r="646" ht="34.5" customHeight="1">
      <c r="A646" s="2"/>
      <c r="B646" s="50">
        <f t="shared" si="1"/>
        <v>608</v>
      </c>
      <c r="C646" s="79"/>
      <c r="D646" s="80"/>
      <c r="E646" s="80"/>
      <c r="F646" s="80"/>
      <c r="G646" s="80"/>
      <c r="H646" s="80"/>
      <c r="I646" s="80"/>
      <c r="J646" s="80"/>
      <c r="K646" s="80"/>
      <c r="L646" s="81"/>
      <c r="M646" s="82"/>
      <c r="N646" s="40"/>
      <c r="O646" s="40"/>
      <c r="P646" s="40"/>
      <c r="Q646" s="56"/>
      <c r="R646" s="82"/>
      <c r="S646" s="40"/>
      <c r="T646" s="40"/>
      <c r="U646" s="40"/>
      <c r="V646" s="56"/>
      <c r="W646" s="83"/>
      <c r="X646" s="84"/>
      <c r="Y646" s="85"/>
      <c r="Z646" s="70" t="str">
        <f>IFERROR(VLOOKUP(Y646, '【参考】数式用'!$A$2:$B$50, 2, FALSE), "")</f>
        <v/>
      </c>
      <c r="AA646" s="2"/>
      <c r="AB646" s="2"/>
      <c r="AC646" s="2"/>
      <c r="AD646" s="2"/>
      <c r="AE646" s="2"/>
      <c r="AF646" s="2"/>
      <c r="AG646" s="2"/>
      <c r="AH646" s="2"/>
      <c r="AI646" s="2"/>
      <c r="AJ646" s="2"/>
    </row>
    <row r="647" ht="34.5" customHeight="1">
      <c r="A647" s="2"/>
      <c r="B647" s="50">
        <f t="shared" si="1"/>
        <v>609</v>
      </c>
      <c r="C647" s="79"/>
      <c r="D647" s="80"/>
      <c r="E647" s="80"/>
      <c r="F647" s="80"/>
      <c r="G647" s="80"/>
      <c r="H647" s="80"/>
      <c r="I647" s="80"/>
      <c r="J647" s="80"/>
      <c r="K647" s="80"/>
      <c r="L647" s="81"/>
      <c r="M647" s="82"/>
      <c r="N647" s="40"/>
      <c r="O647" s="40"/>
      <c r="P647" s="40"/>
      <c r="Q647" s="56"/>
      <c r="R647" s="82"/>
      <c r="S647" s="40"/>
      <c r="T647" s="40"/>
      <c r="U647" s="40"/>
      <c r="V647" s="56"/>
      <c r="W647" s="83"/>
      <c r="X647" s="84"/>
      <c r="Y647" s="85"/>
      <c r="Z647" s="70" t="str">
        <f>IFERROR(VLOOKUP(Y647, '【参考】数式用'!$A$2:$B$50, 2, FALSE), "")</f>
        <v/>
      </c>
      <c r="AA647" s="2"/>
      <c r="AB647" s="2"/>
      <c r="AC647" s="2"/>
      <c r="AD647" s="2"/>
      <c r="AE647" s="2"/>
      <c r="AF647" s="2"/>
      <c r="AG647" s="2"/>
      <c r="AH647" s="2"/>
      <c r="AI647" s="2"/>
      <c r="AJ647" s="2"/>
    </row>
    <row r="648" ht="34.5" customHeight="1">
      <c r="A648" s="2"/>
      <c r="B648" s="50">
        <f t="shared" si="1"/>
        <v>610</v>
      </c>
      <c r="C648" s="79"/>
      <c r="D648" s="80"/>
      <c r="E648" s="80"/>
      <c r="F648" s="80"/>
      <c r="G648" s="80"/>
      <c r="H648" s="80"/>
      <c r="I648" s="80"/>
      <c r="J648" s="80"/>
      <c r="K648" s="80"/>
      <c r="L648" s="81"/>
      <c r="M648" s="82"/>
      <c r="N648" s="40"/>
      <c r="O648" s="40"/>
      <c r="P648" s="40"/>
      <c r="Q648" s="56"/>
      <c r="R648" s="82"/>
      <c r="S648" s="40"/>
      <c r="T648" s="40"/>
      <c r="U648" s="40"/>
      <c r="V648" s="56"/>
      <c r="W648" s="83"/>
      <c r="X648" s="84"/>
      <c r="Y648" s="85"/>
      <c r="Z648" s="70" t="str">
        <f>IFERROR(VLOOKUP(Y648, '【参考】数式用'!$A$2:$B$50, 2, FALSE), "")</f>
        <v/>
      </c>
      <c r="AA648" s="2"/>
      <c r="AB648" s="2"/>
      <c r="AC648" s="2"/>
      <c r="AD648" s="2"/>
      <c r="AE648" s="2"/>
      <c r="AF648" s="2"/>
      <c r="AG648" s="2"/>
      <c r="AH648" s="2"/>
      <c r="AI648" s="2"/>
      <c r="AJ648" s="2"/>
    </row>
    <row r="649" ht="34.5" customHeight="1">
      <c r="A649" s="2"/>
      <c r="B649" s="50">
        <f t="shared" si="1"/>
        <v>611</v>
      </c>
      <c r="C649" s="79"/>
      <c r="D649" s="80"/>
      <c r="E649" s="80"/>
      <c r="F649" s="80"/>
      <c r="G649" s="80"/>
      <c r="H649" s="80"/>
      <c r="I649" s="80"/>
      <c r="J649" s="80"/>
      <c r="K649" s="80"/>
      <c r="L649" s="81"/>
      <c r="M649" s="82"/>
      <c r="N649" s="40"/>
      <c r="O649" s="40"/>
      <c r="P649" s="40"/>
      <c r="Q649" s="56"/>
      <c r="R649" s="82"/>
      <c r="S649" s="40"/>
      <c r="T649" s="40"/>
      <c r="U649" s="40"/>
      <c r="V649" s="56"/>
      <c r="W649" s="83"/>
      <c r="X649" s="84"/>
      <c r="Y649" s="85"/>
      <c r="Z649" s="70" t="str">
        <f>IFERROR(VLOOKUP(Y649, '【参考】数式用'!$A$2:$B$50, 2, FALSE), "")</f>
        <v/>
      </c>
      <c r="AA649" s="2"/>
      <c r="AB649" s="2"/>
      <c r="AC649" s="2"/>
      <c r="AD649" s="2"/>
      <c r="AE649" s="2"/>
      <c r="AF649" s="2"/>
      <c r="AG649" s="2"/>
      <c r="AH649" s="2"/>
      <c r="AI649" s="2"/>
      <c r="AJ649" s="2"/>
    </row>
    <row r="650" ht="34.5" customHeight="1">
      <c r="A650" s="2"/>
      <c r="B650" s="50">
        <f t="shared" si="1"/>
        <v>612</v>
      </c>
      <c r="C650" s="79"/>
      <c r="D650" s="80"/>
      <c r="E650" s="80"/>
      <c r="F650" s="80"/>
      <c r="G650" s="80"/>
      <c r="H650" s="80"/>
      <c r="I650" s="80"/>
      <c r="J650" s="80"/>
      <c r="K650" s="80"/>
      <c r="L650" s="81"/>
      <c r="M650" s="82"/>
      <c r="N650" s="40"/>
      <c r="O650" s="40"/>
      <c r="P650" s="40"/>
      <c r="Q650" s="56"/>
      <c r="R650" s="82"/>
      <c r="S650" s="40"/>
      <c r="T650" s="40"/>
      <c r="U650" s="40"/>
      <c r="V650" s="56"/>
      <c r="W650" s="83"/>
      <c r="X650" s="84"/>
      <c r="Y650" s="85"/>
      <c r="Z650" s="70" t="str">
        <f>IFERROR(VLOOKUP(Y650, '【参考】数式用'!$A$2:$B$50, 2, FALSE), "")</f>
        <v/>
      </c>
      <c r="AA650" s="2"/>
      <c r="AB650" s="2"/>
      <c r="AC650" s="2"/>
      <c r="AD650" s="2"/>
      <c r="AE650" s="2"/>
      <c r="AF650" s="2"/>
      <c r="AG650" s="2"/>
      <c r="AH650" s="2"/>
      <c r="AI650" s="2"/>
      <c r="AJ650" s="2"/>
    </row>
    <row r="651" ht="34.5" customHeight="1">
      <c r="A651" s="2"/>
      <c r="B651" s="50">
        <f t="shared" si="1"/>
        <v>613</v>
      </c>
      <c r="C651" s="79"/>
      <c r="D651" s="80"/>
      <c r="E651" s="80"/>
      <c r="F651" s="80"/>
      <c r="G651" s="80"/>
      <c r="H651" s="80"/>
      <c r="I651" s="80"/>
      <c r="J651" s="80"/>
      <c r="K651" s="80"/>
      <c r="L651" s="81"/>
      <c r="M651" s="82"/>
      <c r="N651" s="40"/>
      <c r="O651" s="40"/>
      <c r="P651" s="40"/>
      <c r="Q651" s="56"/>
      <c r="R651" s="82"/>
      <c r="S651" s="40"/>
      <c r="T651" s="40"/>
      <c r="U651" s="40"/>
      <c r="V651" s="56"/>
      <c r="W651" s="83"/>
      <c r="X651" s="84"/>
      <c r="Y651" s="85"/>
      <c r="Z651" s="70" t="str">
        <f>IFERROR(VLOOKUP(Y651, '【参考】数式用'!$A$2:$B$50, 2, FALSE), "")</f>
        <v/>
      </c>
      <c r="AA651" s="2"/>
      <c r="AB651" s="2"/>
      <c r="AC651" s="2"/>
      <c r="AD651" s="2"/>
      <c r="AE651" s="2"/>
      <c r="AF651" s="2"/>
      <c r="AG651" s="2"/>
      <c r="AH651" s="2"/>
      <c r="AI651" s="2"/>
      <c r="AJ651" s="2"/>
    </row>
    <row r="652" ht="34.5" customHeight="1">
      <c r="A652" s="2"/>
      <c r="B652" s="50">
        <f t="shared" si="1"/>
        <v>614</v>
      </c>
      <c r="C652" s="79"/>
      <c r="D652" s="80"/>
      <c r="E652" s="80"/>
      <c r="F652" s="80"/>
      <c r="G652" s="80"/>
      <c r="H652" s="80"/>
      <c r="I652" s="80"/>
      <c r="J652" s="80"/>
      <c r="K652" s="80"/>
      <c r="L652" s="81"/>
      <c r="M652" s="82"/>
      <c r="N652" s="40"/>
      <c r="O652" s="40"/>
      <c r="P652" s="40"/>
      <c r="Q652" s="56"/>
      <c r="R652" s="82"/>
      <c r="S652" s="40"/>
      <c r="T652" s="40"/>
      <c r="U652" s="40"/>
      <c r="V652" s="56"/>
      <c r="W652" s="83"/>
      <c r="X652" s="84"/>
      <c r="Y652" s="85"/>
      <c r="Z652" s="70" t="str">
        <f>IFERROR(VLOOKUP(Y652, '【参考】数式用'!$A$2:$B$50, 2, FALSE), "")</f>
        <v/>
      </c>
      <c r="AA652" s="2"/>
      <c r="AB652" s="2"/>
      <c r="AC652" s="2"/>
      <c r="AD652" s="2"/>
      <c r="AE652" s="2"/>
      <c r="AF652" s="2"/>
      <c r="AG652" s="2"/>
      <c r="AH652" s="2"/>
      <c r="AI652" s="2"/>
      <c r="AJ652" s="2"/>
    </row>
    <row r="653" ht="34.5" customHeight="1">
      <c r="A653" s="2"/>
      <c r="B653" s="50">
        <f t="shared" si="1"/>
        <v>615</v>
      </c>
      <c r="C653" s="79"/>
      <c r="D653" s="80"/>
      <c r="E653" s="80"/>
      <c r="F653" s="80"/>
      <c r="G653" s="80"/>
      <c r="H653" s="80"/>
      <c r="I653" s="80"/>
      <c r="J653" s="80"/>
      <c r="K653" s="80"/>
      <c r="L653" s="81"/>
      <c r="M653" s="82"/>
      <c r="N653" s="40"/>
      <c r="O653" s="40"/>
      <c r="P653" s="40"/>
      <c r="Q653" s="56"/>
      <c r="R653" s="82"/>
      <c r="S653" s="40"/>
      <c r="T653" s="40"/>
      <c r="U653" s="40"/>
      <c r="V653" s="56"/>
      <c r="W653" s="83"/>
      <c r="X653" s="84"/>
      <c r="Y653" s="85"/>
      <c r="Z653" s="70" t="str">
        <f>IFERROR(VLOOKUP(Y653, '【参考】数式用'!$A$2:$B$50, 2, FALSE), "")</f>
        <v/>
      </c>
      <c r="AA653" s="2"/>
      <c r="AB653" s="2"/>
      <c r="AC653" s="2"/>
      <c r="AD653" s="2"/>
      <c r="AE653" s="2"/>
      <c r="AF653" s="2"/>
      <c r="AG653" s="2"/>
      <c r="AH653" s="2"/>
      <c r="AI653" s="2"/>
      <c r="AJ653" s="2"/>
    </row>
    <row r="654" ht="34.5" customHeight="1">
      <c r="A654" s="2"/>
      <c r="B654" s="50">
        <f t="shared" si="1"/>
        <v>616</v>
      </c>
      <c r="C654" s="79"/>
      <c r="D654" s="80"/>
      <c r="E654" s="80"/>
      <c r="F654" s="80"/>
      <c r="G654" s="80"/>
      <c r="H654" s="80"/>
      <c r="I654" s="80"/>
      <c r="J654" s="80"/>
      <c r="K654" s="80"/>
      <c r="L654" s="81"/>
      <c r="M654" s="82"/>
      <c r="N654" s="40"/>
      <c r="O654" s="40"/>
      <c r="P654" s="40"/>
      <c r="Q654" s="56"/>
      <c r="R654" s="82"/>
      <c r="S654" s="40"/>
      <c r="T654" s="40"/>
      <c r="U654" s="40"/>
      <c r="V654" s="56"/>
      <c r="W654" s="83"/>
      <c r="X654" s="84"/>
      <c r="Y654" s="85"/>
      <c r="Z654" s="70" t="str">
        <f>IFERROR(VLOOKUP(Y654, '【参考】数式用'!$A$2:$B$50, 2, FALSE), "")</f>
        <v/>
      </c>
      <c r="AA654" s="2"/>
      <c r="AB654" s="2"/>
      <c r="AC654" s="2"/>
      <c r="AD654" s="2"/>
      <c r="AE654" s="2"/>
      <c r="AF654" s="2"/>
      <c r="AG654" s="2"/>
      <c r="AH654" s="2"/>
      <c r="AI654" s="2"/>
      <c r="AJ654" s="2"/>
    </row>
    <row r="655" ht="34.5" customHeight="1">
      <c r="A655" s="2"/>
      <c r="B655" s="50">
        <f t="shared" si="1"/>
        <v>617</v>
      </c>
      <c r="C655" s="79"/>
      <c r="D655" s="80"/>
      <c r="E655" s="80"/>
      <c r="F655" s="80"/>
      <c r="G655" s="80"/>
      <c r="H655" s="80"/>
      <c r="I655" s="80"/>
      <c r="J655" s="80"/>
      <c r="K655" s="80"/>
      <c r="L655" s="81"/>
      <c r="M655" s="82"/>
      <c r="N655" s="40"/>
      <c r="O655" s="40"/>
      <c r="P655" s="40"/>
      <c r="Q655" s="56"/>
      <c r="R655" s="82"/>
      <c r="S655" s="40"/>
      <c r="T655" s="40"/>
      <c r="U655" s="40"/>
      <c r="V655" s="56"/>
      <c r="W655" s="83"/>
      <c r="X655" s="84"/>
      <c r="Y655" s="85"/>
      <c r="Z655" s="70" t="str">
        <f>IFERROR(VLOOKUP(Y655, '【参考】数式用'!$A$2:$B$50, 2, FALSE), "")</f>
        <v/>
      </c>
      <c r="AA655" s="2"/>
      <c r="AB655" s="2"/>
      <c r="AC655" s="2"/>
      <c r="AD655" s="2"/>
      <c r="AE655" s="2"/>
      <c r="AF655" s="2"/>
      <c r="AG655" s="2"/>
      <c r="AH655" s="2"/>
      <c r="AI655" s="2"/>
      <c r="AJ655" s="2"/>
    </row>
    <row r="656" ht="34.5" customHeight="1">
      <c r="A656" s="2"/>
      <c r="B656" s="50">
        <f t="shared" si="1"/>
        <v>618</v>
      </c>
      <c r="C656" s="79"/>
      <c r="D656" s="80"/>
      <c r="E656" s="80"/>
      <c r="F656" s="80"/>
      <c r="G656" s="80"/>
      <c r="H656" s="80"/>
      <c r="I656" s="80"/>
      <c r="J656" s="80"/>
      <c r="K656" s="80"/>
      <c r="L656" s="81"/>
      <c r="M656" s="82"/>
      <c r="N656" s="40"/>
      <c r="O656" s="40"/>
      <c r="P656" s="40"/>
      <c r="Q656" s="56"/>
      <c r="R656" s="82"/>
      <c r="S656" s="40"/>
      <c r="T656" s="40"/>
      <c r="U656" s="40"/>
      <c r="V656" s="56"/>
      <c r="W656" s="83"/>
      <c r="X656" s="84"/>
      <c r="Y656" s="85"/>
      <c r="Z656" s="70" t="str">
        <f>IFERROR(VLOOKUP(Y656, '【参考】数式用'!$A$2:$B$50, 2, FALSE), "")</f>
        <v/>
      </c>
      <c r="AA656" s="2"/>
      <c r="AB656" s="2"/>
      <c r="AC656" s="2"/>
      <c r="AD656" s="2"/>
      <c r="AE656" s="2"/>
      <c r="AF656" s="2"/>
      <c r="AG656" s="2"/>
      <c r="AH656" s="2"/>
      <c r="AI656" s="2"/>
      <c r="AJ656" s="2"/>
    </row>
    <row r="657" ht="34.5" customHeight="1">
      <c r="A657" s="2"/>
      <c r="B657" s="50">
        <f t="shared" si="1"/>
        <v>619</v>
      </c>
      <c r="C657" s="79"/>
      <c r="D657" s="80"/>
      <c r="E657" s="80"/>
      <c r="F657" s="80"/>
      <c r="G657" s="80"/>
      <c r="H657" s="80"/>
      <c r="I657" s="80"/>
      <c r="J657" s="80"/>
      <c r="K657" s="80"/>
      <c r="L657" s="81"/>
      <c r="M657" s="82"/>
      <c r="N657" s="40"/>
      <c r="O657" s="40"/>
      <c r="P657" s="40"/>
      <c r="Q657" s="56"/>
      <c r="R657" s="82"/>
      <c r="S657" s="40"/>
      <c r="T657" s="40"/>
      <c r="U657" s="40"/>
      <c r="V657" s="56"/>
      <c r="W657" s="83"/>
      <c r="X657" s="84"/>
      <c r="Y657" s="85"/>
      <c r="Z657" s="70" t="str">
        <f>IFERROR(VLOOKUP(Y657, '【参考】数式用'!$A$2:$B$50, 2, FALSE), "")</f>
        <v/>
      </c>
      <c r="AA657" s="2"/>
      <c r="AB657" s="2"/>
      <c r="AC657" s="2"/>
      <c r="AD657" s="2"/>
      <c r="AE657" s="2"/>
      <c r="AF657" s="2"/>
      <c r="AG657" s="2"/>
      <c r="AH657" s="2"/>
      <c r="AI657" s="2"/>
      <c r="AJ657" s="2"/>
    </row>
    <row r="658" ht="34.5" customHeight="1">
      <c r="A658" s="2"/>
      <c r="B658" s="50">
        <f t="shared" si="1"/>
        <v>620</v>
      </c>
      <c r="C658" s="79"/>
      <c r="D658" s="80"/>
      <c r="E658" s="80"/>
      <c r="F658" s="80"/>
      <c r="G658" s="80"/>
      <c r="H658" s="80"/>
      <c r="I658" s="80"/>
      <c r="J658" s="80"/>
      <c r="K658" s="80"/>
      <c r="L658" s="81"/>
      <c r="M658" s="82"/>
      <c r="N658" s="40"/>
      <c r="O658" s="40"/>
      <c r="P658" s="40"/>
      <c r="Q658" s="56"/>
      <c r="R658" s="82"/>
      <c r="S658" s="40"/>
      <c r="T658" s="40"/>
      <c r="U658" s="40"/>
      <c r="V658" s="56"/>
      <c r="W658" s="83"/>
      <c r="X658" s="84"/>
      <c r="Y658" s="85"/>
      <c r="Z658" s="70" t="str">
        <f>IFERROR(VLOOKUP(Y658, '【参考】数式用'!$A$2:$B$50, 2, FALSE), "")</f>
        <v/>
      </c>
      <c r="AA658" s="2"/>
      <c r="AB658" s="2"/>
      <c r="AC658" s="2"/>
      <c r="AD658" s="2"/>
      <c r="AE658" s="2"/>
      <c r="AF658" s="2"/>
      <c r="AG658" s="2"/>
      <c r="AH658" s="2"/>
      <c r="AI658" s="2"/>
      <c r="AJ658" s="2"/>
    </row>
    <row r="659" ht="34.5" customHeight="1">
      <c r="A659" s="2"/>
      <c r="B659" s="50">
        <f t="shared" si="1"/>
        <v>621</v>
      </c>
      <c r="C659" s="79"/>
      <c r="D659" s="80"/>
      <c r="E659" s="80"/>
      <c r="F659" s="80"/>
      <c r="G659" s="80"/>
      <c r="H659" s="80"/>
      <c r="I659" s="80"/>
      <c r="J659" s="80"/>
      <c r="K659" s="80"/>
      <c r="L659" s="81"/>
      <c r="M659" s="82"/>
      <c r="N659" s="40"/>
      <c r="O659" s="40"/>
      <c r="P659" s="40"/>
      <c r="Q659" s="56"/>
      <c r="R659" s="82"/>
      <c r="S659" s="40"/>
      <c r="T659" s="40"/>
      <c r="U659" s="40"/>
      <c r="V659" s="56"/>
      <c r="W659" s="83"/>
      <c r="X659" s="84"/>
      <c r="Y659" s="85"/>
      <c r="Z659" s="70" t="str">
        <f>IFERROR(VLOOKUP(Y659, '【参考】数式用'!$A$2:$B$50, 2, FALSE), "")</f>
        <v/>
      </c>
      <c r="AA659" s="2"/>
      <c r="AB659" s="2"/>
      <c r="AC659" s="2"/>
      <c r="AD659" s="2"/>
      <c r="AE659" s="2"/>
      <c r="AF659" s="2"/>
      <c r="AG659" s="2"/>
      <c r="AH659" s="2"/>
      <c r="AI659" s="2"/>
      <c r="AJ659" s="2"/>
    </row>
    <row r="660" ht="34.5" customHeight="1">
      <c r="A660" s="2"/>
      <c r="B660" s="50">
        <f t="shared" si="1"/>
        <v>622</v>
      </c>
      <c r="C660" s="79"/>
      <c r="D660" s="80"/>
      <c r="E660" s="80"/>
      <c r="F660" s="80"/>
      <c r="G660" s="80"/>
      <c r="H660" s="80"/>
      <c r="I660" s="80"/>
      <c r="J660" s="80"/>
      <c r="K660" s="80"/>
      <c r="L660" s="81"/>
      <c r="M660" s="82"/>
      <c r="N660" s="40"/>
      <c r="O660" s="40"/>
      <c r="P660" s="40"/>
      <c r="Q660" s="56"/>
      <c r="R660" s="82"/>
      <c r="S660" s="40"/>
      <c r="T660" s="40"/>
      <c r="U660" s="40"/>
      <c r="V660" s="56"/>
      <c r="W660" s="83"/>
      <c r="X660" s="84"/>
      <c r="Y660" s="85"/>
      <c r="Z660" s="70" t="str">
        <f>IFERROR(VLOOKUP(Y660, '【参考】数式用'!$A$2:$B$50, 2, FALSE), "")</f>
        <v/>
      </c>
      <c r="AA660" s="2"/>
      <c r="AB660" s="2"/>
      <c r="AC660" s="2"/>
      <c r="AD660" s="2"/>
      <c r="AE660" s="2"/>
      <c r="AF660" s="2"/>
      <c r="AG660" s="2"/>
      <c r="AH660" s="2"/>
      <c r="AI660" s="2"/>
      <c r="AJ660" s="2"/>
    </row>
    <row r="661" ht="34.5" customHeight="1">
      <c r="A661" s="2"/>
      <c r="B661" s="50">
        <f t="shared" si="1"/>
        <v>623</v>
      </c>
      <c r="C661" s="79"/>
      <c r="D661" s="80"/>
      <c r="E661" s="80"/>
      <c r="F661" s="80"/>
      <c r="G661" s="80"/>
      <c r="H661" s="80"/>
      <c r="I661" s="80"/>
      <c r="J661" s="80"/>
      <c r="K661" s="80"/>
      <c r="L661" s="81"/>
      <c r="M661" s="82"/>
      <c r="N661" s="40"/>
      <c r="O661" s="40"/>
      <c r="P661" s="40"/>
      <c r="Q661" s="56"/>
      <c r="R661" s="82"/>
      <c r="S661" s="40"/>
      <c r="T661" s="40"/>
      <c r="U661" s="40"/>
      <c r="V661" s="56"/>
      <c r="W661" s="83"/>
      <c r="X661" s="84"/>
      <c r="Y661" s="85"/>
      <c r="Z661" s="70" t="str">
        <f>IFERROR(VLOOKUP(Y661, '【参考】数式用'!$A$2:$B$50, 2, FALSE), "")</f>
        <v/>
      </c>
      <c r="AA661" s="2"/>
      <c r="AB661" s="2"/>
      <c r="AC661" s="2"/>
      <c r="AD661" s="2"/>
      <c r="AE661" s="2"/>
      <c r="AF661" s="2"/>
      <c r="AG661" s="2"/>
      <c r="AH661" s="2"/>
      <c r="AI661" s="2"/>
      <c r="AJ661" s="2"/>
    </row>
    <row r="662" ht="34.5" customHeight="1">
      <c r="A662" s="2"/>
      <c r="B662" s="50">
        <f t="shared" si="1"/>
        <v>624</v>
      </c>
      <c r="C662" s="79"/>
      <c r="D662" s="80"/>
      <c r="E662" s="80"/>
      <c r="F662" s="80"/>
      <c r="G662" s="80"/>
      <c r="H662" s="80"/>
      <c r="I662" s="80"/>
      <c r="J662" s="80"/>
      <c r="K662" s="80"/>
      <c r="L662" s="81"/>
      <c r="M662" s="82"/>
      <c r="N662" s="40"/>
      <c r="O662" s="40"/>
      <c r="P662" s="40"/>
      <c r="Q662" s="56"/>
      <c r="R662" s="82"/>
      <c r="S662" s="40"/>
      <c r="T662" s="40"/>
      <c r="U662" s="40"/>
      <c r="V662" s="56"/>
      <c r="W662" s="83"/>
      <c r="X662" s="84"/>
      <c r="Y662" s="85"/>
      <c r="Z662" s="70" t="str">
        <f>IFERROR(VLOOKUP(Y662, '【参考】数式用'!$A$2:$B$50, 2, FALSE), "")</f>
        <v/>
      </c>
      <c r="AA662" s="2"/>
      <c r="AB662" s="2"/>
      <c r="AC662" s="2"/>
      <c r="AD662" s="2"/>
      <c r="AE662" s="2"/>
      <c r="AF662" s="2"/>
      <c r="AG662" s="2"/>
      <c r="AH662" s="2"/>
      <c r="AI662" s="2"/>
      <c r="AJ662" s="2"/>
    </row>
    <row r="663" ht="34.5" customHeight="1">
      <c r="A663" s="2"/>
      <c r="B663" s="50">
        <f t="shared" si="1"/>
        <v>625</v>
      </c>
      <c r="C663" s="79"/>
      <c r="D663" s="80"/>
      <c r="E663" s="80"/>
      <c r="F663" s="80"/>
      <c r="G663" s="80"/>
      <c r="H663" s="80"/>
      <c r="I663" s="80"/>
      <c r="J663" s="80"/>
      <c r="K663" s="80"/>
      <c r="L663" s="81"/>
      <c r="M663" s="82"/>
      <c r="N663" s="40"/>
      <c r="O663" s="40"/>
      <c r="P663" s="40"/>
      <c r="Q663" s="56"/>
      <c r="R663" s="82"/>
      <c r="S663" s="40"/>
      <c r="T663" s="40"/>
      <c r="U663" s="40"/>
      <c r="V663" s="56"/>
      <c r="W663" s="83"/>
      <c r="X663" s="84"/>
      <c r="Y663" s="85"/>
      <c r="Z663" s="70" t="str">
        <f>IFERROR(VLOOKUP(Y663, '【参考】数式用'!$A$2:$B$50, 2, FALSE), "")</f>
        <v/>
      </c>
      <c r="AA663" s="2"/>
      <c r="AB663" s="2"/>
      <c r="AC663" s="2"/>
      <c r="AD663" s="2"/>
      <c r="AE663" s="2"/>
      <c r="AF663" s="2"/>
      <c r="AG663" s="2"/>
      <c r="AH663" s="2"/>
      <c r="AI663" s="2"/>
      <c r="AJ663" s="2"/>
    </row>
    <row r="664" ht="34.5" customHeight="1">
      <c r="A664" s="2"/>
      <c r="B664" s="50">
        <f t="shared" si="1"/>
        <v>626</v>
      </c>
      <c r="C664" s="79"/>
      <c r="D664" s="80"/>
      <c r="E664" s="80"/>
      <c r="F664" s="80"/>
      <c r="G664" s="80"/>
      <c r="H664" s="80"/>
      <c r="I664" s="80"/>
      <c r="J664" s="80"/>
      <c r="K664" s="80"/>
      <c r="L664" s="81"/>
      <c r="M664" s="82"/>
      <c r="N664" s="40"/>
      <c r="O664" s="40"/>
      <c r="P664" s="40"/>
      <c r="Q664" s="56"/>
      <c r="R664" s="82"/>
      <c r="S664" s="40"/>
      <c r="T664" s="40"/>
      <c r="U664" s="40"/>
      <c r="V664" s="56"/>
      <c r="W664" s="83"/>
      <c r="X664" s="84"/>
      <c r="Y664" s="85"/>
      <c r="Z664" s="70" t="str">
        <f>IFERROR(VLOOKUP(Y664, '【参考】数式用'!$A$2:$B$50, 2, FALSE), "")</f>
        <v/>
      </c>
      <c r="AA664" s="2"/>
      <c r="AB664" s="2"/>
      <c r="AC664" s="2"/>
      <c r="AD664" s="2"/>
      <c r="AE664" s="2"/>
      <c r="AF664" s="2"/>
      <c r="AG664" s="2"/>
      <c r="AH664" s="2"/>
      <c r="AI664" s="2"/>
      <c r="AJ664" s="2"/>
    </row>
    <row r="665" ht="34.5" customHeight="1">
      <c r="A665" s="2"/>
      <c r="B665" s="50">
        <f t="shared" si="1"/>
        <v>627</v>
      </c>
      <c r="C665" s="79"/>
      <c r="D665" s="80"/>
      <c r="E665" s="80"/>
      <c r="F665" s="80"/>
      <c r="G665" s="80"/>
      <c r="H665" s="80"/>
      <c r="I665" s="80"/>
      <c r="J665" s="80"/>
      <c r="K665" s="80"/>
      <c r="L665" s="81"/>
      <c r="M665" s="82"/>
      <c r="N665" s="40"/>
      <c r="O665" s="40"/>
      <c r="P665" s="40"/>
      <c r="Q665" s="56"/>
      <c r="R665" s="82"/>
      <c r="S665" s="40"/>
      <c r="T665" s="40"/>
      <c r="U665" s="40"/>
      <c r="V665" s="56"/>
      <c r="W665" s="83"/>
      <c r="X665" s="84"/>
      <c r="Y665" s="85"/>
      <c r="Z665" s="70" t="str">
        <f>IFERROR(VLOOKUP(Y665, '【参考】数式用'!$A$2:$B$50, 2, FALSE), "")</f>
        <v/>
      </c>
      <c r="AA665" s="2"/>
      <c r="AB665" s="2"/>
      <c r="AC665" s="2"/>
      <c r="AD665" s="2"/>
      <c r="AE665" s="2"/>
      <c r="AF665" s="2"/>
      <c r="AG665" s="2"/>
      <c r="AH665" s="2"/>
      <c r="AI665" s="2"/>
      <c r="AJ665" s="2"/>
    </row>
    <row r="666" ht="34.5" customHeight="1">
      <c r="A666" s="2"/>
      <c r="B666" s="50">
        <f t="shared" si="1"/>
        <v>628</v>
      </c>
      <c r="C666" s="79"/>
      <c r="D666" s="80"/>
      <c r="E666" s="80"/>
      <c r="F666" s="80"/>
      <c r="G666" s="80"/>
      <c r="H666" s="80"/>
      <c r="I666" s="80"/>
      <c r="J666" s="80"/>
      <c r="K666" s="80"/>
      <c r="L666" s="81"/>
      <c r="M666" s="82"/>
      <c r="N666" s="40"/>
      <c r="O666" s="40"/>
      <c r="P666" s="40"/>
      <c r="Q666" s="56"/>
      <c r="R666" s="82"/>
      <c r="S666" s="40"/>
      <c r="T666" s="40"/>
      <c r="U666" s="40"/>
      <c r="V666" s="56"/>
      <c r="W666" s="83"/>
      <c r="X666" s="84"/>
      <c r="Y666" s="85"/>
      <c r="Z666" s="70" t="str">
        <f>IFERROR(VLOOKUP(Y666, '【参考】数式用'!$A$2:$B$50, 2, FALSE), "")</f>
        <v/>
      </c>
      <c r="AA666" s="2"/>
      <c r="AB666" s="2"/>
      <c r="AC666" s="2"/>
      <c r="AD666" s="2"/>
      <c r="AE666" s="2"/>
      <c r="AF666" s="2"/>
      <c r="AG666" s="2"/>
      <c r="AH666" s="2"/>
      <c r="AI666" s="2"/>
      <c r="AJ666" s="2"/>
    </row>
    <row r="667" ht="34.5" customHeight="1">
      <c r="A667" s="2"/>
      <c r="B667" s="50">
        <f t="shared" si="1"/>
        <v>629</v>
      </c>
      <c r="C667" s="79"/>
      <c r="D667" s="80"/>
      <c r="E667" s="80"/>
      <c r="F667" s="80"/>
      <c r="G667" s="80"/>
      <c r="H667" s="80"/>
      <c r="I667" s="80"/>
      <c r="J667" s="80"/>
      <c r="K667" s="80"/>
      <c r="L667" s="81"/>
      <c r="M667" s="82"/>
      <c r="N667" s="40"/>
      <c r="O667" s="40"/>
      <c r="P667" s="40"/>
      <c r="Q667" s="56"/>
      <c r="R667" s="82"/>
      <c r="S667" s="40"/>
      <c r="T667" s="40"/>
      <c r="U667" s="40"/>
      <c r="V667" s="56"/>
      <c r="W667" s="83"/>
      <c r="X667" s="84"/>
      <c r="Y667" s="85"/>
      <c r="Z667" s="70" t="str">
        <f>IFERROR(VLOOKUP(Y667, '【参考】数式用'!$A$2:$B$50, 2, FALSE), "")</f>
        <v/>
      </c>
      <c r="AA667" s="2"/>
      <c r="AB667" s="2"/>
      <c r="AC667" s="2"/>
      <c r="AD667" s="2"/>
      <c r="AE667" s="2"/>
      <c r="AF667" s="2"/>
      <c r="AG667" s="2"/>
      <c r="AH667" s="2"/>
      <c r="AI667" s="2"/>
      <c r="AJ667" s="2"/>
    </row>
    <row r="668" ht="34.5" customHeight="1">
      <c r="A668" s="2"/>
      <c r="B668" s="50">
        <f t="shared" si="1"/>
        <v>630</v>
      </c>
      <c r="C668" s="79"/>
      <c r="D668" s="80"/>
      <c r="E668" s="80"/>
      <c r="F668" s="80"/>
      <c r="G668" s="80"/>
      <c r="H668" s="80"/>
      <c r="I668" s="80"/>
      <c r="J668" s="80"/>
      <c r="K668" s="80"/>
      <c r="L668" s="81"/>
      <c r="M668" s="82"/>
      <c r="N668" s="40"/>
      <c r="O668" s="40"/>
      <c r="P668" s="40"/>
      <c r="Q668" s="56"/>
      <c r="R668" s="82"/>
      <c r="S668" s="40"/>
      <c r="T668" s="40"/>
      <c r="U668" s="40"/>
      <c r="V668" s="56"/>
      <c r="W668" s="83"/>
      <c r="X668" s="84"/>
      <c r="Y668" s="85"/>
      <c r="Z668" s="70" t="str">
        <f>IFERROR(VLOOKUP(Y668, '【参考】数式用'!$A$2:$B$50, 2, FALSE), "")</f>
        <v/>
      </c>
      <c r="AA668" s="2"/>
      <c r="AB668" s="2"/>
      <c r="AC668" s="2"/>
      <c r="AD668" s="2"/>
      <c r="AE668" s="2"/>
      <c r="AF668" s="2"/>
      <c r="AG668" s="2"/>
      <c r="AH668" s="2"/>
      <c r="AI668" s="2"/>
      <c r="AJ668" s="2"/>
    </row>
    <row r="669" ht="34.5" customHeight="1">
      <c r="A669" s="2"/>
      <c r="B669" s="50">
        <f t="shared" si="1"/>
        <v>631</v>
      </c>
      <c r="C669" s="79"/>
      <c r="D669" s="80"/>
      <c r="E669" s="80"/>
      <c r="F669" s="80"/>
      <c r="G669" s="80"/>
      <c r="H669" s="80"/>
      <c r="I669" s="80"/>
      <c r="J669" s="80"/>
      <c r="K669" s="80"/>
      <c r="L669" s="81"/>
      <c r="M669" s="82"/>
      <c r="N669" s="40"/>
      <c r="O669" s="40"/>
      <c r="P669" s="40"/>
      <c r="Q669" s="56"/>
      <c r="R669" s="82"/>
      <c r="S669" s="40"/>
      <c r="T669" s="40"/>
      <c r="U669" s="40"/>
      <c r="V669" s="56"/>
      <c r="W669" s="83"/>
      <c r="X669" s="84"/>
      <c r="Y669" s="85"/>
      <c r="Z669" s="70" t="str">
        <f>IFERROR(VLOOKUP(Y669, '【参考】数式用'!$A$2:$B$50, 2, FALSE), "")</f>
        <v/>
      </c>
      <c r="AA669" s="2"/>
      <c r="AB669" s="2"/>
      <c r="AC669" s="2"/>
      <c r="AD669" s="2"/>
      <c r="AE669" s="2"/>
      <c r="AF669" s="2"/>
      <c r="AG669" s="2"/>
      <c r="AH669" s="2"/>
      <c r="AI669" s="2"/>
      <c r="AJ669" s="2"/>
    </row>
    <row r="670" ht="34.5" customHeight="1">
      <c r="A670" s="2"/>
      <c r="B670" s="50">
        <f t="shared" si="1"/>
        <v>632</v>
      </c>
      <c r="C670" s="79"/>
      <c r="D670" s="80"/>
      <c r="E670" s="80"/>
      <c r="F670" s="80"/>
      <c r="G670" s="80"/>
      <c r="H670" s="80"/>
      <c r="I670" s="80"/>
      <c r="J670" s="80"/>
      <c r="K670" s="80"/>
      <c r="L670" s="81"/>
      <c r="M670" s="82"/>
      <c r="N670" s="40"/>
      <c r="O670" s="40"/>
      <c r="P670" s="40"/>
      <c r="Q670" s="56"/>
      <c r="R670" s="82"/>
      <c r="S670" s="40"/>
      <c r="T670" s="40"/>
      <c r="U670" s="40"/>
      <c r="V670" s="56"/>
      <c r="W670" s="83"/>
      <c r="X670" s="84"/>
      <c r="Y670" s="85"/>
      <c r="Z670" s="70" t="str">
        <f>IFERROR(VLOOKUP(Y670, '【参考】数式用'!$A$2:$B$50, 2, FALSE), "")</f>
        <v/>
      </c>
      <c r="AA670" s="2"/>
      <c r="AB670" s="2"/>
      <c r="AC670" s="2"/>
      <c r="AD670" s="2"/>
      <c r="AE670" s="2"/>
      <c r="AF670" s="2"/>
      <c r="AG670" s="2"/>
      <c r="AH670" s="2"/>
      <c r="AI670" s="2"/>
      <c r="AJ670" s="2"/>
    </row>
    <row r="671" ht="34.5" customHeight="1">
      <c r="A671" s="2"/>
      <c r="B671" s="50">
        <f t="shared" si="1"/>
        <v>633</v>
      </c>
      <c r="C671" s="79"/>
      <c r="D671" s="80"/>
      <c r="E671" s="80"/>
      <c r="F671" s="80"/>
      <c r="G671" s="80"/>
      <c r="H671" s="80"/>
      <c r="I671" s="80"/>
      <c r="J671" s="80"/>
      <c r="K671" s="80"/>
      <c r="L671" s="81"/>
      <c r="M671" s="82"/>
      <c r="N671" s="40"/>
      <c r="O671" s="40"/>
      <c r="P671" s="40"/>
      <c r="Q671" s="56"/>
      <c r="R671" s="82"/>
      <c r="S671" s="40"/>
      <c r="T671" s="40"/>
      <c r="U671" s="40"/>
      <c r="V671" s="56"/>
      <c r="W671" s="83"/>
      <c r="X671" s="84"/>
      <c r="Y671" s="85"/>
      <c r="Z671" s="70" t="str">
        <f>IFERROR(VLOOKUP(Y671, '【参考】数式用'!$A$2:$B$50, 2, FALSE), "")</f>
        <v/>
      </c>
      <c r="AA671" s="2"/>
      <c r="AB671" s="2"/>
      <c r="AC671" s="2"/>
      <c r="AD671" s="2"/>
      <c r="AE671" s="2"/>
      <c r="AF671" s="2"/>
      <c r="AG671" s="2"/>
      <c r="AH671" s="2"/>
      <c r="AI671" s="2"/>
      <c r="AJ671" s="2"/>
    </row>
    <row r="672" ht="34.5" customHeight="1">
      <c r="A672" s="2"/>
      <c r="B672" s="50">
        <f t="shared" si="1"/>
        <v>634</v>
      </c>
      <c r="C672" s="79"/>
      <c r="D672" s="80"/>
      <c r="E672" s="80"/>
      <c r="F672" s="80"/>
      <c r="G672" s="80"/>
      <c r="H672" s="80"/>
      <c r="I672" s="80"/>
      <c r="J672" s="80"/>
      <c r="K672" s="80"/>
      <c r="L672" s="81"/>
      <c r="M672" s="82"/>
      <c r="N672" s="40"/>
      <c r="O672" s="40"/>
      <c r="P672" s="40"/>
      <c r="Q672" s="56"/>
      <c r="R672" s="82"/>
      <c r="S672" s="40"/>
      <c r="T672" s="40"/>
      <c r="U672" s="40"/>
      <c r="V672" s="56"/>
      <c r="W672" s="83"/>
      <c r="X672" s="84"/>
      <c r="Y672" s="85"/>
      <c r="Z672" s="70" t="str">
        <f>IFERROR(VLOOKUP(Y672, '【参考】数式用'!$A$2:$B$50, 2, FALSE), "")</f>
        <v/>
      </c>
      <c r="AA672" s="2"/>
      <c r="AB672" s="2"/>
      <c r="AC672" s="2"/>
      <c r="AD672" s="2"/>
      <c r="AE672" s="2"/>
      <c r="AF672" s="2"/>
      <c r="AG672" s="2"/>
      <c r="AH672" s="2"/>
      <c r="AI672" s="2"/>
      <c r="AJ672" s="2"/>
    </row>
    <row r="673" ht="34.5" customHeight="1">
      <c r="A673" s="2"/>
      <c r="B673" s="50">
        <f t="shared" si="1"/>
        <v>635</v>
      </c>
      <c r="C673" s="79"/>
      <c r="D673" s="80"/>
      <c r="E673" s="80"/>
      <c r="F673" s="80"/>
      <c r="G673" s="80"/>
      <c r="H673" s="80"/>
      <c r="I673" s="80"/>
      <c r="J673" s="80"/>
      <c r="K673" s="80"/>
      <c r="L673" s="81"/>
      <c r="M673" s="82"/>
      <c r="N673" s="40"/>
      <c r="O673" s="40"/>
      <c r="P673" s="40"/>
      <c r="Q673" s="56"/>
      <c r="R673" s="82"/>
      <c r="S673" s="40"/>
      <c r="T673" s="40"/>
      <c r="U673" s="40"/>
      <c r="V673" s="56"/>
      <c r="W673" s="83"/>
      <c r="X673" s="84"/>
      <c r="Y673" s="85"/>
      <c r="Z673" s="70" t="str">
        <f>IFERROR(VLOOKUP(Y673, '【参考】数式用'!$A$2:$B$50, 2, FALSE), "")</f>
        <v/>
      </c>
      <c r="AA673" s="2"/>
      <c r="AB673" s="2"/>
      <c r="AC673" s="2"/>
      <c r="AD673" s="2"/>
      <c r="AE673" s="2"/>
      <c r="AF673" s="2"/>
      <c r="AG673" s="2"/>
      <c r="AH673" s="2"/>
      <c r="AI673" s="2"/>
      <c r="AJ673" s="2"/>
    </row>
    <row r="674" ht="34.5" customHeight="1">
      <c r="A674" s="2"/>
      <c r="B674" s="50">
        <f t="shared" si="1"/>
        <v>636</v>
      </c>
      <c r="C674" s="79"/>
      <c r="D674" s="80"/>
      <c r="E674" s="80"/>
      <c r="F674" s="80"/>
      <c r="G674" s="80"/>
      <c r="H674" s="80"/>
      <c r="I674" s="80"/>
      <c r="J674" s="80"/>
      <c r="K674" s="80"/>
      <c r="L674" s="81"/>
      <c r="M674" s="82"/>
      <c r="N674" s="40"/>
      <c r="O674" s="40"/>
      <c r="P674" s="40"/>
      <c r="Q674" s="56"/>
      <c r="R674" s="82"/>
      <c r="S674" s="40"/>
      <c r="T674" s="40"/>
      <c r="U674" s="40"/>
      <c r="V674" s="56"/>
      <c r="W674" s="83"/>
      <c r="X674" s="84"/>
      <c r="Y674" s="85"/>
      <c r="Z674" s="70" t="str">
        <f>IFERROR(VLOOKUP(Y674, '【参考】数式用'!$A$2:$B$50, 2, FALSE), "")</f>
        <v/>
      </c>
      <c r="AA674" s="2"/>
      <c r="AB674" s="2"/>
      <c r="AC674" s="2"/>
      <c r="AD674" s="2"/>
      <c r="AE674" s="2"/>
      <c r="AF674" s="2"/>
      <c r="AG674" s="2"/>
      <c r="AH674" s="2"/>
      <c r="AI674" s="2"/>
      <c r="AJ674" s="2"/>
    </row>
    <row r="675" ht="34.5" customHeight="1">
      <c r="A675" s="2"/>
      <c r="B675" s="50">
        <f t="shared" si="1"/>
        <v>637</v>
      </c>
      <c r="C675" s="79"/>
      <c r="D675" s="80"/>
      <c r="E675" s="80"/>
      <c r="F675" s="80"/>
      <c r="G675" s="80"/>
      <c r="H675" s="80"/>
      <c r="I675" s="80"/>
      <c r="J675" s="80"/>
      <c r="K675" s="80"/>
      <c r="L675" s="81"/>
      <c r="M675" s="82"/>
      <c r="N675" s="40"/>
      <c r="O675" s="40"/>
      <c r="P675" s="40"/>
      <c r="Q675" s="56"/>
      <c r="R675" s="82"/>
      <c r="S675" s="40"/>
      <c r="T675" s="40"/>
      <c r="U675" s="40"/>
      <c r="V675" s="56"/>
      <c r="W675" s="83"/>
      <c r="X675" s="84"/>
      <c r="Y675" s="85"/>
      <c r="Z675" s="70" t="str">
        <f>IFERROR(VLOOKUP(Y675, '【参考】数式用'!$A$2:$B$50, 2, FALSE), "")</f>
        <v/>
      </c>
      <c r="AA675" s="2"/>
      <c r="AB675" s="2"/>
      <c r="AC675" s="2"/>
      <c r="AD675" s="2"/>
      <c r="AE675" s="2"/>
      <c r="AF675" s="2"/>
      <c r="AG675" s="2"/>
      <c r="AH675" s="2"/>
      <c r="AI675" s="2"/>
      <c r="AJ675" s="2"/>
    </row>
    <row r="676" ht="34.5" customHeight="1">
      <c r="A676" s="2"/>
      <c r="B676" s="50">
        <f t="shared" si="1"/>
        <v>638</v>
      </c>
      <c r="C676" s="79"/>
      <c r="D676" s="80"/>
      <c r="E676" s="80"/>
      <c r="F676" s="80"/>
      <c r="G676" s="80"/>
      <c r="H676" s="80"/>
      <c r="I676" s="80"/>
      <c r="J676" s="80"/>
      <c r="K676" s="80"/>
      <c r="L676" s="81"/>
      <c r="M676" s="82"/>
      <c r="N676" s="40"/>
      <c r="O676" s="40"/>
      <c r="P676" s="40"/>
      <c r="Q676" s="56"/>
      <c r="R676" s="82"/>
      <c r="S676" s="40"/>
      <c r="T676" s="40"/>
      <c r="U676" s="40"/>
      <c r="V676" s="56"/>
      <c r="W676" s="83"/>
      <c r="X676" s="84"/>
      <c r="Y676" s="85"/>
      <c r="Z676" s="70" t="str">
        <f>IFERROR(VLOOKUP(Y676, '【参考】数式用'!$A$2:$B$50, 2, FALSE), "")</f>
        <v/>
      </c>
      <c r="AA676" s="2"/>
      <c r="AB676" s="2"/>
      <c r="AC676" s="2"/>
      <c r="AD676" s="2"/>
      <c r="AE676" s="2"/>
      <c r="AF676" s="2"/>
      <c r="AG676" s="2"/>
      <c r="AH676" s="2"/>
      <c r="AI676" s="2"/>
      <c r="AJ676" s="2"/>
    </row>
    <row r="677" ht="34.5" customHeight="1">
      <c r="A677" s="2"/>
      <c r="B677" s="50">
        <f t="shared" si="1"/>
        <v>639</v>
      </c>
      <c r="C677" s="79"/>
      <c r="D677" s="80"/>
      <c r="E677" s="80"/>
      <c r="F677" s="80"/>
      <c r="G677" s="80"/>
      <c r="H677" s="80"/>
      <c r="I677" s="80"/>
      <c r="J677" s="80"/>
      <c r="K677" s="80"/>
      <c r="L677" s="81"/>
      <c r="M677" s="82"/>
      <c r="N677" s="40"/>
      <c r="O677" s="40"/>
      <c r="P677" s="40"/>
      <c r="Q677" s="56"/>
      <c r="R677" s="82"/>
      <c r="S677" s="40"/>
      <c r="T677" s="40"/>
      <c r="U677" s="40"/>
      <c r="V677" s="56"/>
      <c r="W677" s="83"/>
      <c r="X677" s="84"/>
      <c r="Y677" s="85"/>
      <c r="Z677" s="70" t="str">
        <f>IFERROR(VLOOKUP(Y677, '【参考】数式用'!$A$2:$B$50, 2, FALSE), "")</f>
        <v/>
      </c>
      <c r="AA677" s="2"/>
      <c r="AB677" s="2"/>
      <c r="AC677" s="2"/>
      <c r="AD677" s="2"/>
      <c r="AE677" s="2"/>
      <c r="AF677" s="2"/>
      <c r="AG677" s="2"/>
      <c r="AH677" s="2"/>
      <c r="AI677" s="2"/>
      <c r="AJ677" s="2"/>
    </row>
    <row r="678" ht="34.5" customHeight="1">
      <c r="A678" s="2"/>
      <c r="B678" s="50">
        <f t="shared" si="1"/>
        <v>640</v>
      </c>
      <c r="C678" s="79"/>
      <c r="D678" s="80"/>
      <c r="E678" s="80"/>
      <c r="F678" s="80"/>
      <c r="G678" s="80"/>
      <c r="H678" s="80"/>
      <c r="I678" s="80"/>
      <c r="J678" s="80"/>
      <c r="K678" s="80"/>
      <c r="L678" s="81"/>
      <c r="M678" s="82"/>
      <c r="N678" s="40"/>
      <c r="O678" s="40"/>
      <c r="P678" s="40"/>
      <c r="Q678" s="56"/>
      <c r="R678" s="82"/>
      <c r="S678" s="40"/>
      <c r="T678" s="40"/>
      <c r="U678" s="40"/>
      <c r="V678" s="56"/>
      <c r="W678" s="83"/>
      <c r="X678" s="84"/>
      <c r="Y678" s="85"/>
      <c r="Z678" s="70" t="str">
        <f>IFERROR(VLOOKUP(Y678, '【参考】数式用'!$A$2:$B$50, 2, FALSE), "")</f>
        <v/>
      </c>
      <c r="AA678" s="2"/>
      <c r="AB678" s="2"/>
      <c r="AC678" s="2"/>
      <c r="AD678" s="2"/>
      <c r="AE678" s="2"/>
      <c r="AF678" s="2"/>
      <c r="AG678" s="2"/>
      <c r="AH678" s="2"/>
      <c r="AI678" s="2"/>
      <c r="AJ678" s="2"/>
    </row>
    <row r="679" ht="34.5" customHeight="1">
      <c r="A679" s="2"/>
      <c r="B679" s="50">
        <f t="shared" si="1"/>
        <v>641</v>
      </c>
      <c r="C679" s="79"/>
      <c r="D679" s="80"/>
      <c r="E679" s="80"/>
      <c r="F679" s="80"/>
      <c r="G679" s="80"/>
      <c r="H679" s="80"/>
      <c r="I679" s="80"/>
      <c r="J679" s="80"/>
      <c r="K679" s="80"/>
      <c r="L679" s="81"/>
      <c r="M679" s="82"/>
      <c r="N679" s="40"/>
      <c r="O679" s="40"/>
      <c r="P679" s="40"/>
      <c r="Q679" s="56"/>
      <c r="R679" s="82"/>
      <c r="S679" s="40"/>
      <c r="T679" s="40"/>
      <c r="U679" s="40"/>
      <c r="V679" s="56"/>
      <c r="W679" s="83"/>
      <c r="X679" s="84"/>
      <c r="Y679" s="85"/>
      <c r="Z679" s="70" t="str">
        <f>IFERROR(VLOOKUP(Y679, '【参考】数式用'!$A$2:$B$50, 2, FALSE), "")</f>
        <v/>
      </c>
      <c r="AA679" s="2"/>
      <c r="AB679" s="2"/>
      <c r="AC679" s="2"/>
      <c r="AD679" s="2"/>
      <c r="AE679" s="2"/>
      <c r="AF679" s="2"/>
      <c r="AG679" s="2"/>
      <c r="AH679" s="2"/>
      <c r="AI679" s="2"/>
      <c r="AJ679" s="2"/>
    </row>
    <row r="680" ht="34.5" customHeight="1">
      <c r="A680" s="2"/>
      <c r="B680" s="50">
        <f t="shared" si="1"/>
        <v>642</v>
      </c>
      <c r="C680" s="79"/>
      <c r="D680" s="80"/>
      <c r="E680" s="80"/>
      <c r="F680" s="80"/>
      <c r="G680" s="80"/>
      <c r="H680" s="80"/>
      <c r="I680" s="80"/>
      <c r="J680" s="80"/>
      <c r="K680" s="80"/>
      <c r="L680" s="81"/>
      <c r="M680" s="82"/>
      <c r="N680" s="40"/>
      <c r="O680" s="40"/>
      <c r="P680" s="40"/>
      <c r="Q680" s="56"/>
      <c r="R680" s="82"/>
      <c r="S680" s="40"/>
      <c r="T680" s="40"/>
      <c r="U680" s="40"/>
      <c r="V680" s="56"/>
      <c r="W680" s="83"/>
      <c r="X680" s="84"/>
      <c r="Y680" s="85"/>
      <c r="Z680" s="70" t="str">
        <f>IFERROR(VLOOKUP(Y680, '【参考】数式用'!$A$2:$B$50, 2, FALSE), "")</f>
        <v/>
      </c>
      <c r="AA680" s="2"/>
      <c r="AB680" s="2"/>
      <c r="AC680" s="2"/>
      <c r="AD680" s="2"/>
      <c r="AE680" s="2"/>
      <c r="AF680" s="2"/>
      <c r="AG680" s="2"/>
      <c r="AH680" s="2"/>
      <c r="AI680" s="2"/>
      <c r="AJ680" s="2"/>
    </row>
    <row r="681" ht="34.5" customHeight="1">
      <c r="A681" s="2"/>
      <c r="B681" s="50">
        <f t="shared" si="1"/>
        <v>643</v>
      </c>
      <c r="C681" s="79"/>
      <c r="D681" s="80"/>
      <c r="E681" s="80"/>
      <c r="F681" s="80"/>
      <c r="G681" s="80"/>
      <c r="H681" s="80"/>
      <c r="I681" s="80"/>
      <c r="J681" s="80"/>
      <c r="K681" s="80"/>
      <c r="L681" s="81"/>
      <c r="M681" s="82"/>
      <c r="N681" s="40"/>
      <c r="O681" s="40"/>
      <c r="P681" s="40"/>
      <c r="Q681" s="56"/>
      <c r="R681" s="82"/>
      <c r="S681" s="40"/>
      <c r="T681" s="40"/>
      <c r="U681" s="40"/>
      <c r="V681" s="56"/>
      <c r="W681" s="83"/>
      <c r="X681" s="84"/>
      <c r="Y681" s="85"/>
      <c r="Z681" s="70" t="str">
        <f>IFERROR(VLOOKUP(Y681, '【参考】数式用'!$A$2:$B$50, 2, FALSE), "")</f>
        <v/>
      </c>
      <c r="AA681" s="2"/>
      <c r="AB681" s="2"/>
      <c r="AC681" s="2"/>
      <c r="AD681" s="2"/>
      <c r="AE681" s="2"/>
      <c r="AF681" s="2"/>
      <c r="AG681" s="2"/>
      <c r="AH681" s="2"/>
      <c r="AI681" s="2"/>
      <c r="AJ681" s="2"/>
    </row>
    <row r="682" ht="34.5" customHeight="1">
      <c r="A682" s="2"/>
      <c r="B682" s="50">
        <f t="shared" si="1"/>
        <v>644</v>
      </c>
      <c r="C682" s="79"/>
      <c r="D682" s="80"/>
      <c r="E682" s="80"/>
      <c r="F682" s="80"/>
      <c r="G682" s="80"/>
      <c r="H682" s="80"/>
      <c r="I682" s="80"/>
      <c r="J682" s="80"/>
      <c r="K682" s="80"/>
      <c r="L682" s="81"/>
      <c r="M682" s="82"/>
      <c r="N682" s="40"/>
      <c r="O682" s="40"/>
      <c r="P682" s="40"/>
      <c r="Q682" s="56"/>
      <c r="R682" s="82"/>
      <c r="S682" s="40"/>
      <c r="T682" s="40"/>
      <c r="U682" s="40"/>
      <c r="V682" s="56"/>
      <c r="W682" s="83"/>
      <c r="X682" s="84"/>
      <c r="Y682" s="85"/>
      <c r="Z682" s="70" t="str">
        <f>IFERROR(VLOOKUP(Y682, '【参考】数式用'!$A$2:$B$50, 2, FALSE), "")</f>
        <v/>
      </c>
      <c r="AA682" s="2"/>
      <c r="AB682" s="2"/>
      <c r="AC682" s="2"/>
      <c r="AD682" s="2"/>
      <c r="AE682" s="2"/>
      <c r="AF682" s="2"/>
      <c r="AG682" s="2"/>
      <c r="AH682" s="2"/>
      <c r="AI682" s="2"/>
      <c r="AJ682" s="2"/>
    </row>
    <row r="683" ht="34.5" customHeight="1">
      <c r="A683" s="2"/>
      <c r="B683" s="50">
        <f t="shared" si="1"/>
        <v>645</v>
      </c>
      <c r="C683" s="79"/>
      <c r="D683" s="80"/>
      <c r="E683" s="80"/>
      <c r="F683" s="80"/>
      <c r="G683" s="80"/>
      <c r="H683" s="80"/>
      <c r="I683" s="80"/>
      <c r="J683" s="80"/>
      <c r="K683" s="80"/>
      <c r="L683" s="81"/>
      <c r="M683" s="82"/>
      <c r="N683" s="40"/>
      <c r="O683" s="40"/>
      <c r="P683" s="40"/>
      <c r="Q683" s="56"/>
      <c r="R683" s="82"/>
      <c r="S683" s="40"/>
      <c r="T683" s="40"/>
      <c r="U683" s="40"/>
      <c r="V683" s="56"/>
      <c r="W683" s="83"/>
      <c r="X683" s="84"/>
      <c r="Y683" s="85"/>
      <c r="Z683" s="70" t="str">
        <f>IFERROR(VLOOKUP(Y683, '【参考】数式用'!$A$2:$B$50, 2, FALSE), "")</f>
        <v/>
      </c>
      <c r="AA683" s="2"/>
      <c r="AB683" s="2"/>
      <c r="AC683" s="2"/>
      <c r="AD683" s="2"/>
      <c r="AE683" s="2"/>
      <c r="AF683" s="2"/>
      <c r="AG683" s="2"/>
      <c r="AH683" s="2"/>
      <c r="AI683" s="2"/>
      <c r="AJ683" s="2"/>
    </row>
    <row r="684" ht="34.5" customHeight="1">
      <c r="A684" s="2"/>
      <c r="B684" s="50">
        <f t="shared" si="1"/>
        <v>646</v>
      </c>
      <c r="C684" s="79"/>
      <c r="D684" s="80"/>
      <c r="E684" s="80"/>
      <c r="F684" s="80"/>
      <c r="G684" s="80"/>
      <c r="H684" s="80"/>
      <c r="I684" s="80"/>
      <c r="J684" s="80"/>
      <c r="K684" s="80"/>
      <c r="L684" s="81"/>
      <c r="M684" s="82"/>
      <c r="N684" s="40"/>
      <c r="O684" s="40"/>
      <c r="P684" s="40"/>
      <c r="Q684" s="56"/>
      <c r="R684" s="82"/>
      <c r="S684" s="40"/>
      <c r="T684" s="40"/>
      <c r="U684" s="40"/>
      <c r="V684" s="56"/>
      <c r="W684" s="83"/>
      <c r="X684" s="84"/>
      <c r="Y684" s="85"/>
      <c r="Z684" s="70" t="str">
        <f>IFERROR(VLOOKUP(Y684, '【参考】数式用'!$A$2:$B$50, 2, FALSE), "")</f>
        <v/>
      </c>
      <c r="AA684" s="2"/>
      <c r="AB684" s="2"/>
      <c r="AC684" s="2"/>
      <c r="AD684" s="2"/>
      <c r="AE684" s="2"/>
      <c r="AF684" s="2"/>
      <c r="AG684" s="2"/>
      <c r="AH684" s="2"/>
      <c r="AI684" s="2"/>
      <c r="AJ684" s="2"/>
    </row>
    <row r="685" ht="34.5" customHeight="1">
      <c r="A685" s="2"/>
      <c r="B685" s="50">
        <f t="shared" si="1"/>
        <v>647</v>
      </c>
      <c r="C685" s="79"/>
      <c r="D685" s="80"/>
      <c r="E685" s="80"/>
      <c r="F685" s="80"/>
      <c r="G685" s="80"/>
      <c r="H685" s="80"/>
      <c r="I685" s="80"/>
      <c r="J685" s="80"/>
      <c r="K685" s="80"/>
      <c r="L685" s="81"/>
      <c r="M685" s="82"/>
      <c r="N685" s="40"/>
      <c r="O685" s="40"/>
      <c r="P685" s="40"/>
      <c r="Q685" s="56"/>
      <c r="R685" s="82"/>
      <c r="S685" s="40"/>
      <c r="T685" s="40"/>
      <c r="U685" s="40"/>
      <c r="V685" s="56"/>
      <c r="W685" s="83"/>
      <c r="X685" s="84"/>
      <c r="Y685" s="85"/>
      <c r="Z685" s="70" t="str">
        <f>IFERROR(VLOOKUP(Y685, '【参考】数式用'!$A$2:$B$50, 2, FALSE), "")</f>
        <v/>
      </c>
      <c r="AA685" s="2"/>
      <c r="AB685" s="2"/>
      <c r="AC685" s="2"/>
      <c r="AD685" s="2"/>
      <c r="AE685" s="2"/>
      <c r="AF685" s="2"/>
      <c r="AG685" s="2"/>
      <c r="AH685" s="2"/>
      <c r="AI685" s="2"/>
      <c r="AJ685" s="2"/>
    </row>
    <row r="686" ht="34.5" customHeight="1">
      <c r="A686" s="2"/>
      <c r="B686" s="50">
        <f t="shared" si="1"/>
        <v>648</v>
      </c>
      <c r="C686" s="79"/>
      <c r="D686" s="80"/>
      <c r="E686" s="80"/>
      <c r="F686" s="80"/>
      <c r="G686" s="80"/>
      <c r="H686" s="80"/>
      <c r="I686" s="80"/>
      <c r="J686" s="80"/>
      <c r="K686" s="80"/>
      <c r="L686" s="81"/>
      <c r="M686" s="82"/>
      <c r="N686" s="40"/>
      <c r="O686" s="40"/>
      <c r="P686" s="40"/>
      <c r="Q686" s="56"/>
      <c r="R686" s="82"/>
      <c r="S686" s="40"/>
      <c r="T686" s="40"/>
      <c r="U686" s="40"/>
      <c r="V686" s="56"/>
      <c r="W686" s="83"/>
      <c r="X686" s="84"/>
      <c r="Y686" s="85"/>
      <c r="Z686" s="70" t="str">
        <f>IFERROR(VLOOKUP(Y686, '【参考】数式用'!$A$2:$B$50, 2, FALSE), "")</f>
        <v/>
      </c>
      <c r="AA686" s="2"/>
      <c r="AB686" s="2"/>
      <c r="AC686" s="2"/>
      <c r="AD686" s="2"/>
      <c r="AE686" s="2"/>
      <c r="AF686" s="2"/>
      <c r="AG686" s="2"/>
      <c r="AH686" s="2"/>
      <c r="AI686" s="2"/>
      <c r="AJ686" s="2"/>
    </row>
    <row r="687" ht="34.5" customHeight="1">
      <c r="A687" s="2"/>
      <c r="B687" s="50">
        <f t="shared" si="1"/>
        <v>649</v>
      </c>
      <c r="C687" s="79"/>
      <c r="D687" s="80"/>
      <c r="E687" s="80"/>
      <c r="F687" s="80"/>
      <c r="G687" s="80"/>
      <c r="H687" s="80"/>
      <c r="I687" s="80"/>
      <c r="J687" s="80"/>
      <c r="K687" s="80"/>
      <c r="L687" s="81"/>
      <c r="M687" s="82"/>
      <c r="N687" s="40"/>
      <c r="O687" s="40"/>
      <c r="P687" s="40"/>
      <c r="Q687" s="56"/>
      <c r="R687" s="82"/>
      <c r="S687" s="40"/>
      <c r="T687" s="40"/>
      <c r="U687" s="40"/>
      <c r="V687" s="56"/>
      <c r="W687" s="83"/>
      <c r="X687" s="84"/>
      <c r="Y687" s="85"/>
      <c r="Z687" s="70" t="str">
        <f>IFERROR(VLOOKUP(Y687, '【参考】数式用'!$A$2:$B$50, 2, FALSE), "")</f>
        <v/>
      </c>
      <c r="AA687" s="2"/>
      <c r="AB687" s="2"/>
      <c r="AC687" s="2"/>
      <c r="AD687" s="2"/>
      <c r="AE687" s="2"/>
      <c r="AF687" s="2"/>
      <c r="AG687" s="2"/>
      <c r="AH687" s="2"/>
      <c r="AI687" s="2"/>
      <c r="AJ687" s="2"/>
    </row>
    <row r="688" ht="34.5" customHeight="1">
      <c r="A688" s="2"/>
      <c r="B688" s="50">
        <f t="shared" si="1"/>
        <v>650</v>
      </c>
      <c r="C688" s="79"/>
      <c r="D688" s="80"/>
      <c r="E688" s="80"/>
      <c r="F688" s="80"/>
      <c r="G688" s="80"/>
      <c r="H688" s="80"/>
      <c r="I688" s="80"/>
      <c r="J688" s="80"/>
      <c r="K688" s="80"/>
      <c r="L688" s="81"/>
      <c r="M688" s="82"/>
      <c r="N688" s="40"/>
      <c r="O688" s="40"/>
      <c r="P688" s="40"/>
      <c r="Q688" s="56"/>
      <c r="R688" s="82"/>
      <c r="S688" s="40"/>
      <c r="T688" s="40"/>
      <c r="U688" s="40"/>
      <c r="V688" s="56"/>
      <c r="W688" s="83"/>
      <c r="X688" s="84"/>
      <c r="Y688" s="85"/>
      <c r="Z688" s="70" t="str">
        <f>IFERROR(VLOOKUP(Y688, '【参考】数式用'!$A$2:$B$50, 2, FALSE), "")</f>
        <v/>
      </c>
      <c r="AA688" s="2"/>
      <c r="AB688" s="2"/>
      <c r="AC688" s="2"/>
      <c r="AD688" s="2"/>
      <c r="AE688" s="2"/>
      <c r="AF688" s="2"/>
      <c r="AG688" s="2"/>
      <c r="AH688" s="2"/>
      <c r="AI688" s="2"/>
      <c r="AJ688" s="2"/>
    </row>
    <row r="689" ht="34.5" customHeight="1">
      <c r="A689" s="2"/>
      <c r="B689" s="50">
        <f t="shared" si="1"/>
        <v>651</v>
      </c>
      <c r="C689" s="79"/>
      <c r="D689" s="80"/>
      <c r="E689" s="80"/>
      <c r="F689" s="80"/>
      <c r="G689" s="80"/>
      <c r="H689" s="80"/>
      <c r="I689" s="80"/>
      <c r="J689" s="80"/>
      <c r="K689" s="80"/>
      <c r="L689" s="81"/>
      <c r="M689" s="82"/>
      <c r="N689" s="40"/>
      <c r="O689" s="40"/>
      <c r="P689" s="40"/>
      <c r="Q689" s="56"/>
      <c r="R689" s="82"/>
      <c r="S689" s="40"/>
      <c r="T689" s="40"/>
      <c r="U689" s="40"/>
      <c r="V689" s="56"/>
      <c r="W689" s="83"/>
      <c r="X689" s="84"/>
      <c r="Y689" s="85"/>
      <c r="Z689" s="70" t="str">
        <f>IFERROR(VLOOKUP(Y689, '【参考】数式用'!$A$2:$B$50, 2, FALSE), "")</f>
        <v/>
      </c>
      <c r="AA689" s="2"/>
      <c r="AB689" s="2"/>
      <c r="AC689" s="2"/>
      <c r="AD689" s="2"/>
      <c r="AE689" s="2"/>
      <c r="AF689" s="2"/>
      <c r="AG689" s="2"/>
      <c r="AH689" s="2"/>
      <c r="AI689" s="2"/>
      <c r="AJ689" s="2"/>
    </row>
    <row r="690" ht="34.5" customHeight="1">
      <c r="A690" s="2"/>
      <c r="B690" s="50">
        <f t="shared" si="1"/>
        <v>652</v>
      </c>
      <c r="C690" s="79"/>
      <c r="D690" s="80"/>
      <c r="E690" s="80"/>
      <c r="F690" s="80"/>
      <c r="G690" s="80"/>
      <c r="H690" s="80"/>
      <c r="I690" s="80"/>
      <c r="J690" s="80"/>
      <c r="K690" s="80"/>
      <c r="L690" s="81"/>
      <c r="M690" s="82"/>
      <c r="N690" s="40"/>
      <c r="O690" s="40"/>
      <c r="P690" s="40"/>
      <c r="Q690" s="56"/>
      <c r="R690" s="82"/>
      <c r="S690" s="40"/>
      <c r="T690" s="40"/>
      <c r="U690" s="40"/>
      <c r="V690" s="56"/>
      <c r="W690" s="83"/>
      <c r="X690" s="84"/>
      <c r="Y690" s="85"/>
      <c r="Z690" s="70" t="str">
        <f>IFERROR(VLOOKUP(Y690, '【参考】数式用'!$A$2:$B$50, 2, FALSE), "")</f>
        <v/>
      </c>
      <c r="AA690" s="2"/>
      <c r="AB690" s="2"/>
      <c r="AC690" s="2"/>
      <c r="AD690" s="2"/>
      <c r="AE690" s="2"/>
      <c r="AF690" s="2"/>
      <c r="AG690" s="2"/>
      <c r="AH690" s="2"/>
      <c r="AI690" s="2"/>
      <c r="AJ690" s="2"/>
    </row>
    <row r="691" ht="34.5" customHeight="1">
      <c r="A691" s="2"/>
      <c r="B691" s="50">
        <f t="shared" si="1"/>
        <v>653</v>
      </c>
      <c r="C691" s="79"/>
      <c r="D691" s="80"/>
      <c r="E691" s="80"/>
      <c r="F691" s="80"/>
      <c r="G691" s="80"/>
      <c r="H691" s="80"/>
      <c r="I691" s="80"/>
      <c r="J691" s="80"/>
      <c r="K691" s="80"/>
      <c r="L691" s="81"/>
      <c r="M691" s="82"/>
      <c r="N691" s="40"/>
      <c r="O691" s="40"/>
      <c r="P691" s="40"/>
      <c r="Q691" s="56"/>
      <c r="R691" s="82"/>
      <c r="S691" s="40"/>
      <c r="T691" s="40"/>
      <c r="U691" s="40"/>
      <c r="V691" s="56"/>
      <c r="W691" s="83"/>
      <c r="X691" s="84"/>
      <c r="Y691" s="85"/>
      <c r="Z691" s="70" t="str">
        <f>IFERROR(VLOOKUP(Y691, '【参考】数式用'!$A$2:$B$50, 2, FALSE), "")</f>
        <v/>
      </c>
      <c r="AA691" s="2"/>
      <c r="AB691" s="2"/>
      <c r="AC691" s="2"/>
      <c r="AD691" s="2"/>
      <c r="AE691" s="2"/>
      <c r="AF691" s="2"/>
      <c r="AG691" s="2"/>
      <c r="AH691" s="2"/>
      <c r="AI691" s="2"/>
      <c r="AJ691" s="2"/>
    </row>
    <row r="692" ht="34.5" customHeight="1">
      <c r="A692" s="2"/>
      <c r="B692" s="50">
        <f t="shared" si="1"/>
        <v>654</v>
      </c>
      <c r="C692" s="79"/>
      <c r="D692" s="80"/>
      <c r="E692" s="80"/>
      <c r="F692" s="80"/>
      <c r="G692" s="80"/>
      <c r="H692" s="80"/>
      <c r="I692" s="80"/>
      <c r="J692" s="80"/>
      <c r="K692" s="80"/>
      <c r="L692" s="81"/>
      <c r="M692" s="82"/>
      <c r="N692" s="40"/>
      <c r="O692" s="40"/>
      <c r="P692" s="40"/>
      <c r="Q692" s="56"/>
      <c r="R692" s="82"/>
      <c r="S692" s="40"/>
      <c r="T692" s="40"/>
      <c r="U692" s="40"/>
      <c r="V692" s="56"/>
      <c r="W692" s="83"/>
      <c r="X692" s="84"/>
      <c r="Y692" s="85"/>
      <c r="Z692" s="70" t="str">
        <f>IFERROR(VLOOKUP(Y692, '【参考】数式用'!$A$2:$B$50, 2, FALSE), "")</f>
        <v/>
      </c>
      <c r="AA692" s="2"/>
      <c r="AB692" s="2"/>
      <c r="AC692" s="2"/>
      <c r="AD692" s="2"/>
      <c r="AE692" s="2"/>
      <c r="AF692" s="2"/>
      <c r="AG692" s="2"/>
      <c r="AH692" s="2"/>
      <c r="AI692" s="2"/>
      <c r="AJ692" s="2"/>
    </row>
    <row r="693" ht="34.5" customHeight="1">
      <c r="A693" s="2"/>
      <c r="B693" s="50">
        <f t="shared" si="1"/>
        <v>655</v>
      </c>
      <c r="C693" s="79"/>
      <c r="D693" s="80"/>
      <c r="E693" s="80"/>
      <c r="F693" s="80"/>
      <c r="G693" s="80"/>
      <c r="H693" s="80"/>
      <c r="I693" s="80"/>
      <c r="J693" s="80"/>
      <c r="K693" s="80"/>
      <c r="L693" s="81"/>
      <c r="M693" s="82"/>
      <c r="N693" s="40"/>
      <c r="O693" s="40"/>
      <c r="P693" s="40"/>
      <c r="Q693" s="56"/>
      <c r="R693" s="82"/>
      <c r="S693" s="40"/>
      <c r="T693" s="40"/>
      <c r="U693" s="40"/>
      <c r="V693" s="56"/>
      <c r="W693" s="83"/>
      <c r="X693" s="84"/>
      <c r="Y693" s="85"/>
      <c r="Z693" s="70" t="str">
        <f>IFERROR(VLOOKUP(Y693, '【参考】数式用'!$A$2:$B$50, 2, FALSE), "")</f>
        <v/>
      </c>
      <c r="AA693" s="2"/>
      <c r="AB693" s="2"/>
      <c r="AC693" s="2"/>
      <c r="AD693" s="2"/>
      <c r="AE693" s="2"/>
      <c r="AF693" s="2"/>
      <c r="AG693" s="2"/>
      <c r="AH693" s="2"/>
      <c r="AI693" s="2"/>
      <c r="AJ693" s="2"/>
    </row>
    <row r="694" ht="34.5" customHeight="1">
      <c r="A694" s="2"/>
      <c r="B694" s="50">
        <f t="shared" si="1"/>
        <v>656</v>
      </c>
      <c r="C694" s="79"/>
      <c r="D694" s="80"/>
      <c r="E694" s="80"/>
      <c r="F694" s="80"/>
      <c r="G694" s="80"/>
      <c r="H694" s="80"/>
      <c r="I694" s="80"/>
      <c r="J694" s="80"/>
      <c r="K694" s="80"/>
      <c r="L694" s="81"/>
      <c r="M694" s="82"/>
      <c r="N694" s="40"/>
      <c r="O694" s="40"/>
      <c r="P694" s="40"/>
      <c r="Q694" s="56"/>
      <c r="R694" s="82"/>
      <c r="S694" s="40"/>
      <c r="T694" s="40"/>
      <c r="U694" s="40"/>
      <c r="V694" s="56"/>
      <c r="W694" s="83"/>
      <c r="X694" s="84"/>
      <c r="Y694" s="85"/>
      <c r="Z694" s="70" t="str">
        <f>IFERROR(VLOOKUP(Y694, '【参考】数式用'!$A$2:$B$50, 2, FALSE), "")</f>
        <v/>
      </c>
      <c r="AA694" s="2"/>
      <c r="AB694" s="2"/>
      <c r="AC694" s="2"/>
      <c r="AD694" s="2"/>
      <c r="AE694" s="2"/>
      <c r="AF694" s="2"/>
      <c r="AG694" s="2"/>
      <c r="AH694" s="2"/>
      <c r="AI694" s="2"/>
      <c r="AJ694" s="2"/>
    </row>
    <row r="695" ht="34.5" customHeight="1">
      <c r="A695" s="2"/>
      <c r="B695" s="50">
        <f t="shared" si="1"/>
        <v>657</v>
      </c>
      <c r="C695" s="79"/>
      <c r="D695" s="80"/>
      <c r="E695" s="80"/>
      <c r="F695" s="80"/>
      <c r="G695" s="80"/>
      <c r="H695" s="80"/>
      <c r="I695" s="80"/>
      <c r="J695" s="80"/>
      <c r="K695" s="80"/>
      <c r="L695" s="81"/>
      <c r="M695" s="82"/>
      <c r="N695" s="40"/>
      <c r="O695" s="40"/>
      <c r="P695" s="40"/>
      <c r="Q695" s="56"/>
      <c r="R695" s="82"/>
      <c r="S695" s="40"/>
      <c r="T695" s="40"/>
      <c r="U695" s="40"/>
      <c r="V695" s="56"/>
      <c r="W695" s="83"/>
      <c r="X695" s="84"/>
      <c r="Y695" s="85"/>
      <c r="Z695" s="70" t="str">
        <f>IFERROR(VLOOKUP(Y695, '【参考】数式用'!$A$2:$B$50, 2, FALSE), "")</f>
        <v/>
      </c>
      <c r="AA695" s="2"/>
      <c r="AB695" s="2"/>
      <c r="AC695" s="2"/>
      <c r="AD695" s="2"/>
      <c r="AE695" s="2"/>
      <c r="AF695" s="2"/>
      <c r="AG695" s="2"/>
      <c r="AH695" s="2"/>
      <c r="AI695" s="2"/>
      <c r="AJ695" s="2"/>
    </row>
    <row r="696" ht="34.5" customHeight="1">
      <c r="A696" s="2"/>
      <c r="B696" s="50">
        <f t="shared" si="1"/>
        <v>658</v>
      </c>
      <c r="C696" s="79"/>
      <c r="D696" s="80"/>
      <c r="E696" s="80"/>
      <c r="F696" s="80"/>
      <c r="G696" s="80"/>
      <c r="H696" s="80"/>
      <c r="I696" s="80"/>
      <c r="J696" s="80"/>
      <c r="K696" s="80"/>
      <c r="L696" s="81"/>
      <c r="M696" s="82"/>
      <c r="N696" s="40"/>
      <c r="O696" s="40"/>
      <c r="P696" s="40"/>
      <c r="Q696" s="56"/>
      <c r="R696" s="82"/>
      <c r="S696" s="40"/>
      <c r="T696" s="40"/>
      <c r="U696" s="40"/>
      <c r="V696" s="56"/>
      <c r="W696" s="83"/>
      <c r="X696" s="84"/>
      <c r="Y696" s="85"/>
      <c r="Z696" s="70" t="str">
        <f>IFERROR(VLOOKUP(Y696, '【参考】数式用'!$A$2:$B$50, 2, FALSE), "")</f>
        <v/>
      </c>
      <c r="AA696" s="2"/>
      <c r="AB696" s="2"/>
      <c r="AC696" s="2"/>
      <c r="AD696" s="2"/>
      <c r="AE696" s="2"/>
      <c r="AF696" s="2"/>
      <c r="AG696" s="2"/>
      <c r="AH696" s="2"/>
      <c r="AI696" s="2"/>
      <c r="AJ696" s="2"/>
    </row>
    <row r="697" ht="34.5" customHeight="1">
      <c r="A697" s="2"/>
      <c r="B697" s="50">
        <f t="shared" si="1"/>
        <v>659</v>
      </c>
      <c r="C697" s="79"/>
      <c r="D697" s="80"/>
      <c r="E697" s="80"/>
      <c r="F697" s="80"/>
      <c r="G697" s="80"/>
      <c r="H697" s="80"/>
      <c r="I697" s="80"/>
      <c r="J697" s="80"/>
      <c r="K697" s="80"/>
      <c r="L697" s="81"/>
      <c r="M697" s="82"/>
      <c r="N697" s="40"/>
      <c r="O697" s="40"/>
      <c r="P697" s="40"/>
      <c r="Q697" s="56"/>
      <c r="R697" s="82"/>
      <c r="S697" s="40"/>
      <c r="T697" s="40"/>
      <c r="U697" s="40"/>
      <c r="V697" s="56"/>
      <c r="W697" s="83"/>
      <c r="X697" s="84"/>
      <c r="Y697" s="85"/>
      <c r="Z697" s="70" t="str">
        <f>IFERROR(VLOOKUP(Y697, '【参考】数式用'!$A$2:$B$50, 2, FALSE), "")</f>
        <v/>
      </c>
      <c r="AA697" s="2"/>
      <c r="AB697" s="2"/>
      <c r="AC697" s="2"/>
      <c r="AD697" s="2"/>
      <c r="AE697" s="2"/>
      <c r="AF697" s="2"/>
      <c r="AG697" s="2"/>
      <c r="AH697" s="2"/>
      <c r="AI697" s="2"/>
      <c r="AJ697" s="2"/>
    </row>
    <row r="698" ht="34.5" customHeight="1">
      <c r="A698" s="2"/>
      <c r="B698" s="50">
        <f t="shared" si="1"/>
        <v>660</v>
      </c>
      <c r="C698" s="79"/>
      <c r="D698" s="80"/>
      <c r="E698" s="80"/>
      <c r="F698" s="80"/>
      <c r="G698" s="80"/>
      <c r="H698" s="80"/>
      <c r="I698" s="80"/>
      <c r="J698" s="80"/>
      <c r="K698" s="80"/>
      <c r="L698" s="81"/>
      <c r="M698" s="82"/>
      <c r="N698" s="40"/>
      <c r="O698" s="40"/>
      <c r="P698" s="40"/>
      <c r="Q698" s="56"/>
      <c r="R698" s="82"/>
      <c r="S698" s="40"/>
      <c r="T698" s="40"/>
      <c r="U698" s="40"/>
      <c r="V698" s="56"/>
      <c r="W698" s="83"/>
      <c r="X698" s="84"/>
      <c r="Y698" s="85"/>
      <c r="Z698" s="70" t="str">
        <f>IFERROR(VLOOKUP(Y698, '【参考】数式用'!$A$2:$B$50, 2, FALSE), "")</f>
        <v/>
      </c>
      <c r="AA698" s="2"/>
      <c r="AB698" s="2"/>
      <c r="AC698" s="2"/>
      <c r="AD698" s="2"/>
      <c r="AE698" s="2"/>
      <c r="AF698" s="2"/>
      <c r="AG698" s="2"/>
      <c r="AH698" s="2"/>
      <c r="AI698" s="2"/>
      <c r="AJ698" s="2"/>
    </row>
    <row r="699" ht="34.5" customHeight="1">
      <c r="A699" s="2"/>
      <c r="B699" s="50">
        <f t="shared" si="1"/>
        <v>661</v>
      </c>
      <c r="C699" s="79"/>
      <c r="D699" s="80"/>
      <c r="E699" s="80"/>
      <c r="F699" s="80"/>
      <c r="G699" s="80"/>
      <c r="H699" s="80"/>
      <c r="I699" s="80"/>
      <c r="J699" s="80"/>
      <c r="K699" s="80"/>
      <c r="L699" s="81"/>
      <c r="M699" s="82"/>
      <c r="N699" s="40"/>
      <c r="O699" s="40"/>
      <c r="P699" s="40"/>
      <c r="Q699" s="56"/>
      <c r="R699" s="82"/>
      <c r="S699" s="40"/>
      <c r="T699" s="40"/>
      <c r="U699" s="40"/>
      <c r="V699" s="56"/>
      <c r="W699" s="83"/>
      <c r="X699" s="84"/>
      <c r="Y699" s="85"/>
      <c r="Z699" s="70" t="str">
        <f>IFERROR(VLOOKUP(Y699, '【参考】数式用'!$A$2:$B$50, 2, FALSE), "")</f>
        <v/>
      </c>
      <c r="AA699" s="2"/>
      <c r="AB699" s="2"/>
      <c r="AC699" s="2"/>
      <c r="AD699" s="2"/>
      <c r="AE699" s="2"/>
      <c r="AF699" s="2"/>
      <c r="AG699" s="2"/>
      <c r="AH699" s="2"/>
      <c r="AI699" s="2"/>
      <c r="AJ699" s="2"/>
    </row>
    <row r="700" ht="34.5" customHeight="1">
      <c r="A700" s="2"/>
      <c r="B700" s="50">
        <f t="shared" si="1"/>
        <v>662</v>
      </c>
      <c r="C700" s="79"/>
      <c r="D700" s="80"/>
      <c r="E700" s="80"/>
      <c r="F700" s="80"/>
      <c r="G700" s="80"/>
      <c r="H700" s="80"/>
      <c r="I700" s="80"/>
      <c r="J700" s="80"/>
      <c r="K700" s="80"/>
      <c r="L700" s="81"/>
      <c r="M700" s="82"/>
      <c r="N700" s="40"/>
      <c r="O700" s="40"/>
      <c r="P700" s="40"/>
      <c r="Q700" s="56"/>
      <c r="R700" s="82"/>
      <c r="S700" s="40"/>
      <c r="T700" s="40"/>
      <c r="U700" s="40"/>
      <c r="V700" s="56"/>
      <c r="W700" s="83"/>
      <c r="X700" s="84"/>
      <c r="Y700" s="85"/>
      <c r="Z700" s="70" t="str">
        <f>IFERROR(VLOOKUP(Y700, '【参考】数式用'!$A$2:$B$50, 2, FALSE), "")</f>
        <v/>
      </c>
      <c r="AA700" s="2"/>
      <c r="AB700" s="2"/>
      <c r="AC700" s="2"/>
      <c r="AD700" s="2"/>
      <c r="AE700" s="2"/>
      <c r="AF700" s="2"/>
      <c r="AG700" s="2"/>
      <c r="AH700" s="2"/>
      <c r="AI700" s="2"/>
      <c r="AJ700" s="2"/>
    </row>
    <row r="701" ht="34.5" customHeight="1">
      <c r="A701" s="2"/>
      <c r="B701" s="50">
        <f t="shared" si="1"/>
        <v>663</v>
      </c>
      <c r="C701" s="79"/>
      <c r="D701" s="80"/>
      <c r="E701" s="80"/>
      <c r="F701" s="80"/>
      <c r="G701" s="80"/>
      <c r="H701" s="80"/>
      <c r="I701" s="80"/>
      <c r="J701" s="80"/>
      <c r="K701" s="80"/>
      <c r="L701" s="81"/>
      <c r="M701" s="82"/>
      <c r="N701" s="40"/>
      <c r="O701" s="40"/>
      <c r="P701" s="40"/>
      <c r="Q701" s="56"/>
      <c r="R701" s="82"/>
      <c r="S701" s="40"/>
      <c r="T701" s="40"/>
      <c r="U701" s="40"/>
      <c r="V701" s="56"/>
      <c r="W701" s="83"/>
      <c r="X701" s="84"/>
      <c r="Y701" s="85"/>
      <c r="Z701" s="70" t="str">
        <f>IFERROR(VLOOKUP(Y701, '【参考】数式用'!$A$2:$B$50, 2, FALSE), "")</f>
        <v/>
      </c>
      <c r="AA701" s="2"/>
      <c r="AB701" s="2"/>
      <c r="AC701" s="2"/>
      <c r="AD701" s="2"/>
      <c r="AE701" s="2"/>
      <c r="AF701" s="2"/>
      <c r="AG701" s="2"/>
      <c r="AH701" s="2"/>
      <c r="AI701" s="2"/>
      <c r="AJ701" s="2"/>
    </row>
    <row r="702" ht="34.5" customHeight="1">
      <c r="A702" s="2"/>
      <c r="B702" s="50">
        <f t="shared" si="1"/>
        <v>664</v>
      </c>
      <c r="C702" s="79"/>
      <c r="D702" s="80"/>
      <c r="E702" s="80"/>
      <c r="F702" s="80"/>
      <c r="G702" s="80"/>
      <c r="H702" s="80"/>
      <c r="I702" s="80"/>
      <c r="J702" s="80"/>
      <c r="K702" s="80"/>
      <c r="L702" s="81"/>
      <c r="M702" s="82"/>
      <c r="N702" s="40"/>
      <c r="O702" s="40"/>
      <c r="P702" s="40"/>
      <c r="Q702" s="56"/>
      <c r="R702" s="82"/>
      <c r="S702" s="40"/>
      <c r="T702" s="40"/>
      <c r="U702" s="40"/>
      <c r="V702" s="56"/>
      <c r="W702" s="83"/>
      <c r="X702" s="84"/>
      <c r="Y702" s="85"/>
      <c r="Z702" s="70" t="str">
        <f>IFERROR(VLOOKUP(Y702, '【参考】数式用'!$A$2:$B$50, 2, FALSE), "")</f>
        <v/>
      </c>
      <c r="AA702" s="2"/>
      <c r="AB702" s="2"/>
      <c r="AC702" s="2"/>
      <c r="AD702" s="2"/>
      <c r="AE702" s="2"/>
      <c r="AF702" s="2"/>
      <c r="AG702" s="2"/>
      <c r="AH702" s="2"/>
      <c r="AI702" s="2"/>
      <c r="AJ702" s="2"/>
    </row>
    <row r="703" ht="34.5" customHeight="1">
      <c r="A703" s="2"/>
      <c r="B703" s="50">
        <f t="shared" si="1"/>
        <v>665</v>
      </c>
      <c r="C703" s="79"/>
      <c r="D703" s="80"/>
      <c r="E703" s="80"/>
      <c r="F703" s="80"/>
      <c r="G703" s="80"/>
      <c r="H703" s="80"/>
      <c r="I703" s="80"/>
      <c r="J703" s="80"/>
      <c r="K703" s="80"/>
      <c r="L703" s="81"/>
      <c r="M703" s="82"/>
      <c r="N703" s="40"/>
      <c r="O703" s="40"/>
      <c r="P703" s="40"/>
      <c r="Q703" s="56"/>
      <c r="R703" s="82"/>
      <c r="S703" s="40"/>
      <c r="T703" s="40"/>
      <c r="U703" s="40"/>
      <c r="V703" s="56"/>
      <c r="W703" s="83"/>
      <c r="X703" s="84"/>
      <c r="Y703" s="85"/>
      <c r="Z703" s="70" t="str">
        <f>IFERROR(VLOOKUP(Y703, '【参考】数式用'!$A$2:$B$50, 2, FALSE), "")</f>
        <v/>
      </c>
      <c r="AA703" s="2"/>
      <c r="AB703" s="2"/>
      <c r="AC703" s="2"/>
      <c r="AD703" s="2"/>
      <c r="AE703" s="2"/>
      <c r="AF703" s="2"/>
      <c r="AG703" s="2"/>
      <c r="AH703" s="2"/>
      <c r="AI703" s="2"/>
      <c r="AJ703" s="2"/>
    </row>
    <row r="704" ht="34.5" customHeight="1">
      <c r="A704" s="2"/>
      <c r="B704" s="50">
        <f t="shared" si="1"/>
        <v>666</v>
      </c>
      <c r="C704" s="79"/>
      <c r="D704" s="80"/>
      <c r="E704" s="80"/>
      <c r="F704" s="80"/>
      <c r="G704" s="80"/>
      <c r="H704" s="80"/>
      <c r="I704" s="80"/>
      <c r="J704" s="80"/>
      <c r="K704" s="80"/>
      <c r="L704" s="81"/>
      <c r="M704" s="82"/>
      <c r="N704" s="40"/>
      <c r="O704" s="40"/>
      <c r="P704" s="40"/>
      <c r="Q704" s="56"/>
      <c r="R704" s="82"/>
      <c r="S704" s="40"/>
      <c r="T704" s="40"/>
      <c r="U704" s="40"/>
      <c r="V704" s="56"/>
      <c r="W704" s="83"/>
      <c r="X704" s="84"/>
      <c r="Y704" s="85"/>
      <c r="Z704" s="70" t="str">
        <f>IFERROR(VLOOKUP(Y704, '【参考】数式用'!$A$2:$B$50, 2, FALSE), "")</f>
        <v/>
      </c>
      <c r="AA704" s="2"/>
      <c r="AB704" s="2"/>
      <c r="AC704" s="2"/>
      <c r="AD704" s="2"/>
      <c r="AE704" s="2"/>
      <c r="AF704" s="2"/>
      <c r="AG704" s="2"/>
      <c r="AH704" s="2"/>
      <c r="AI704" s="2"/>
      <c r="AJ704" s="2"/>
    </row>
    <row r="705" ht="34.5" customHeight="1">
      <c r="A705" s="2"/>
      <c r="B705" s="50">
        <f t="shared" si="1"/>
        <v>667</v>
      </c>
      <c r="C705" s="79"/>
      <c r="D705" s="80"/>
      <c r="E705" s="80"/>
      <c r="F705" s="80"/>
      <c r="G705" s="80"/>
      <c r="H705" s="80"/>
      <c r="I705" s="80"/>
      <c r="J705" s="80"/>
      <c r="K705" s="80"/>
      <c r="L705" s="81"/>
      <c r="M705" s="82"/>
      <c r="N705" s="40"/>
      <c r="O705" s="40"/>
      <c r="P705" s="40"/>
      <c r="Q705" s="56"/>
      <c r="R705" s="82"/>
      <c r="S705" s="40"/>
      <c r="T705" s="40"/>
      <c r="U705" s="40"/>
      <c r="V705" s="56"/>
      <c r="W705" s="83"/>
      <c r="X705" s="84"/>
      <c r="Y705" s="85"/>
      <c r="Z705" s="70" t="str">
        <f>IFERROR(VLOOKUP(Y705, '【参考】数式用'!$A$2:$B$50, 2, FALSE), "")</f>
        <v/>
      </c>
      <c r="AA705" s="2"/>
      <c r="AB705" s="2"/>
      <c r="AC705" s="2"/>
      <c r="AD705" s="2"/>
      <c r="AE705" s="2"/>
      <c r="AF705" s="2"/>
      <c r="AG705" s="2"/>
      <c r="AH705" s="2"/>
      <c r="AI705" s="2"/>
      <c r="AJ705" s="2"/>
    </row>
    <row r="706" ht="34.5" customHeight="1">
      <c r="A706" s="2"/>
      <c r="B706" s="50">
        <f t="shared" si="1"/>
        <v>668</v>
      </c>
      <c r="C706" s="79"/>
      <c r="D706" s="80"/>
      <c r="E706" s="80"/>
      <c r="F706" s="80"/>
      <c r="G706" s="80"/>
      <c r="H706" s="80"/>
      <c r="I706" s="80"/>
      <c r="J706" s="80"/>
      <c r="K706" s="80"/>
      <c r="L706" s="81"/>
      <c r="M706" s="82"/>
      <c r="N706" s="40"/>
      <c r="O706" s="40"/>
      <c r="P706" s="40"/>
      <c r="Q706" s="56"/>
      <c r="R706" s="82"/>
      <c r="S706" s="40"/>
      <c r="T706" s="40"/>
      <c r="U706" s="40"/>
      <c r="V706" s="56"/>
      <c r="W706" s="83"/>
      <c r="X706" s="84"/>
      <c r="Y706" s="85"/>
      <c r="Z706" s="70" t="str">
        <f>IFERROR(VLOOKUP(Y706, '【参考】数式用'!$A$2:$B$50, 2, FALSE), "")</f>
        <v/>
      </c>
      <c r="AA706" s="2"/>
      <c r="AB706" s="2"/>
      <c r="AC706" s="2"/>
      <c r="AD706" s="2"/>
      <c r="AE706" s="2"/>
      <c r="AF706" s="2"/>
      <c r="AG706" s="2"/>
      <c r="AH706" s="2"/>
      <c r="AI706" s="2"/>
      <c r="AJ706" s="2"/>
    </row>
    <row r="707" ht="34.5" customHeight="1">
      <c r="A707" s="2"/>
      <c r="B707" s="50">
        <f t="shared" si="1"/>
        <v>669</v>
      </c>
      <c r="C707" s="79"/>
      <c r="D707" s="80"/>
      <c r="E707" s="80"/>
      <c r="F707" s="80"/>
      <c r="G707" s="80"/>
      <c r="H707" s="80"/>
      <c r="I707" s="80"/>
      <c r="J707" s="80"/>
      <c r="K707" s="80"/>
      <c r="L707" s="81"/>
      <c r="M707" s="82"/>
      <c r="N707" s="40"/>
      <c r="O707" s="40"/>
      <c r="P707" s="40"/>
      <c r="Q707" s="56"/>
      <c r="R707" s="82"/>
      <c r="S707" s="40"/>
      <c r="T707" s="40"/>
      <c r="U707" s="40"/>
      <c r="V707" s="56"/>
      <c r="W707" s="83"/>
      <c r="X707" s="84"/>
      <c r="Y707" s="85"/>
      <c r="Z707" s="70" t="str">
        <f>IFERROR(VLOOKUP(Y707, '【参考】数式用'!$A$2:$B$50, 2, FALSE), "")</f>
        <v/>
      </c>
      <c r="AA707" s="2"/>
      <c r="AB707" s="2"/>
      <c r="AC707" s="2"/>
      <c r="AD707" s="2"/>
      <c r="AE707" s="2"/>
      <c r="AF707" s="2"/>
      <c r="AG707" s="2"/>
      <c r="AH707" s="2"/>
      <c r="AI707" s="2"/>
      <c r="AJ707" s="2"/>
    </row>
    <row r="708" ht="34.5" customHeight="1">
      <c r="A708" s="2"/>
      <c r="B708" s="50">
        <f t="shared" si="1"/>
        <v>670</v>
      </c>
      <c r="C708" s="79"/>
      <c r="D708" s="80"/>
      <c r="E708" s="80"/>
      <c r="F708" s="80"/>
      <c r="G708" s="80"/>
      <c r="H708" s="80"/>
      <c r="I708" s="80"/>
      <c r="J708" s="80"/>
      <c r="K708" s="80"/>
      <c r="L708" s="81"/>
      <c r="M708" s="82"/>
      <c r="N708" s="40"/>
      <c r="O708" s="40"/>
      <c r="P708" s="40"/>
      <c r="Q708" s="56"/>
      <c r="R708" s="82"/>
      <c r="S708" s="40"/>
      <c r="T708" s="40"/>
      <c r="U708" s="40"/>
      <c r="V708" s="56"/>
      <c r="W708" s="83"/>
      <c r="X708" s="84"/>
      <c r="Y708" s="85"/>
      <c r="Z708" s="70" t="str">
        <f>IFERROR(VLOOKUP(Y708, '【参考】数式用'!$A$2:$B$50, 2, FALSE), "")</f>
        <v/>
      </c>
      <c r="AA708" s="2"/>
      <c r="AB708" s="2"/>
      <c r="AC708" s="2"/>
      <c r="AD708" s="2"/>
      <c r="AE708" s="2"/>
      <c r="AF708" s="2"/>
      <c r="AG708" s="2"/>
      <c r="AH708" s="2"/>
      <c r="AI708" s="2"/>
      <c r="AJ708" s="2"/>
    </row>
    <row r="709" ht="34.5" customHeight="1">
      <c r="A709" s="2"/>
      <c r="B709" s="50">
        <f t="shared" si="1"/>
        <v>671</v>
      </c>
      <c r="C709" s="79"/>
      <c r="D709" s="80"/>
      <c r="E709" s="80"/>
      <c r="F709" s="80"/>
      <c r="G709" s="80"/>
      <c r="H709" s="80"/>
      <c r="I709" s="80"/>
      <c r="J709" s="80"/>
      <c r="K709" s="80"/>
      <c r="L709" s="81"/>
      <c r="M709" s="82"/>
      <c r="N709" s="40"/>
      <c r="O709" s="40"/>
      <c r="P709" s="40"/>
      <c r="Q709" s="56"/>
      <c r="R709" s="82"/>
      <c r="S709" s="40"/>
      <c r="T709" s="40"/>
      <c r="U709" s="40"/>
      <c r="V709" s="56"/>
      <c r="W709" s="83"/>
      <c r="X709" s="84"/>
      <c r="Y709" s="85"/>
      <c r="Z709" s="70" t="str">
        <f>IFERROR(VLOOKUP(Y709, '【参考】数式用'!$A$2:$B$50, 2, FALSE), "")</f>
        <v/>
      </c>
      <c r="AA709" s="2"/>
      <c r="AB709" s="2"/>
      <c r="AC709" s="2"/>
      <c r="AD709" s="2"/>
      <c r="AE709" s="2"/>
      <c r="AF709" s="2"/>
      <c r="AG709" s="2"/>
      <c r="AH709" s="2"/>
      <c r="AI709" s="2"/>
      <c r="AJ709" s="2"/>
    </row>
    <row r="710" ht="34.5" customHeight="1">
      <c r="A710" s="2"/>
      <c r="B710" s="50">
        <f t="shared" si="1"/>
        <v>672</v>
      </c>
      <c r="C710" s="79"/>
      <c r="D710" s="80"/>
      <c r="E710" s="80"/>
      <c r="F710" s="80"/>
      <c r="G710" s="80"/>
      <c r="H710" s="80"/>
      <c r="I710" s="80"/>
      <c r="J710" s="80"/>
      <c r="K710" s="80"/>
      <c r="L710" s="81"/>
      <c r="M710" s="82"/>
      <c r="N710" s="40"/>
      <c r="O710" s="40"/>
      <c r="P710" s="40"/>
      <c r="Q710" s="56"/>
      <c r="R710" s="82"/>
      <c r="S710" s="40"/>
      <c r="T710" s="40"/>
      <c r="U710" s="40"/>
      <c r="V710" s="56"/>
      <c r="W710" s="83"/>
      <c r="X710" s="84"/>
      <c r="Y710" s="85"/>
      <c r="Z710" s="70" t="str">
        <f>IFERROR(VLOOKUP(Y710, '【参考】数式用'!$A$2:$B$50, 2, FALSE), "")</f>
        <v/>
      </c>
      <c r="AA710" s="2"/>
      <c r="AB710" s="2"/>
      <c r="AC710" s="2"/>
      <c r="AD710" s="2"/>
      <c r="AE710" s="2"/>
      <c r="AF710" s="2"/>
      <c r="AG710" s="2"/>
      <c r="AH710" s="2"/>
      <c r="AI710" s="2"/>
      <c r="AJ710" s="2"/>
    </row>
    <row r="711" ht="34.5" customHeight="1">
      <c r="A711" s="2"/>
      <c r="B711" s="50">
        <f t="shared" si="1"/>
        <v>673</v>
      </c>
      <c r="C711" s="79"/>
      <c r="D711" s="80"/>
      <c r="E711" s="80"/>
      <c r="F711" s="80"/>
      <c r="G711" s="80"/>
      <c r="H711" s="80"/>
      <c r="I711" s="80"/>
      <c r="J711" s="80"/>
      <c r="K711" s="80"/>
      <c r="L711" s="81"/>
      <c r="M711" s="82"/>
      <c r="N711" s="40"/>
      <c r="O711" s="40"/>
      <c r="P711" s="40"/>
      <c r="Q711" s="56"/>
      <c r="R711" s="82"/>
      <c r="S711" s="40"/>
      <c r="T711" s="40"/>
      <c r="U711" s="40"/>
      <c r="V711" s="56"/>
      <c r="W711" s="83"/>
      <c r="X711" s="84"/>
      <c r="Y711" s="85"/>
      <c r="Z711" s="70" t="str">
        <f>IFERROR(VLOOKUP(Y711, '【参考】数式用'!$A$2:$B$50, 2, FALSE), "")</f>
        <v/>
      </c>
      <c r="AA711" s="2"/>
      <c r="AB711" s="2"/>
      <c r="AC711" s="2"/>
      <c r="AD711" s="2"/>
      <c r="AE711" s="2"/>
      <c r="AF711" s="2"/>
      <c r="AG711" s="2"/>
      <c r="AH711" s="2"/>
      <c r="AI711" s="2"/>
      <c r="AJ711" s="2"/>
    </row>
    <row r="712" ht="34.5" customHeight="1">
      <c r="A712" s="2"/>
      <c r="B712" s="50">
        <f t="shared" si="1"/>
        <v>674</v>
      </c>
      <c r="C712" s="79"/>
      <c r="D712" s="80"/>
      <c r="E712" s="80"/>
      <c r="F712" s="80"/>
      <c r="G712" s="80"/>
      <c r="H712" s="80"/>
      <c r="I712" s="80"/>
      <c r="J712" s="80"/>
      <c r="K712" s="80"/>
      <c r="L712" s="81"/>
      <c r="M712" s="82"/>
      <c r="N712" s="40"/>
      <c r="O712" s="40"/>
      <c r="P712" s="40"/>
      <c r="Q712" s="56"/>
      <c r="R712" s="82"/>
      <c r="S712" s="40"/>
      <c r="T712" s="40"/>
      <c r="U712" s="40"/>
      <c r="V712" s="56"/>
      <c r="W712" s="83"/>
      <c r="X712" s="84"/>
      <c r="Y712" s="85"/>
      <c r="Z712" s="70" t="str">
        <f>IFERROR(VLOOKUP(Y712, '【参考】数式用'!$A$2:$B$50, 2, FALSE), "")</f>
        <v/>
      </c>
      <c r="AA712" s="2"/>
      <c r="AB712" s="2"/>
      <c r="AC712" s="2"/>
      <c r="AD712" s="2"/>
      <c r="AE712" s="2"/>
      <c r="AF712" s="2"/>
      <c r="AG712" s="2"/>
      <c r="AH712" s="2"/>
      <c r="AI712" s="2"/>
      <c r="AJ712" s="2"/>
    </row>
    <row r="713" ht="34.5" customHeight="1">
      <c r="A713" s="2"/>
      <c r="B713" s="50">
        <f t="shared" si="1"/>
        <v>675</v>
      </c>
      <c r="C713" s="79"/>
      <c r="D713" s="80"/>
      <c r="E713" s="80"/>
      <c r="F713" s="80"/>
      <c r="G713" s="80"/>
      <c r="H713" s="80"/>
      <c r="I713" s="80"/>
      <c r="J713" s="80"/>
      <c r="K713" s="80"/>
      <c r="L713" s="81"/>
      <c r="M713" s="82"/>
      <c r="N713" s="40"/>
      <c r="O713" s="40"/>
      <c r="P713" s="40"/>
      <c r="Q713" s="56"/>
      <c r="R713" s="82"/>
      <c r="S713" s="40"/>
      <c r="T713" s="40"/>
      <c r="U713" s="40"/>
      <c r="V713" s="56"/>
      <c r="W713" s="83"/>
      <c r="X713" s="84"/>
      <c r="Y713" s="85"/>
      <c r="Z713" s="70" t="str">
        <f>IFERROR(VLOOKUP(Y713, '【参考】数式用'!$A$2:$B$50, 2, FALSE), "")</f>
        <v/>
      </c>
      <c r="AA713" s="2"/>
      <c r="AB713" s="2"/>
      <c r="AC713" s="2"/>
      <c r="AD713" s="2"/>
      <c r="AE713" s="2"/>
      <c r="AF713" s="2"/>
      <c r="AG713" s="2"/>
      <c r="AH713" s="2"/>
      <c r="AI713" s="2"/>
      <c r="AJ713" s="2"/>
    </row>
    <row r="714" ht="34.5" customHeight="1">
      <c r="A714" s="2"/>
      <c r="B714" s="50">
        <f t="shared" si="1"/>
        <v>676</v>
      </c>
      <c r="C714" s="79"/>
      <c r="D714" s="80"/>
      <c r="E714" s="80"/>
      <c r="F714" s="80"/>
      <c r="G714" s="80"/>
      <c r="H714" s="80"/>
      <c r="I714" s="80"/>
      <c r="J714" s="80"/>
      <c r="K714" s="80"/>
      <c r="L714" s="81"/>
      <c r="M714" s="82"/>
      <c r="N714" s="40"/>
      <c r="O714" s="40"/>
      <c r="P714" s="40"/>
      <c r="Q714" s="56"/>
      <c r="R714" s="82"/>
      <c r="S714" s="40"/>
      <c r="T714" s="40"/>
      <c r="U714" s="40"/>
      <c r="V714" s="56"/>
      <c r="W714" s="83"/>
      <c r="X714" s="84"/>
      <c r="Y714" s="85"/>
      <c r="Z714" s="70" t="str">
        <f>IFERROR(VLOOKUP(Y714, '【参考】数式用'!$A$2:$B$50, 2, FALSE), "")</f>
        <v/>
      </c>
      <c r="AA714" s="2"/>
      <c r="AB714" s="2"/>
      <c r="AC714" s="2"/>
      <c r="AD714" s="2"/>
      <c r="AE714" s="2"/>
      <c r="AF714" s="2"/>
      <c r="AG714" s="2"/>
      <c r="AH714" s="2"/>
      <c r="AI714" s="2"/>
      <c r="AJ714" s="2"/>
    </row>
    <row r="715" ht="34.5" customHeight="1">
      <c r="A715" s="2"/>
      <c r="B715" s="50">
        <f t="shared" si="1"/>
        <v>677</v>
      </c>
      <c r="C715" s="79"/>
      <c r="D715" s="80"/>
      <c r="E715" s="80"/>
      <c r="F715" s="80"/>
      <c r="G715" s="80"/>
      <c r="H715" s="80"/>
      <c r="I715" s="80"/>
      <c r="J715" s="80"/>
      <c r="K715" s="80"/>
      <c r="L715" s="81"/>
      <c r="M715" s="82"/>
      <c r="N715" s="40"/>
      <c r="O715" s="40"/>
      <c r="P715" s="40"/>
      <c r="Q715" s="56"/>
      <c r="R715" s="82"/>
      <c r="S715" s="40"/>
      <c r="T715" s="40"/>
      <c r="U715" s="40"/>
      <c r="V715" s="56"/>
      <c r="W715" s="83"/>
      <c r="X715" s="84"/>
      <c r="Y715" s="85"/>
      <c r="Z715" s="70" t="str">
        <f>IFERROR(VLOOKUP(Y715, '【参考】数式用'!$A$2:$B$50, 2, FALSE), "")</f>
        <v/>
      </c>
      <c r="AA715" s="2"/>
      <c r="AB715" s="2"/>
      <c r="AC715" s="2"/>
      <c r="AD715" s="2"/>
      <c r="AE715" s="2"/>
      <c r="AF715" s="2"/>
      <c r="AG715" s="2"/>
      <c r="AH715" s="2"/>
      <c r="AI715" s="2"/>
      <c r="AJ715" s="2"/>
    </row>
    <row r="716" ht="34.5" customHeight="1">
      <c r="A716" s="2"/>
      <c r="B716" s="50">
        <f t="shared" si="1"/>
        <v>678</v>
      </c>
      <c r="C716" s="79"/>
      <c r="D716" s="80"/>
      <c r="E716" s="80"/>
      <c r="F716" s="80"/>
      <c r="G716" s="80"/>
      <c r="H716" s="80"/>
      <c r="I716" s="80"/>
      <c r="J716" s="80"/>
      <c r="K716" s="80"/>
      <c r="L716" s="81"/>
      <c r="M716" s="82"/>
      <c r="N716" s="40"/>
      <c r="O716" s="40"/>
      <c r="P716" s="40"/>
      <c r="Q716" s="56"/>
      <c r="R716" s="82"/>
      <c r="S716" s="40"/>
      <c r="T716" s="40"/>
      <c r="U716" s="40"/>
      <c r="V716" s="56"/>
      <c r="W716" s="83"/>
      <c r="X716" s="84"/>
      <c r="Y716" s="85"/>
      <c r="Z716" s="70" t="str">
        <f>IFERROR(VLOOKUP(Y716, '【参考】数式用'!$A$2:$B$50, 2, FALSE), "")</f>
        <v/>
      </c>
      <c r="AA716" s="2"/>
      <c r="AB716" s="2"/>
      <c r="AC716" s="2"/>
      <c r="AD716" s="2"/>
      <c r="AE716" s="2"/>
      <c r="AF716" s="2"/>
      <c r="AG716" s="2"/>
      <c r="AH716" s="2"/>
      <c r="AI716" s="2"/>
      <c r="AJ716" s="2"/>
    </row>
    <row r="717" ht="34.5" customHeight="1">
      <c r="A717" s="2"/>
      <c r="B717" s="50">
        <f t="shared" si="1"/>
        <v>679</v>
      </c>
      <c r="C717" s="79"/>
      <c r="D717" s="80"/>
      <c r="E717" s="80"/>
      <c r="F717" s="80"/>
      <c r="G717" s="80"/>
      <c r="H717" s="80"/>
      <c r="I717" s="80"/>
      <c r="J717" s="80"/>
      <c r="K717" s="80"/>
      <c r="L717" s="81"/>
      <c r="M717" s="82"/>
      <c r="N717" s="40"/>
      <c r="O717" s="40"/>
      <c r="P717" s="40"/>
      <c r="Q717" s="56"/>
      <c r="R717" s="82"/>
      <c r="S717" s="40"/>
      <c r="T717" s="40"/>
      <c r="U717" s="40"/>
      <c r="V717" s="56"/>
      <c r="W717" s="83"/>
      <c r="X717" s="84"/>
      <c r="Y717" s="85"/>
      <c r="Z717" s="70" t="str">
        <f>IFERROR(VLOOKUP(Y717, '【参考】数式用'!$A$2:$B$50, 2, FALSE), "")</f>
        <v/>
      </c>
      <c r="AA717" s="2"/>
      <c r="AB717" s="2"/>
      <c r="AC717" s="2"/>
      <c r="AD717" s="2"/>
      <c r="AE717" s="2"/>
      <c r="AF717" s="2"/>
      <c r="AG717" s="2"/>
      <c r="AH717" s="2"/>
      <c r="AI717" s="2"/>
      <c r="AJ717" s="2"/>
    </row>
    <row r="718" ht="34.5" customHeight="1">
      <c r="A718" s="2"/>
      <c r="B718" s="50">
        <f t="shared" si="1"/>
        <v>680</v>
      </c>
      <c r="C718" s="79"/>
      <c r="D718" s="80"/>
      <c r="E718" s="80"/>
      <c r="F718" s="80"/>
      <c r="G718" s="80"/>
      <c r="H718" s="80"/>
      <c r="I718" s="80"/>
      <c r="J718" s="80"/>
      <c r="K718" s="80"/>
      <c r="L718" s="81"/>
      <c r="M718" s="82"/>
      <c r="N718" s="40"/>
      <c r="O718" s="40"/>
      <c r="P718" s="40"/>
      <c r="Q718" s="56"/>
      <c r="R718" s="82"/>
      <c r="S718" s="40"/>
      <c r="T718" s="40"/>
      <c r="U718" s="40"/>
      <c r="V718" s="56"/>
      <c r="W718" s="83"/>
      <c r="X718" s="84"/>
      <c r="Y718" s="85"/>
      <c r="Z718" s="70" t="str">
        <f>IFERROR(VLOOKUP(Y718, '【参考】数式用'!$A$2:$B$50, 2, FALSE), "")</f>
        <v/>
      </c>
      <c r="AA718" s="2"/>
      <c r="AB718" s="2"/>
      <c r="AC718" s="2"/>
      <c r="AD718" s="2"/>
      <c r="AE718" s="2"/>
      <c r="AF718" s="2"/>
      <c r="AG718" s="2"/>
      <c r="AH718" s="2"/>
      <c r="AI718" s="2"/>
      <c r="AJ718" s="2"/>
    </row>
    <row r="719" ht="34.5" customHeight="1">
      <c r="A719" s="2"/>
      <c r="B719" s="50">
        <f t="shared" si="1"/>
        <v>681</v>
      </c>
      <c r="C719" s="79"/>
      <c r="D719" s="80"/>
      <c r="E719" s="80"/>
      <c r="F719" s="80"/>
      <c r="G719" s="80"/>
      <c r="H719" s="80"/>
      <c r="I719" s="80"/>
      <c r="J719" s="80"/>
      <c r="K719" s="80"/>
      <c r="L719" s="81"/>
      <c r="M719" s="82"/>
      <c r="N719" s="40"/>
      <c r="O719" s="40"/>
      <c r="P719" s="40"/>
      <c r="Q719" s="56"/>
      <c r="R719" s="82"/>
      <c r="S719" s="40"/>
      <c r="T719" s="40"/>
      <c r="U719" s="40"/>
      <c r="V719" s="56"/>
      <c r="W719" s="83"/>
      <c r="X719" s="84"/>
      <c r="Y719" s="85"/>
      <c r="Z719" s="70" t="str">
        <f>IFERROR(VLOOKUP(Y719, '【参考】数式用'!$A$2:$B$50, 2, FALSE), "")</f>
        <v/>
      </c>
      <c r="AA719" s="2"/>
      <c r="AB719" s="2"/>
      <c r="AC719" s="2"/>
      <c r="AD719" s="2"/>
      <c r="AE719" s="2"/>
      <c r="AF719" s="2"/>
      <c r="AG719" s="2"/>
      <c r="AH719" s="2"/>
      <c r="AI719" s="2"/>
      <c r="AJ719" s="2"/>
    </row>
    <row r="720" ht="34.5" customHeight="1">
      <c r="A720" s="2"/>
      <c r="B720" s="50">
        <f t="shared" si="1"/>
        <v>682</v>
      </c>
      <c r="C720" s="79"/>
      <c r="D720" s="80"/>
      <c r="E720" s="80"/>
      <c r="F720" s="80"/>
      <c r="G720" s="80"/>
      <c r="H720" s="80"/>
      <c r="I720" s="80"/>
      <c r="J720" s="80"/>
      <c r="K720" s="80"/>
      <c r="L720" s="81"/>
      <c r="M720" s="82"/>
      <c r="N720" s="40"/>
      <c r="O720" s="40"/>
      <c r="P720" s="40"/>
      <c r="Q720" s="56"/>
      <c r="R720" s="82"/>
      <c r="S720" s="40"/>
      <c r="T720" s="40"/>
      <c r="U720" s="40"/>
      <c r="V720" s="56"/>
      <c r="W720" s="83"/>
      <c r="X720" s="84"/>
      <c r="Y720" s="85"/>
      <c r="Z720" s="70" t="str">
        <f>IFERROR(VLOOKUP(Y720, '【参考】数式用'!$A$2:$B$50, 2, FALSE), "")</f>
        <v/>
      </c>
      <c r="AA720" s="2"/>
      <c r="AB720" s="2"/>
      <c r="AC720" s="2"/>
      <c r="AD720" s="2"/>
      <c r="AE720" s="2"/>
      <c r="AF720" s="2"/>
      <c r="AG720" s="2"/>
      <c r="AH720" s="2"/>
      <c r="AI720" s="2"/>
      <c r="AJ720" s="2"/>
    </row>
    <row r="721" ht="34.5" customHeight="1">
      <c r="A721" s="2"/>
      <c r="B721" s="50">
        <f t="shared" si="1"/>
        <v>683</v>
      </c>
      <c r="C721" s="79"/>
      <c r="D721" s="80"/>
      <c r="E721" s="80"/>
      <c r="F721" s="80"/>
      <c r="G721" s="80"/>
      <c r="H721" s="80"/>
      <c r="I721" s="80"/>
      <c r="J721" s="80"/>
      <c r="K721" s="80"/>
      <c r="L721" s="81"/>
      <c r="M721" s="82"/>
      <c r="N721" s="40"/>
      <c r="O721" s="40"/>
      <c r="P721" s="40"/>
      <c r="Q721" s="56"/>
      <c r="R721" s="82"/>
      <c r="S721" s="40"/>
      <c r="T721" s="40"/>
      <c r="U721" s="40"/>
      <c r="V721" s="56"/>
      <c r="W721" s="83"/>
      <c r="X721" s="84"/>
      <c r="Y721" s="85"/>
      <c r="Z721" s="70" t="str">
        <f>IFERROR(VLOOKUP(Y721, '【参考】数式用'!$A$2:$B$50, 2, FALSE), "")</f>
        <v/>
      </c>
      <c r="AA721" s="2"/>
      <c r="AB721" s="2"/>
      <c r="AC721" s="2"/>
      <c r="AD721" s="2"/>
      <c r="AE721" s="2"/>
      <c r="AF721" s="2"/>
      <c r="AG721" s="2"/>
      <c r="AH721" s="2"/>
      <c r="AI721" s="2"/>
      <c r="AJ721" s="2"/>
    </row>
    <row r="722" ht="34.5" customHeight="1">
      <c r="A722" s="2"/>
      <c r="B722" s="50">
        <f t="shared" si="1"/>
        <v>684</v>
      </c>
      <c r="C722" s="79"/>
      <c r="D722" s="80"/>
      <c r="E722" s="80"/>
      <c r="F722" s="80"/>
      <c r="G722" s="80"/>
      <c r="H722" s="80"/>
      <c r="I722" s="80"/>
      <c r="J722" s="80"/>
      <c r="K722" s="80"/>
      <c r="L722" s="81"/>
      <c r="M722" s="82"/>
      <c r="N722" s="40"/>
      <c r="O722" s="40"/>
      <c r="P722" s="40"/>
      <c r="Q722" s="56"/>
      <c r="R722" s="82"/>
      <c r="S722" s="40"/>
      <c r="T722" s="40"/>
      <c r="U722" s="40"/>
      <c r="V722" s="56"/>
      <c r="W722" s="83"/>
      <c r="X722" s="84"/>
      <c r="Y722" s="85"/>
      <c r="Z722" s="70" t="str">
        <f>IFERROR(VLOOKUP(Y722, '【参考】数式用'!$A$2:$B$50, 2, FALSE), "")</f>
        <v/>
      </c>
      <c r="AA722" s="2"/>
      <c r="AB722" s="2"/>
      <c r="AC722" s="2"/>
      <c r="AD722" s="2"/>
      <c r="AE722" s="2"/>
      <c r="AF722" s="2"/>
      <c r="AG722" s="2"/>
      <c r="AH722" s="2"/>
      <c r="AI722" s="2"/>
      <c r="AJ722" s="2"/>
    </row>
    <row r="723" ht="34.5" customHeight="1">
      <c r="A723" s="2"/>
      <c r="B723" s="50">
        <f t="shared" si="1"/>
        <v>685</v>
      </c>
      <c r="C723" s="79"/>
      <c r="D723" s="80"/>
      <c r="E723" s="80"/>
      <c r="F723" s="80"/>
      <c r="G723" s="80"/>
      <c r="H723" s="80"/>
      <c r="I723" s="80"/>
      <c r="J723" s="80"/>
      <c r="K723" s="80"/>
      <c r="L723" s="81"/>
      <c r="M723" s="82"/>
      <c r="N723" s="40"/>
      <c r="O723" s="40"/>
      <c r="P723" s="40"/>
      <c r="Q723" s="56"/>
      <c r="R723" s="82"/>
      <c r="S723" s="40"/>
      <c r="T723" s="40"/>
      <c r="U723" s="40"/>
      <c r="V723" s="56"/>
      <c r="W723" s="83"/>
      <c r="X723" s="84"/>
      <c r="Y723" s="85"/>
      <c r="Z723" s="70" t="str">
        <f>IFERROR(VLOOKUP(Y723, '【参考】数式用'!$A$2:$B$50, 2, FALSE), "")</f>
        <v/>
      </c>
      <c r="AA723" s="2"/>
      <c r="AB723" s="2"/>
      <c r="AC723" s="2"/>
      <c r="AD723" s="2"/>
      <c r="AE723" s="2"/>
      <c r="AF723" s="2"/>
      <c r="AG723" s="2"/>
      <c r="AH723" s="2"/>
      <c r="AI723" s="2"/>
      <c r="AJ723" s="2"/>
    </row>
    <row r="724" ht="34.5" customHeight="1">
      <c r="A724" s="2"/>
      <c r="B724" s="50">
        <f t="shared" si="1"/>
        <v>686</v>
      </c>
      <c r="C724" s="79"/>
      <c r="D724" s="80"/>
      <c r="E724" s="80"/>
      <c r="F724" s="80"/>
      <c r="G724" s="80"/>
      <c r="H724" s="80"/>
      <c r="I724" s="80"/>
      <c r="J724" s="80"/>
      <c r="K724" s="80"/>
      <c r="L724" s="81"/>
      <c r="M724" s="82"/>
      <c r="N724" s="40"/>
      <c r="O724" s="40"/>
      <c r="P724" s="40"/>
      <c r="Q724" s="56"/>
      <c r="R724" s="82"/>
      <c r="S724" s="40"/>
      <c r="T724" s="40"/>
      <c r="U724" s="40"/>
      <c r="V724" s="56"/>
      <c r="W724" s="83"/>
      <c r="X724" s="84"/>
      <c r="Y724" s="85"/>
      <c r="Z724" s="70" t="str">
        <f>IFERROR(VLOOKUP(Y724, '【参考】数式用'!$A$2:$B$50, 2, FALSE), "")</f>
        <v/>
      </c>
      <c r="AA724" s="2"/>
      <c r="AB724" s="2"/>
      <c r="AC724" s="2"/>
      <c r="AD724" s="2"/>
      <c r="AE724" s="2"/>
      <c r="AF724" s="2"/>
      <c r="AG724" s="2"/>
      <c r="AH724" s="2"/>
      <c r="AI724" s="2"/>
      <c r="AJ724" s="2"/>
    </row>
    <row r="725" ht="34.5" customHeight="1">
      <c r="A725" s="2"/>
      <c r="B725" s="50">
        <f t="shared" si="1"/>
        <v>687</v>
      </c>
      <c r="C725" s="79"/>
      <c r="D725" s="80"/>
      <c r="E725" s="80"/>
      <c r="F725" s="80"/>
      <c r="G725" s="80"/>
      <c r="H725" s="80"/>
      <c r="I725" s="80"/>
      <c r="J725" s="80"/>
      <c r="K725" s="80"/>
      <c r="L725" s="81"/>
      <c r="M725" s="82"/>
      <c r="N725" s="40"/>
      <c r="O725" s="40"/>
      <c r="P725" s="40"/>
      <c r="Q725" s="56"/>
      <c r="R725" s="82"/>
      <c r="S725" s="40"/>
      <c r="T725" s="40"/>
      <c r="U725" s="40"/>
      <c r="V725" s="56"/>
      <c r="W725" s="83"/>
      <c r="X725" s="84"/>
      <c r="Y725" s="85"/>
      <c r="Z725" s="70" t="str">
        <f>IFERROR(VLOOKUP(Y725, '【参考】数式用'!$A$2:$B$50, 2, FALSE), "")</f>
        <v/>
      </c>
      <c r="AA725" s="2"/>
      <c r="AB725" s="2"/>
      <c r="AC725" s="2"/>
      <c r="AD725" s="2"/>
      <c r="AE725" s="2"/>
      <c r="AF725" s="2"/>
      <c r="AG725" s="2"/>
      <c r="AH725" s="2"/>
      <c r="AI725" s="2"/>
      <c r="AJ725" s="2"/>
    </row>
    <row r="726" ht="34.5" customHeight="1">
      <c r="A726" s="2"/>
      <c r="B726" s="50">
        <f t="shared" si="1"/>
        <v>688</v>
      </c>
      <c r="C726" s="79"/>
      <c r="D726" s="80"/>
      <c r="E726" s="80"/>
      <c r="F726" s="80"/>
      <c r="G726" s="80"/>
      <c r="H726" s="80"/>
      <c r="I726" s="80"/>
      <c r="J726" s="80"/>
      <c r="K726" s="80"/>
      <c r="L726" s="81"/>
      <c r="M726" s="82"/>
      <c r="N726" s="40"/>
      <c r="O726" s="40"/>
      <c r="P726" s="40"/>
      <c r="Q726" s="56"/>
      <c r="R726" s="82"/>
      <c r="S726" s="40"/>
      <c r="T726" s="40"/>
      <c r="U726" s="40"/>
      <c r="V726" s="56"/>
      <c r="W726" s="83"/>
      <c r="X726" s="84"/>
      <c r="Y726" s="85"/>
      <c r="Z726" s="70" t="str">
        <f>IFERROR(VLOOKUP(Y726, '【参考】数式用'!$A$2:$B$50, 2, FALSE), "")</f>
        <v/>
      </c>
      <c r="AA726" s="2"/>
      <c r="AB726" s="2"/>
      <c r="AC726" s="2"/>
      <c r="AD726" s="2"/>
      <c r="AE726" s="2"/>
      <c r="AF726" s="2"/>
      <c r="AG726" s="2"/>
      <c r="AH726" s="2"/>
      <c r="AI726" s="2"/>
      <c r="AJ726" s="2"/>
    </row>
    <row r="727" ht="34.5" customHeight="1">
      <c r="A727" s="2"/>
      <c r="B727" s="50">
        <f t="shared" si="1"/>
        <v>689</v>
      </c>
      <c r="C727" s="79"/>
      <c r="D727" s="80"/>
      <c r="E727" s="80"/>
      <c r="F727" s="80"/>
      <c r="G727" s="80"/>
      <c r="H727" s="80"/>
      <c r="I727" s="80"/>
      <c r="J727" s="80"/>
      <c r="K727" s="80"/>
      <c r="L727" s="81"/>
      <c r="M727" s="82"/>
      <c r="N727" s="40"/>
      <c r="O727" s="40"/>
      <c r="P727" s="40"/>
      <c r="Q727" s="56"/>
      <c r="R727" s="82"/>
      <c r="S727" s="40"/>
      <c r="T727" s="40"/>
      <c r="U727" s="40"/>
      <c r="V727" s="56"/>
      <c r="W727" s="83"/>
      <c r="X727" s="84"/>
      <c r="Y727" s="85"/>
      <c r="Z727" s="70" t="str">
        <f>IFERROR(VLOOKUP(Y727, '【参考】数式用'!$A$2:$B$50, 2, FALSE), "")</f>
        <v/>
      </c>
      <c r="AA727" s="2"/>
      <c r="AB727" s="2"/>
      <c r="AC727" s="2"/>
      <c r="AD727" s="2"/>
      <c r="AE727" s="2"/>
      <c r="AF727" s="2"/>
      <c r="AG727" s="2"/>
      <c r="AH727" s="2"/>
      <c r="AI727" s="2"/>
      <c r="AJ727" s="2"/>
    </row>
    <row r="728" ht="34.5" customHeight="1">
      <c r="A728" s="2"/>
      <c r="B728" s="50">
        <f t="shared" si="1"/>
        <v>690</v>
      </c>
      <c r="C728" s="79"/>
      <c r="D728" s="80"/>
      <c r="E728" s="80"/>
      <c r="F728" s="80"/>
      <c r="G728" s="80"/>
      <c r="H728" s="80"/>
      <c r="I728" s="80"/>
      <c r="J728" s="80"/>
      <c r="K728" s="80"/>
      <c r="L728" s="81"/>
      <c r="M728" s="82"/>
      <c r="N728" s="40"/>
      <c r="O728" s="40"/>
      <c r="P728" s="40"/>
      <c r="Q728" s="56"/>
      <c r="R728" s="82"/>
      <c r="S728" s="40"/>
      <c r="T728" s="40"/>
      <c r="U728" s="40"/>
      <c r="V728" s="56"/>
      <c r="W728" s="83"/>
      <c r="X728" s="84"/>
      <c r="Y728" s="85"/>
      <c r="Z728" s="70" t="str">
        <f>IFERROR(VLOOKUP(Y728, '【参考】数式用'!$A$2:$B$50, 2, FALSE), "")</f>
        <v/>
      </c>
      <c r="AA728" s="2"/>
      <c r="AB728" s="2"/>
      <c r="AC728" s="2"/>
      <c r="AD728" s="2"/>
      <c r="AE728" s="2"/>
      <c r="AF728" s="2"/>
      <c r="AG728" s="2"/>
      <c r="AH728" s="2"/>
      <c r="AI728" s="2"/>
      <c r="AJ728" s="2"/>
    </row>
    <row r="729" ht="34.5" customHeight="1">
      <c r="A729" s="2"/>
      <c r="B729" s="50">
        <f t="shared" si="1"/>
        <v>691</v>
      </c>
      <c r="C729" s="79"/>
      <c r="D729" s="80"/>
      <c r="E729" s="80"/>
      <c r="F729" s="80"/>
      <c r="G729" s="80"/>
      <c r="H729" s="80"/>
      <c r="I729" s="80"/>
      <c r="J729" s="80"/>
      <c r="K729" s="80"/>
      <c r="L729" s="81"/>
      <c r="M729" s="82"/>
      <c r="N729" s="40"/>
      <c r="O729" s="40"/>
      <c r="P729" s="40"/>
      <c r="Q729" s="56"/>
      <c r="R729" s="82"/>
      <c r="S729" s="40"/>
      <c r="T729" s="40"/>
      <c r="U729" s="40"/>
      <c r="V729" s="56"/>
      <c r="W729" s="83"/>
      <c r="X729" s="84"/>
      <c r="Y729" s="85"/>
      <c r="Z729" s="70" t="str">
        <f>IFERROR(VLOOKUP(Y729, '【参考】数式用'!$A$2:$B$50, 2, FALSE), "")</f>
        <v/>
      </c>
      <c r="AA729" s="2"/>
      <c r="AB729" s="2"/>
      <c r="AC729" s="2"/>
      <c r="AD729" s="2"/>
      <c r="AE729" s="2"/>
      <c r="AF729" s="2"/>
      <c r="AG729" s="2"/>
      <c r="AH729" s="2"/>
      <c r="AI729" s="2"/>
      <c r="AJ729" s="2"/>
    </row>
    <row r="730" ht="34.5" customHeight="1">
      <c r="A730" s="2"/>
      <c r="B730" s="50">
        <f t="shared" si="1"/>
        <v>692</v>
      </c>
      <c r="C730" s="79"/>
      <c r="D730" s="80"/>
      <c r="E730" s="80"/>
      <c r="F730" s="80"/>
      <c r="G730" s="80"/>
      <c r="H730" s="80"/>
      <c r="I730" s="80"/>
      <c r="J730" s="80"/>
      <c r="K730" s="80"/>
      <c r="L730" s="81"/>
      <c r="M730" s="82"/>
      <c r="N730" s="40"/>
      <c r="O730" s="40"/>
      <c r="P730" s="40"/>
      <c r="Q730" s="56"/>
      <c r="R730" s="82"/>
      <c r="S730" s="40"/>
      <c r="T730" s="40"/>
      <c r="U730" s="40"/>
      <c r="V730" s="56"/>
      <c r="W730" s="83"/>
      <c r="X730" s="84"/>
      <c r="Y730" s="85"/>
      <c r="Z730" s="70" t="str">
        <f>IFERROR(VLOOKUP(Y730, '【参考】数式用'!$A$2:$B$50, 2, FALSE), "")</f>
        <v/>
      </c>
      <c r="AA730" s="2"/>
      <c r="AB730" s="2"/>
      <c r="AC730" s="2"/>
      <c r="AD730" s="2"/>
      <c r="AE730" s="2"/>
      <c r="AF730" s="2"/>
      <c r="AG730" s="2"/>
      <c r="AH730" s="2"/>
      <c r="AI730" s="2"/>
      <c r="AJ730" s="2"/>
    </row>
    <row r="731" ht="34.5" customHeight="1">
      <c r="A731" s="2"/>
      <c r="B731" s="50">
        <f t="shared" si="1"/>
        <v>693</v>
      </c>
      <c r="C731" s="79"/>
      <c r="D731" s="80"/>
      <c r="E731" s="80"/>
      <c r="F731" s="80"/>
      <c r="G731" s="80"/>
      <c r="H731" s="80"/>
      <c r="I731" s="80"/>
      <c r="J731" s="80"/>
      <c r="K731" s="80"/>
      <c r="L731" s="81"/>
      <c r="M731" s="82"/>
      <c r="N731" s="40"/>
      <c r="O731" s="40"/>
      <c r="P731" s="40"/>
      <c r="Q731" s="56"/>
      <c r="R731" s="82"/>
      <c r="S731" s="40"/>
      <c r="T731" s="40"/>
      <c r="U731" s="40"/>
      <c r="V731" s="56"/>
      <c r="W731" s="83"/>
      <c r="X731" s="84"/>
      <c r="Y731" s="85"/>
      <c r="Z731" s="70" t="str">
        <f>IFERROR(VLOOKUP(Y731, '【参考】数式用'!$A$2:$B$50, 2, FALSE), "")</f>
        <v/>
      </c>
      <c r="AA731" s="2"/>
      <c r="AB731" s="2"/>
      <c r="AC731" s="2"/>
      <c r="AD731" s="2"/>
      <c r="AE731" s="2"/>
      <c r="AF731" s="2"/>
      <c r="AG731" s="2"/>
      <c r="AH731" s="2"/>
      <c r="AI731" s="2"/>
      <c r="AJ731" s="2"/>
    </row>
    <row r="732" ht="34.5" customHeight="1">
      <c r="A732" s="2"/>
      <c r="B732" s="50">
        <f t="shared" si="1"/>
        <v>694</v>
      </c>
      <c r="C732" s="79"/>
      <c r="D732" s="80"/>
      <c r="E732" s="80"/>
      <c r="F732" s="80"/>
      <c r="G732" s="80"/>
      <c r="H732" s="80"/>
      <c r="I732" s="80"/>
      <c r="J732" s="80"/>
      <c r="K732" s="80"/>
      <c r="L732" s="81"/>
      <c r="M732" s="82"/>
      <c r="N732" s="40"/>
      <c r="O732" s="40"/>
      <c r="P732" s="40"/>
      <c r="Q732" s="56"/>
      <c r="R732" s="82"/>
      <c r="S732" s="40"/>
      <c r="T732" s="40"/>
      <c r="U732" s="40"/>
      <c r="V732" s="56"/>
      <c r="W732" s="83"/>
      <c r="X732" s="84"/>
      <c r="Y732" s="85"/>
      <c r="Z732" s="70" t="str">
        <f>IFERROR(VLOOKUP(Y732, '【参考】数式用'!$A$2:$B$50, 2, FALSE), "")</f>
        <v/>
      </c>
      <c r="AA732" s="2"/>
      <c r="AB732" s="2"/>
      <c r="AC732" s="2"/>
      <c r="AD732" s="2"/>
      <c r="AE732" s="2"/>
      <c r="AF732" s="2"/>
      <c r="AG732" s="2"/>
      <c r="AH732" s="2"/>
      <c r="AI732" s="2"/>
      <c r="AJ732" s="2"/>
    </row>
    <row r="733" ht="34.5" customHeight="1">
      <c r="A733" s="2"/>
      <c r="B733" s="50">
        <f t="shared" si="1"/>
        <v>695</v>
      </c>
      <c r="C733" s="79"/>
      <c r="D733" s="80"/>
      <c r="E733" s="80"/>
      <c r="F733" s="80"/>
      <c r="G733" s="80"/>
      <c r="H733" s="80"/>
      <c r="I733" s="80"/>
      <c r="J733" s="80"/>
      <c r="K733" s="80"/>
      <c r="L733" s="81"/>
      <c r="M733" s="82"/>
      <c r="N733" s="40"/>
      <c r="O733" s="40"/>
      <c r="P733" s="40"/>
      <c r="Q733" s="56"/>
      <c r="R733" s="82"/>
      <c r="S733" s="40"/>
      <c r="T733" s="40"/>
      <c r="U733" s="40"/>
      <c r="V733" s="56"/>
      <c r="W733" s="83"/>
      <c r="X733" s="84"/>
      <c r="Y733" s="85"/>
      <c r="Z733" s="70" t="str">
        <f>IFERROR(VLOOKUP(Y733, '【参考】数式用'!$A$2:$B$50, 2, FALSE), "")</f>
        <v/>
      </c>
      <c r="AA733" s="2"/>
      <c r="AB733" s="2"/>
      <c r="AC733" s="2"/>
      <c r="AD733" s="2"/>
      <c r="AE733" s="2"/>
      <c r="AF733" s="2"/>
      <c r="AG733" s="2"/>
      <c r="AH733" s="2"/>
      <c r="AI733" s="2"/>
      <c r="AJ733" s="2"/>
    </row>
    <row r="734" ht="34.5" customHeight="1">
      <c r="A734" s="2"/>
      <c r="B734" s="50">
        <f t="shared" si="1"/>
        <v>696</v>
      </c>
      <c r="C734" s="79"/>
      <c r="D734" s="80"/>
      <c r="E734" s="80"/>
      <c r="F734" s="80"/>
      <c r="G734" s="80"/>
      <c r="H734" s="80"/>
      <c r="I734" s="80"/>
      <c r="J734" s="80"/>
      <c r="K734" s="80"/>
      <c r="L734" s="81"/>
      <c r="M734" s="82"/>
      <c r="N734" s="40"/>
      <c r="O734" s="40"/>
      <c r="P734" s="40"/>
      <c r="Q734" s="56"/>
      <c r="R734" s="82"/>
      <c r="S734" s="40"/>
      <c r="T734" s="40"/>
      <c r="U734" s="40"/>
      <c r="V734" s="56"/>
      <c r="W734" s="83"/>
      <c r="X734" s="84"/>
      <c r="Y734" s="85"/>
      <c r="Z734" s="70" t="str">
        <f>IFERROR(VLOOKUP(Y734, '【参考】数式用'!$A$2:$B$50, 2, FALSE), "")</f>
        <v/>
      </c>
      <c r="AA734" s="2"/>
      <c r="AB734" s="2"/>
      <c r="AC734" s="2"/>
      <c r="AD734" s="2"/>
      <c r="AE734" s="2"/>
      <c r="AF734" s="2"/>
      <c r="AG734" s="2"/>
      <c r="AH734" s="2"/>
      <c r="AI734" s="2"/>
      <c r="AJ734" s="2"/>
    </row>
    <row r="735" ht="34.5" customHeight="1">
      <c r="A735" s="2"/>
      <c r="B735" s="50">
        <f t="shared" si="1"/>
        <v>697</v>
      </c>
      <c r="C735" s="79"/>
      <c r="D735" s="80"/>
      <c r="E735" s="80"/>
      <c r="F735" s="80"/>
      <c r="G735" s="80"/>
      <c r="H735" s="80"/>
      <c r="I735" s="80"/>
      <c r="J735" s="80"/>
      <c r="K735" s="80"/>
      <c r="L735" s="81"/>
      <c r="M735" s="82"/>
      <c r="N735" s="40"/>
      <c r="O735" s="40"/>
      <c r="P735" s="40"/>
      <c r="Q735" s="56"/>
      <c r="R735" s="82"/>
      <c r="S735" s="40"/>
      <c r="T735" s="40"/>
      <c r="U735" s="40"/>
      <c r="V735" s="56"/>
      <c r="W735" s="83"/>
      <c r="X735" s="84"/>
      <c r="Y735" s="85"/>
      <c r="Z735" s="70" t="str">
        <f>IFERROR(VLOOKUP(Y735, '【参考】数式用'!$A$2:$B$50, 2, FALSE), "")</f>
        <v/>
      </c>
      <c r="AA735" s="2"/>
      <c r="AB735" s="2"/>
      <c r="AC735" s="2"/>
      <c r="AD735" s="2"/>
      <c r="AE735" s="2"/>
      <c r="AF735" s="2"/>
      <c r="AG735" s="2"/>
      <c r="AH735" s="2"/>
      <c r="AI735" s="2"/>
      <c r="AJ735" s="2"/>
    </row>
    <row r="736" ht="34.5" customHeight="1">
      <c r="A736" s="2"/>
      <c r="B736" s="50">
        <f t="shared" si="1"/>
        <v>698</v>
      </c>
      <c r="C736" s="79"/>
      <c r="D736" s="80"/>
      <c r="E736" s="80"/>
      <c r="F736" s="80"/>
      <c r="G736" s="80"/>
      <c r="H736" s="80"/>
      <c r="I736" s="80"/>
      <c r="J736" s="80"/>
      <c r="K736" s="80"/>
      <c r="L736" s="81"/>
      <c r="M736" s="82"/>
      <c r="N736" s="40"/>
      <c r="O736" s="40"/>
      <c r="P736" s="40"/>
      <c r="Q736" s="56"/>
      <c r="R736" s="82"/>
      <c r="S736" s="40"/>
      <c r="T736" s="40"/>
      <c r="U736" s="40"/>
      <c r="V736" s="56"/>
      <c r="W736" s="83"/>
      <c r="X736" s="84"/>
      <c r="Y736" s="85"/>
      <c r="Z736" s="70" t="str">
        <f>IFERROR(VLOOKUP(Y736, '【参考】数式用'!$A$2:$B$50, 2, FALSE), "")</f>
        <v/>
      </c>
      <c r="AA736" s="2"/>
      <c r="AB736" s="2"/>
      <c r="AC736" s="2"/>
      <c r="AD736" s="2"/>
      <c r="AE736" s="2"/>
      <c r="AF736" s="2"/>
      <c r="AG736" s="2"/>
      <c r="AH736" s="2"/>
      <c r="AI736" s="2"/>
      <c r="AJ736" s="2"/>
    </row>
    <row r="737" ht="34.5" customHeight="1">
      <c r="A737" s="2"/>
      <c r="B737" s="50">
        <f t="shared" si="1"/>
        <v>699</v>
      </c>
      <c r="C737" s="79"/>
      <c r="D737" s="80"/>
      <c r="E737" s="80"/>
      <c r="F737" s="80"/>
      <c r="G737" s="80"/>
      <c r="H737" s="80"/>
      <c r="I737" s="80"/>
      <c r="J737" s="80"/>
      <c r="K737" s="80"/>
      <c r="L737" s="81"/>
      <c r="M737" s="82"/>
      <c r="N737" s="40"/>
      <c r="O737" s="40"/>
      <c r="P737" s="40"/>
      <c r="Q737" s="56"/>
      <c r="R737" s="82"/>
      <c r="S737" s="40"/>
      <c r="T737" s="40"/>
      <c r="U737" s="40"/>
      <c r="V737" s="56"/>
      <c r="W737" s="83"/>
      <c r="X737" s="84"/>
      <c r="Y737" s="85"/>
      <c r="Z737" s="70" t="str">
        <f>IFERROR(VLOOKUP(Y737, '【参考】数式用'!$A$2:$B$50, 2, FALSE), "")</f>
        <v/>
      </c>
      <c r="AA737" s="2"/>
      <c r="AB737" s="2"/>
      <c r="AC737" s="2"/>
      <c r="AD737" s="2"/>
      <c r="AE737" s="2"/>
      <c r="AF737" s="2"/>
      <c r="AG737" s="2"/>
      <c r="AH737" s="2"/>
      <c r="AI737" s="2"/>
      <c r="AJ737" s="2"/>
    </row>
    <row r="738" ht="34.5" customHeight="1">
      <c r="A738" s="2"/>
      <c r="B738" s="50">
        <f t="shared" si="1"/>
        <v>700</v>
      </c>
      <c r="C738" s="79"/>
      <c r="D738" s="80"/>
      <c r="E738" s="80"/>
      <c r="F738" s="80"/>
      <c r="G738" s="80"/>
      <c r="H738" s="80"/>
      <c r="I738" s="80"/>
      <c r="J738" s="80"/>
      <c r="K738" s="80"/>
      <c r="L738" s="81"/>
      <c r="M738" s="82"/>
      <c r="N738" s="40"/>
      <c r="O738" s="40"/>
      <c r="P738" s="40"/>
      <c r="Q738" s="56"/>
      <c r="R738" s="82"/>
      <c r="S738" s="40"/>
      <c r="T738" s="40"/>
      <c r="U738" s="40"/>
      <c r="V738" s="56"/>
      <c r="W738" s="83"/>
      <c r="X738" s="84"/>
      <c r="Y738" s="85"/>
      <c r="Z738" s="70" t="str">
        <f>IFERROR(VLOOKUP(Y738, '【参考】数式用'!$A$2:$B$50, 2, FALSE), "")</f>
        <v/>
      </c>
      <c r="AA738" s="2"/>
      <c r="AB738" s="2"/>
      <c r="AC738" s="2"/>
      <c r="AD738" s="2"/>
      <c r="AE738" s="2"/>
      <c r="AF738" s="2"/>
      <c r="AG738" s="2"/>
      <c r="AH738" s="2"/>
      <c r="AI738" s="2"/>
      <c r="AJ738" s="2"/>
    </row>
    <row r="739" ht="34.5" customHeight="1">
      <c r="A739" s="2"/>
      <c r="B739" s="50">
        <f t="shared" si="1"/>
        <v>701</v>
      </c>
      <c r="C739" s="79"/>
      <c r="D739" s="80"/>
      <c r="E739" s="80"/>
      <c r="F739" s="80"/>
      <c r="G739" s="80"/>
      <c r="H739" s="80"/>
      <c r="I739" s="80"/>
      <c r="J739" s="80"/>
      <c r="K739" s="80"/>
      <c r="L739" s="81"/>
      <c r="M739" s="82"/>
      <c r="N739" s="40"/>
      <c r="O739" s="40"/>
      <c r="P739" s="40"/>
      <c r="Q739" s="56"/>
      <c r="R739" s="82"/>
      <c r="S739" s="40"/>
      <c r="T739" s="40"/>
      <c r="U739" s="40"/>
      <c r="V739" s="56"/>
      <c r="W739" s="83"/>
      <c r="X739" s="84"/>
      <c r="Y739" s="85"/>
      <c r="Z739" s="70" t="str">
        <f>IFERROR(VLOOKUP(Y739, '【参考】数式用'!$A$2:$B$50, 2, FALSE), "")</f>
        <v/>
      </c>
      <c r="AA739" s="2"/>
      <c r="AB739" s="2"/>
      <c r="AC739" s="2"/>
      <c r="AD739" s="2"/>
      <c r="AE739" s="2"/>
      <c r="AF739" s="2"/>
      <c r="AG739" s="2"/>
      <c r="AH739" s="2"/>
      <c r="AI739" s="2"/>
      <c r="AJ739" s="2"/>
    </row>
    <row r="740" ht="34.5" customHeight="1">
      <c r="A740" s="2"/>
      <c r="B740" s="50">
        <f t="shared" si="1"/>
        <v>702</v>
      </c>
      <c r="C740" s="79"/>
      <c r="D740" s="80"/>
      <c r="E740" s="80"/>
      <c r="F740" s="80"/>
      <c r="G740" s="80"/>
      <c r="H740" s="80"/>
      <c r="I740" s="80"/>
      <c r="J740" s="80"/>
      <c r="K740" s="80"/>
      <c r="L740" s="81"/>
      <c r="M740" s="82"/>
      <c r="N740" s="40"/>
      <c r="O740" s="40"/>
      <c r="P740" s="40"/>
      <c r="Q740" s="56"/>
      <c r="R740" s="82"/>
      <c r="S740" s="40"/>
      <c r="T740" s="40"/>
      <c r="U740" s="40"/>
      <c r="V740" s="56"/>
      <c r="W740" s="83"/>
      <c r="X740" s="84"/>
      <c r="Y740" s="85"/>
      <c r="Z740" s="70" t="str">
        <f>IFERROR(VLOOKUP(Y740, '【参考】数式用'!$A$2:$B$50, 2, FALSE), "")</f>
        <v/>
      </c>
      <c r="AA740" s="2"/>
      <c r="AB740" s="2"/>
      <c r="AC740" s="2"/>
      <c r="AD740" s="2"/>
      <c r="AE740" s="2"/>
      <c r="AF740" s="2"/>
      <c r="AG740" s="2"/>
      <c r="AH740" s="2"/>
      <c r="AI740" s="2"/>
      <c r="AJ740" s="2"/>
    </row>
    <row r="741" ht="34.5" customHeight="1">
      <c r="A741" s="2"/>
      <c r="B741" s="50">
        <f t="shared" si="1"/>
        <v>703</v>
      </c>
      <c r="C741" s="79"/>
      <c r="D741" s="80"/>
      <c r="E741" s="80"/>
      <c r="F741" s="80"/>
      <c r="G741" s="80"/>
      <c r="H741" s="80"/>
      <c r="I741" s="80"/>
      <c r="J741" s="80"/>
      <c r="K741" s="80"/>
      <c r="L741" s="81"/>
      <c r="M741" s="82"/>
      <c r="N741" s="40"/>
      <c r="O741" s="40"/>
      <c r="P741" s="40"/>
      <c r="Q741" s="56"/>
      <c r="R741" s="82"/>
      <c r="S741" s="40"/>
      <c r="T741" s="40"/>
      <c r="U741" s="40"/>
      <c r="V741" s="56"/>
      <c r="W741" s="83"/>
      <c r="X741" s="84"/>
      <c r="Y741" s="85"/>
      <c r="Z741" s="70" t="str">
        <f>IFERROR(VLOOKUP(Y741, '【参考】数式用'!$A$2:$B$50, 2, FALSE), "")</f>
        <v/>
      </c>
      <c r="AA741" s="2"/>
      <c r="AB741" s="2"/>
      <c r="AC741" s="2"/>
      <c r="AD741" s="2"/>
      <c r="AE741" s="2"/>
      <c r="AF741" s="2"/>
      <c r="AG741" s="2"/>
      <c r="AH741" s="2"/>
      <c r="AI741" s="2"/>
      <c r="AJ741" s="2"/>
    </row>
    <row r="742" ht="34.5" customHeight="1">
      <c r="A742" s="2"/>
      <c r="B742" s="50">
        <f t="shared" si="1"/>
        <v>704</v>
      </c>
      <c r="C742" s="79"/>
      <c r="D742" s="80"/>
      <c r="E742" s="80"/>
      <c r="F742" s="80"/>
      <c r="G742" s="80"/>
      <c r="H742" s="80"/>
      <c r="I742" s="80"/>
      <c r="J742" s="80"/>
      <c r="K742" s="80"/>
      <c r="L742" s="81"/>
      <c r="M742" s="82"/>
      <c r="N742" s="40"/>
      <c r="O742" s="40"/>
      <c r="P742" s="40"/>
      <c r="Q742" s="56"/>
      <c r="R742" s="82"/>
      <c r="S742" s="40"/>
      <c r="T742" s="40"/>
      <c r="U742" s="40"/>
      <c r="V742" s="56"/>
      <c r="W742" s="83"/>
      <c r="X742" s="84"/>
      <c r="Y742" s="85"/>
      <c r="Z742" s="70" t="str">
        <f>IFERROR(VLOOKUP(Y742, '【参考】数式用'!$A$2:$B$50, 2, FALSE), "")</f>
        <v/>
      </c>
      <c r="AA742" s="2"/>
      <c r="AB742" s="2"/>
      <c r="AC742" s="2"/>
      <c r="AD742" s="2"/>
      <c r="AE742" s="2"/>
      <c r="AF742" s="2"/>
      <c r="AG742" s="2"/>
      <c r="AH742" s="2"/>
      <c r="AI742" s="2"/>
      <c r="AJ742" s="2"/>
    </row>
    <row r="743" ht="34.5" customHeight="1">
      <c r="A743" s="2"/>
      <c r="B743" s="50">
        <f t="shared" si="1"/>
        <v>705</v>
      </c>
      <c r="C743" s="79"/>
      <c r="D743" s="80"/>
      <c r="E743" s="80"/>
      <c r="F743" s="80"/>
      <c r="G743" s="80"/>
      <c r="H743" s="80"/>
      <c r="I743" s="80"/>
      <c r="J743" s="80"/>
      <c r="K743" s="80"/>
      <c r="L743" s="81"/>
      <c r="M743" s="82"/>
      <c r="N743" s="40"/>
      <c r="O743" s="40"/>
      <c r="P743" s="40"/>
      <c r="Q743" s="56"/>
      <c r="R743" s="82"/>
      <c r="S743" s="40"/>
      <c r="T743" s="40"/>
      <c r="U743" s="40"/>
      <c r="V743" s="56"/>
      <c r="W743" s="83"/>
      <c r="X743" s="84"/>
      <c r="Y743" s="85"/>
      <c r="Z743" s="70" t="str">
        <f>IFERROR(VLOOKUP(Y743, '【参考】数式用'!$A$2:$B$50, 2, FALSE), "")</f>
        <v/>
      </c>
      <c r="AA743" s="2"/>
      <c r="AB743" s="2"/>
      <c r="AC743" s="2"/>
      <c r="AD743" s="2"/>
      <c r="AE743" s="2"/>
      <c r="AF743" s="2"/>
      <c r="AG743" s="2"/>
      <c r="AH743" s="2"/>
      <c r="AI743" s="2"/>
      <c r="AJ743" s="2"/>
    </row>
    <row r="744" ht="34.5" customHeight="1">
      <c r="A744" s="2"/>
      <c r="B744" s="50">
        <f t="shared" si="1"/>
        <v>706</v>
      </c>
      <c r="C744" s="79"/>
      <c r="D744" s="80"/>
      <c r="E744" s="80"/>
      <c r="F744" s="80"/>
      <c r="G744" s="80"/>
      <c r="H744" s="80"/>
      <c r="I744" s="80"/>
      <c r="J744" s="80"/>
      <c r="K744" s="80"/>
      <c r="L744" s="81"/>
      <c r="M744" s="82"/>
      <c r="N744" s="40"/>
      <c r="O744" s="40"/>
      <c r="P744" s="40"/>
      <c r="Q744" s="56"/>
      <c r="R744" s="82"/>
      <c r="S744" s="40"/>
      <c r="T744" s="40"/>
      <c r="U744" s="40"/>
      <c r="V744" s="56"/>
      <c r="W744" s="83"/>
      <c r="X744" s="84"/>
      <c r="Y744" s="85"/>
      <c r="Z744" s="70" t="str">
        <f>IFERROR(VLOOKUP(Y744, '【参考】数式用'!$A$2:$B$50, 2, FALSE), "")</f>
        <v/>
      </c>
      <c r="AA744" s="2"/>
      <c r="AB744" s="2"/>
      <c r="AC744" s="2"/>
      <c r="AD744" s="2"/>
      <c r="AE744" s="2"/>
      <c r="AF744" s="2"/>
      <c r="AG744" s="2"/>
      <c r="AH744" s="2"/>
      <c r="AI744" s="2"/>
      <c r="AJ744" s="2"/>
    </row>
    <row r="745" ht="34.5" customHeight="1">
      <c r="A745" s="2"/>
      <c r="B745" s="50">
        <f t="shared" si="1"/>
        <v>707</v>
      </c>
      <c r="C745" s="79"/>
      <c r="D745" s="80"/>
      <c r="E745" s="80"/>
      <c r="F745" s="80"/>
      <c r="G745" s="80"/>
      <c r="H745" s="80"/>
      <c r="I745" s="80"/>
      <c r="J745" s="80"/>
      <c r="K745" s="80"/>
      <c r="L745" s="81"/>
      <c r="M745" s="82"/>
      <c r="N745" s="40"/>
      <c r="O745" s="40"/>
      <c r="P745" s="40"/>
      <c r="Q745" s="56"/>
      <c r="R745" s="82"/>
      <c r="S745" s="40"/>
      <c r="T745" s="40"/>
      <c r="U745" s="40"/>
      <c r="V745" s="56"/>
      <c r="W745" s="83"/>
      <c r="X745" s="84"/>
      <c r="Y745" s="85"/>
      <c r="Z745" s="70" t="str">
        <f>IFERROR(VLOOKUP(Y745, '【参考】数式用'!$A$2:$B$50, 2, FALSE), "")</f>
        <v/>
      </c>
      <c r="AA745" s="2"/>
      <c r="AB745" s="2"/>
      <c r="AC745" s="2"/>
      <c r="AD745" s="2"/>
      <c r="AE745" s="2"/>
      <c r="AF745" s="2"/>
      <c r="AG745" s="2"/>
      <c r="AH745" s="2"/>
      <c r="AI745" s="2"/>
      <c r="AJ745" s="2"/>
    </row>
    <row r="746" ht="34.5" customHeight="1">
      <c r="A746" s="2"/>
      <c r="B746" s="50">
        <f t="shared" si="1"/>
        <v>708</v>
      </c>
      <c r="C746" s="79"/>
      <c r="D746" s="80"/>
      <c r="E746" s="80"/>
      <c r="F746" s="80"/>
      <c r="G746" s="80"/>
      <c r="H746" s="80"/>
      <c r="I746" s="80"/>
      <c r="J746" s="80"/>
      <c r="K746" s="80"/>
      <c r="L746" s="81"/>
      <c r="M746" s="82"/>
      <c r="N746" s="40"/>
      <c r="O746" s="40"/>
      <c r="P746" s="40"/>
      <c r="Q746" s="56"/>
      <c r="R746" s="82"/>
      <c r="S746" s="40"/>
      <c r="T746" s="40"/>
      <c r="U746" s="40"/>
      <c r="V746" s="56"/>
      <c r="W746" s="83"/>
      <c r="X746" s="84"/>
      <c r="Y746" s="85"/>
      <c r="Z746" s="70" t="str">
        <f>IFERROR(VLOOKUP(Y746, '【参考】数式用'!$A$2:$B$50, 2, FALSE), "")</f>
        <v/>
      </c>
      <c r="AA746" s="2"/>
      <c r="AB746" s="2"/>
      <c r="AC746" s="2"/>
      <c r="AD746" s="2"/>
      <c r="AE746" s="2"/>
      <c r="AF746" s="2"/>
      <c r="AG746" s="2"/>
      <c r="AH746" s="2"/>
      <c r="AI746" s="2"/>
      <c r="AJ746" s="2"/>
    </row>
    <row r="747" ht="34.5" customHeight="1">
      <c r="A747" s="2"/>
      <c r="B747" s="50">
        <f t="shared" si="1"/>
        <v>709</v>
      </c>
      <c r="C747" s="79"/>
      <c r="D747" s="80"/>
      <c r="E747" s="80"/>
      <c r="F747" s="80"/>
      <c r="G747" s="80"/>
      <c r="H747" s="80"/>
      <c r="I747" s="80"/>
      <c r="J747" s="80"/>
      <c r="K747" s="80"/>
      <c r="L747" s="81"/>
      <c r="M747" s="82"/>
      <c r="N747" s="40"/>
      <c r="O747" s="40"/>
      <c r="P747" s="40"/>
      <c r="Q747" s="56"/>
      <c r="R747" s="82"/>
      <c r="S747" s="40"/>
      <c r="T747" s="40"/>
      <c r="U747" s="40"/>
      <c r="V747" s="56"/>
      <c r="W747" s="83"/>
      <c r="X747" s="84"/>
      <c r="Y747" s="85"/>
      <c r="Z747" s="70" t="str">
        <f>IFERROR(VLOOKUP(Y747, '【参考】数式用'!$A$2:$B$50, 2, FALSE), "")</f>
        <v/>
      </c>
      <c r="AA747" s="2"/>
      <c r="AB747" s="2"/>
      <c r="AC747" s="2"/>
      <c r="AD747" s="2"/>
      <c r="AE747" s="2"/>
      <c r="AF747" s="2"/>
      <c r="AG747" s="2"/>
      <c r="AH747" s="2"/>
      <c r="AI747" s="2"/>
      <c r="AJ747" s="2"/>
    </row>
    <row r="748" ht="34.5" customHeight="1">
      <c r="A748" s="2"/>
      <c r="B748" s="50">
        <f t="shared" si="1"/>
        <v>710</v>
      </c>
      <c r="C748" s="79"/>
      <c r="D748" s="80"/>
      <c r="E748" s="80"/>
      <c r="F748" s="80"/>
      <c r="G748" s="80"/>
      <c r="H748" s="80"/>
      <c r="I748" s="80"/>
      <c r="J748" s="80"/>
      <c r="K748" s="80"/>
      <c r="L748" s="81"/>
      <c r="M748" s="82"/>
      <c r="N748" s="40"/>
      <c r="O748" s="40"/>
      <c r="P748" s="40"/>
      <c r="Q748" s="56"/>
      <c r="R748" s="82"/>
      <c r="S748" s="40"/>
      <c r="T748" s="40"/>
      <c r="U748" s="40"/>
      <c r="V748" s="56"/>
      <c r="W748" s="83"/>
      <c r="X748" s="84"/>
      <c r="Y748" s="85"/>
      <c r="Z748" s="70" t="str">
        <f>IFERROR(VLOOKUP(Y748, '【参考】数式用'!$A$2:$B$50, 2, FALSE), "")</f>
        <v/>
      </c>
      <c r="AA748" s="2"/>
      <c r="AB748" s="2"/>
      <c r="AC748" s="2"/>
      <c r="AD748" s="2"/>
      <c r="AE748" s="2"/>
      <c r="AF748" s="2"/>
      <c r="AG748" s="2"/>
      <c r="AH748" s="2"/>
      <c r="AI748" s="2"/>
      <c r="AJ748" s="2"/>
    </row>
    <row r="749" ht="34.5" customHeight="1">
      <c r="A749" s="2"/>
      <c r="B749" s="50">
        <f t="shared" si="1"/>
        <v>711</v>
      </c>
      <c r="C749" s="79"/>
      <c r="D749" s="80"/>
      <c r="E749" s="80"/>
      <c r="F749" s="80"/>
      <c r="G749" s="80"/>
      <c r="H749" s="80"/>
      <c r="I749" s="80"/>
      <c r="J749" s="80"/>
      <c r="K749" s="80"/>
      <c r="L749" s="81"/>
      <c r="M749" s="82"/>
      <c r="N749" s="40"/>
      <c r="O749" s="40"/>
      <c r="P749" s="40"/>
      <c r="Q749" s="56"/>
      <c r="R749" s="82"/>
      <c r="S749" s="40"/>
      <c r="T749" s="40"/>
      <c r="U749" s="40"/>
      <c r="V749" s="56"/>
      <c r="W749" s="83"/>
      <c r="X749" s="84"/>
      <c r="Y749" s="85"/>
      <c r="Z749" s="70" t="str">
        <f>IFERROR(VLOOKUP(Y749, '【参考】数式用'!$A$2:$B$50, 2, FALSE), "")</f>
        <v/>
      </c>
      <c r="AA749" s="2"/>
      <c r="AB749" s="2"/>
      <c r="AC749" s="2"/>
      <c r="AD749" s="2"/>
      <c r="AE749" s="2"/>
      <c r="AF749" s="2"/>
      <c r="AG749" s="2"/>
      <c r="AH749" s="2"/>
      <c r="AI749" s="2"/>
      <c r="AJ749" s="2"/>
    </row>
    <row r="750" ht="34.5" customHeight="1">
      <c r="A750" s="2"/>
      <c r="B750" s="50">
        <f t="shared" si="1"/>
        <v>712</v>
      </c>
      <c r="C750" s="79"/>
      <c r="D750" s="80"/>
      <c r="E750" s="80"/>
      <c r="F750" s="80"/>
      <c r="G750" s="80"/>
      <c r="H750" s="80"/>
      <c r="I750" s="80"/>
      <c r="J750" s="80"/>
      <c r="K750" s="80"/>
      <c r="L750" s="81"/>
      <c r="M750" s="82"/>
      <c r="N750" s="40"/>
      <c r="O750" s="40"/>
      <c r="P750" s="40"/>
      <c r="Q750" s="56"/>
      <c r="R750" s="82"/>
      <c r="S750" s="40"/>
      <c r="T750" s="40"/>
      <c r="U750" s="40"/>
      <c r="V750" s="56"/>
      <c r="W750" s="83"/>
      <c r="X750" s="84"/>
      <c r="Y750" s="85"/>
      <c r="Z750" s="70" t="str">
        <f>IFERROR(VLOOKUP(Y750, '【参考】数式用'!$A$2:$B$50, 2, FALSE), "")</f>
        <v/>
      </c>
      <c r="AA750" s="2"/>
      <c r="AB750" s="2"/>
      <c r="AC750" s="2"/>
      <c r="AD750" s="2"/>
      <c r="AE750" s="2"/>
      <c r="AF750" s="2"/>
      <c r="AG750" s="2"/>
      <c r="AH750" s="2"/>
      <c r="AI750" s="2"/>
      <c r="AJ750" s="2"/>
    </row>
    <row r="751" ht="34.5" customHeight="1">
      <c r="A751" s="2"/>
      <c r="B751" s="50">
        <f t="shared" si="1"/>
        <v>713</v>
      </c>
      <c r="C751" s="79"/>
      <c r="D751" s="80"/>
      <c r="E751" s="80"/>
      <c r="F751" s="80"/>
      <c r="G751" s="80"/>
      <c r="H751" s="80"/>
      <c r="I751" s="80"/>
      <c r="J751" s="80"/>
      <c r="K751" s="80"/>
      <c r="L751" s="81"/>
      <c r="M751" s="82"/>
      <c r="N751" s="40"/>
      <c r="O751" s="40"/>
      <c r="P751" s="40"/>
      <c r="Q751" s="56"/>
      <c r="R751" s="82"/>
      <c r="S751" s="40"/>
      <c r="T751" s="40"/>
      <c r="U751" s="40"/>
      <c r="V751" s="56"/>
      <c r="W751" s="83"/>
      <c r="X751" s="84"/>
      <c r="Y751" s="85"/>
      <c r="Z751" s="70" t="str">
        <f>IFERROR(VLOOKUP(Y751, '【参考】数式用'!$A$2:$B$50, 2, FALSE), "")</f>
        <v/>
      </c>
      <c r="AA751" s="2"/>
      <c r="AB751" s="2"/>
      <c r="AC751" s="2"/>
      <c r="AD751" s="2"/>
      <c r="AE751" s="2"/>
      <c r="AF751" s="2"/>
      <c r="AG751" s="2"/>
      <c r="AH751" s="2"/>
      <c r="AI751" s="2"/>
      <c r="AJ751" s="2"/>
    </row>
    <row r="752" ht="34.5" customHeight="1">
      <c r="A752" s="2"/>
      <c r="B752" s="50">
        <f t="shared" si="1"/>
        <v>714</v>
      </c>
      <c r="C752" s="79"/>
      <c r="D752" s="80"/>
      <c r="E752" s="80"/>
      <c r="F752" s="80"/>
      <c r="G752" s="80"/>
      <c r="H752" s="80"/>
      <c r="I752" s="80"/>
      <c r="J752" s="80"/>
      <c r="K752" s="80"/>
      <c r="L752" s="81"/>
      <c r="M752" s="82"/>
      <c r="N752" s="40"/>
      <c r="O752" s="40"/>
      <c r="P752" s="40"/>
      <c r="Q752" s="56"/>
      <c r="R752" s="82"/>
      <c r="S752" s="40"/>
      <c r="T752" s="40"/>
      <c r="U752" s="40"/>
      <c r="V752" s="56"/>
      <c r="W752" s="83"/>
      <c r="X752" s="84"/>
      <c r="Y752" s="85"/>
      <c r="Z752" s="70" t="str">
        <f>IFERROR(VLOOKUP(Y752, '【参考】数式用'!$A$2:$B$50, 2, FALSE), "")</f>
        <v/>
      </c>
      <c r="AA752" s="2"/>
      <c r="AB752" s="2"/>
      <c r="AC752" s="2"/>
      <c r="AD752" s="2"/>
      <c r="AE752" s="2"/>
      <c r="AF752" s="2"/>
      <c r="AG752" s="2"/>
      <c r="AH752" s="2"/>
      <c r="AI752" s="2"/>
      <c r="AJ752" s="2"/>
    </row>
    <row r="753" ht="34.5" customHeight="1">
      <c r="A753" s="2"/>
      <c r="B753" s="50">
        <f t="shared" si="1"/>
        <v>715</v>
      </c>
      <c r="C753" s="79"/>
      <c r="D753" s="80"/>
      <c r="E753" s="80"/>
      <c r="F753" s="80"/>
      <c r="G753" s="80"/>
      <c r="H753" s="80"/>
      <c r="I753" s="80"/>
      <c r="J753" s="80"/>
      <c r="K753" s="80"/>
      <c r="L753" s="81"/>
      <c r="M753" s="82"/>
      <c r="N753" s="40"/>
      <c r="O753" s="40"/>
      <c r="P753" s="40"/>
      <c r="Q753" s="56"/>
      <c r="R753" s="82"/>
      <c r="S753" s="40"/>
      <c r="T753" s="40"/>
      <c r="U753" s="40"/>
      <c r="V753" s="56"/>
      <c r="W753" s="83"/>
      <c r="X753" s="84"/>
      <c r="Y753" s="85"/>
      <c r="Z753" s="70" t="str">
        <f>IFERROR(VLOOKUP(Y753, '【参考】数式用'!$A$2:$B$50, 2, FALSE), "")</f>
        <v/>
      </c>
      <c r="AA753" s="2"/>
      <c r="AB753" s="2"/>
      <c r="AC753" s="2"/>
      <c r="AD753" s="2"/>
      <c r="AE753" s="2"/>
      <c r="AF753" s="2"/>
      <c r="AG753" s="2"/>
      <c r="AH753" s="2"/>
      <c r="AI753" s="2"/>
      <c r="AJ753" s="2"/>
    </row>
    <row r="754" ht="34.5" customHeight="1">
      <c r="A754" s="2"/>
      <c r="B754" s="50">
        <f t="shared" si="1"/>
        <v>716</v>
      </c>
      <c r="C754" s="79"/>
      <c r="D754" s="80"/>
      <c r="E754" s="80"/>
      <c r="F754" s="80"/>
      <c r="G754" s="80"/>
      <c r="H754" s="80"/>
      <c r="I754" s="80"/>
      <c r="J754" s="80"/>
      <c r="K754" s="80"/>
      <c r="L754" s="81"/>
      <c r="M754" s="82"/>
      <c r="N754" s="40"/>
      <c r="O754" s="40"/>
      <c r="P754" s="40"/>
      <c r="Q754" s="56"/>
      <c r="R754" s="82"/>
      <c r="S754" s="40"/>
      <c r="T754" s="40"/>
      <c r="U754" s="40"/>
      <c r="V754" s="56"/>
      <c r="W754" s="83"/>
      <c r="X754" s="84"/>
      <c r="Y754" s="85"/>
      <c r="Z754" s="70" t="str">
        <f>IFERROR(VLOOKUP(Y754, '【参考】数式用'!$A$2:$B$50, 2, FALSE), "")</f>
        <v/>
      </c>
      <c r="AA754" s="2"/>
      <c r="AB754" s="2"/>
      <c r="AC754" s="2"/>
      <c r="AD754" s="2"/>
      <c r="AE754" s="2"/>
      <c r="AF754" s="2"/>
      <c r="AG754" s="2"/>
      <c r="AH754" s="2"/>
      <c r="AI754" s="2"/>
      <c r="AJ754" s="2"/>
    </row>
    <row r="755" ht="34.5" customHeight="1">
      <c r="A755" s="2"/>
      <c r="B755" s="50">
        <f t="shared" si="1"/>
        <v>717</v>
      </c>
      <c r="C755" s="79"/>
      <c r="D755" s="80"/>
      <c r="E755" s="80"/>
      <c r="F755" s="80"/>
      <c r="G755" s="80"/>
      <c r="H755" s="80"/>
      <c r="I755" s="80"/>
      <c r="J755" s="80"/>
      <c r="K755" s="80"/>
      <c r="L755" s="81"/>
      <c r="M755" s="82"/>
      <c r="N755" s="40"/>
      <c r="O755" s="40"/>
      <c r="P755" s="40"/>
      <c r="Q755" s="56"/>
      <c r="R755" s="82"/>
      <c r="S755" s="40"/>
      <c r="T755" s="40"/>
      <c r="U755" s="40"/>
      <c r="V755" s="56"/>
      <c r="W755" s="83"/>
      <c r="X755" s="84"/>
      <c r="Y755" s="85"/>
      <c r="Z755" s="70" t="str">
        <f>IFERROR(VLOOKUP(Y755, '【参考】数式用'!$A$2:$B$50, 2, FALSE), "")</f>
        <v/>
      </c>
      <c r="AA755" s="2"/>
      <c r="AB755" s="2"/>
      <c r="AC755" s="2"/>
      <c r="AD755" s="2"/>
      <c r="AE755" s="2"/>
      <c r="AF755" s="2"/>
      <c r="AG755" s="2"/>
      <c r="AH755" s="2"/>
      <c r="AI755" s="2"/>
      <c r="AJ755" s="2"/>
    </row>
    <row r="756" ht="34.5" customHeight="1">
      <c r="A756" s="2"/>
      <c r="B756" s="50">
        <f t="shared" si="1"/>
        <v>718</v>
      </c>
      <c r="C756" s="79"/>
      <c r="D756" s="80"/>
      <c r="E756" s="80"/>
      <c r="F756" s="80"/>
      <c r="G756" s="80"/>
      <c r="H756" s="80"/>
      <c r="I756" s="80"/>
      <c r="J756" s="80"/>
      <c r="K756" s="80"/>
      <c r="L756" s="81"/>
      <c r="M756" s="82"/>
      <c r="N756" s="40"/>
      <c r="O756" s="40"/>
      <c r="P756" s="40"/>
      <c r="Q756" s="56"/>
      <c r="R756" s="82"/>
      <c r="S756" s="40"/>
      <c r="T756" s="40"/>
      <c r="U756" s="40"/>
      <c r="V756" s="56"/>
      <c r="W756" s="83"/>
      <c r="X756" s="84"/>
      <c r="Y756" s="85"/>
      <c r="Z756" s="70" t="str">
        <f>IFERROR(VLOOKUP(Y756, '【参考】数式用'!$A$2:$B$50, 2, FALSE), "")</f>
        <v/>
      </c>
      <c r="AA756" s="2"/>
      <c r="AB756" s="2"/>
      <c r="AC756" s="2"/>
      <c r="AD756" s="2"/>
      <c r="AE756" s="2"/>
      <c r="AF756" s="2"/>
      <c r="AG756" s="2"/>
      <c r="AH756" s="2"/>
      <c r="AI756" s="2"/>
      <c r="AJ756" s="2"/>
    </row>
    <row r="757" ht="34.5" customHeight="1">
      <c r="A757" s="2"/>
      <c r="B757" s="50">
        <f t="shared" si="1"/>
        <v>719</v>
      </c>
      <c r="C757" s="79"/>
      <c r="D757" s="80"/>
      <c r="E757" s="80"/>
      <c r="F757" s="80"/>
      <c r="G757" s="80"/>
      <c r="H757" s="80"/>
      <c r="I757" s="80"/>
      <c r="J757" s="80"/>
      <c r="K757" s="80"/>
      <c r="L757" s="81"/>
      <c r="M757" s="82"/>
      <c r="N757" s="40"/>
      <c r="O757" s="40"/>
      <c r="P757" s="40"/>
      <c r="Q757" s="56"/>
      <c r="R757" s="82"/>
      <c r="S757" s="40"/>
      <c r="T757" s="40"/>
      <c r="U757" s="40"/>
      <c r="V757" s="56"/>
      <c r="W757" s="83"/>
      <c r="X757" s="84"/>
      <c r="Y757" s="85"/>
      <c r="Z757" s="70" t="str">
        <f>IFERROR(VLOOKUP(Y757, '【参考】数式用'!$A$2:$B$50, 2, FALSE), "")</f>
        <v/>
      </c>
      <c r="AA757" s="2"/>
      <c r="AB757" s="2"/>
      <c r="AC757" s="2"/>
      <c r="AD757" s="2"/>
      <c r="AE757" s="2"/>
      <c r="AF757" s="2"/>
      <c r="AG757" s="2"/>
      <c r="AH757" s="2"/>
      <c r="AI757" s="2"/>
      <c r="AJ757" s="2"/>
    </row>
    <row r="758" ht="34.5" customHeight="1">
      <c r="A758" s="2"/>
      <c r="B758" s="50">
        <f t="shared" si="1"/>
        <v>720</v>
      </c>
      <c r="C758" s="79"/>
      <c r="D758" s="80"/>
      <c r="E758" s="80"/>
      <c r="F758" s="80"/>
      <c r="G758" s="80"/>
      <c r="H758" s="80"/>
      <c r="I758" s="80"/>
      <c r="J758" s="80"/>
      <c r="K758" s="80"/>
      <c r="L758" s="81"/>
      <c r="M758" s="82"/>
      <c r="N758" s="40"/>
      <c r="O758" s="40"/>
      <c r="P758" s="40"/>
      <c r="Q758" s="56"/>
      <c r="R758" s="82"/>
      <c r="S758" s="40"/>
      <c r="T758" s="40"/>
      <c r="U758" s="40"/>
      <c r="V758" s="56"/>
      <c r="W758" s="83"/>
      <c r="X758" s="84"/>
      <c r="Y758" s="85"/>
      <c r="Z758" s="70" t="str">
        <f>IFERROR(VLOOKUP(Y758, '【参考】数式用'!$A$2:$B$50, 2, FALSE), "")</f>
        <v/>
      </c>
      <c r="AA758" s="2"/>
      <c r="AB758" s="2"/>
      <c r="AC758" s="2"/>
      <c r="AD758" s="2"/>
      <c r="AE758" s="2"/>
      <c r="AF758" s="2"/>
      <c r="AG758" s="2"/>
      <c r="AH758" s="2"/>
      <c r="AI758" s="2"/>
      <c r="AJ758" s="2"/>
    </row>
    <row r="759" ht="34.5" customHeight="1">
      <c r="A759" s="2"/>
      <c r="B759" s="50">
        <f t="shared" si="1"/>
        <v>721</v>
      </c>
      <c r="C759" s="79"/>
      <c r="D759" s="80"/>
      <c r="E759" s="80"/>
      <c r="F759" s="80"/>
      <c r="G759" s="80"/>
      <c r="H759" s="80"/>
      <c r="I759" s="80"/>
      <c r="J759" s="80"/>
      <c r="K759" s="80"/>
      <c r="L759" s="81"/>
      <c r="M759" s="82"/>
      <c r="N759" s="40"/>
      <c r="O759" s="40"/>
      <c r="P759" s="40"/>
      <c r="Q759" s="56"/>
      <c r="R759" s="82"/>
      <c r="S759" s="40"/>
      <c r="T759" s="40"/>
      <c r="U759" s="40"/>
      <c r="V759" s="56"/>
      <c r="W759" s="83"/>
      <c r="X759" s="84"/>
      <c r="Y759" s="85"/>
      <c r="Z759" s="70" t="str">
        <f>IFERROR(VLOOKUP(Y759, '【参考】数式用'!$A$2:$B$50, 2, FALSE), "")</f>
        <v/>
      </c>
      <c r="AA759" s="2"/>
      <c r="AB759" s="2"/>
      <c r="AC759" s="2"/>
      <c r="AD759" s="2"/>
      <c r="AE759" s="2"/>
      <c r="AF759" s="2"/>
      <c r="AG759" s="2"/>
      <c r="AH759" s="2"/>
      <c r="AI759" s="2"/>
      <c r="AJ759" s="2"/>
    </row>
    <row r="760" ht="34.5" customHeight="1">
      <c r="A760" s="2"/>
      <c r="B760" s="50">
        <f t="shared" si="1"/>
        <v>722</v>
      </c>
      <c r="C760" s="79"/>
      <c r="D760" s="80"/>
      <c r="E760" s="80"/>
      <c r="F760" s="80"/>
      <c r="G760" s="80"/>
      <c r="H760" s="80"/>
      <c r="I760" s="80"/>
      <c r="J760" s="80"/>
      <c r="K760" s="80"/>
      <c r="L760" s="81"/>
      <c r="M760" s="82"/>
      <c r="N760" s="40"/>
      <c r="O760" s="40"/>
      <c r="P760" s="40"/>
      <c r="Q760" s="56"/>
      <c r="R760" s="82"/>
      <c r="S760" s="40"/>
      <c r="T760" s="40"/>
      <c r="U760" s="40"/>
      <c r="V760" s="56"/>
      <c r="W760" s="83"/>
      <c r="X760" s="84"/>
      <c r="Y760" s="85"/>
      <c r="Z760" s="70" t="str">
        <f>IFERROR(VLOOKUP(Y760, '【参考】数式用'!$A$2:$B$50, 2, FALSE), "")</f>
        <v/>
      </c>
      <c r="AA760" s="2"/>
      <c r="AB760" s="2"/>
      <c r="AC760" s="2"/>
      <c r="AD760" s="2"/>
      <c r="AE760" s="2"/>
      <c r="AF760" s="2"/>
      <c r="AG760" s="2"/>
      <c r="AH760" s="2"/>
      <c r="AI760" s="2"/>
      <c r="AJ760" s="2"/>
    </row>
    <row r="761" ht="34.5" customHeight="1">
      <c r="A761" s="2"/>
      <c r="B761" s="50">
        <f t="shared" si="1"/>
        <v>723</v>
      </c>
      <c r="C761" s="79"/>
      <c r="D761" s="80"/>
      <c r="E761" s="80"/>
      <c r="F761" s="80"/>
      <c r="G761" s="80"/>
      <c r="H761" s="80"/>
      <c r="I761" s="80"/>
      <c r="J761" s="80"/>
      <c r="K761" s="80"/>
      <c r="L761" s="81"/>
      <c r="M761" s="82"/>
      <c r="N761" s="40"/>
      <c r="O761" s="40"/>
      <c r="P761" s="40"/>
      <c r="Q761" s="56"/>
      <c r="R761" s="82"/>
      <c r="S761" s="40"/>
      <c r="T761" s="40"/>
      <c r="U761" s="40"/>
      <c r="V761" s="56"/>
      <c r="W761" s="83"/>
      <c r="X761" s="84"/>
      <c r="Y761" s="85"/>
      <c r="Z761" s="70" t="str">
        <f>IFERROR(VLOOKUP(Y761, '【参考】数式用'!$A$2:$B$50, 2, FALSE), "")</f>
        <v/>
      </c>
      <c r="AA761" s="2"/>
      <c r="AB761" s="2"/>
      <c r="AC761" s="2"/>
      <c r="AD761" s="2"/>
      <c r="AE761" s="2"/>
      <c r="AF761" s="2"/>
      <c r="AG761" s="2"/>
      <c r="AH761" s="2"/>
      <c r="AI761" s="2"/>
      <c r="AJ761" s="2"/>
    </row>
    <row r="762" ht="34.5" customHeight="1">
      <c r="A762" s="2"/>
      <c r="B762" s="50">
        <f t="shared" si="1"/>
        <v>724</v>
      </c>
      <c r="C762" s="79"/>
      <c r="D762" s="80"/>
      <c r="E762" s="80"/>
      <c r="F762" s="80"/>
      <c r="G762" s="80"/>
      <c r="H762" s="80"/>
      <c r="I762" s="80"/>
      <c r="J762" s="80"/>
      <c r="K762" s="80"/>
      <c r="L762" s="81"/>
      <c r="M762" s="82"/>
      <c r="N762" s="40"/>
      <c r="O762" s="40"/>
      <c r="P762" s="40"/>
      <c r="Q762" s="56"/>
      <c r="R762" s="82"/>
      <c r="S762" s="40"/>
      <c r="T762" s="40"/>
      <c r="U762" s="40"/>
      <c r="V762" s="56"/>
      <c r="W762" s="83"/>
      <c r="X762" s="84"/>
      <c r="Y762" s="85"/>
      <c r="Z762" s="70" t="str">
        <f>IFERROR(VLOOKUP(Y762, '【参考】数式用'!$A$2:$B$50, 2, FALSE), "")</f>
        <v/>
      </c>
      <c r="AA762" s="2"/>
      <c r="AB762" s="2"/>
      <c r="AC762" s="2"/>
      <c r="AD762" s="2"/>
      <c r="AE762" s="2"/>
      <c r="AF762" s="2"/>
      <c r="AG762" s="2"/>
      <c r="AH762" s="2"/>
      <c r="AI762" s="2"/>
      <c r="AJ762" s="2"/>
    </row>
    <row r="763" ht="34.5" customHeight="1">
      <c r="A763" s="2"/>
      <c r="B763" s="50">
        <f t="shared" si="1"/>
        <v>725</v>
      </c>
      <c r="C763" s="79"/>
      <c r="D763" s="80"/>
      <c r="E763" s="80"/>
      <c r="F763" s="80"/>
      <c r="G763" s="80"/>
      <c r="H763" s="80"/>
      <c r="I763" s="80"/>
      <c r="J763" s="80"/>
      <c r="K763" s="80"/>
      <c r="L763" s="81"/>
      <c r="M763" s="82"/>
      <c r="N763" s="40"/>
      <c r="O763" s="40"/>
      <c r="P763" s="40"/>
      <c r="Q763" s="56"/>
      <c r="R763" s="82"/>
      <c r="S763" s="40"/>
      <c r="T763" s="40"/>
      <c r="U763" s="40"/>
      <c r="V763" s="56"/>
      <c r="W763" s="83"/>
      <c r="X763" s="84"/>
      <c r="Y763" s="85"/>
      <c r="Z763" s="70" t="str">
        <f>IFERROR(VLOOKUP(Y763, '【参考】数式用'!$A$2:$B$50, 2, FALSE), "")</f>
        <v/>
      </c>
      <c r="AA763" s="2"/>
      <c r="AB763" s="2"/>
      <c r="AC763" s="2"/>
      <c r="AD763" s="2"/>
      <c r="AE763" s="2"/>
      <c r="AF763" s="2"/>
      <c r="AG763" s="2"/>
      <c r="AH763" s="2"/>
      <c r="AI763" s="2"/>
      <c r="AJ763" s="2"/>
    </row>
    <row r="764" ht="34.5" customHeight="1">
      <c r="A764" s="2"/>
      <c r="B764" s="50">
        <f t="shared" si="1"/>
        <v>726</v>
      </c>
      <c r="C764" s="79"/>
      <c r="D764" s="80"/>
      <c r="E764" s="80"/>
      <c r="F764" s="80"/>
      <c r="G764" s="80"/>
      <c r="H764" s="80"/>
      <c r="I764" s="80"/>
      <c r="J764" s="80"/>
      <c r="K764" s="80"/>
      <c r="L764" s="81"/>
      <c r="M764" s="82"/>
      <c r="N764" s="40"/>
      <c r="O764" s="40"/>
      <c r="P764" s="40"/>
      <c r="Q764" s="56"/>
      <c r="R764" s="82"/>
      <c r="S764" s="40"/>
      <c r="T764" s="40"/>
      <c r="U764" s="40"/>
      <c r="V764" s="56"/>
      <c r="W764" s="83"/>
      <c r="X764" s="84"/>
      <c r="Y764" s="85"/>
      <c r="Z764" s="70" t="str">
        <f>IFERROR(VLOOKUP(Y764, '【参考】数式用'!$A$2:$B$50, 2, FALSE), "")</f>
        <v/>
      </c>
      <c r="AA764" s="2"/>
      <c r="AB764" s="2"/>
      <c r="AC764" s="2"/>
      <c r="AD764" s="2"/>
      <c r="AE764" s="2"/>
      <c r="AF764" s="2"/>
      <c r="AG764" s="2"/>
      <c r="AH764" s="2"/>
      <c r="AI764" s="2"/>
      <c r="AJ764" s="2"/>
    </row>
    <row r="765" ht="34.5" customHeight="1">
      <c r="A765" s="2"/>
      <c r="B765" s="50">
        <f t="shared" si="1"/>
        <v>727</v>
      </c>
      <c r="C765" s="79"/>
      <c r="D765" s="80"/>
      <c r="E765" s="80"/>
      <c r="F765" s="80"/>
      <c r="G765" s="80"/>
      <c r="H765" s="80"/>
      <c r="I765" s="80"/>
      <c r="J765" s="80"/>
      <c r="K765" s="80"/>
      <c r="L765" s="81"/>
      <c r="M765" s="82"/>
      <c r="N765" s="40"/>
      <c r="O765" s="40"/>
      <c r="P765" s="40"/>
      <c r="Q765" s="56"/>
      <c r="R765" s="82"/>
      <c r="S765" s="40"/>
      <c r="T765" s="40"/>
      <c r="U765" s="40"/>
      <c r="V765" s="56"/>
      <c r="W765" s="83"/>
      <c r="X765" s="84"/>
      <c r="Y765" s="85"/>
      <c r="Z765" s="70" t="str">
        <f>IFERROR(VLOOKUP(Y765, '【参考】数式用'!$A$2:$B$50, 2, FALSE), "")</f>
        <v/>
      </c>
      <c r="AA765" s="2"/>
      <c r="AB765" s="2"/>
      <c r="AC765" s="2"/>
      <c r="AD765" s="2"/>
      <c r="AE765" s="2"/>
      <c r="AF765" s="2"/>
      <c r="AG765" s="2"/>
      <c r="AH765" s="2"/>
      <c r="AI765" s="2"/>
      <c r="AJ765" s="2"/>
    </row>
    <row r="766" ht="34.5" customHeight="1">
      <c r="A766" s="2"/>
      <c r="B766" s="50">
        <f t="shared" si="1"/>
        <v>728</v>
      </c>
      <c r="C766" s="79"/>
      <c r="D766" s="80"/>
      <c r="E766" s="80"/>
      <c r="F766" s="80"/>
      <c r="G766" s="80"/>
      <c r="H766" s="80"/>
      <c r="I766" s="80"/>
      <c r="J766" s="80"/>
      <c r="K766" s="80"/>
      <c r="L766" s="81"/>
      <c r="M766" s="82"/>
      <c r="N766" s="40"/>
      <c r="O766" s="40"/>
      <c r="P766" s="40"/>
      <c r="Q766" s="56"/>
      <c r="R766" s="82"/>
      <c r="S766" s="40"/>
      <c r="T766" s="40"/>
      <c r="U766" s="40"/>
      <c r="V766" s="56"/>
      <c r="W766" s="83"/>
      <c r="X766" s="84"/>
      <c r="Y766" s="85"/>
      <c r="Z766" s="70" t="str">
        <f>IFERROR(VLOOKUP(Y766, '【参考】数式用'!$A$2:$B$50, 2, FALSE), "")</f>
        <v/>
      </c>
      <c r="AA766" s="2"/>
      <c r="AB766" s="2"/>
      <c r="AC766" s="2"/>
      <c r="AD766" s="2"/>
      <c r="AE766" s="2"/>
      <c r="AF766" s="2"/>
      <c r="AG766" s="2"/>
      <c r="AH766" s="2"/>
      <c r="AI766" s="2"/>
      <c r="AJ766" s="2"/>
    </row>
    <row r="767" ht="34.5" customHeight="1">
      <c r="A767" s="2"/>
      <c r="B767" s="50">
        <f t="shared" si="1"/>
        <v>729</v>
      </c>
      <c r="C767" s="79"/>
      <c r="D767" s="80"/>
      <c r="E767" s="80"/>
      <c r="F767" s="80"/>
      <c r="G767" s="80"/>
      <c r="H767" s="80"/>
      <c r="I767" s="80"/>
      <c r="J767" s="80"/>
      <c r="K767" s="80"/>
      <c r="L767" s="81"/>
      <c r="M767" s="82"/>
      <c r="N767" s="40"/>
      <c r="O767" s="40"/>
      <c r="P767" s="40"/>
      <c r="Q767" s="56"/>
      <c r="R767" s="82"/>
      <c r="S767" s="40"/>
      <c r="T767" s="40"/>
      <c r="U767" s="40"/>
      <c r="V767" s="56"/>
      <c r="W767" s="83"/>
      <c r="X767" s="84"/>
      <c r="Y767" s="85"/>
      <c r="Z767" s="70" t="str">
        <f>IFERROR(VLOOKUP(Y767, '【参考】数式用'!$A$2:$B$50, 2, FALSE), "")</f>
        <v/>
      </c>
      <c r="AA767" s="2"/>
      <c r="AB767" s="2"/>
      <c r="AC767" s="2"/>
      <c r="AD767" s="2"/>
      <c r="AE767" s="2"/>
      <c r="AF767" s="2"/>
      <c r="AG767" s="2"/>
      <c r="AH767" s="2"/>
      <c r="AI767" s="2"/>
      <c r="AJ767" s="2"/>
    </row>
    <row r="768" ht="34.5" customHeight="1">
      <c r="A768" s="2"/>
      <c r="B768" s="50">
        <f t="shared" si="1"/>
        <v>730</v>
      </c>
      <c r="C768" s="79"/>
      <c r="D768" s="80"/>
      <c r="E768" s="80"/>
      <c r="F768" s="80"/>
      <c r="G768" s="80"/>
      <c r="H768" s="80"/>
      <c r="I768" s="80"/>
      <c r="J768" s="80"/>
      <c r="K768" s="80"/>
      <c r="L768" s="81"/>
      <c r="M768" s="82"/>
      <c r="N768" s="40"/>
      <c r="O768" s="40"/>
      <c r="P768" s="40"/>
      <c r="Q768" s="56"/>
      <c r="R768" s="82"/>
      <c r="S768" s="40"/>
      <c r="T768" s="40"/>
      <c r="U768" s="40"/>
      <c r="V768" s="56"/>
      <c r="W768" s="83"/>
      <c r="X768" s="84"/>
      <c r="Y768" s="85"/>
      <c r="Z768" s="70" t="str">
        <f>IFERROR(VLOOKUP(Y768, '【参考】数式用'!$A$2:$B$50, 2, FALSE), "")</f>
        <v/>
      </c>
      <c r="AA768" s="2"/>
      <c r="AB768" s="2"/>
      <c r="AC768" s="2"/>
      <c r="AD768" s="2"/>
      <c r="AE768" s="2"/>
      <c r="AF768" s="2"/>
      <c r="AG768" s="2"/>
      <c r="AH768" s="2"/>
      <c r="AI768" s="2"/>
      <c r="AJ768" s="2"/>
    </row>
    <row r="769" ht="34.5" customHeight="1">
      <c r="A769" s="2"/>
      <c r="B769" s="50">
        <f t="shared" si="1"/>
        <v>731</v>
      </c>
      <c r="C769" s="79"/>
      <c r="D769" s="80"/>
      <c r="E769" s="80"/>
      <c r="F769" s="80"/>
      <c r="G769" s="80"/>
      <c r="H769" s="80"/>
      <c r="I769" s="80"/>
      <c r="J769" s="80"/>
      <c r="K769" s="80"/>
      <c r="L769" s="81"/>
      <c r="M769" s="82"/>
      <c r="N769" s="40"/>
      <c r="O769" s="40"/>
      <c r="P769" s="40"/>
      <c r="Q769" s="56"/>
      <c r="R769" s="82"/>
      <c r="S769" s="40"/>
      <c r="T769" s="40"/>
      <c r="U769" s="40"/>
      <c r="V769" s="56"/>
      <c r="W769" s="83"/>
      <c r="X769" s="84"/>
      <c r="Y769" s="85"/>
      <c r="Z769" s="70" t="str">
        <f>IFERROR(VLOOKUP(Y769, '【参考】数式用'!$A$2:$B$50, 2, FALSE), "")</f>
        <v/>
      </c>
      <c r="AA769" s="2"/>
      <c r="AB769" s="2"/>
      <c r="AC769" s="2"/>
      <c r="AD769" s="2"/>
      <c r="AE769" s="2"/>
      <c r="AF769" s="2"/>
      <c r="AG769" s="2"/>
      <c r="AH769" s="2"/>
      <c r="AI769" s="2"/>
      <c r="AJ769" s="2"/>
    </row>
    <row r="770" ht="34.5" customHeight="1">
      <c r="A770" s="2"/>
      <c r="B770" s="50">
        <f t="shared" si="1"/>
        <v>732</v>
      </c>
      <c r="C770" s="79"/>
      <c r="D770" s="80"/>
      <c r="E770" s="80"/>
      <c r="F770" s="80"/>
      <c r="G770" s="80"/>
      <c r="H770" s="80"/>
      <c r="I770" s="80"/>
      <c r="J770" s="80"/>
      <c r="K770" s="80"/>
      <c r="L770" s="81"/>
      <c r="M770" s="82"/>
      <c r="N770" s="40"/>
      <c r="O770" s="40"/>
      <c r="P770" s="40"/>
      <c r="Q770" s="56"/>
      <c r="R770" s="82"/>
      <c r="S770" s="40"/>
      <c r="T770" s="40"/>
      <c r="U770" s="40"/>
      <c r="V770" s="56"/>
      <c r="W770" s="83"/>
      <c r="X770" s="84"/>
      <c r="Y770" s="85"/>
      <c r="Z770" s="70" t="str">
        <f>IFERROR(VLOOKUP(Y770, '【参考】数式用'!$A$2:$B$50, 2, FALSE), "")</f>
        <v/>
      </c>
      <c r="AA770" s="2"/>
      <c r="AB770" s="2"/>
      <c r="AC770" s="2"/>
      <c r="AD770" s="2"/>
      <c r="AE770" s="2"/>
      <c r="AF770" s="2"/>
      <c r="AG770" s="2"/>
      <c r="AH770" s="2"/>
      <c r="AI770" s="2"/>
      <c r="AJ770" s="2"/>
    </row>
    <row r="771" ht="34.5" customHeight="1">
      <c r="A771" s="2"/>
      <c r="B771" s="50">
        <f t="shared" si="1"/>
        <v>733</v>
      </c>
      <c r="C771" s="79"/>
      <c r="D771" s="80"/>
      <c r="E771" s="80"/>
      <c r="F771" s="80"/>
      <c r="G771" s="80"/>
      <c r="H771" s="80"/>
      <c r="I771" s="80"/>
      <c r="J771" s="80"/>
      <c r="K771" s="80"/>
      <c r="L771" s="81"/>
      <c r="M771" s="82"/>
      <c r="N771" s="40"/>
      <c r="O771" s="40"/>
      <c r="P771" s="40"/>
      <c r="Q771" s="56"/>
      <c r="R771" s="82"/>
      <c r="S771" s="40"/>
      <c r="T771" s="40"/>
      <c r="U771" s="40"/>
      <c r="V771" s="56"/>
      <c r="W771" s="83"/>
      <c r="X771" s="84"/>
      <c r="Y771" s="85"/>
      <c r="Z771" s="70" t="str">
        <f>IFERROR(VLOOKUP(Y771, '【参考】数式用'!$A$2:$B$50, 2, FALSE), "")</f>
        <v/>
      </c>
      <c r="AA771" s="2"/>
      <c r="AB771" s="2"/>
      <c r="AC771" s="2"/>
      <c r="AD771" s="2"/>
      <c r="AE771" s="2"/>
      <c r="AF771" s="2"/>
      <c r="AG771" s="2"/>
      <c r="AH771" s="2"/>
      <c r="AI771" s="2"/>
      <c r="AJ771" s="2"/>
    </row>
    <row r="772" ht="34.5" customHeight="1">
      <c r="A772" s="2"/>
      <c r="B772" s="50">
        <f t="shared" si="1"/>
        <v>734</v>
      </c>
      <c r="C772" s="79"/>
      <c r="D772" s="80"/>
      <c r="E772" s="80"/>
      <c r="F772" s="80"/>
      <c r="G772" s="80"/>
      <c r="H772" s="80"/>
      <c r="I772" s="80"/>
      <c r="J772" s="80"/>
      <c r="K772" s="80"/>
      <c r="L772" s="81"/>
      <c r="M772" s="82"/>
      <c r="N772" s="40"/>
      <c r="O772" s="40"/>
      <c r="P772" s="40"/>
      <c r="Q772" s="56"/>
      <c r="R772" s="82"/>
      <c r="S772" s="40"/>
      <c r="T772" s="40"/>
      <c r="U772" s="40"/>
      <c r="V772" s="56"/>
      <c r="W772" s="83"/>
      <c r="X772" s="84"/>
      <c r="Y772" s="85"/>
      <c r="Z772" s="70" t="str">
        <f>IFERROR(VLOOKUP(Y772, '【参考】数式用'!$A$2:$B$50, 2, FALSE), "")</f>
        <v/>
      </c>
      <c r="AA772" s="2"/>
      <c r="AB772" s="2"/>
      <c r="AC772" s="2"/>
      <c r="AD772" s="2"/>
      <c r="AE772" s="2"/>
      <c r="AF772" s="2"/>
      <c r="AG772" s="2"/>
      <c r="AH772" s="2"/>
      <c r="AI772" s="2"/>
      <c r="AJ772" s="2"/>
    </row>
    <row r="773" ht="34.5" customHeight="1">
      <c r="A773" s="2"/>
      <c r="B773" s="50">
        <f t="shared" si="1"/>
        <v>735</v>
      </c>
      <c r="C773" s="79"/>
      <c r="D773" s="80"/>
      <c r="E773" s="80"/>
      <c r="F773" s="80"/>
      <c r="G773" s="80"/>
      <c r="H773" s="80"/>
      <c r="I773" s="80"/>
      <c r="J773" s="80"/>
      <c r="K773" s="80"/>
      <c r="L773" s="81"/>
      <c r="M773" s="82"/>
      <c r="N773" s="40"/>
      <c r="O773" s="40"/>
      <c r="P773" s="40"/>
      <c r="Q773" s="56"/>
      <c r="R773" s="82"/>
      <c r="S773" s="40"/>
      <c r="T773" s="40"/>
      <c r="U773" s="40"/>
      <c r="V773" s="56"/>
      <c r="W773" s="83"/>
      <c r="X773" s="84"/>
      <c r="Y773" s="85"/>
      <c r="Z773" s="70" t="str">
        <f>IFERROR(VLOOKUP(Y773, '【参考】数式用'!$A$2:$B$50, 2, FALSE), "")</f>
        <v/>
      </c>
      <c r="AA773" s="2"/>
      <c r="AB773" s="2"/>
      <c r="AC773" s="2"/>
      <c r="AD773" s="2"/>
      <c r="AE773" s="2"/>
      <c r="AF773" s="2"/>
      <c r="AG773" s="2"/>
      <c r="AH773" s="2"/>
      <c r="AI773" s="2"/>
      <c r="AJ773" s="2"/>
    </row>
    <row r="774" ht="34.5" customHeight="1">
      <c r="A774" s="2"/>
      <c r="B774" s="50">
        <f t="shared" si="1"/>
        <v>736</v>
      </c>
      <c r="C774" s="79"/>
      <c r="D774" s="80"/>
      <c r="E774" s="80"/>
      <c r="F774" s="80"/>
      <c r="G774" s="80"/>
      <c r="H774" s="80"/>
      <c r="I774" s="80"/>
      <c r="J774" s="80"/>
      <c r="K774" s="80"/>
      <c r="L774" s="81"/>
      <c r="M774" s="82"/>
      <c r="N774" s="40"/>
      <c r="O774" s="40"/>
      <c r="P774" s="40"/>
      <c r="Q774" s="56"/>
      <c r="R774" s="82"/>
      <c r="S774" s="40"/>
      <c r="T774" s="40"/>
      <c r="U774" s="40"/>
      <c r="V774" s="56"/>
      <c r="W774" s="83"/>
      <c r="X774" s="84"/>
      <c r="Y774" s="85"/>
      <c r="Z774" s="70" t="str">
        <f>IFERROR(VLOOKUP(Y774, '【参考】数式用'!$A$2:$B$50, 2, FALSE), "")</f>
        <v/>
      </c>
      <c r="AA774" s="2"/>
      <c r="AB774" s="2"/>
      <c r="AC774" s="2"/>
      <c r="AD774" s="2"/>
      <c r="AE774" s="2"/>
      <c r="AF774" s="2"/>
      <c r="AG774" s="2"/>
      <c r="AH774" s="2"/>
      <c r="AI774" s="2"/>
      <c r="AJ774" s="2"/>
    </row>
    <row r="775" ht="34.5" customHeight="1">
      <c r="A775" s="2"/>
      <c r="B775" s="50">
        <f t="shared" si="1"/>
        <v>737</v>
      </c>
      <c r="C775" s="79"/>
      <c r="D775" s="80"/>
      <c r="E775" s="80"/>
      <c r="F775" s="80"/>
      <c r="G775" s="80"/>
      <c r="H775" s="80"/>
      <c r="I775" s="80"/>
      <c r="J775" s="80"/>
      <c r="K775" s="80"/>
      <c r="L775" s="81"/>
      <c r="M775" s="82"/>
      <c r="N775" s="40"/>
      <c r="O775" s="40"/>
      <c r="P775" s="40"/>
      <c r="Q775" s="56"/>
      <c r="R775" s="82"/>
      <c r="S775" s="40"/>
      <c r="T775" s="40"/>
      <c r="U775" s="40"/>
      <c r="V775" s="56"/>
      <c r="W775" s="83"/>
      <c r="X775" s="84"/>
      <c r="Y775" s="85"/>
      <c r="Z775" s="70" t="str">
        <f>IFERROR(VLOOKUP(Y775, '【参考】数式用'!$A$2:$B$50, 2, FALSE), "")</f>
        <v/>
      </c>
      <c r="AA775" s="2"/>
      <c r="AB775" s="2"/>
      <c r="AC775" s="2"/>
      <c r="AD775" s="2"/>
      <c r="AE775" s="2"/>
      <c r="AF775" s="2"/>
      <c r="AG775" s="2"/>
      <c r="AH775" s="2"/>
      <c r="AI775" s="2"/>
      <c r="AJ775" s="2"/>
    </row>
    <row r="776" ht="34.5" customHeight="1">
      <c r="A776" s="2"/>
      <c r="B776" s="50">
        <f t="shared" si="1"/>
        <v>738</v>
      </c>
      <c r="C776" s="79"/>
      <c r="D776" s="80"/>
      <c r="E776" s="80"/>
      <c r="F776" s="80"/>
      <c r="G776" s="80"/>
      <c r="H776" s="80"/>
      <c r="I776" s="80"/>
      <c r="J776" s="80"/>
      <c r="K776" s="80"/>
      <c r="L776" s="81"/>
      <c r="M776" s="82"/>
      <c r="N776" s="40"/>
      <c r="O776" s="40"/>
      <c r="P776" s="40"/>
      <c r="Q776" s="56"/>
      <c r="R776" s="82"/>
      <c r="S776" s="40"/>
      <c r="T776" s="40"/>
      <c r="U776" s="40"/>
      <c r="V776" s="56"/>
      <c r="W776" s="83"/>
      <c r="X776" s="84"/>
      <c r="Y776" s="85"/>
      <c r="Z776" s="70" t="str">
        <f>IFERROR(VLOOKUP(Y776, '【参考】数式用'!$A$2:$B$50, 2, FALSE), "")</f>
        <v/>
      </c>
      <c r="AA776" s="2"/>
      <c r="AB776" s="2"/>
      <c r="AC776" s="2"/>
      <c r="AD776" s="2"/>
      <c r="AE776" s="2"/>
      <c r="AF776" s="2"/>
      <c r="AG776" s="2"/>
      <c r="AH776" s="2"/>
      <c r="AI776" s="2"/>
      <c r="AJ776" s="2"/>
    </row>
    <row r="777" ht="34.5" customHeight="1">
      <c r="A777" s="2"/>
      <c r="B777" s="50">
        <f t="shared" si="1"/>
        <v>739</v>
      </c>
      <c r="C777" s="79"/>
      <c r="D777" s="80"/>
      <c r="E777" s="80"/>
      <c r="F777" s="80"/>
      <c r="G777" s="80"/>
      <c r="H777" s="80"/>
      <c r="I777" s="80"/>
      <c r="J777" s="80"/>
      <c r="K777" s="80"/>
      <c r="L777" s="81"/>
      <c r="M777" s="82"/>
      <c r="N777" s="40"/>
      <c r="O777" s="40"/>
      <c r="P777" s="40"/>
      <c r="Q777" s="56"/>
      <c r="R777" s="82"/>
      <c r="S777" s="40"/>
      <c r="T777" s="40"/>
      <c r="U777" s="40"/>
      <c r="V777" s="56"/>
      <c r="W777" s="83"/>
      <c r="X777" s="84"/>
      <c r="Y777" s="85"/>
      <c r="Z777" s="70" t="str">
        <f>IFERROR(VLOOKUP(Y777, '【参考】数式用'!$A$2:$B$50, 2, FALSE), "")</f>
        <v/>
      </c>
      <c r="AA777" s="2"/>
      <c r="AB777" s="2"/>
      <c r="AC777" s="2"/>
      <c r="AD777" s="2"/>
      <c r="AE777" s="2"/>
      <c r="AF777" s="2"/>
      <c r="AG777" s="2"/>
      <c r="AH777" s="2"/>
      <c r="AI777" s="2"/>
      <c r="AJ777" s="2"/>
    </row>
    <row r="778" ht="34.5" customHeight="1">
      <c r="A778" s="2"/>
      <c r="B778" s="50">
        <f t="shared" si="1"/>
        <v>740</v>
      </c>
      <c r="C778" s="79"/>
      <c r="D778" s="80"/>
      <c r="E778" s="80"/>
      <c r="F778" s="80"/>
      <c r="G778" s="80"/>
      <c r="H778" s="80"/>
      <c r="I778" s="80"/>
      <c r="J778" s="80"/>
      <c r="K778" s="80"/>
      <c r="L778" s="81"/>
      <c r="M778" s="82"/>
      <c r="N778" s="40"/>
      <c r="O778" s="40"/>
      <c r="P778" s="40"/>
      <c r="Q778" s="56"/>
      <c r="R778" s="82"/>
      <c r="S778" s="40"/>
      <c r="T778" s="40"/>
      <c r="U778" s="40"/>
      <c r="V778" s="56"/>
      <c r="W778" s="83"/>
      <c r="X778" s="84"/>
      <c r="Y778" s="85"/>
      <c r="Z778" s="70" t="str">
        <f>IFERROR(VLOOKUP(Y778, '【参考】数式用'!$A$2:$B$50, 2, FALSE), "")</f>
        <v/>
      </c>
      <c r="AA778" s="2"/>
      <c r="AB778" s="2"/>
      <c r="AC778" s="2"/>
      <c r="AD778" s="2"/>
      <c r="AE778" s="2"/>
      <c r="AF778" s="2"/>
      <c r="AG778" s="2"/>
      <c r="AH778" s="2"/>
      <c r="AI778" s="2"/>
      <c r="AJ778" s="2"/>
    </row>
    <row r="779" ht="34.5" customHeight="1">
      <c r="A779" s="2"/>
      <c r="B779" s="50">
        <f t="shared" si="1"/>
        <v>741</v>
      </c>
      <c r="C779" s="79"/>
      <c r="D779" s="80"/>
      <c r="E779" s="80"/>
      <c r="F779" s="80"/>
      <c r="G779" s="80"/>
      <c r="H779" s="80"/>
      <c r="I779" s="80"/>
      <c r="J779" s="80"/>
      <c r="K779" s="80"/>
      <c r="L779" s="81"/>
      <c r="M779" s="82"/>
      <c r="N779" s="40"/>
      <c r="O779" s="40"/>
      <c r="P779" s="40"/>
      <c r="Q779" s="56"/>
      <c r="R779" s="82"/>
      <c r="S779" s="40"/>
      <c r="T779" s="40"/>
      <c r="U779" s="40"/>
      <c r="V779" s="56"/>
      <c r="W779" s="83"/>
      <c r="X779" s="84"/>
      <c r="Y779" s="85"/>
      <c r="Z779" s="70" t="str">
        <f>IFERROR(VLOOKUP(Y779, '【参考】数式用'!$A$2:$B$50, 2, FALSE), "")</f>
        <v/>
      </c>
      <c r="AA779" s="2"/>
      <c r="AB779" s="2"/>
      <c r="AC779" s="2"/>
      <c r="AD779" s="2"/>
      <c r="AE779" s="2"/>
      <c r="AF779" s="2"/>
      <c r="AG779" s="2"/>
      <c r="AH779" s="2"/>
      <c r="AI779" s="2"/>
      <c r="AJ779" s="2"/>
    </row>
    <row r="780" ht="34.5" customHeight="1">
      <c r="A780" s="2"/>
      <c r="B780" s="50">
        <f t="shared" si="1"/>
        <v>742</v>
      </c>
      <c r="C780" s="79"/>
      <c r="D780" s="80"/>
      <c r="E780" s="80"/>
      <c r="F780" s="80"/>
      <c r="G780" s="80"/>
      <c r="H780" s="80"/>
      <c r="I780" s="80"/>
      <c r="J780" s="80"/>
      <c r="K780" s="80"/>
      <c r="L780" s="81"/>
      <c r="M780" s="82"/>
      <c r="N780" s="40"/>
      <c r="O780" s="40"/>
      <c r="P780" s="40"/>
      <c r="Q780" s="56"/>
      <c r="R780" s="82"/>
      <c r="S780" s="40"/>
      <c r="T780" s="40"/>
      <c r="U780" s="40"/>
      <c r="V780" s="56"/>
      <c r="W780" s="83"/>
      <c r="X780" s="84"/>
      <c r="Y780" s="85"/>
      <c r="Z780" s="70" t="str">
        <f>IFERROR(VLOOKUP(Y780, '【参考】数式用'!$A$2:$B$50, 2, FALSE), "")</f>
        <v/>
      </c>
      <c r="AA780" s="2"/>
      <c r="AB780" s="2"/>
      <c r="AC780" s="2"/>
      <c r="AD780" s="2"/>
      <c r="AE780" s="2"/>
      <c r="AF780" s="2"/>
      <c r="AG780" s="2"/>
      <c r="AH780" s="2"/>
      <c r="AI780" s="2"/>
      <c r="AJ780" s="2"/>
    </row>
    <row r="781" ht="34.5" customHeight="1">
      <c r="A781" s="2"/>
      <c r="B781" s="50">
        <f t="shared" si="1"/>
        <v>743</v>
      </c>
      <c r="C781" s="79"/>
      <c r="D781" s="80"/>
      <c r="E781" s="80"/>
      <c r="F781" s="80"/>
      <c r="G781" s="80"/>
      <c r="H781" s="80"/>
      <c r="I781" s="80"/>
      <c r="J781" s="80"/>
      <c r="K781" s="80"/>
      <c r="L781" s="81"/>
      <c r="M781" s="82"/>
      <c r="N781" s="40"/>
      <c r="O781" s="40"/>
      <c r="P781" s="40"/>
      <c r="Q781" s="56"/>
      <c r="R781" s="82"/>
      <c r="S781" s="40"/>
      <c r="T781" s="40"/>
      <c r="U781" s="40"/>
      <c r="V781" s="56"/>
      <c r="W781" s="83"/>
      <c r="X781" s="84"/>
      <c r="Y781" s="85"/>
      <c r="Z781" s="70" t="str">
        <f>IFERROR(VLOOKUP(Y781, '【参考】数式用'!$A$2:$B$50, 2, FALSE), "")</f>
        <v/>
      </c>
      <c r="AA781" s="2"/>
      <c r="AB781" s="2"/>
      <c r="AC781" s="2"/>
      <c r="AD781" s="2"/>
      <c r="AE781" s="2"/>
      <c r="AF781" s="2"/>
      <c r="AG781" s="2"/>
      <c r="AH781" s="2"/>
      <c r="AI781" s="2"/>
      <c r="AJ781" s="2"/>
    </row>
    <row r="782" ht="34.5" customHeight="1">
      <c r="A782" s="2"/>
      <c r="B782" s="50">
        <f t="shared" si="1"/>
        <v>744</v>
      </c>
      <c r="C782" s="79"/>
      <c r="D782" s="80"/>
      <c r="E782" s="80"/>
      <c r="F782" s="80"/>
      <c r="G782" s="80"/>
      <c r="H782" s="80"/>
      <c r="I782" s="80"/>
      <c r="J782" s="80"/>
      <c r="K782" s="80"/>
      <c r="L782" s="81"/>
      <c r="M782" s="82"/>
      <c r="N782" s="40"/>
      <c r="O782" s="40"/>
      <c r="P782" s="40"/>
      <c r="Q782" s="56"/>
      <c r="R782" s="82"/>
      <c r="S782" s="40"/>
      <c r="T782" s="40"/>
      <c r="U782" s="40"/>
      <c r="V782" s="56"/>
      <c r="W782" s="83"/>
      <c r="X782" s="84"/>
      <c r="Y782" s="85"/>
      <c r="Z782" s="70" t="str">
        <f>IFERROR(VLOOKUP(Y782, '【参考】数式用'!$A$2:$B$50, 2, FALSE), "")</f>
        <v/>
      </c>
      <c r="AA782" s="2"/>
      <c r="AB782" s="2"/>
      <c r="AC782" s="2"/>
      <c r="AD782" s="2"/>
      <c r="AE782" s="2"/>
      <c r="AF782" s="2"/>
      <c r="AG782" s="2"/>
      <c r="AH782" s="2"/>
      <c r="AI782" s="2"/>
      <c r="AJ782" s="2"/>
    </row>
    <row r="783" ht="34.5" customHeight="1">
      <c r="A783" s="2"/>
      <c r="B783" s="50">
        <f t="shared" si="1"/>
        <v>745</v>
      </c>
      <c r="C783" s="79"/>
      <c r="D783" s="80"/>
      <c r="E783" s="80"/>
      <c r="F783" s="80"/>
      <c r="G783" s="80"/>
      <c r="H783" s="80"/>
      <c r="I783" s="80"/>
      <c r="J783" s="80"/>
      <c r="K783" s="80"/>
      <c r="L783" s="81"/>
      <c r="M783" s="82"/>
      <c r="N783" s="40"/>
      <c r="O783" s="40"/>
      <c r="P783" s="40"/>
      <c r="Q783" s="56"/>
      <c r="R783" s="82"/>
      <c r="S783" s="40"/>
      <c r="T783" s="40"/>
      <c r="U783" s="40"/>
      <c r="V783" s="56"/>
      <c r="W783" s="83"/>
      <c r="X783" s="84"/>
      <c r="Y783" s="85"/>
      <c r="Z783" s="70" t="str">
        <f>IFERROR(VLOOKUP(Y783, '【参考】数式用'!$A$2:$B$50, 2, FALSE), "")</f>
        <v/>
      </c>
      <c r="AA783" s="2"/>
      <c r="AB783" s="2"/>
      <c r="AC783" s="2"/>
      <c r="AD783" s="2"/>
      <c r="AE783" s="2"/>
      <c r="AF783" s="2"/>
      <c r="AG783" s="2"/>
      <c r="AH783" s="2"/>
      <c r="AI783" s="2"/>
      <c r="AJ783" s="2"/>
    </row>
    <row r="784" ht="34.5" customHeight="1">
      <c r="A784" s="2"/>
      <c r="B784" s="50">
        <f t="shared" si="1"/>
        <v>746</v>
      </c>
      <c r="C784" s="79"/>
      <c r="D784" s="80"/>
      <c r="E784" s="80"/>
      <c r="F784" s="80"/>
      <c r="G784" s="80"/>
      <c r="H784" s="80"/>
      <c r="I784" s="80"/>
      <c r="J784" s="80"/>
      <c r="K784" s="80"/>
      <c r="L784" s="81"/>
      <c r="M784" s="82"/>
      <c r="N784" s="40"/>
      <c r="O784" s="40"/>
      <c r="P784" s="40"/>
      <c r="Q784" s="56"/>
      <c r="R784" s="82"/>
      <c r="S784" s="40"/>
      <c r="T784" s="40"/>
      <c r="U784" s="40"/>
      <c r="V784" s="56"/>
      <c r="W784" s="83"/>
      <c r="X784" s="84"/>
      <c r="Y784" s="85"/>
      <c r="Z784" s="70" t="str">
        <f>IFERROR(VLOOKUP(Y784, '【参考】数式用'!$A$2:$B$50, 2, FALSE), "")</f>
        <v/>
      </c>
      <c r="AA784" s="2"/>
      <c r="AB784" s="2"/>
      <c r="AC784" s="2"/>
      <c r="AD784" s="2"/>
      <c r="AE784" s="2"/>
      <c r="AF784" s="2"/>
      <c r="AG784" s="2"/>
      <c r="AH784" s="2"/>
      <c r="AI784" s="2"/>
      <c r="AJ784" s="2"/>
    </row>
    <row r="785" ht="34.5" customHeight="1">
      <c r="A785" s="2"/>
      <c r="B785" s="50">
        <f t="shared" si="1"/>
        <v>747</v>
      </c>
      <c r="C785" s="79"/>
      <c r="D785" s="80"/>
      <c r="E785" s="80"/>
      <c r="F785" s="80"/>
      <c r="G785" s="80"/>
      <c r="H785" s="80"/>
      <c r="I785" s="80"/>
      <c r="J785" s="80"/>
      <c r="K785" s="80"/>
      <c r="L785" s="81"/>
      <c r="M785" s="82"/>
      <c r="N785" s="40"/>
      <c r="O785" s="40"/>
      <c r="P785" s="40"/>
      <c r="Q785" s="56"/>
      <c r="R785" s="82"/>
      <c r="S785" s="40"/>
      <c r="T785" s="40"/>
      <c r="U785" s="40"/>
      <c r="V785" s="56"/>
      <c r="W785" s="83"/>
      <c r="X785" s="84"/>
      <c r="Y785" s="85"/>
      <c r="Z785" s="70" t="str">
        <f>IFERROR(VLOOKUP(Y785, '【参考】数式用'!$A$2:$B$50, 2, FALSE), "")</f>
        <v/>
      </c>
      <c r="AA785" s="2"/>
      <c r="AB785" s="2"/>
      <c r="AC785" s="2"/>
      <c r="AD785" s="2"/>
      <c r="AE785" s="2"/>
      <c r="AF785" s="2"/>
      <c r="AG785" s="2"/>
      <c r="AH785" s="2"/>
      <c r="AI785" s="2"/>
      <c r="AJ785" s="2"/>
    </row>
    <row r="786" ht="34.5" customHeight="1">
      <c r="A786" s="2"/>
      <c r="B786" s="50">
        <f t="shared" si="1"/>
        <v>748</v>
      </c>
      <c r="C786" s="79"/>
      <c r="D786" s="80"/>
      <c r="E786" s="80"/>
      <c r="F786" s="80"/>
      <c r="G786" s="80"/>
      <c r="H786" s="80"/>
      <c r="I786" s="80"/>
      <c r="J786" s="80"/>
      <c r="K786" s="80"/>
      <c r="L786" s="81"/>
      <c r="M786" s="82"/>
      <c r="N786" s="40"/>
      <c r="O786" s="40"/>
      <c r="P786" s="40"/>
      <c r="Q786" s="56"/>
      <c r="R786" s="82"/>
      <c r="S786" s="40"/>
      <c r="T786" s="40"/>
      <c r="U786" s="40"/>
      <c r="V786" s="56"/>
      <c r="W786" s="83"/>
      <c r="X786" s="84"/>
      <c r="Y786" s="85"/>
      <c r="Z786" s="70" t="str">
        <f>IFERROR(VLOOKUP(Y786, '【参考】数式用'!$A$2:$B$50, 2, FALSE), "")</f>
        <v/>
      </c>
      <c r="AA786" s="2"/>
      <c r="AB786" s="2"/>
      <c r="AC786" s="2"/>
      <c r="AD786" s="2"/>
      <c r="AE786" s="2"/>
      <c r="AF786" s="2"/>
      <c r="AG786" s="2"/>
      <c r="AH786" s="2"/>
      <c r="AI786" s="2"/>
      <c r="AJ786" s="2"/>
    </row>
    <row r="787" ht="34.5" customHeight="1">
      <c r="A787" s="2"/>
      <c r="B787" s="50">
        <f t="shared" si="1"/>
        <v>749</v>
      </c>
      <c r="C787" s="79"/>
      <c r="D787" s="80"/>
      <c r="E787" s="80"/>
      <c r="F787" s="80"/>
      <c r="G787" s="80"/>
      <c r="H787" s="80"/>
      <c r="I787" s="80"/>
      <c r="J787" s="80"/>
      <c r="K787" s="80"/>
      <c r="L787" s="81"/>
      <c r="M787" s="82"/>
      <c r="N787" s="40"/>
      <c r="O787" s="40"/>
      <c r="P787" s="40"/>
      <c r="Q787" s="56"/>
      <c r="R787" s="82"/>
      <c r="S787" s="40"/>
      <c r="T787" s="40"/>
      <c r="U787" s="40"/>
      <c r="V787" s="56"/>
      <c r="W787" s="83"/>
      <c r="X787" s="84"/>
      <c r="Y787" s="85"/>
      <c r="Z787" s="70" t="str">
        <f>IFERROR(VLOOKUP(Y787, '【参考】数式用'!$A$2:$B$50, 2, FALSE), "")</f>
        <v/>
      </c>
      <c r="AA787" s="2"/>
      <c r="AB787" s="2"/>
      <c r="AC787" s="2"/>
      <c r="AD787" s="2"/>
      <c r="AE787" s="2"/>
      <c r="AF787" s="2"/>
      <c r="AG787" s="2"/>
      <c r="AH787" s="2"/>
      <c r="AI787" s="2"/>
      <c r="AJ787" s="2"/>
    </row>
    <row r="788" ht="34.5" customHeight="1">
      <c r="A788" s="2"/>
      <c r="B788" s="50">
        <f t="shared" si="1"/>
        <v>750</v>
      </c>
      <c r="C788" s="79"/>
      <c r="D788" s="80"/>
      <c r="E788" s="80"/>
      <c r="F788" s="80"/>
      <c r="G788" s="80"/>
      <c r="H788" s="80"/>
      <c r="I788" s="80"/>
      <c r="J788" s="80"/>
      <c r="K788" s="80"/>
      <c r="L788" s="81"/>
      <c r="M788" s="82"/>
      <c r="N788" s="40"/>
      <c r="O788" s="40"/>
      <c r="P788" s="40"/>
      <c r="Q788" s="56"/>
      <c r="R788" s="82"/>
      <c r="S788" s="40"/>
      <c r="T788" s="40"/>
      <c r="U788" s="40"/>
      <c r="V788" s="56"/>
      <c r="W788" s="83"/>
      <c r="X788" s="84"/>
      <c r="Y788" s="85"/>
      <c r="Z788" s="70" t="str">
        <f>IFERROR(VLOOKUP(Y788, '【参考】数式用'!$A$2:$B$50, 2, FALSE), "")</f>
        <v/>
      </c>
      <c r="AA788" s="2"/>
      <c r="AB788" s="2"/>
      <c r="AC788" s="2"/>
      <c r="AD788" s="2"/>
      <c r="AE788" s="2"/>
      <c r="AF788" s="2"/>
      <c r="AG788" s="2"/>
      <c r="AH788" s="2"/>
      <c r="AI788" s="2"/>
      <c r="AJ788" s="2"/>
    </row>
    <row r="789" ht="34.5" customHeight="1">
      <c r="A789" s="2"/>
      <c r="B789" s="50">
        <f t="shared" si="1"/>
        <v>751</v>
      </c>
      <c r="C789" s="79"/>
      <c r="D789" s="80"/>
      <c r="E789" s="80"/>
      <c r="F789" s="80"/>
      <c r="G789" s="80"/>
      <c r="H789" s="80"/>
      <c r="I789" s="80"/>
      <c r="J789" s="80"/>
      <c r="K789" s="80"/>
      <c r="L789" s="81"/>
      <c r="M789" s="82"/>
      <c r="N789" s="40"/>
      <c r="O789" s="40"/>
      <c r="P789" s="40"/>
      <c r="Q789" s="56"/>
      <c r="R789" s="82"/>
      <c r="S789" s="40"/>
      <c r="T789" s="40"/>
      <c r="U789" s="40"/>
      <c r="V789" s="56"/>
      <c r="W789" s="83"/>
      <c r="X789" s="84"/>
      <c r="Y789" s="85"/>
      <c r="Z789" s="70" t="str">
        <f>IFERROR(VLOOKUP(Y789, '【参考】数式用'!$A$2:$B$50, 2, FALSE), "")</f>
        <v/>
      </c>
      <c r="AA789" s="2"/>
      <c r="AB789" s="2"/>
      <c r="AC789" s="2"/>
      <c r="AD789" s="2"/>
      <c r="AE789" s="2"/>
      <c r="AF789" s="2"/>
      <c r="AG789" s="2"/>
      <c r="AH789" s="2"/>
      <c r="AI789" s="2"/>
      <c r="AJ789" s="2"/>
    </row>
    <row r="790" ht="34.5" customHeight="1">
      <c r="A790" s="2"/>
      <c r="B790" s="50">
        <f t="shared" si="1"/>
        <v>752</v>
      </c>
      <c r="C790" s="79"/>
      <c r="D790" s="80"/>
      <c r="E790" s="80"/>
      <c r="F790" s="80"/>
      <c r="G790" s="80"/>
      <c r="H790" s="80"/>
      <c r="I790" s="80"/>
      <c r="J790" s="80"/>
      <c r="K790" s="80"/>
      <c r="L790" s="81"/>
      <c r="M790" s="82"/>
      <c r="N790" s="40"/>
      <c r="O790" s="40"/>
      <c r="P790" s="40"/>
      <c r="Q790" s="56"/>
      <c r="R790" s="82"/>
      <c r="S790" s="40"/>
      <c r="T790" s="40"/>
      <c r="U790" s="40"/>
      <c r="V790" s="56"/>
      <c r="W790" s="83"/>
      <c r="X790" s="84"/>
      <c r="Y790" s="85"/>
      <c r="Z790" s="70" t="str">
        <f>IFERROR(VLOOKUP(Y790, '【参考】数式用'!$A$2:$B$50, 2, FALSE), "")</f>
        <v/>
      </c>
      <c r="AA790" s="2"/>
      <c r="AB790" s="2"/>
      <c r="AC790" s="2"/>
      <c r="AD790" s="2"/>
      <c r="AE790" s="2"/>
      <c r="AF790" s="2"/>
      <c r="AG790" s="2"/>
      <c r="AH790" s="2"/>
      <c r="AI790" s="2"/>
      <c r="AJ790" s="2"/>
    </row>
    <row r="791" ht="34.5" customHeight="1">
      <c r="A791" s="2"/>
      <c r="B791" s="50">
        <f t="shared" si="1"/>
        <v>753</v>
      </c>
      <c r="C791" s="79"/>
      <c r="D791" s="80"/>
      <c r="E791" s="80"/>
      <c r="F791" s="80"/>
      <c r="G791" s="80"/>
      <c r="H791" s="80"/>
      <c r="I791" s="80"/>
      <c r="J791" s="80"/>
      <c r="K791" s="80"/>
      <c r="L791" s="81"/>
      <c r="M791" s="82"/>
      <c r="N791" s="40"/>
      <c r="O791" s="40"/>
      <c r="P791" s="40"/>
      <c r="Q791" s="56"/>
      <c r="R791" s="82"/>
      <c r="S791" s="40"/>
      <c r="T791" s="40"/>
      <c r="U791" s="40"/>
      <c r="V791" s="56"/>
      <c r="W791" s="83"/>
      <c r="X791" s="84"/>
      <c r="Y791" s="85"/>
      <c r="Z791" s="70" t="str">
        <f>IFERROR(VLOOKUP(Y791, '【参考】数式用'!$A$2:$B$50, 2, FALSE), "")</f>
        <v/>
      </c>
      <c r="AA791" s="2"/>
      <c r="AB791" s="2"/>
      <c r="AC791" s="2"/>
      <c r="AD791" s="2"/>
      <c r="AE791" s="2"/>
      <c r="AF791" s="2"/>
      <c r="AG791" s="2"/>
      <c r="AH791" s="2"/>
      <c r="AI791" s="2"/>
      <c r="AJ791" s="2"/>
    </row>
    <row r="792" ht="34.5" customHeight="1">
      <c r="A792" s="2"/>
      <c r="B792" s="50">
        <f t="shared" si="1"/>
        <v>754</v>
      </c>
      <c r="C792" s="79"/>
      <c r="D792" s="80"/>
      <c r="E792" s="80"/>
      <c r="F792" s="80"/>
      <c r="G792" s="80"/>
      <c r="H792" s="80"/>
      <c r="I792" s="80"/>
      <c r="J792" s="80"/>
      <c r="K792" s="80"/>
      <c r="L792" s="81"/>
      <c r="M792" s="82"/>
      <c r="N792" s="40"/>
      <c r="O792" s="40"/>
      <c r="P792" s="40"/>
      <c r="Q792" s="56"/>
      <c r="R792" s="82"/>
      <c r="S792" s="40"/>
      <c r="T792" s="40"/>
      <c r="U792" s="40"/>
      <c r="V792" s="56"/>
      <c r="W792" s="83"/>
      <c r="X792" s="84"/>
      <c r="Y792" s="85"/>
      <c r="Z792" s="70" t="str">
        <f>IFERROR(VLOOKUP(Y792, '【参考】数式用'!$A$2:$B$50, 2, FALSE), "")</f>
        <v/>
      </c>
      <c r="AA792" s="2"/>
      <c r="AB792" s="2"/>
      <c r="AC792" s="2"/>
      <c r="AD792" s="2"/>
      <c r="AE792" s="2"/>
      <c r="AF792" s="2"/>
      <c r="AG792" s="2"/>
      <c r="AH792" s="2"/>
      <c r="AI792" s="2"/>
      <c r="AJ792" s="2"/>
    </row>
    <row r="793" ht="34.5" customHeight="1">
      <c r="A793" s="2"/>
      <c r="B793" s="50">
        <f t="shared" si="1"/>
        <v>755</v>
      </c>
      <c r="C793" s="79"/>
      <c r="D793" s="80"/>
      <c r="E793" s="80"/>
      <c r="F793" s="80"/>
      <c r="G793" s="80"/>
      <c r="H793" s="80"/>
      <c r="I793" s="80"/>
      <c r="J793" s="80"/>
      <c r="K793" s="80"/>
      <c r="L793" s="81"/>
      <c r="M793" s="82"/>
      <c r="N793" s="40"/>
      <c r="O793" s="40"/>
      <c r="P793" s="40"/>
      <c r="Q793" s="56"/>
      <c r="R793" s="82"/>
      <c r="S793" s="40"/>
      <c r="T793" s="40"/>
      <c r="U793" s="40"/>
      <c r="V793" s="56"/>
      <c r="W793" s="83"/>
      <c r="X793" s="84"/>
      <c r="Y793" s="85"/>
      <c r="Z793" s="70" t="str">
        <f>IFERROR(VLOOKUP(Y793, '【参考】数式用'!$A$2:$B$50, 2, FALSE), "")</f>
        <v/>
      </c>
      <c r="AA793" s="2"/>
      <c r="AB793" s="2"/>
      <c r="AC793" s="2"/>
      <c r="AD793" s="2"/>
      <c r="AE793" s="2"/>
      <c r="AF793" s="2"/>
      <c r="AG793" s="2"/>
      <c r="AH793" s="2"/>
      <c r="AI793" s="2"/>
      <c r="AJ793" s="2"/>
    </row>
    <row r="794" ht="34.5" customHeight="1">
      <c r="A794" s="2"/>
      <c r="B794" s="50">
        <f t="shared" si="1"/>
        <v>756</v>
      </c>
      <c r="C794" s="79"/>
      <c r="D794" s="80"/>
      <c r="E794" s="80"/>
      <c r="F794" s="80"/>
      <c r="G794" s="80"/>
      <c r="H794" s="80"/>
      <c r="I794" s="80"/>
      <c r="J794" s="80"/>
      <c r="K794" s="80"/>
      <c r="L794" s="81"/>
      <c r="M794" s="82"/>
      <c r="N794" s="40"/>
      <c r="O794" s="40"/>
      <c r="P794" s="40"/>
      <c r="Q794" s="56"/>
      <c r="R794" s="82"/>
      <c r="S794" s="40"/>
      <c r="T794" s="40"/>
      <c r="U794" s="40"/>
      <c r="V794" s="56"/>
      <c r="W794" s="83"/>
      <c r="X794" s="84"/>
      <c r="Y794" s="85"/>
      <c r="Z794" s="70" t="str">
        <f>IFERROR(VLOOKUP(Y794, '【参考】数式用'!$A$2:$B$50, 2, FALSE), "")</f>
        <v/>
      </c>
      <c r="AA794" s="2"/>
      <c r="AB794" s="2"/>
      <c r="AC794" s="2"/>
      <c r="AD794" s="2"/>
      <c r="AE794" s="2"/>
      <c r="AF794" s="2"/>
      <c r="AG794" s="2"/>
      <c r="AH794" s="2"/>
      <c r="AI794" s="2"/>
      <c r="AJ794" s="2"/>
    </row>
    <row r="795" ht="34.5" customHeight="1">
      <c r="A795" s="2"/>
      <c r="B795" s="50">
        <f t="shared" si="1"/>
        <v>757</v>
      </c>
      <c r="C795" s="79"/>
      <c r="D795" s="80"/>
      <c r="E795" s="80"/>
      <c r="F795" s="80"/>
      <c r="G795" s="80"/>
      <c r="H795" s="80"/>
      <c r="I795" s="80"/>
      <c r="J795" s="80"/>
      <c r="K795" s="80"/>
      <c r="L795" s="81"/>
      <c r="M795" s="82"/>
      <c r="N795" s="40"/>
      <c r="O795" s="40"/>
      <c r="P795" s="40"/>
      <c r="Q795" s="56"/>
      <c r="R795" s="82"/>
      <c r="S795" s="40"/>
      <c r="T795" s="40"/>
      <c r="U795" s="40"/>
      <c r="V795" s="56"/>
      <c r="W795" s="83"/>
      <c r="X795" s="84"/>
      <c r="Y795" s="85"/>
      <c r="Z795" s="70" t="str">
        <f>IFERROR(VLOOKUP(Y795, '【参考】数式用'!$A$2:$B$50, 2, FALSE), "")</f>
        <v/>
      </c>
      <c r="AA795" s="2"/>
      <c r="AB795" s="2"/>
      <c r="AC795" s="2"/>
      <c r="AD795" s="2"/>
      <c r="AE795" s="2"/>
      <c r="AF795" s="2"/>
      <c r="AG795" s="2"/>
      <c r="AH795" s="2"/>
      <c r="AI795" s="2"/>
      <c r="AJ795" s="2"/>
    </row>
    <row r="796" ht="34.5" customHeight="1">
      <c r="A796" s="2"/>
      <c r="B796" s="50">
        <f t="shared" si="1"/>
        <v>758</v>
      </c>
      <c r="C796" s="79"/>
      <c r="D796" s="80"/>
      <c r="E796" s="80"/>
      <c r="F796" s="80"/>
      <c r="G796" s="80"/>
      <c r="H796" s="80"/>
      <c r="I796" s="80"/>
      <c r="J796" s="80"/>
      <c r="K796" s="80"/>
      <c r="L796" s="81"/>
      <c r="M796" s="82"/>
      <c r="N796" s="40"/>
      <c r="O796" s="40"/>
      <c r="P796" s="40"/>
      <c r="Q796" s="56"/>
      <c r="R796" s="82"/>
      <c r="S796" s="40"/>
      <c r="T796" s="40"/>
      <c r="U796" s="40"/>
      <c r="V796" s="56"/>
      <c r="W796" s="83"/>
      <c r="X796" s="84"/>
      <c r="Y796" s="85"/>
      <c r="Z796" s="70" t="str">
        <f>IFERROR(VLOOKUP(Y796, '【参考】数式用'!$A$2:$B$50, 2, FALSE), "")</f>
        <v/>
      </c>
      <c r="AA796" s="2"/>
      <c r="AB796" s="2"/>
      <c r="AC796" s="2"/>
      <c r="AD796" s="2"/>
      <c r="AE796" s="2"/>
      <c r="AF796" s="2"/>
      <c r="AG796" s="2"/>
      <c r="AH796" s="2"/>
      <c r="AI796" s="2"/>
      <c r="AJ796" s="2"/>
    </row>
    <row r="797" ht="34.5" customHeight="1">
      <c r="A797" s="2"/>
      <c r="B797" s="50">
        <f t="shared" si="1"/>
        <v>759</v>
      </c>
      <c r="C797" s="79"/>
      <c r="D797" s="80"/>
      <c r="E797" s="80"/>
      <c r="F797" s="80"/>
      <c r="G797" s="80"/>
      <c r="H797" s="80"/>
      <c r="I797" s="80"/>
      <c r="J797" s="80"/>
      <c r="K797" s="80"/>
      <c r="L797" s="81"/>
      <c r="M797" s="82"/>
      <c r="N797" s="40"/>
      <c r="O797" s="40"/>
      <c r="P797" s="40"/>
      <c r="Q797" s="56"/>
      <c r="R797" s="82"/>
      <c r="S797" s="40"/>
      <c r="T797" s="40"/>
      <c r="U797" s="40"/>
      <c r="V797" s="56"/>
      <c r="W797" s="83"/>
      <c r="X797" s="84"/>
      <c r="Y797" s="85"/>
      <c r="Z797" s="70" t="str">
        <f>IFERROR(VLOOKUP(Y797, '【参考】数式用'!$A$2:$B$50, 2, FALSE), "")</f>
        <v/>
      </c>
      <c r="AA797" s="2"/>
      <c r="AB797" s="2"/>
      <c r="AC797" s="2"/>
      <c r="AD797" s="2"/>
      <c r="AE797" s="2"/>
      <c r="AF797" s="2"/>
      <c r="AG797" s="2"/>
      <c r="AH797" s="2"/>
      <c r="AI797" s="2"/>
      <c r="AJ797" s="2"/>
    </row>
    <row r="798" ht="34.5" customHeight="1">
      <c r="A798" s="2"/>
      <c r="B798" s="50">
        <f t="shared" si="1"/>
        <v>760</v>
      </c>
      <c r="C798" s="79"/>
      <c r="D798" s="80"/>
      <c r="E798" s="80"/>
      <c r="F798" s="80"/>
      <c r="G798" s="80"/>
      <c r="H798" s="80"/>
      <c r="I798" s="80"/>
      <c r="J798" s="80"/>
      <c r="K798" s="80"/>
      <c r="L798" s="81"/>
      <c r="M798" s="82"/>
      <c r="N798" s="40"/>
      <c r="O798" s="40"/>
      <c r="P798" s="40"/>
      <c r="Q798" s="56"/>
      <c r="R798" s="82"/>
      <c r="S798" s="40"/>
      <c r="T798" s="40"/>
      <c r="U798" s="40"/>
      <c r="V798" s="56"/>
      <c r="W798" s="83"/>
      <c r="X798" s="84"/>
      <c r="Y798" s="85"/>
      <c r="Z798" s="70" t="str">
        <f>IFERROR(VLOOKUP(Y798, '【参考】数式用'!$A$2:$B$50, 2, FALSE), "")</f>
        <v/>
      </c>
      <c r="AA798" s="2"/>
      <c r="AB798" s="2"/>
      <c r="AC798" s="2"/>
      <c r="AD798" s="2"/>
      <c r="AE798" s="2"/>
      <c r="AF798" s="2"/>
      <c r="AG798" s="2"/>
      <c r="AH798" s="2"/>
      <c r="AI798" s="2"/>
      <c r="AJ798" s="2"/>
    </row>
    <row r="799" ht="34.5" customHeight="1">
      <c r="A799" s="2"/>
      <c r="B799" s="50">
        <f t="shared" si="1"/>
        <v>761</v>
      </c>
      <c r="C799" s="79"/>
      <c r="D799" s="80"/>
      <c r="E799" s="80"/>
      <c r="F799" s="80"/>
      <c r="G799" s="80"/>
      <c r="H799" s="80"/>
      <c r="I799" s="80"/>
      <c r="J799" s="80"/>
      <c r="K799" s="80"/>
      <c r="L799" s="81"/>
      <c r="M799" s="82"/>
      <c r="N799" s="40"/>
      <c r="O799" s="40"/>
      <c r="P799" s="40"/>
      <c r="Q799" s="56"/>
      <c r="R799" s="82"/>
      <c r="S799" s="40"/>
      <c r="T799" s="40"/>
      <c r="U799" s="40"/>
      <c r="V799" s="56"/>
      <c r="W799" s="83"/>
      <c r="X799" s="84"/>
      <c r="Y799" s="85"/>
      <c r="Z799" s="70" t="str">
        <f>IFERROR(VLOOKUP(Y799, '【参考】数式用'!$A$2:$B$50, 2, FALSE), "")</f>
        <v/>
      </c>
      <c r="AA799" s="2"/>
      <c r="AB799" s="2"/>
      <c r="AC799" s="2"/>
      <c r="AD799" s="2"/>
      <c r="AE799" s="2"/>
      <c r="AF799" s="2"/>
      <c r="AG799" s="2"/>
      <c r="AH799" s="2"/>
      <c r="AI799" s="2"/>
      <c r="AJ799" s="2"/>
    </row>
    <row r="800" ht="34.5" customHeight="1">
      <c r="A800" s="2"/>
      <c r="B800" s="50">
        <f t="shared" si="1"/>
        <v>762</v>
      </c>
      <c r="C800" s="79"/>
      <c r="D800" s="80"/>
      <c r="E800" s="80"/>
      <c r="F800" s="80"/>
      <c r="G800" s="80"/>
      <c r="H800" s="80"/>
      <c r="I800" s="80"/>
      <c r="J800" s="80"/>
      <c r="K800" s="80"/>
      <c r="L800" s="81"/>
      <c r="M800" s="82"/>
      <c r="N800" s="40"/>
      <c r="O800" s="40"/>
      <c r="P800" s="40"/>
      <c r="Q800" s="56"/>
      <c r="R800" s="82"/>
      <c r="S800" s="40"/>
      <c r="T800" s="40"/>
      <c r="U800" s="40"/>
      <c r="V800" s="56"/>
      <c r="W800" s="83"/>
      <c r="X800" s="84"/>
      <c r="Y800" s="85"/>
      <c r="Z800" s="70" t="str">
        <f>IFERROR(VLOOKUP(Y800, '【参考】数式用'!$A$2:$B$50, 2, FALSE), "")</f>
        <v/>
      </c>
      <c r="AA800" s="2"/>
      <c r="AB800" s="2"/>
      <c r="AC800" s="2"/>
      <c r="AD800" s="2"/>
      <c r="AE800" s="2"/>
      <c r="AF800" s="2"/>
      <c r="AG800" s="2"/>
      <c r="AH800" s="2"/>
      <c r="AI800" s="2"/>
      <c r="AJ800" s="2"/>
    </row>
    <row r="801" ht="34.5" customHeight="1">
      <c r="A801" s="2"/>
      <c r="B801" s="50">
        <f t="shared" si="1"/>
        <v>763</v>
      </c>
      <c r="C801" s="79"/>
      <c r="D801" s="80"/>
      <c r="E801" s="80"/>
      <c r="F801" s="80"/>
      <c r="G801" s="80"/>
      <c r="H801" s="80"/>
      <c r="I801" s="80"/>
      <c r="J801" s="80"/>
      <c r="K801" s="80"/>
      <c r="L801" s="81"/>
      <c r="M801" s="82"/>
      <c r="N801" s="40"/>
      <c r="O801" s="40"/>
      <c r="P801" s="40"/>
      <c r="Q801" s="56"/>
      <c r="R801" s="82"/>
      <c r="S801" s="40"/>
      <c r="T801" s="40"/>
      <c r="U801" s="40"/>
      <c r="V801" s="56"/>
      <c r="W801" s="83"/>
      <c r="X801" s="84"/>
      <c r="Y801" s="85"/>
      <c r="Z801" s="70" t="str">
        <f>IFERROR(VLOOKUP(Y801, '【参考】数式用'!$A$2:$B$50, 2, FALSE), "")</f>
        <v/>
      </c>
      <c r="AA801" s="2"/>
      <c r="AB801" s="2"/>
      <c r="AC801" s="2"/>
      <c r="AD801" s="2"/>
      <c r="AE801" s="2"/>
      <c r="AF801" s="2"/>
      <c r="AG801" s="2"/>
      <c r="AH801" s="2"/>
      <c r="AI801" s="2"/>
      <c r="AJ801" s="2"/>
    </row>
    <row r="802" ht="34.5" customHeight="1">
      <c r="A802" s="2"/>
      <c r="B802" s="50">
        <f t="shared" si="1"/>
        <v>764</v>
      </c>
      <c r="C802" s="79"/>
      <c r="D802" s="80"/>
      <c r="E802" s="80"/>
      <c r="F802" s="80"/>
      <c r="G802" s="80"/>
      <c r="H802" s="80"/>
      <c r="I802" s="80"/>
      <c r="J802" s="80"/>
      <c r="K802" s="80"/>
      <c r="L802" s="81"/>
      <c r="M802" s="82"/>
      <c r="N802" s="40"/>
      <c r="O802" s="40"/>
      <c r="P802" s="40"/>
      <c r="Q802" s="56"/>
      <c r="R802" s="82"/>
      <c r="S802" s="40"/>
      <c r="T802" s="40"/>
      <c r="U802" s="40"/>
      <c r="V802" s="56"/>
      <c r="W802" s="83"/>
      <c r="X802" s="84"/>
      <c r="Y802" s="85"/>
      <c r="Z802" s="70" t="str">
        <f>IFERROR(VLOOKUP(Y802, '【参考】数式用'!$A$2:$B$50, 2, FALSE), "")</f>
        <v/>
      </c>
      <c r="AA802" s="2"/>
      <c r="AB802" s="2"/>
      <c r="AC802" s="2"/>
      <c r="AD802" s="2"/>
      <c r="AE802" s="2"/>
      <c r="AF802" s="2"/>
      <c r="AG802" s="2"/>
      <c r="AH802" s="2"/>
      <c r="AI802" s="2"/>
      <c r="AJ802" s="2"/>
    </row>
    <row r="803" ht="34.5" customHeight="1">
      <c r="A803" s="2"/>
      <c r="B803" s="50">
        <f t="shared" si="1"/>
        <v>765</v>
      </c>
      <c r="C803" s="79"/>
      <c r="D803" s="80"/>
      <c r="E803" s="80"/>
      <c r="F803" s="80"/>
      <c r="G803" s="80"/>
      <c r="H803" s="80"/>
      <c r="I803" s="80"/>
      <c r="J803" s="80"/>
      <c r="K803" s="80"/>
      <c r="L803" s="81"/>
      <c r="M803" s="82"/>
      <c r="N803" s="40"/>
      <c r="O803" s="40"/>
      <c r="P803" s="40"/>
      <c r="Q803" s="56"/>
      <c r="R803" s="82"/>
      <c r="S803" s="40"/>
      <c r="T803" s="40"/>
      <c r="U803" s="40"/>
      <c r="V803" s="56"/>
      <c r="W803" s="83"/>
      <c r="X803" s="84"/>
      <c r="Y803" s="85"/>
      <c r="Z803" s="70" t="str">
        <f>IFERROR(VLOOKUP(Y803, '【参考】数式用'!$A$2:$B$50, 2, FALSE), "")</f>
        <v/>
      </c>
      <c r="AA803" s="2"/>
      <c r="AB803" s="2"/>
      <c r="AC803" s="2"/>
      <c r="AD803" s="2"/>
      <c r="AE803" s="2"/>
      <c r="AF803" s="2"/>
      <c r="AG803" s="2"/>
      <c r="AH803" s="2"/>
      <c r="AI803" s="2"/>
      <c r="AJ803" s="2"/>
    </row>
    <row r="804" ht="34.5" customHeight="1">
      <c r="A804" s="2"/>
      <c r="B804" s="50">
        <f t="shared" si="1"/>
        <v>766</v>
      </c>
      <c r="C804" s="79"/>
      <c r="D804" s="80"/>
      <c r="E804" s="80"/>
      <c r="F804" s="80"/>
      <c r="G804" s="80"/>
      <c r="H804" s="80"/>
      <c r="I804" s="80"/>
      <c r="J804" s="80"/>
      <c r="K804" s="80"/>
      <c r="L804" s="81"/>
      <c r="M804" s="82"/>
      <c r="N804" s="40"/>
      <c r="O804" s="40"/>
      <c r="P804" s="40"/>
      <c r="Q804" s="56"/>
      <c r="R804" s="82"/>
      <c r="S804" s="40"/>
      <c r="T804" s="40"/>
      <c r="U804" s="40"/>
      <c r="V804" s="56"/>
      <c r="W804" s="83"/>
      <c r="X804" s="84"/>
      <c r="Y804" s="85"/>
      <c r="Z804" s="70" t="str">
        <f>IFERROR(VLOOKUP(Y804, '【参考】数式用'!$A$2:$B$50, 2, FALSE), "")</f>
        <v/>
      </c>
      <c r="AA804" s="2"/>
      <c r="AB804" s="2"/>
      <c r="AC804" s="2"/>
      <c r="AD804" s="2"/>
      <c r="AE804" s="2"/>
      <c r="AF804" s="2"/>
      <c r="AG804" s="2"/>
      <c r="AH804" s="2"/>
      <c r="AI804" s="2"/>
      <c r="AJ804" s="2"/>
    </row>
    <row r="805" ht="34.5" customHeight="1">
      <c r="A805" s="2"/>
      <c r="B805" s="50">
        <f t="shared" si="1"/>
        <v>767</v>
      </c>
      <c r="C805" s="79"/>
      <c r="D805" s="80"/>
      <c r="E805" s="80"/>
      <c r="F805" s="80"/>
      <c r="G805" s="80"/>
      <c r="H805" s="80"/>
      <c r="I805" s="80"/>
      <c r="J805" s="80"/>
      <c r="K805" s="80"/>
      <c r="L805" s="81"/>
      <c r="M805" s="82"/>
      <c r="N805" s="40"/>
      <c r="O805" s="40"/>
      <c r="P805" s="40"/>
      <c r="Q805" s="56"/>
      <c r="R805" s="82"/>
      <c r="S805" s="40"/>
      <c r="T805" s="40"/>
      <c r="U805" s="40"/>
      <c r="V805" s="56"/>
      <c r="W805" s="83"/>
      <c r="X805" s="84"/>
      <c r="Y805" s="85"/>
      <c r="Z805" s="70" t="str">
        <f>IFERROR(VLOOKUP(Y805, '【参考】数式用'!$A$2:$B$50, 2, FALSE), "")</f>
        <v/>
      </c>
      <c r="AA805" s="2"/>
      <c r="AB805" s="2"/>
      <c r="AC805" s="2"/>
      <c r="AD805" s="2"/>
      <c r="AE805" s="2"/>
      <c r="AF805" s="2"/>
      <c r="AG805" s="2"/>
      <c r="AH805" s="2"/>
      <c r="AI805" s="2"/>
      <c r="AJ805" s="2"/>
    </row>
    <row r="806" ht="34.5" customHeight="1">
      <c r="A806" s="2"/>
      <c r="B806" s="50">
        <f t="shared" si="1"/>
        <v>768</v>
      </c>
      <c r="C806" s="79"/>
      <c r="D806" s="80"/>
      <c r="E806" s="80"/>
      <c r="F806" s="80"/>
      <c r="G806" s="80"/>
      <c r="H806" s="80"/>
      <c r="I806" s="80"/>
      <c r="J806" s="80"/>
      <c r="K806" s="80"/>
      <c r="L806" s="81"/>
      <c r="M806" s="82"/>
      <c r="N806" s="40"/>
      <c r="O806" s="40"/>
      <c r="P806" s="40"/>
      <c r="Q806" s="56"/>
      <c r="R806" s="82"/>
      <c r="S806" s="40"/>
      <c r="T806" s="40"/>
      <c r="U806" s="40"/>
      <c r="V806" s="56"/>
      <c r="W806" s="83"/>
      <c r="X806" s="84"/>
      <c r="Y806" s="85"/>
      <c r="Z806" s="70" t="str">
        <f>IFERROR(VLOOKUP(Y806, '【参考】数式用'!$A$2:$B$50, 2, FALSE), "")</f>
        <v/>
      </c>
      <c r="AA806" s="2"/>
      <c r="AB806" s="2"/>
      <c r="AC806" s="2"/>
      <c r="AD806" s="2"/>
      <c r="AE806" s="2"/>
      <c r="AF806" s="2"/>
      <c r="AG806" s="2"/>
      <c r="AH806" s="2"/>
      <c r="AI806" s="2"/>
      <c r="AJ806" s="2"/>
    </row>
    <row r="807" ht="34.5" customHeight="1">
      <c r="A807" s="2"/>
      <c r="B807" s="50">
        <f t="shared" si="1"/>
        <v>769</v>
      </c>
      <c r="C807" s="79"/>
      <c r="D807" s="80"/>
      <c r="E807" s="80"/>
      <c r="F807" s="80"/>
      <c r="G807" s="80"/>
      <c r="H807" s="80"/>
      <c r="I807" s="80"/>
      <c r="J807" s="80"/>
      <c r="K807" s="80"/>
      <c r="L807" s="81"/>
      <c r="M807" s="82"/>
      <c r="N807" s="40"/>
      <c r="O807" s="40"/>
      <c r="P807" s="40"/>
      <c r="Q807" s="56"/>
      <c r="R807" s="82"/>
      <c r="S807" s="40"/>
      <c r="T807" s="40"/>
      <c r="U807" s="40"/>
      <c r="V807" s="56"/>
      <c r="W807" s="83"/>
      <c r="X807" s="84"/>
      <c r="Y807" s="85"/>
      <c r="Z807" s="70" t="str">
        <f>IFERROR(VLOOKUP(Y807, '【参考】数式用'!$A$2:$B$50, 2, FALSE), "")</f>
        <v/>
      </c>
      <c r="AA807" s="2"/>
      <c r="AB807" s="2"/>
      <c r="AC807" s="2"/>
      <c r="AD807" s="2"/>
      <c r="AE807" s="2"/>
      <c r="AF807" s="2"/>
      <c r="AG807" s="2"/>
      <c r="AH807" s="2"/>
      <c r="AI807" s="2"/>
      <c r="AJ807" s="2"/>
    </row>
    <row r="808" ht="34.5" customHeight="1">
      <c r="A808" s="2"/>
      <c r="B808" s="50">
        <f t="shared" si="1"/>
        <v>770</v>
      </c>
      <c r="C808" s="79"/>
      <c r="D808" s="80"/>
      <c r="E808" s="80"/>
      <c r="F808" s="80"/>
      <c r="G808" s="80"/>
      <c r="H808" s="80"/>
      <c r="I808" s="80"/>
      <c r="J808" s="80"/>
      <c r="K808" s="80"/>
      <c r="L808" s="81"/>
      <c r="M808" s="82"/>
      <c r="N808" s="40"/>
      <c r="O808" s="40"/>
      <c r="P808" s="40"/>
      <c r="Q808" s="56"/>
      <c r="R808" s="82"/>
      <c r="S808" s="40"/>
      <c r="T808" s="40"/>
      <c r="U808" s="40"/>
      <c r="V808" s="56"/>
      <c r="W808" s="83"/>
      <c r="X808" s="84"/>
      <c r="Y808" s="85"/>
      <c r="Z808" s="70" t="str">
        <f>IFERROR(VLOOKUP(Y808, '【参考】数式用'!$A$2:$B$50, 2, FALSE), "")</f>
        <v/>
      </c>
      <c r="AA808" s="2"/>
      <c r="AB808" s="2"/>
      <c r="AC808" s="2"/>
      <c r="AD808" s="2"/>
      <c r="AE808" s="2"/>
      <c r="AF808" s="2"/>
      <c r="AG808" s="2"/>
      <c r="AH808" s="2"/>
      <c r="AI808" s="2"/>
      <c r="AJ808" s="2"/>
    </row>
    <row r="809" ht="34.5" customHeight="1">
      <c r="A809" s="2"/>
      <c r="B809" s="50">
        <f t="shared" si="1"/>
        <v>771</v>
      </c>
      <c r="C809" s="79"/>
      <c r="D809" s="80"/>
      <c r="E809" s="80"/>
      <c r="F809" s="80"/>
      <c r="G809" s="80"/>
      <c r="H809" s="80"/>
      <c r="I809" s="80"/>
      <c r="J809" s="80"/>
      <c r="K809" s="80"/>
      <c r="L809" s="81"/>
      <c r="M809" s="82"/>
      <c r="N809" s="40"/>
      <c r="O809" s="40"/>
      <c r="P809" s="40"/>
      <c r="Q809" s="56"/>
      <c r="R809" s="82"/>
      <c r="S809" s="40"/>
      <c r="T809" s="40"/>
      <c r="U809" s="40"/>
      <c r="V809" s="56"/>
      <c r="W809" s="83"/>
      <c r="X809" s="84"/>
      <c r="Y809" s="85"/>
      <c r="Z809" s="70" t="str">
        <f>IFERROR(VLOOKUP(Y809, '【参考】数式用'!$A$2:$B$50, 2, FALSE), "")</f>
        <v/>
      </c>
      <c r="AA809" s="2"/>
      <c r="AB809" s="2"/>
      <c r="AC809" s="2"/>
      <c r="AD809" s="2"/>
      <c r="AE809" s="2"/>
      <c r="AF809" s="2"/>
      <c r="AG809" s="2"/>
      <c r="AH809" s="2"/>
      <c r="AI809" s="2"/>
      <c r="AJ809" s="2"/>
    </row>
    <row r="810" ht="34.5" customHeight="1">
      <c r="A810" s="2"/>
      <c r="B810" s="50">
        <f t="shared" si="1"/>
        <v>772</v>
      </c>
      <c r="C810" s="79"/>
      <c r="D810" s="80"/>
      <c r="E810" s="80"/>
      <c r="F810" s="80"/>
      <c r="G810" s="80"/>
      <c r="H810" s="80"/>
      <c r="I810" s="80"/>
      <c r="J810" s="80"/>
      <c r="K810" s="80"/>
      <c r="L810" s="81"/>
      <c r="M810" s="82"/>
      <c r="N810" s="40"/>
      <c r="O810" s="40"/>
      <c r="P810" s="40"/>
      <c r="Q810" s="56"/>
      <c r="R810" s="82"/>
      <c r="S810" s="40"/>
      <c r="T810" s="40"/>
      <c r="U810" s="40"/>
      <c r="V810" s="56"/>
      <c r="W810" s="83"/>
      <c r="X810" s="84"/>
      <c r="Y810" s="85"/>
      <c r="Z810" s="70" t="str">
        <f>IFERROR(VLOOKUP(Y810, '【参考】数式用'!$A$2:$B$50, 2, FALSE), "")</f>
        <v/>
      </c>
      <c r="AA810" s="2"/>
      <c r="AB810" s="2"/>
      <c r="AC810" s="2"/>
      <c r="AD810" s="2"/>
      <c r="AE810" s="2"/>
      <c r="AF810" s="2"/>
      <c r="AG810" s="2"/>
      <c r="AH810" s="2"/>
      <c r="AI810" s="2"/>
      <c r="AJ810" s="2"/>
    </row>
    <row r="811" ht="34.5" customHeight="1">
      <c r="A811" s="2"/>
      <c r="B811" s="50">
        <f t="shared" si="1"/>
        <v>773</v>
      </c>
      <c r="C811" s="79"/>
      <c r="D811" s="80"/>
      <c r="E811" s="80"/>
      <c r="F811" s="80"/>
      <c r="G811" s="80"/>
      <c r="H811" s="80"/>
      <c r="I811" s="80"/>
      <c r="J811" s="80"/>
      <c r="K811" s="80"/>
      <c r="L811" s="81"/>
      <c r="M811" s="82"/>
      <c r="N811" s="40"/>
      <c r="O811" s="40"/>
      <c r="P811" s="40"/>
      <c r="Q811" s="56"/>
      <c r="R811" s="82"/>
      <c r="S811" s="40"/>
      <c r="T811" s="40"/>
      <c r="U811" s="40"/>
      <c r="V811" s="56"/>
      <c r="W811" s="83"/>
      <c r="X811" s="84"/>
      <c r="Y811" s="85"/>
      <c r="Z811" s="70" t="str">
        <f>IFERROR(VLOOKUP(Y811, '【参考】数式用'!$A$2:$B$50, 2, FALSE), "")</f>
        <v/>
      </c>
      <c r="AA811" s="2"/>
      <c r="AB811" s="2"/>
      <c r="AC811" s="2"/>
      <c r="AD811" s="2"/>
      <c r="AE811" s="2"/>
      <c r="AF811" s="2"/>
      <c r="AG811" s="2"/>
      <c r="AH811" s="2"/>
      <c r="AI811" s="2"/>
      <c r="AJ811" s="2"/>
    </row>
    <row r="812" ht="34.5" customHeight="1">
      <c r="A812" s="2"/>
      <c r="B812" s="50">
        <f t="shared" si="1"/>
        <v>774</v>
      </c>
      <c r="C812" s="79"/>
      <c r="D812" s="80"/>
      <c r="E812" s="80"/>
      <c r="F812" s="80"/>
      <c r="G812" s="80"/>
      <c r="H812" s="80"/>
      <c r="I812" s="80"/>
      <c r="J812" s="80"/>
      <c r="K812" s="80"/>
      <c r="L812" s="81"/>
      <c r="M812" s="82"/>
      <c r="N812" s="40"/>
      <c r="O812" s="40"/>
      <c r="P812" s="40"/>
      <c r="Q812" s="56"/>
      <c r="R812" s="82"/>
      <c r="S812" s="40"/>
      <c r="T812" s="40"/>
      <c r="U812" s="40"/>
      <c r="V812" s="56"/>
      <c r="W812" s="83"/>
      <c r="X812" s="84"/>
      <c r="Y812" s="85"/>
      <c r="Z812" s="70" t="str">
        <f>IFERROR(VLOOKUP(Y812, '【参考】数式用'!$A$2:$B$50, 2, FALSE), "")</f>
        <v/>
      </c>
      <c r="AA812" s="2"/>
      <c r="AB812" s="2"/>
      <c r="AC812" s="2"/>
      <c r="AD812" s="2"/>
      <c r="AE812" s="2"/>
      <c r="AF812" s="2"/>
      <c r="AG812" s="2"/>
      <c r="AH812" s="2"/>
      <c r="AI812" s="2"/>
      <c r="AJ812" s="2"/>
    </row>
    <row r="813" ht="34.5" customHeight="1">
      <c r="A813" s="2"/>
      <c r="B813" s="50">
        <f t="shared" si="1"/>
        <v>775</v>
      </c>
      <c r="C813" s="79"/>
      <c r="D813" s="80"/>
      <c r="E813" s="80"/>
      <c r="F813" s="80"/>
      <c r="G813" s="80"/>
      <c r="H813" s="80"/>
      <c r="I813" s="80"/>
      <c r="J813" s="80"/>
      <c r="K813" s="80"/>
      <c r="L813" s="81"/>
      <c r="M813" s="82"/>
      <c r="N813" s="40"/>
      <c r="O813" s="40"/>
      <c r="P813" s="40"/>
      <c r="Q813" s="56"/>
      <c r="R813" s="82"/>
      <c r="S813" s="40"/>
      <c r="T813" s="40"/>
      <c r="U813" s="40"/>
      <c r="V813" s="56"/>
      <c r="W813" s="83"/>
      <c r="X813" s="84"/>
      <c r="Y813" s="85"/>
      <c r="Z813" s="70" t="str">
        <f>IFERROR(VLOOKUP(Y813, '【参考】数式用'!$A$2:$B$50, 2, FALSE), "")</f>
        <v/>
      </c>
      <c r="AA813" s="2"/>
      <c r="AB813" s="2"/>
      <c r="AC813" s="2"/>
      <c r="AD813" s="2"/>
      <c r="AE813" s="2"/>
      <c r="AF813" s="2"/>
      <c r="AG813" s="2"/>
      <c r="AH813" s="2"/>
      <c r="AI813" s="2"/>
      <c r="AJ813" s="2"/>
    </row>
    <row r="814" ht="34.5" customHeight="1">
      <c r="A814" s="2"/>
      <c r="B814" s="50">
        <f t="shared" si="1"/>
        <v>776</v>
      </c>
      <c r="C814" s="79"/>
      <c r="D814" s="80"/>
      <c r="E814" s="80"/>
      <c r="F814" s="80"/>
      <c r="G814" s="80"/>
      <c r="H814" s="80"/>
      <c r="I814" s="80"/>
      <c r="J814" s="80"/>
      <c r="K814" s="80"/>
      <c r="L814" s="81"/>
      <c r="M814" s="82"/>
      <c r="N814" s="40"/>
      <c r="O814" s="40"/>
      <c r="P814" s="40"/>
      <c r="Q814" s="56"/>
      <c r="R814" s="82"/>
      <c r="S814" s="40"/>
      <c r="T814" s="40"/>
      <c r="U814" s="40"/>
      <c r="V814" s="56"/>
      <c r="W814" s="83"/>
      <c r="X814" s="84"/>
      <c r="Y814" s="85"/>
      <c r="Z814" s="70" t="str">
        <f>IFERROR(VLOOKUP(Y814, '【参考】数式用'!$A$2:$B$50, 2, FALSE), "")</f>
        <v/>
      </c>
      <c r="AA814" s="2"/>
      <c r="AB814" s="2"/>
      <c r="AC814" s="2"/>
      <c r="AD814" s="2"/>
      <c r="AE814" s="2"/>
      <c r="AF814" s="2"/>
      <c r="AG814" s="2"/>
      <c r="AH814" s="2"/>
      <c r="AI814" s="2"/>
      <c r="AJ814" s="2"/>
    </row>
    <row r="815" ht="34.5" customHeight="1">
      <c r="A815" s="2"/>
      <c r="B815" s="50">
        <f t="shared" si="1"/>
        <v>777</v>
      </c>
      <c r="C815" s="79"/>
      <c r="D815" s="80"/>
      <c r="E815" s="80"/>
      <c r="F815" s="80"/>
      <c r="G815" s="80"/>
      <c r="H815" s="80"/>
      <c r="I815" s="80"/>
      <c r="J815" s="80"/>
      <c r="K815" s="80"/>
      <c r="L815" s="81"/>
      <c r="M815" s="82"/>
      <c r="N815" s="40"/>
      <c r="O815" s="40"/>
      <c r="P815" s="40"/>
      <c r="Q815" s="56"/>
      <c r="R815" s="82"/>
      <c r="S815" s="40"/>
      <c r="T815" s="40"/>
      <c r="U815" s="40"/>
      <c r="V815" s="56"/>
      <c r="W815" s="83"/>
      <c r="X815" s="84"/>
      <c r="Y815" s="85"/>
      <c r="Z815" s="70" t="str">
        <f>IFERROR(VLOOKUP(Y815, '【参考】数式用'!$A$2:$B$50, 2, FALSE), "")</f>
        <v/>
      </c>
      <c r="AA815" s="2"/>
      <c r="AB815" s="2"/>
      <c r="AC815" s="2"/>
      <c r="AD815" s="2"/>
      <c r="AE815" s="2"/>
      <c r="AF815" s="2"/>
      <c r="AG815" s="2"/>
      <c r="AH815" s="2"/>
      <c r="AI815" s="2"/>
      <c r="AJ815" s="2"/>
    </row>
    <row r="816" ht="34.5" customHeight="1">
      <c r="A816" s="2"/>
      <c r="B816" s="50">
        <f t="shared" si="1"/>
        <v>778</v>
      </c>
      <c r="C816" s="79"/>
      <c r="D816" s="80"/>
      <c r="E816" s="80"/>
      <c r="F816" s="80"/>
      <c r="G816" s="80"/>
      <c r="H816" s="80"/>
      <c r="I816" s="80"/>
      <c r="J816" s="80"/>
      <c r="K816" s="80"/>
      <c r="L816" s="81"/>
      <c r="M816" s="82"/>
      <c r="N816" s="40"/>
      <c r="O816" s="40"/>
      <c r="P816" s="40"/>
      <c r="Q816" s="56"/>
      <c r="R816" s="82"/>
      <c r="S816" s="40"/>
      <c r="T816" s="40"/>
      <c r="U816" s="40"/>
      <c r="V816" s="56"/>
      <c r="W816" s="83"/>
      <c r="X816" s="84"/>
      <c r="Y816" s="85"/>
      <c r="Z816" s="70" t="str">
        <f>IFERROR(VLOOKUP(Y816, '【参考】数式用'!$A$2:$B$50, 2, FALSE), "")</f>
        <v/>
      </c>
      <c r="AA816" s="2"/>
      <c r="AB816" s="2"/>
      <c r="AC816" s="2"/>
      <c r="AD816" s="2"/>
      <c r="AE816" s="2"/>
      <c r="AF816" s="2"/>
      <c r="AG816" s="2"/>
      <c r="AH816" s="2"/>
      <c r="AI816" s="2"/>
      <c r="AJ816" s="2"/>
    </row>
    <row r="817" ht="34.5" customHeight="1">
      <c r="A817" s="2"/>
      <c r="B817" s="50">
        <f t="shared" si="1"/>
        <v>779</v>
      </c>
      <c r="C817" s="79"/>
      <c r="D817" s="80"/>
      <c r="E817" s="80"/>
      <c r="F817" s="80"/>
      <c r="G817" s="80"/>
      <c r="H817" s="80"/>
      <c r="I817" s="80"/>
      <c r="J817" s="80"/>
      <c r="K817" s="80"/>
      <c r="L817" s="81"/>
      <c r="M817" s="82"/>
      <c r="N817" s="40"/>
      <c r="O817" s="40"/>
      <c r="P817" s="40"/>
      <c r="Q817" s="56"/>
      <c r="R817" s="82"/>
      <c r="S817" s="40"/>
      <c r="T817" s="40"/>
      <c r="U817" s="40"/>
      <c r="V817" s="56"/>
      <c r="W817" s="83"/>
      <c r="X817" s="84"/>
      <c r="Y817" s="85"/>
      <c r="Z817" s="70" t="str">
        <f>IFERROR(VLOOKUP(Y817, '【参考】数式用'!$A$2:$B$50, 2, FALSE), "")</f>
        <v/>
      </c>
      <c r="AA817" s="2"/>
      <c r="AB817" s="2"/>
      <c r="AC817" s="2"/>
      <c r="AD817" s="2"/>
      <c r="AE817" s="2"/>
      <c r="AF817" s="2"/>
      <c r="AG817" s="2"/>
      <c r="AH817" s="2"/>
      <c r="AI817" s="2"/>
      <c r="AJ817" s="2"/>
    </row>
    <row r="818" ht="34.5" customHeight="1">
      <c r="A818" s="2"/>
      <c r="B818" s="50">
        <f t="shared" si="1"/>
        <v>780</v>
      </c>
      <c r="C818" s="79"/>
      <c r="D818" s="80"/>
      <c r="E818" s="80"/>
      <c r="F818" s="80"/>
      <c r="G818" s="80"/>
      <c r="H818" s="80"/>
      <c r="I818" s="80"/>
      <c r="J818" s="80"/>
      <c r="K818" s="80"/>
      <c r="L818" s="81"/>
      <c r="M818" s="82"/>
      <c r="N818" s="40"/>
      <c r="O818" s="40"/>
      <c r="P818" s="40"/>
      <c r="Q818" s="56"/>
      <c r="R818" s="82"/>
      <c r="S818" s="40"/>
      <c r="T818" s="40"/>
      <c r="U818" s="40"/>
      <c r="V818" s="56"/>
      <c r="W818" s="83"/>
      <c r="X818" s="84"/>
      <c r="Y818" s="85"/>
      <c r="Z818" s="70" t="str">
        <f>IFERROR(VLOOKUP(Y818, '【参考】数式用'!$A$2:$B$50, 2, FALSE), "")</f>
        <v/>
      </c>
      <c r="AA818" s="2"/>
      <c r="AB818" s="2"/>
      <c r="AC818" s="2"/>
      <c r="AD818" s="2"/>
      <c r="AE818" s="2"/>
      <c r="AF818" s="2"/>
      <c r="AG818" s="2"/>
      <c r="AH818" s="2"/>
      <c r="AI818" s="2"/>
      <c r="AJ818" s="2"/>
    </row>
    <row r="819" ht="34.5" customHeight="1">
      <c r="A819" s="2"/>
      <c r="B819" s="50">
        <f t="shared" si="1"/>
        <v>781</v>
      </c>
      <c r="C819" s="79"/>
      <c r="D819" s="80"/>
      <c r="E819" s="80"/>
      <c r="F819" s="80"/>
      <c r="G819" s="80"/>
      <c r="H819" s="80"/>
      <c r="I819" s="80"/>
      <c r="J819" s="80"/>
      <c r="K819" s="80"/>
      <c r="L819" s="81"/>
      <c r="M819" s="82"/>
      <c r="N819" s="40"/>
      <c r="O819" s="40"/>
      <c r="P819" s="40"/>
      <c r="Q819" s="56"/>
      <c r="R819" s="82"/>
      <c r="S819" s="40"/>
      <c r="T819" s="40"/>
      <c r="U819" s="40"/>
      <c r="V819" s="56"/>
      <c r="W819" s="83"/>
      <c r="X819" s="84"/>
      <c r="Y819" s="85"/>
      <c r="Z819" s="70" t="str">
        <f>IFERROR(VLOOKUP(Y819, '【参考】数式用'!$A$2:$B$50, 2, FALSE), "")</f>
        <v/>
      </c>
      <c r="AA819" s="2"/>
      <c r="AB819" s="2"/>
      <c r="AC819" s="2"/>
      <c r="AD819" s="2"/>
      <c r="AE819" s="2"/>
      <c r="AF819" s="2"/>
      <c r="AG819" s="2"/>
      <c r="AH819" s="2"/>
      <c r="AI819" s="2"/>
      <c r="AJ819" s="2"/>
    </row>
    <row r="820" ht="34.5" customHeight="1">
      <c r="A820" s="2"/>
      <c r="B820" s="50">
        <f t="shared" si="1"/>
        <v>782</v>
      </c>
      <c r="C820" s="79"/>
      <c r="D820" s="80"/>
      <c r="E820" s="80"/>
      <c r="F820" s="80"/>
      <c r="G820" s="80"/>
      <c r="H820" s="80"/>
      <c r="I820" s="80"/>
      <c r="J820" s="80"/>
      <c r="K820" s="80"/>
      <c r="L820" s="81"/>
      <c r="M820" s="82"/>
      <c r="N820" s="40"/>
      <c r="O820" s="40"/>
      <c r="P820" s="40"/>
      <c r="Q820" s="56"/>
      <c r="R820" s="82"/>
      <c r="S820" s="40"/>
      <c r="T820" s="40"/>
      <c r="U820" s="40"/>
      <c r="V820" s="56"/>
      <c r="W820" s="83"/>
      <c r="X820" s="84"/>
      <c r="Y820" s="85"/>
      <c r="Z820" s="70" t="str">
        <f>IFERROR(VLOOKUP(Y820, '【参考】数式用'!$A$2:$B$50, 2, FALSE), "")</f>
        <v/>
      </c>
      <c r="AA820" s="2"/>
      <c r="AB820" s="2"/>
      <c r="AC820" s="2"/>
      <c r="AD820" s="2"/>
      <c r="AE820" s="2"/>
      <c r="AF820" s="2"/>
      <c r="AG820" s="2"/>
      <c r="AH820" s="2"/>
      <c r="AI820" s="2"/>
      <c r="AJ820" s="2"/>
    </row>
    <row r="821" ht="34.5" customHeight="1">
      <c r="A821" s="2"/>
      <c r="B821" s="50">
        <f t="shared" si="1"/>
        <v>783</v>
      </c>
      <c r="C821" s="79"/>
      <c r="D821" s="80"/>
      <c r="E821" s="80"/>
      <c r="F821" s="80"/>
      <c r="G821" s="80"/>
      <c r="H821" s="80"/>
      <c r="I821" s="80"/>
      <c r="J821" s="80"/>
      <c r="K821" s="80"/>
      <c r="L821" s="81"/>
      <c r="M821" s="82"/>
      <c r="N821" s="40"/>
      <c r="O821" s="40"/>
      <c r="P821" s="40"/>
      <c r="Q821" s="56"/>
      <c r="R821" s="82"/>
      <c r="S821" s="40"/>
      <c r="T821" s="40"/>
      <c r="U821" s="40"/>
      <c r="V821" s="56"/>
      <c r="W821" s="83"/>
      <c r="X821" s="84"/>
      <c r="Y821" s="85"/>
      <c r="Z821" s="70" t="str">
        <f>IFERROR(VLOOKUP(Y821, '【参考】数式用'!$A$2:$B$50, 2, FALSE), "")</f>
        <v/>
      </c>
      <c r="AA821" s="2"/>
      <c r="AB821" s="2"/>
      <c r="AC821" s="2"/>
      <c r="AD821" s="2"/>
      <c r="AE821" s="2"/>
      <c r="AF821" s="2"/>
      <c r="AG821" s="2"/>
      <c r="AH821" s="2"/>
      <c r="AI821" s="2"/>
      <c r="AJ821" s="2"/>
    </row>
    <row r="822" ht="34.5" customHeight="1">
      <c r="A822" s="2"/>
      <c r="B822" s="50">
        <f t="shared" si="1"/>
        <v>784</v>
      </c>
      <c r="C822" s="79"/>
      <c r="D822" s="80"/>
      <c r="E822" s="80"/>
      <c r="F822" s="80"/>
      <c r="G822" s="80"/>
      <c r="H822" s="80"/>
      <c r="I822" s="80"/>
      <c r="J822" s="80"/>
      <c r="K822" s="80"/>
      <c r="L822" s="81"/>
      <c r="M822" s="82"/>
      <c r="N822" s="40"/>
      <c r="O822" s="40"/>
      <c r="P822" s="40"/>
      <c r="Q822" s="56"/>
      <c r="R822" s="82"/>
      <c r="S822" s="40"/>
      <c r="T822" s="40"/>
      <c r="U822" s="40"/>
      <c r="V822" s="56"/>
      <c r="W822" s="83"/>
      <c r="X822" s="84"/>
      <c r="Y822" s="85"/>
      <c r="Z822" s="70" t="str">
        <f>IFERROR(VLOOKUP(Y822, '【参考】数式用'!$A$2:$B$50, 2, FALSE), "")</f>
        <v/>
      </c>
      <c r="AA822" s="2"/>
      <c r="AB822" s="2"/>
      <c r="AC822" s="2"/>
      <c r="AD822" s="2"/>
      <c r="AE822" s="2"/>
      <c r="AF822" s="2"/>
      <c r="AG822" s="2"/>
      <c r="AH822" s="2"/>
      <c r="AI822" s="2"/>
      <c r="AJ822" s="2"/>
    </row>
    <row r="823" ht="34.5" customHeight="1">
      <c r="A823" s="2"/>
      <c r="B823" s="50">
        <f t="shared" si="1"/>
        <v>785</v>
      </c>
      <c r="C823" s="79"/>
      <c r="D823" s="80"/>
      <c r="E823" s="80"/>
      <c r="F823" s="80"/>
      <c r="G823" s="80"/>
      <c r="H823" s="80"/>
      <c r="I823" s="80"/>
      <c r="J823" s="80"/>
      <c r="K823" s="80"/>
      <c r="L823" s="81"/>
      <c r="M823" s="82"/>
      <c r="N823" s="40"/>
      <c r="O823" s="40"/>
      <c r="P823" s="40"/>
      <c r="Q823" s="56"/>
      <c r="R823" s="82"/>
      <c r="S823" s="40"/>
      <c r="T823" s="40"/>
      <c r="U823" s="40"/>
      <c r="V823" s="56"/>
      <c r="W823" s="83"/>
      <c r="X823" s="84"/>
      <c r="Y823" s="85"/>
      <c r="Z823" s="70" t="str">
        <f>IFERROR(VLOOKUP(Y823, '【参考】数式用'!$A$2:$B$50, 2, FALSE), "")</f>
        <v/>
      </c>
      <c r="AA823" s="2"/>
      <c r="AB823" s="2"/>
      <c r="AC823" s="2"/>
      <c r="AD823" s="2"/>
      <c r="AE823" s="2"/>
      <c r="AF823" s="2"/>
      <c r="AG823" s="2"/>
      <c r="AH823" s="2"/>
      <c r="AI823" s="2"/>
      <c r="AJ823" s="2"/>
    </row>
    <row r="824" ht="34.5" customHeight="1">
      <c r="A824" s="2"/>
      <c r="B824" s="50">
        <f t="shared" si="1"/>
        <v>786</v>
      </c>
      <c r="C824" s="79"/>
      <c r="D824" s="80"/>
      <c r="E824" s="80"/>
      <c r="F824" s="80"/>
      <c r="G824" s="80"/>
      <c r="H824" s="80"/>
      <c r="I824" s="80"/>
      <c r="J824" s="80"/>
      <c r="K824" s="80"/>
      <c r="L824" s="81"/>
      <c r="M824" s="82"/>
      <c r="N824" s="40"/>
      <c r="O824" s="40"/>
      <c r="P824" s="40"/>
      <c r="Q824" s="56"/>
      <c r="R824" s="82"/>
      <c r="S824" s="40"/>
      <c r="T824" s="40"/>
      <c r="U824" s="40"/>
      <c r="V824" s="56"/>
      <c r="W824" s="83"/>
      <c r="X824" s="84"/>
      <c r="Y824" s="85"/>
      <c r="Z824" s="70" t="str">
        <f>IFERROR(VLOOKUP(Y824, '【参考】数式用'!$A$2:$B$50, 2, FALSE), "")</f>
        <v/>
      </c>
      <c r="AA824" s="2"/>
      <c r="AB824" s="2"/>
      <c r="AC824" s="2"/>
      <c r="AD824" s="2"/>
      <c r="AE824" s="2"/>
      <c r="AF824" s="2"/>
      <c r="AG824" s="2"/>
      <c r="AH824" s="2"/>
      <c r="AI824" s="2"/>
      <c r="AJ824" s="2"/>
    </row>
    <row r="825" ht="34.5" customHeight="1">
      <c r="A825" s="2"/>
      <c r="B825" s="50">
        <f t="shared" si="1"/>
        <v>787</v>
      </c>
      <c r="C825" s="79"/>
      <c r="D825" s="80"/>
      <c r="E825" s="80"/>
      <c r="F825" s="80"/>
      <c r="G825" s="80"/>
      <c r="H825" s="80"/>
      <c r="I825" s="80"/>
      <c r="J825" s="80"/>
      <c r="K825" s="80"/>
      <c r="L825" s="81"/>
      <c r="M825" s="82"/>
      <c r="N825" s="40"/>
      <c r="O825" s="40"/>
      <c r="P825" s="40"/>
      <c r="Q825" s="56"/>
      <c r="R825" s="82"/>
      <c r="S825" s="40"/>
      <c r="T825" s="40"/>
      <c r="U825" s="40"/>
      <c r="V825" s="56"/>
      <c r="W825" s="83"/>
      <c r="X825" s="84"/>
      <c r="Y825" s="85"/>
      <c r="Z825" s="70" t="str">
        <f>IFERROR(VLOOKUP(Y825, '【参考】数式用'!$A$2:$B$50, 2, FALSE), "")</f>
        <v/>
      </c>
      <c r="AA825" s="2"/>
      <c r="AB825" s="2"/>
      <c r="AC825" s="2"/>
      <c r="AD825" s="2"/>
      <c r="AE825" s="2"/>
      <c r="AF825" s="2"/>
      <c r="AG825" s="2"/>
      <c r="AH825" s="2"/>
      <c r="AI825" s="2"/>
      <c r="AJ825" s="2"/>
    </row>
    <row r="826" ht="34.5" customHeight="1">
      <c r="A826" s="2"/>
      <c r="B826" s="50">
        <f t="shared" si="1"/>
        <v>788</v>
      </c>
      <c r="C826" s="79"/>
      <c r="D826" s="80"/>
      <c r="E826" s="80"/>
      <c r="F826" s="80"/>
      <c r="G826" s="80"/>
      <c r="H826" s="80"/>
      <c r="I826" s="80"/>
      <c r="J826" s="80"/>
      <c r="K826" s="80"/>
      <c r="L826" s="81"/>
      <c r="M826" s="82"/>
      <c r="N826" s="40"/>
      <c r="O826" s="40"/>
      <c r="P826" s="40"/>
      <c r="Q826" s="56"/>
      <c r="R826" s="82"/>
      <c r="S826" s="40"/>
      <c r="T826" s="40"/>
      <c r="U826" s="40"/>
      <c r="V826" s="56"/>
      <c r="W826" s="83"/>
      <c r="X826" s="84"/>
      <c r="Y826" s="85"/>
      <c r="Z826" s="70" t="str">
        <f>IFERROR(VLOOKUP(Y826, '【参考】数式用'!$A$2:$B$50, 2, FALSE), "")</f>
        <v/>
      </c>
      <c r="AA826" s="2"/>
      <c r="AB826" s="2"/>
      <c r="AC826" s="2"/>
      <c r="AD826" s="2"/>
      <c r="AE826" s="2"/>
      <c r="AF826" s="2"/>
      <c r="AG826" s="2"/>
      <c r="AH826" s="2"/>
      <c r="AI826" s="2"/>
      <c r="AJ826" s="2"/>
    </row>
    <row r="827" ht="34.5" customHeight="1">
      <c r="A827" s="2"/>
      <c r="B827" s="50">
        <f t="shared" si="1"/>
        <v>789</v>
      </c>
      <c r="C827" s="79"/>
      <c r="D827" s="80"/>
      <c r="E827" s="80"/>
      <c r="F827" s="80"/>
      <c r="G827" s="80"/>
      <c r="H827" s="80"/>
      <c r="I827" s="80"/>
      <c r="J827" s="80"/>
      <c r="K827" s="80"/>
      <c r="L827" s="81"/>
      <c r="M827" s="82"/>
      <c r="N827" s="40"/>
      <c r="O827" s="40"/>
      <c r="P827" s="40"/>
      <c r="Q827" s="56"/>
      <c r="R827" s="82"/>
      <c r="S827" s="40"/>
      <c r="T827" s="40"/>
      <c r="U827" s="40"/>
      <c r="V827" s="56"/>
      <c r="W827" s="83"/>
      <c r="X827" s="84"/>
      <c r="Y827" s="85"/>
      <c r="Z827" s="70" t="str">
        <f>IFERROR(VLOOKUP(Y827, '【参考】数式用'!$A$2:$B$50, 2, FALSE), "")</f>
        <v/>
      </c>
      <c r="AA827" s="2"/>
      <c r="AB827" s="2"/>
      <c r="AC827" s="2"/>
      <c r="AD827" s="2"/>
      <c r="AE827" s="2"/>
      <c r="AF827" s="2"/>
      <c r="AG827" s="2"/>
      <c r="AH827" s="2"/>
      <c r="AI827" s="2"/>
      <c r="AJ827" s="2"/>
    </row>
    <row r="828" ht="34.5" customHeight="1">
      <c r="A828" s="2"/>
      <c r="B828" s="50">
        <f t="shared" si="1"/>
        <v>790</v>
      </c>
      <c r="C828" s="79"/>
      <c r="D828" s="80"/>
      <c r="E828" s="80"/>
      <c r="F828" s="80"/>
      <c r="G828" s="80"/>
      <c r="H828" s="80"/>
      <c r="I828" s="80"/>
      <c r="J828" s="80"/>
      <c r="K828" s="80"/>
      <c r="L828" s="81"/>
      <c r="M828" s="82"/>
      <c r="N828" s="40"/>
      <c r="O828" s="40"/>
      <c r="P828" s="40"/>
      <c r="Q828" s="56"/>
      <c r="R828" s="82"/>
      <c r="S828" s="40"/>
      <c r="T828" s="40"/>
      <c r="U828" s="40"/>
      <c r="V828" s="56"/>
      <c r="W828" s="83"/>
      <c r="X828" s="84"/>
      <c r="Y828" s="85"/>
      <c r="Z828" s="70" t="str">
        <f>IFERROR(VLOOKUP(Y828, '【参考】数式用'!$A$2:$B$50, 2, FALSE), "")</f>
        <v/>
      </c>
      <c r="AA828" s="2"/>
      <c r="AB828" s="2"/>
      <c r="AC828" s="2"/>
      <c r="AD828" s="2"/>
      <c r="AE828" s="2"/>
      <c r="AF828" s="2"/>
      <c r="AG828" s="2"/>
      <c r="AH828" s="2"/>
      <c r="AI828" s="2"/>
      <c r="AJ828" s="2"/>
    </row>
    <row r="829" ht="34.5" customHeight="1">
      <c r="A829" s="2"/>
      <c r="B829" s="50">
        <f t="shared" si="1"/>
        <v>791</v>
      </c>
      <c r="C829" s="79"/>
      <c r="D829" s="80"/>
      <c r="E829" s="80"/>
      <c r="F829" s="80"/>
      <c r="G829" s="80"/>
      <c r="H829" s="80"/>
      <c r="I829" s="80"/>
      <c r="J829" s="80"/>
      <c r="K829" s="80"/>
      <c r="L829" s="81"/>
      <c r="M829" s="82"/>
      <c r="N829" s="40"/>
      <c r="O829" s="40"/>
      <c r="P829" s="40"/>
      <c r="Q829" s="56"/>
      <c r="R829" s="82"/>
      <c r="S829" s="40"/>
      <c r="T829" s="40"/>
      <c r="U829" s="40"/>
      <c r="V829" s="56"/>
      <c r="W829" s="83"/>
      <c r="X829" s="84"/>
      <c r="Y829" s="85"/>
      <c r="Z829" s="70" t="str">
        <f>IFERROR(VLOOKUP(Y829, '【参考】数式用'!$A$2:$B$50, 2, FALSE), "")</f>
        <v/>
      </c>
      <c r="AA829" s="2"/>
      <c r="AB829" s="2"/>
      <c r="AC829" s="2"/>
      <c r="AD829" s="2"/>
      <c r="AE829" s="2"/>
      <c r="AF829" s="2"/>
      <c r="AG829" s="2"/>
      <c r="AH829" s="2"/>
      <c r="AI829" s="2"/>
      <c r="AJ829" s="2"/>
    </row>
    <row r="830" ht="34.5" customHeight="1">
      <c r="A830" s="2"/>
      <c r="B830" s="50">
        <f t="shared" si="1"/>
        <v>792</v>
      </c>
      <c r="C830" s="79"/>
      <c r="D830" s="80"/>
      <c r="E830" s="80"/>
      <c r="F830" s="80"/>
      <c r="G830" s="80"/>
      <c r="H830" s="80"/>
      <c r="I830" s="80"/>
      <c r="J830" s="80"/>
      <c r="K830" s="80"/>
      <c r="L830" s="81"/>
      <c r="M830" s="82"/>
      <c r="N830" s="40"/>
      <c r="O830" s="40"/>
      <c r="P830" s="40"/>
      <c r="Q830" s="56"/>
      <c r="R830" s="82"/>
      <c r="S830" s="40"/>
      <c r="T830" s="40"/>
      <c r="U830" s="40"/>
      <c r="V830" s="56"/>
      <c r="W830" s="83"/>
      <c r="X830" s="84"/>
      <c r="Y830" s="85"/>
      <c r="Z830" s="70" t="str">
        <f>IFERROR(VLOOKUP(Y830, '【参考】数式用'!$A$2:$B$50, 2, FALSE), "")</f>
        <v/>
      </c>
      <c r="AA830" s="2"/>
      <c r="AB830" s="2"/>
      <c r="AC830" s="2"/>
      <c r="AD830" s="2"/>
      <c r="AE830" s="2"/>
      <c r="AF830" s="2"/>
      <c r="AG830" s="2"/>
      <c r="AH830" s="2"/>
      <c r="AI830" s="2"/>
      <c r="AJ830" s="2"/>
    </row>
    <row r="831" ht="34.5" customHeight="1">
      <c r="A831" s="2"/>
      <c r="B831" s="50">
        <f t="shared" si="1"/>
        <v>793</v>
      </c>
      <c r="C831" s="79"/>
      <c r="D831" s="80"/>
      <c r="E831" s="80"/>
      <c r="F831" s="80"/>
      <c r="G831" s="80"/>
      <c r="H831" s="80"/>
      <c r="I831" s="80"/>
      <c r="J831" s="80"/>
      <c r="K831" s="80"/>
      <c r="L831" s="81"/>
      <c r="M831" s="82"/>
      <c r="N831" s="40"/>
      <c r="O831" s="40"/>
      <c r="P831" s="40"/>
      <c r="Q831" s="56"/>
      <c r="R831" s="82"/>
      <c r="S831" s="40"/>
      <c r="T831" s="40"/>
      <c r="U831" s="40"/>
      <c r="V831" s="56"/>
      <c r="W831" s="83"/>
      <c r="X831" s="84"/>
      <c r="Y831" s="85"/>
      <c r="Z831" s="70" t="str">
        <f>IFERROR(VLOOKUP(Y831, '【参考】数式用'!$A$2:$B$50, 2, FALSE), "")</f>
        <v/>
      </c>
      <c r="AA831" s="2"/>
      <c r="AB831" s="2"/>
      <c r="AC831" s="2"/>
      <c r="AD831" s="2"/>
      <c r="AE831" s="2"/>
      <c r="AF831" s="2"/>
      <c r="AG831" s="2"/>
      <c r="AH831" s="2"/>
      <c r="AI831" s="2"/>
      <c r="AJ831" s="2"/>
    </row>
    <row r="832" ht="34.5" customHeight="1">
      <c r="A832" s="2"/>
      <c r="B832" s="50">
        <f t="shared" si="1"/>
        <v>794</v>
      </c>
      <c r="C832" s="79"/>
      <c r="D832" s="80"/>
      <c r="E832" s="80"/>
      <c r="F832" s="80"/>
      <c r="G832" s="80"/>
      <c r="H832" s="80"/>
      <c r="I832" s="80"/>
      <c r="J832" s="80"/>
      <c r="K832" s="80"/>
      <c r="L832" s="81"/>
      <c r="M832" s="82"/>
      <c r="N832" s="40"/>
      <c r="O832" s="40"/>
      <c r="P832" s="40"/>
      <c r="Q832" s="56"/>
      <c r="R832" s="82"/>
      <c r="S832" s="40"/>
      <c r="T832" s="40"/>
      <c r="U832" s="40"/>
      <c r="V832" s="56"/>
      <c r="W832" s="83"/>
      <c r="X832" s="84"/>
      <c r="Y832" s="85"/>
      <c r="Z832" s="70" t="str">
        <f>IFERROR(VLOOKUP(Y832, '【参考】数式用'!$A$2:$B$50, 2, FALSE), "")</f>
        <v/>
      </c>
      <c r="AA832" s="2"/>
      <c r="AB832" s="2"/>
      <c r="AC832" s="2"/>
      <c r="AD832" s="2"/>
      <c r="AE832" s="2"/>
      <c r="AF832" s="2"/>
      <c r="AG832" s="2"/>
      <c r="AH832" s="2"/>
      <c r="AI832" s="2"/>
      <c r="AJ832" s="2"/>
    </row>
    <row r="833" ht="34.5" customHeight="1">
      <c r="A833" s="2"/>
      <c r="B833" s="50">
        <f t="shared" si="1"/>
        <v>795</v>
      </c>
      <c r="C833" s="79"/>
      <c r="D833" s="80"/>
      <c r="E833" s="80"/>
      <c r="F833" s="80"/>
      <c r="G833" s="80"/>
      <c r="H833" s="80"/>
      <c r="I833" s="80"/>
      <c r="J833" s="80"/>
      <c r="K833" s="80"/>
      <c r="L833" s="81"/>
      <c r="M833" s="82"/>
      <c r="N833" s="40"/>
      <c r="O833" s="40"/>
      <c r="P833" s="40"/>
      <c r="Q833" s="56"/>
      <c r="R833" s="82"/>
      <c r="S833" s="40"/>
      <c r="T833" s="40"/>
      <c r="U833" s="40"/>
      <c r="V833" s="56"/>
      <c r="W833" s="83"/>
      <c r="X833" s="84"/>
      <c r="Y833" s="85"/>
      <c r="Z833" s="70" t="str">
        <f>IFERROR(VLOOKUP(Y833, '【参考】数式用'!$A$2:$B$50, 2, FALSE), "")</f>
        <v/>
      </c>
      <c r="AA833" s="2"/>
      <c r="AB833" s="2"/>
      <c r="AC833" s="2"/>
      <c r="AD833" s="2"/>
      <c r="AE833" s="2"/>
      <c r="AF833" s="2"/>
      <c r="AG833" s="2"/>
      <c r="AH833" s="2"/>
      <c r="AI833" s="2"/>
      <c r="AJ833" s="2"/>
    </row>
    <row r="834" ht="34.5" customHeight="1">
      <c r="A834" s="2"/>
      <c r="B834" s="50">
        <f t="shared" si="1"/>
        <v>796</v>
      </c>
      <c r="C834" s="79"/>
      <c r="D834" s="80"/>
      <c r="E834" s="80"/>
      <c r="F834" s="80"/>
      <c r="G834" s="80"/>
      <c r="H834" s="80"/>
      <c r="I834" s="80"/>
      <c r="J834" s="80"/>
      <c r="K834" s="80"/>
      <c r="L834" s="81"/>
      <c r="M834" s="82"/>
      <c r="N834" s="40"/>
      <c r="O834" s="40"/>
      <c r="P834" s="40"/>
      <c r="Q834" s="56"/>
      <c r="R834" s="82"/>
      <c r="S834" s="40"/>
      <c r="T834" s="40"/>
      <c r="U834" s="40"/>
      <c r="V834" s="56"/>
      <c r="W834" s="83"/>
      <c r="X834" s="84"/>
      <c r="Y834" s="85"/>
      <c r="Z834" s="70" t="str">
        <f>IFERROR(VLOOKUP(Y834, '【参考】数式用'!$A$2:$B$50, 2, FALSE), "")</f>
        <v/>
      </c>
      <c r="AA834" s="2"/>
      <c r="AB834" s="2"/>
      <c r="AC834" s="2"/>
      <c r="AD834" s="2"/>
      <c r="AE834" s="2"/>
      <c r="AF834" s="2"/>
      <c r="AG834" s="2"/>
      <c r="AH834" s="2"/>
      <c r="AI834" s="2"/>
      <c r="AJ834" s="2"/>
    </row>
    <row r="835" ht="34.5" customHeight="1">
      <c r="A835" s="2"/>
      <c r="B835" s="50">
        <f t="shared" si="1"/>
        <v>797</v>
      </c>
      <c r="C835" s="79"/>
      <c r="D835" s="80"/>
      <c r="E835" s="80"/>
      <c r="F835" s="80"/>
      <c r="G835" s="80"/>
      <c r="H835" s="80"/>
      <c r="I835" s="80"/>
      <c r="J835" s="80"/>
      <c r="K835" s="80"/>
      <c r="L835" s="81"/>
      <c r="M835" s="82"/>
      <c r="N835" s="40"/>
      <c r="O835" s="40"/>
      <c r="P835" s="40"/>
      <c r="Q835" s="56"/>
      <c r="R835" s="82"/>
      <c r="S835" s="40"/>
      <c r="T835" s="40"/>
      <c r="U835" s="40"/>
      <c r="V835" s="56"/>
      <c r="W835" s="83"/>
      <c r="X835" s="84"/>
      <c r="Y835" s="85"/>
      <c r="Z835" s="70" t="str">
        <f>IFERROR(VLOOKUP(Y835, '【参考】数式用'!$A$2:$B$50, 2, FALSE), "")</f>
        <v/>
      </c>
      <c r="AA835" s="2"/>
      <c r="AB835" s="2"/>
      <c r="AC835" s="2"/>
      <c r="AD835" s="2"/>
      <c r="AE835" s="2"/>
      <c r="AF835" s="2"/>
      <c r="AG835" s="2"/>
      <c r="AH835" s="2"/>
      <c r="AI835" s="2"/>
      <c r="AJ835" s="2"/>
    </row>
    <row r="836" ht="34.5" customHeight="1">
      <c r="A836" s="2"/>
      <c r="B836" s="50">
        <f t="shared" si="1"/>
        <v>798</v>
      </c>
      <c r="C836" s="79"/>
      <c r="D836" s="80"/>
      <c r="E836" s="80"/>
      <c r="F836" s="80"/>
      <c r="G836" s="80"/>
      <c r="H836" s="80"/>
      <c r="I836" s="80"/>
      <c r="J836" s="80"/>
      <c r="K836" s="80"/>
      <c r="L836" s="81"/>
      <c r="M836" s="82"/>
      <c r="N836" s="40"/>
      <c r="O836" s="40"/>
      <c r="P836" s="40"/>
      <c r="Q836" s="56"/>
      <c r="R836" s="82"/>
      <c r="S836" s="40"/>
      <c r="T836" s="40"/>
      <c r="U836" s="40"/>
      <c r="V836" s="56"/>
      <c r="W836" s="83"/>
      <c r="X836" s="84"/>
      <c r="Y836" s="85"/>
      <c r="Z836" s="70" t="str">
        <f>IFERROR(VLOOKUP(Y836, '【参考】数式用'!$A$2:$B$50, 2, FALSE), "")</f>
        <v/>
      </c>
      <c r="AA836" s="2"/>
      <c r="AB836" s="2"/>
      <c r="AC836" s="2"/>
      <c r="AD836" s="2"/>
      <c r="AE836" s="2"/>
      <c r="AF836" s="2"/>
      <c r="AG836" s="2"/>
      <c r="AH836" s="2"/>
      <c r="AI836" s="2"/>
      <c r="AJ836" s="2"/>
    </row>
    <row r="837" ht="34.5" customHeight="1">
      <c r="A837" s="2"/>
      <c r="B837" s="50">
        <f t="shared" si="1"/>
        <v>799</v>
      </c>
      <c r="C837" s="79"/>
      <c r="D837" s="80"/>
      <c r="E837" s="80"/>
      <c r="F837" s="80"/>
      <c r="G837" s="80"/>
      <c r="H837" s="80"/>
      <c r="I837" s="80"/>
      <c r="J837" s="80"/>
      <c r="K837" s="80"/>
      <c r="L837" s="81"/>
      <c r="M837" s="82"/>
      <c r="N837" s="40"/>
      <c r="O837" s="40"/>
      <c r="P837" s="40"/>
      <c r="Q837" s="56"/>
      <c r="R837" s="82"/>
      <c r="S837" s="40"/>
      <c r="T837" s="40"/>
      <c r="U837" s="40"/>
      <c r="V837" s="56"/>
      <c r="W837" s="83"/>
      <c r="X837" s="84"/>
      <c r="Y837" s="85"/>
      <c r="Z837" s="70" t="str">
        <f>IFERROR(VLOOKUP(Y837, '【参考】数式用'!$A$2:$B$50, 2, FALSE), "")</f>
        <v/>
      </c>
      <c r="AA837" s="2"/>
      <c r="AB837" s="2"/>
      <c r="AC837" s="2"/>
      <c r="AD837" s="2"/>
      <c r="AE837" s="2"/>
      <c r="AF837" s="2"/>
      <c r="AG837" s="2"/>
      <c r="AH837" s="2"/>
      <c r="AI837" s="2"/>
      <c r="AJ837" s="2"/>
    </row>
    <row r="838" ht="34.5" customHeight="1">
      <c r="A838" s="2"/>
      <c r="B838" s="50">
        <f t="shared" si="1"/>
        <v>800</v>
      </c>
      <c r="C838" s="79"/>
      <c r="D838" s="80"/>
      <c r="E838" s="80"/>
      <c r="F838" s="80"/>
      <c r="G838" s="80"/>
      <c r="H838" s="80"/>
      <c r="I838" s="80"/>
      <c r="J838" s="80"/>
      <c r="K838" s="80"/>
      <c r="L838" s="81"/>
      <c r="M838" s="82"/>
      <c r="N838" s="40"/>
      <c r="O838" s="40"/>
      <c r="P838" s="40"/>
      <c r="Q838" s="56"/>
      <c r="R838" s="82"/>
      <c r="S838" s="40"/>
      <c r="T838" s="40"/>
      <c r="U838" s="40"/>
      <c r="V838" s="56"/>
      <c r="W838" s="83"/>
      <c r="X838" s="84"/>
      <c r="Y838" s="85"/>
      <c r="Z838" s="70" t="str">
        <f>IFERROR(VLOOKUP(Y838, '【参考】数式用'!$A$2:$B$50, 2, FALSE), "")</f>
        <v/>
      </c>
      <c r="AA838" s="2"/>
      <c r="AB838" s="2"/>
      <c r="AC838" s="2"/>
      <c r="AD838" s="2"/>
      <c r="AE838" s="2"/>
      <c r="AF838" s="2"/>
      <c r="AG838" s="2"/>
      <c r="AH838" s="2"/>
      <c r="AI838" s="2"/>
      <c r="AJ838" s="2"/>
    </row>
    <row r="839" ht="34.5" customHeight="1">
      <c r="A839" s="2"/>
      <c r="B839" s="50">
        <f t="shared" si="1"/>
        <v>801</v>
      </c>
      <c r="C839" s="79"/>
      <c r="D839" s="80"/>
      <c r="E839" s="80"/>
      <c r="F839" s="80"/>
      <c r="G839" s="80"/>
      <c r="H839" s="80"/>
      <c r="I839" s="80"/>
      <c r="J839" s="80"/>
      <c r="K839" s="80"/>
      <c r="L839" s="81"/>
      <c r="M839" s="82"/>
      <c r="N839" s="40"/>
      <c r="O839" s="40"/>
      <c r="P839" s="40"/>
      <c r="Q839" s="56"/>
      <c r="R839" s="82"/>
      <c r="S839" s="40"/>
      <c r="T839" s="40"/>
      <c r="U839" s="40"/>
      <c r="V839" s="56"/>
      <c r="W839" s="83"/>
      <c r="X839" s="84"/>
      <c r="Y839" s="85"/>
      <c r="Z839" s="70" t="str">
        <f>IFERROR(VLOOKUP(Y839, '【参考】数式用'!$A$2:$B$50, 2, FALSE), "")</f>
        <v/>
      </c>
      <c r="AA839" s="2"/>
      <c r="AB839" s="2"/>
      <c r="AC839" s="2"/>
      <c r="AD839" s="2"/>
      <c r="AE839" s="2"/>
      <c r="AF839" s="2"/>
      <c r="AG839" s="2"/>
      <c r="AH839" s="2"/>
      <c r="AI839" s="2"/>
      <c r="AJ839" s="2"/>
    </row>
    <row r="840" ht="34.5" customHeight="1">
      <c r="A840" s="2"/>
      <c r="B840" s="50">
        <f t="shared" si="1"/>
        <v>802</v>
      </c>
      <c r="C840" s="79"/>
      <c r="D840" s="80"/>
      <c r="E840" s="80"/>
      <c r="F840" s="80"/>
      <c r="G840" s="80"/>
      <c r="H840" s="80"/>
      <c r="I840" s="80"/>
      <c r="J840" s="80"/>
      <c r="K840" s="80"/>
      <c r="L840" s="81"/>
      <c r="M840" s="82"/>
      <c r="N840" s="40"/>
      <c r="O840" s="40"/>
      <c r="P840" s="40"/>
      <c r="Q840" s="56"/>
      <c r="R840" s="82"/>
      <c r="S840" s="40"/>
      <c r="T840" s="40"/>
      <c r="U840" s="40"/>
      <c r="V840" s="56"/>
      <c r="W840" s="83"/>
      <c r="X840" s="84"/>
      <c r="Y840" s="85"/>
      <c r="Z840" s="70" t="str">
        <f>IFERROR(VLOOKUP(Y840, '【参考】数式用'!$A$2:$B$50, 2, FALSE), "")</f>
        <v/>
      </c>
      <c r="AA840" s="2"/>
      <c r="AB840" s="2"/>
      <c r="AC840" s="2"/>
      <c r="AD840" s="2"/>
      <c r="AE840" s="2"/>
      <c r="AF840" s="2"/>
      <c r="AG840" s="2"/>
      <c r="AH840" s="2"/>
      <c r="AI840" s="2"/>
      <c r="AJ840" s="2"/>
    </row>
    <row r="841" ht="34.5" customHeight="1">
      <c r="A841" s="2"/>
      <c r="B841" s="50">
        <f t="shared" si="1"/>
        <v>803</v>
      </c>
      <c r="C841" s="79"/>
      <c r="D841" s="80"/>
      <c r="E841" s="80"/>
      <c r="F841" s="80"/>
      <c r="G841" s="80"/>
      <c r="H841" s="80"/>
      <c r="I841" s="80"/>
      <c r="J841" s="80"/>
      <c r="K841" s="80"/>
      <c r="L841" s="81"/>
      <c r="M841" s="82"/>
      <c r="N841" s="40"/>
      <c r="O841" s="40"/>
      <c r="P841" s="40"/>
      <c r="Q841" s="56"/>
      <c r="R841" s="82"/>
      <c r="S841" s="40"/>
      <c r="T841" s="40"/>
      <c r="U841" s="40"/>
      <c r="V841" s="56"/>
      <c r="W841" s="83"/>
      <c r="X841" s="84"/>
      <c r="Y841" s="85"/>
      <c r="Z841" s="70" t="str">
        <f>IFERROR(VLOOKUP(Y841, '【参考】数式用'!$A$2:$B$50, 2, FALSE), "")</f>
        <v/>
      </c>
      <c r="AA841" s="2"/>
      <c r="AB841" s="2"/>
      <c r="AC841" s="2"/>
      <c r="AD841" s="2"/>
      <c r="AE841" s="2"/>
      <c r="AF841" s="2"/>
      <c r="AG841" s="2"/>
      <c r="AH841" s="2"/>
      <c r="AI841" s="2"/>
      <c r="AJ841" s="2"/>
    </row>
    <row r="842" ht="34.5" customHeight="1">
      <c r="A842" s="2"/>
      <c r="B842" s="50">
        <f t="shared" si="1"/>
        <v>804</v>
      </c>
      <c r="C842" s="79"/>
      <c r="D842" s="80"/>
      <c r="E842" s="80"/>
      <c r="F842" s="80"/>
      <c r="G842" s="80"/>
      <c r="H842" s="80"/>
      <c r="I842" s="80"/>
      <c r="J842" s="80"/>
      <c r="K842" s="80"/>
      <c r="L842" s="81"/>
      <c r="M842" s="82"/>
      <c r="N842" s="40"/>
      <c r="O842" s="40"/>
      <c r="P842" s="40"/>
      <c r="Q842" s="56"/>
      <c r="R842" s="82"/>
      <c r="S842" s="40"/>
      <c r="T842" s="40"/>
      <c r="U842" s="40"/>
      <c r="V842" s="56"/>
      <c r="W842" s="83"/>
      <c r="X842" s="84"/>
      <c r="Y842" s="85"/>
      <c r="Z842" s="70" t="str">
        <f>IFERROR(VLOOKUP(Y842, '【参考】数式用'!$A$2:$B$50, 2, FALSE), "")</f>
        <v/>
      </c>
      <c r="AA842" s="2"/>
      <c r="AB842" s="2"/>
      <c r="AC842" s="2"/>
      <c r="AD842" s="2"/>
      <c r="AE842" s="2"/>
      <c r="AF842" s="2"/>
      <c r="AG842" s="2"/>
      <c r="AH842" s="2"/>
      <c r="AI842" s="2"/>
      <c r="AJ842" s="2"/>
    </row>
    <row r="843" ht="34.5" customHeight="1">
      <c r="A843" s="2"/>
      <c r="B843" s="50">
        <f t="shared" si="1"/>
        <v>805</v>
      </c>
      <c r="C843" s="79"/>
      <c r="D843" s="80"/>
      <c r="E843" s="80"/>
      <c r="F843" s="80"/>
      <c r="G843" s="80"/>
      <c r="H843" s="80"/>
      <c r="I843" s="80"/>
      <c r="J843" s="80"/>
      <c r="K843" s="80"/>
      <c r="L843" s="81"/>
      <c r="M843" s="82"/>
      <c r="N843" s="40"/>
      <c r="O843" s="40"/>
      <c r="P843" s="40"/>
      <c r="Q843" s="56"/>
      <c r="R843" s="82"/>
      <c r="S843" s="40"/>
      <c r="T843" s="40"/>
      <c r="U843" s="40"/>
      <c r="V843" s="56"/>
      <c r="W843" s="83"/>
      <c r="X843" s="84"/>
      <c r="Y843" s="85"/>
      <c r="Z843" s="70" t="str">
        <f>IFERROR(VLOOKUP(Y843, '【参考】数式用'!$A$2:$B$50, 2, FALSE), "")</f>
        <v/>
      </c>
      <c r="AA843" s="2"/>
      <c r="AB843" s="2"/>
      <c r="AC843" s="2"/>
      <c r="AD843" s="2"/>
      <c r="AE843" s="2"/>
      <c r="AF843" s="2"/>
      <c r="AG843" s="2"/>
      <c r="AH843" s="2"/>
      <c r="AI843" s="2"/>
      <c r="AJ843" s="2"/>
    </row>
    <row r="844" ht="34.5" customHeight="1">
      <c r="A844" s="2"/>
      <c r="B844" s="50">
        <f t="shared" si="1"/>
        <v>806</v>
      </c>
      <c r="C844" s="79"/>
      <c r="D844" s="80"/>
      <c r="E844" s="80"/>
      <c r="F844" s="80"/>
      <c r="G844" s="80"/>
      <c r="H844" s="80"/>
      <c r="I844" s="80"/>
      <c r="J844" s="80"/>
      <c r="K844" s="80"/>
      <c r="L844" s="81"/>
      <c r="M844" s="82"/>
      <c r="N844" s="40"/>
      <c r="O844" s="40"/>
      <c r="P844" s="40"/>
      <c r="Q844" s="56"/>
      <c r="R844" s="82"/>
      <c r="S844" s="40"/>
      <c r="T844" s="40"/>
      <c r="U844" s="40"/>
      <c r="V844" s="56"/>
      <c r="W844" s="83"/>
      <c r="X844" s="84"/>
      <c r="Y844" s="85"/>
      <c r="Z844" s="70" t="str">
        <f>IFERROR(VLOOKUP(Y844, '【参考】数式用'!$A$2:$B$50, 2, FALSE), "")</f>
        <v/>
      </c>
      <c r="AA844" s="2"/>
      <c r="AB844" s="2"/>
      <c r="AC844" s="2"/>
      <c r="AD844" s="2"/>
      <c r="AE844" s="2"/>
      <c r="AF844" s="2"/>
      <c r="AG844" s="2"/>
      <c r="AH844" s="2"/>
      <c r="AI844" s="2"/>
      <c r="AJ844" s="2"/>
    </row>
    <row r="845" ht="34.5" customHeight="1">
      <c r="A845" s="2"/>
      <c r="B845" s="50">
        <f t="shared" si="1"/>
        <v>807</v>
      </c>
      <c r="C845" s="79"/>
      <c r="D845" s="80"/>
      <c r="E845" s="80"/>
      <c r="F845" s="80"/>
      <c r="G845" s="80"/>
      <c r="H845" s="80"/>
      <c r="I845" s="80"/>
      <c r="J845" s="80"/>
      <c r="K845" s="80"/>
      <c r="L845" s="81"/>
      <c r="M845" s="82"/>
      <c r="N845" s="40"/>
      <c r="O845" s="40"/>
      <c r="P845" s="40"/>
      <c r="Q845" s="56"/>
      <c r="R845" s="82"/>
      <c r="S845" s="40"/>
      <c r="T845" s="40"/>
      <c r="U845" s="40"/>
      <c r="V845" s="56"/>
      <c r="W845" s="83"/>
      <c r="X845" s="84"/>
      <c r="Y845" s="85"/>
      <c r="Z845" s="70" t="str">
        <f>IFERROR(VLOOKUP(Y845, '【参考】数式用'!$A$2:$B$50, 2, FALSE), "")</f>
        <v/>
      </c>
      <c r="AA845" s="2"/>
      <c r="AB845" s="2"/>
      <c r="AC845" s="2"/>
      <c r="AD845" s="2"/>
      <c r="AE845" s="2"/>
      <c r="AF845" s="2"/>
      <c r="AG845" s="2"/>
      <c r="AH845" s="2"/>
      <c r="AI845" s="2"/>
      <c r="AJ845" s="2"/>
    </row>
    <row r="846" ht="34.5" customHeight="1">
      <c r="A846" s="2"/>
      <c r="B846" s="50">
        <f t="shared" si="1"/>
        <v>808</v>
      </c>
      <c r="C846" s="79"/>
      <c r="D846" s="80"/>
      <c r="E846" s="80"/>
      <c r="F846" s="80"/>
      <c r="G846" s="80"/>
      <c r="H846" s="80"/>
      <c r="I846" s="80"/>
      <c r="J846" s="80"/>
      <c r="K846" s="80"/>
      <c r="L846" s="81"/>
      <c r="M846" s="82"/>
      <c r="N846" s="40"/>
      <c r="O846" s="40"/>
      <c r="P846" s="40"/>
      <c r="Q846" s="56"/>
      <c r="R846" s="82"/>
      <c r="S846" s="40"/>
      <c r="T846" s="40"/>
      <c r="U846" s="40"/>
      <c r="V846" s="56"/>
      <c r="W846" s="83"/>
      <c r="X846" s="84"/>
      <c r="Y846" s="85"/>
      <c r="Z846" s="70" t="str">
        <f>IFERROR(VLOOKUP(Y846, '【参考】数式用'!$A$2:$B$50, 2, FALSE), "")</f>
        <v/>
      </c>
      <c r="AA846" s="2"/>
      <c r="AB846" s="2"/>
      <c r="AC846" s="2"/>
      <c r="AD846" s="2"/>
      <c r="AE846" s="2"/>
      <c r="AF846" s="2"/>
      <c r="AG846" s="2"/>
      <c r="AH846" s="2"/>
      <c r="AI846" s="2"/>
      <c r="AJ846" s="2"/>
    </row>
    <row r="847" ht="34.5" customHeight="1">
      <c r="A847" s="2"/>
      <c r="B847" s="50">
        <f t="shared" si="1"/>
        <v>809</v>
      </c>
      <c r="C847" s="79"/>
      <c r="D847" s="80"/>
      <c r="E847" s="80"/>
      <c r="F847" s="80"/>
      <c r="G847" s="80"/>
      <c r="H847" s="80"/>
      <c r="I847" s="80"/>
      <c r="J847" s="80"/>
      <c r="K847" s="80"/>
      <c r="L847" s="81"/>
      <c r="M847" s="82"/>
      <c r="N847" s="40"/>
      <c r="O847" s="40"/>
      <c r="P847" s="40"/>
      <c r="Q847" s="56"/>
      <c r="R847" s="82"/>
      <c r="S847" s="40"/>
      <c r="T847" s="40"/>
      <c r="U847" s="40"/>
      <c r="V847" s="56"/>
      <c r="W847" s="83"/>
      <c r="X847" s="84"/>
      <c r="Y847" s="85"/>
      <c r="Z847" s="70" t="str">
        <f>IFERROR(VLOOKUP(Y847, '【参考】数式用'!$A$2:$B$50, 2, FALSE), "")</f>
        <v/>
      </c>
      <c r="AA847" s="2"/>
      <c r="AB847" s="2"/>
      <c r="AC847" s="2"/>
      <c r="AD847" s="2"/>
      <c r="AE847" s="2"/>
      <c r="AF847" s="2"/>
      <c r="AG847" s="2"/>
      <c r="AH847" s="2"/>
      <c r="AI847" s="2"/>
      <c r="AJ847" s="2"/>
    </row>
    <row r="848" ht="34.5" customHeight="1">
      <c r="A848" s="2"/>
      <c r="B848" s="50">
        <f t="shared" si="1"/>
        <v>810</v>
      </c>
      <c r="C848" s="79"/>
      <c r="D848" s="80"/>
      <c r="E848" s="80"/>
      <c r="F848" s="80"/>
      <c r="G848" s="80"/>
      <c r="H848" s="80"/>
      <c r="I848" s="80"/>
      <c r="J848" s="80"/>
      <c r="K848" s="80"/>
      <c r="L848" s="81"/>
      <c r="M848" s="82"/>
      <c r="N848" s="40"/>
      <c r="O848" s="40"/>
      <c r="P848" s="40"/>
      <c r="Q848" s="56"/>
      <c r="R848" s="82"/>
      <c r="S848" s="40"/>
      <c r="T848" s="40"/>
      <c r="U848" s="40"/>
      <c r="V848" s="56"/>
      <c r="W848" s="83"/>
      <c r="X848" s="84"/>
      <c r="Y848" s="85"/>
      <c r="Z848" s="70" t="str">
        <f>IFERROR(VLOOKUP(Y848, '【参考】数式用'!$A$2:$B$50, 2, FALSE), "")</f>
        <v/>
      </c>
      <c r="AA848" s="2"/>
      <c r="AB848" s="2"/>
      <c r="AC848" s="2"/>
      <c r="AD848" s="2"/>
      <c r="AE848" s="2"/>
      <c r="AF848" s="2"/>
      <c r="AG848" s="2"/>
      <c r="AH848" s="2"/>
      <c r="AI848" s="2"/>
      <c r="AJ848" s="2"/>
    </row>
    <row r="849" ht="34.5" customHeight="1">
      <c r="A849" s="2"/>
      <c r="B849" s="50">
        <f t="shared" si="1"/>
        <v>811</v>
      </c>
      <c r="C849" s="79"/>
      <c r="D849" s="80"/>
      <c r="E849" s="80"/>
      <c r="F849" s="80"/>
      <c r="G849" s="80"/>
      <c r="H849" s="80"/>
      <c r="I849" s="80"/>
      <c r="J849" s="80"/>
      <c r="K849" s="80"/>
      <c r="L849" s="81"/>
      <c r="M849" s="82"/>
      <c r="N849" s="40"/>
      <c r="O849" s="40"/>
      <c r="P849" s="40"/>
      <c r="Q849" s="56"/>
      <c r="R849" s="82"/>
      <c r="S849" s="40"/>
      <c r="T849" s="40"/>
      <c r="U849" s="40"/>
      <c r="V849" s="56"/>
      <c r="W849" s="83"/>
      <c r="X849" s="84"/>
      <c r="Y849" s="85"/>
      <c r="Z849" s="70" t="str">
        <f>IFERROR(VLOOKUP(Y849, '【参考】数式用'!$A$2:$B$50, 2, FALSE), "")</f>
        <v/>
      </c>
      <c r="AA849" s="2"/>
      <c r="AB849" s="2"/>
      <c r="AC849" s="2"/>
      <c r="AD849" s="2"/>
      <c r="AE849" s="2"/>
      <c r="AF849" s="2"/>
      <c r="AG849" s="2"/>
      <c r="AH849" s="2"/>
      <c r="AI849" s="2"/>
      <c r="AJ849" s="2"/>
    </row>
    <row r="850" ht="34.5" customHeight="1">
      <c r="A850" s="2"/>
      <c r="B850" s="50">
        <f t="shared" si="1"/>
        <v>812</v>
      </c>
      <c r="C850" s="79"/>
      <c r="D850" s="80"/>
      <c r="E850" s="80"/>
      <c r="F850" s="80"/>
      <c r="G850" s="80"/>
      <c r="H850" s="80"/>
      <c r="I850" s="80"/>
      <c r="J850" s="80"/>
      <c r="K850" s="80"/>
      <c r="L850" s="81"/>
      <c r="M850" s="82"/>
      <c r="N850" s="40"/>
      <c r="O850" s="40"/>
      <c r="P850" s="40"/>
      <c r="Q850" s="56"/>
      <c r="R850" s="82"/>
      <c r="S850" s="40"/>
      <c r="T850" s="40"/>
      <c r="U850" s="40"/>
      <c r="V850" s="56"/>
      <c r="W850" s="83"/>
      <c r="X850" s="84"/>
      <c r="Y850" s="85"/>
      <c r="Z850" s="70" t="str">
        <f>IFERROR(VLOOKUP(Y850, '【参考】数式用'!$A$2:$B$50, 2, FALSE), "")</f>
        <v/>
      </c>
      <c r="AA850" s="2"/>
      <c r="AB850" s="2"/>
      <c r="AC850" s="2"/>
      <c r="AD850" s="2"/>
      <c r="AE850" s="2"/>
      <c r="AF850" s="2"/>
      <c r="AG850" s="2"/>
      <c r="AH850" s="2"/>
      <c r="AI850" s="2"/>
      <c r="AJ850" s="2"/>
    </row>
    <row r="851" ht="34.5" customHeight="1">
      <c r="A851" s="2"/>
      <c r="B851" s="50">
        <f t="shared" si="1"/>
        <v>813</v>
      </c>
      <c r="C851" s="79"/>
      <c r="D851" s="80"/>
      <c r="E851" s="80"/>
      <c r="F851" s="80"/>
      <c r="G851" s="80"/>
      <c r="H851" s="80"/>
      <c r="I851" s="80"/>
      <c r="J851" s="80"/>
      <c r="K851" s="80"/>
      <c r="L851" s="81"/>
      <c r="M851" s="82"/>
      <c r="N851" s="40"/>
      <c r="O851" s="40"/>
      <c r="P851" s="40"/>
      <c r="Q851" s="56"/>
      <c r="R851" s="82"/>
      <c r="S851" s="40"/>
      <c r="T851" s="40"/>
      <c r="U851" s="40"/>
      <c r="V851" s="56"/>
      <c r="W851" s="83"/>
      <c r="X851" s="84"/>
      <c r="Y851" s="85"/>
      <c r="Z851" s="70" t="str">
        <f>IFERROR(VLOOKUP(Y851, '【参考】数式用'!$A$2:$B$50, 2, FALSE), "")</f>
        <v/>
      </c>
      <c r="AA851" s="2"/>
      <c r="AB851" s="2"/>
      <c r="AC851" s="2"/>
      <c r="AD851" s="2"/>
      <c r="AE851" s="2"/>
      <c r="AF851" s="2"/>
      <c r="AG851" s="2"/>
      <c r="AH851" s="2"/>
      <c r="AI851" s="2"/>
      <c r="AJ851" s="2"/>
    </row>
    <row r="852" ht="34.5" customHeight="1">
      <c r="A852" s="2"/>
      <c r="B852" s="50">
        <f t="shared" si="1"/>
        <v>814</v>
      </c>
      <c r="C852" s="79"/>
      <c r="D852" s="80"/>
      <c r="E852" s="80"/>
      <c r="F852" s="80"/>
      <c r="G852" s="80"/>
      <c r="H852" s="80"/>
      <c r="I852" s="80"/>
      <c r="J852" s="80"/>
      <c r="K852" s="80"/>
      <c r="L852" s="81"/>
      <c r="M852" s="82"/>
      <c r="N852" s="40"/>
      <c r="O852" s="40"/>
      <c r="P852" s="40"/>
      <c r="Q852" s="56"/>
      <c r="R852" s="82"/>
      <c r="S852" s="40"/>
      <c r="T852" s="40"/>
      <c r="U852" s="40"/>
      <c r="V852" s="56"/>
      <c r="W852" s="83"/>
      <c r="X852" s="84"/>
      <c r="Y852" s="85"/>
      <c r="Z852" s="70" t="str">
        <f>IFERROR(VLOOKUP(Y852, '【参考】数式用'!$A$2:$B$50, 2, FALSE), "")</f>
        <v/>
      </c>
      <c r="AA852" s="2"/>
      <c r="AB852" s="2"/>
      <c r="AC852" s="2"/>
      <c r="AD852" s="2"/>
      <c r="AE852" s="2"/>
      <c r="AF852" s="2"/>
      <c r="AG852" s="2"/>
      <c r="AH852" s="2"/>
      <c r="AI852" s="2"/>
      <c r="AJ852" s="2"/>
    </row>
    <row r="853" ht="34.5" customHeight="1">
      <c r="A853" s="2"/>
      <c r="B853" s="50">
        <f t="shared" si="1"/>
        <v>815</v>
      </c>
      <c r="C853" s="79"/>
      <c r="D853" s="80"/>
      <c r="E853" s="80"/>
      <c r="F853" s="80"/>
      <c r="G853" s="80"/>
      <c r="H853" s="80"/>
      <c r="I853" s="80"/>
      <c r="J853" s="80"/>
      <c r="K853" s="80"/>
      <c r="L853" s="81"/>
      <c r="M853" s="82"/>
      <c r="N853" s="40"/>
      <c r="O853" s="40"/>
      <c r="P853" s="40"/>
      <c r="Q853" s="56"/>
      <c r="R853" s="82"/>
      <c r="S853" s="40"/>
      <c r="T853" s="40"/>
      <c r="U853" s="40"/>
      <c r="V853" s="56"/>
      <c r="W853" s="83"/>
      <c r="X853" s="84"/>
      <c r="Y853" s="85"/>
      <c r="Z853" s="70" t="str">
        <f>IFERROR(VLOOKUP(Y853, '【参考】数式用'!$A$2:$B$50, 2, FALSE), "")</f>
        <v/>
      </c>
      <c r="AA853" s="2"/>
      <c r="AB853" s="2"/>
      <c r="AC853" s="2"/>
      <c r="AD853" s="2"/>
      <c r="AE853" s="2"/>
      <c r="AF853" s="2"/>
      <c r="AG853" s="2"/>
      <c r="AH853" s="2"/>
      <c r="AI853" s="2"/>
      <c r="AJ853" s="2"/>
    </row>
    <row r="854" ht="34.5" customHeight="1">
      <c r="A854" s="2"/>
      <c r="B854" s="50">
        <f t="shared" si="1"/>
        <v>816</v>
      </c>
      <c r="C854" s="79"/>
      <c r="D854" s="80"/>
      <c r="E854" s="80"/>
      <c r="F854" s="80"/>
      <c r="G854" s="80"/>
      <c r="H854" s="80"/>
      <c r="I854" s="80"/>
      <c r="J854" s="80"/>
      <c r="K854" s="80"/>
      <c r="L854" s="81"/>
      <c r="M854" s="82"/>
      <c r="N854" s="40"/>
      <c r="O854" s="40"/>
      <c r="P854" s="40"/>
      <c r="Q854" s="56"/>
      <c r="R854" s="82"/>
      <c r="S854" s="40"/>
      <c r="T854" s="40"/>
      <c r="U854" s="40"/>
      <c r="V854" s="56"/>
      <c r="W854" s="83"/>
      <c r="X854" s="84"/>
      <c r="Y854" s="85"/>
      <c r="Z854" s="70" t="str">
        <f>IFERROR(VLOOKUP(Y854, '【参考】数式用'!$A$2:$B$50, 2, FALSE), "")</f>
        <v/>
      </c>
      <c r="AA854" s="2"/>
      <c r="AB854" s="2"/>
      <c r="AC854" s="2"/>
      <c r="AD854" s="2"/>
      <c r="AE854" s="2"/>
      <c r="AF854" s="2"/>
      <c r="AG854" s="2"/>
      <c r="AH854" s="2"/>
      <c r="AI854" s="2"/>
      <c r="AJ854" s="2"/>
    </row>
    <row r="855" ht="34.5" customHeight="1">
      <c r="A855" s="2"/>
      <c r="B855" s="50">
        <f t="shared" si="1"/>
        <v>817</v>
      </c>
      <c r="C855" s="79"/>
      <c r="D855" s="80"/>
      <c r="E855" s="80"/>
      <c r="F855" s="80"/>
      <c r="G855" s="80"/>
      <c r="H855" s="80"/>
      <c r="I855" s="80"/>
      <c r="J855" s="80"/>
      <c r="K855" s="80"/>
      <c r="L855" s="81"/>
      <c r="M855" s="82"/>
      <c r="N855" s="40"/>
      <c r="O855" s="40"/>
      <c r="P855" s="40"/>
      <c r="Q855" s="56"/>
      <c r="R855" s="82"/>
      <c r="S855" s="40"/>
      <c r="T855" s="40"/>
      <c r="U855" s="40"/>
      <c r="V855" s="56"/>
      <c r="W855" s="83"/>
      <c r="X855" s="84"/>
      <c r="Y855" s="85"/>
      <c r="Z855" s="70" t="str">
        <f>IFERROR(VLOOKUP(Y855, '【参考】数式用'!$A$2:$B$50, 2, FALSE), "")</f>
        <v/>
      </c>
      <c r="AA855" s="2"/>
      <c r="AB855" s="2"/>
      <c r="AC855" s="2"/>
      <c r="AD855" s="2"/>
      <c r="AE855" s="2"/>
      <c r="AF855" s="2"/>
      <c r="AG855" s="2"/>
      <c r="AH855" s="2"/>
      <c r="AI855" s="2"/>
      <c r="AJ855" s="2"/>
    </row>
    <row r="856" ht="34.5" customHeight="1">
      <c r="A856" s="2"/>
      <c r="B856" s="50">
        <f t="shared" si="1"/>
        <v>818</v>
      </c>
      <c r="C856" s="79"/>
      <c r="D856" s="80"/>
      <c r="E856" s="80"/>
      <c r="F856" s="80"/>
      <c r="G856" s="80"/>
      <c r="H856" s="80"/>
      <c r="I856" s="80"/>
      <c r="J856" s="80"/>
      <c r="K856" s="80"/>
      <c r="L856" s="81"/>
      <c r="M856" s="82"/>
      <c r="N856" s="40"/>
      <c r="O856" s="40"/>
      <c r="P856" s="40"/>
      <c r="Q856" s="56"/>
      <c r="R856" s="82"/>
      <c r="S856" s="40"/>
      <c r="T856" s="40"/>
      <c r="U856" s="40"/>
      <c r="V856" s="56"/>
      <c r="W856" s="83"/>
      <c r="X856" s="84"/>
      <c r="Y856" s="85"/>
      <c r="Z856" s="70" t="str">
        <f>IFERROR(VLOOKUP(Y856, '【参考】数式用'!$A$2:$B$50, 2, FALSE), "")</f>
        <v/>
      </c>
      <c r="AA856" s="2"/>
      <c r="AB856" s="2"/>
      <c r="AC856" s="2"/>
      <c r="AD856" s="2"/>
      <c r="AE856" s="2"/>
      <c r="AF856" s="2"/>
      <c r="AG856" s="2"/>
      <c r="AH856" s="2"/>
      <c r="AI856" s="2"/>
      <c r="AJ856" s="2"/>
    </row>
    <row r="857" ht="34.5" customHeight="1">
      <c r="A857" s="2"/>
      <c r="B857" s="50">
        <f t="shared" si="1"/>
        <v>819</v>
      </c>
      <c r="C857" s="79"/>
      <c r="D857" s="80"/>
      <c r="E857" s="80"/>
      <c r="F857" s="80"/>
      <c r="G857" s="80"/>
      <c r="H857" s="80"/>
      <c r="I857" s="80"/>
      <c r="J857" s="80"/>
      <c r="K857" s="80"/>
      <c r="L857" s="81"/>
      <c r="M857" s="82"/>
      <c r="N857" s="40"/>
      <c r="O857" s="40"/>
      <c r="P857" s="40"/>
      <c r="Q857" s="56"/>
      <c r="R857" s="82"/>
      <c r="S857" s="40"/>
      <c r="T857" s="40"/>
      <c r="U857" s="40"/>
      <c r="V857" s="56"/>
      <c r="W857" s="83"/>
      <c r="X857" s="84"/>
      <c r="Y857" s="85"/>
      <c r="Z857" s="70" t="str">
        <f>IFERROR(VLOOKUP(Y857, '【参考】数式用'!$A$2:$B$50, 2, FALSE), "")</f>
        <v/>
      </c>
      <c r="AA857" s="2"/>
      <c r="AB857" s="2"/>
      <c r="AC857" s="2"/>
      <c r="AD857" s="2"/>
      <c r="AE857" s="2"/>
      <c r="AF857" s="2"/>
      <c r="AG857" s="2"/>
      <c r="AH857" s="2"/>
      <c r="AI857" s="2"/>
      <c r="AJ857" s="2"/>
    </row>
    <row r="858" ht="34.5" customHeight="1">
      <c r="A858" s="2"/>
      <c r="B858" s="50">
        <f t="shared" si="1"/>
        <v>820</v>
      </c>
      <c r="C858" s="79"/>
      <c r="D858" s="80"/>
      <c r="E858" s="80"/>
      <c r="F858" s="80"/>
      <c r="G858" s="80"/>
      <c r="H858" s="80"/>
      <c r="I858" s="80"/>
      <c r="J858" s="80"/>
      <c r="K858" s="80"/>
      <c r="L858" s="81"/>
      <c r="M858" s="82"/>
      <c r="N858" s="40"/>
      <c r="O858" s="40"/>
      <c r="P858" s="40"/>
      <c r="Q858" s="56"/>
      <c r="R858" s="82"/>
      <c r="S858" s="40"/>
      <c r="T858" s="40"/>
      <c r="U858" s="40"/>
      <c r="V858" s="56"/>
      <c r="W858" s="83"/>
      <c r="X858" s="84"/>
      <c r="Y858" s="85"/>
      <c r="Z858" s="70" t="str">
        <f>IFERROR(VLOOKUP(Y858, '【参考】数式用'!$A$2:$B$50, 2, FALSE), "")</f>
        <v/>
      </c>
      <c r="AA858" s="2"/>
      <c r="AB858" s="2"/>
      <c r="AC858" s="2"/>
      <c r="AD858" s="2"/>
      <c r="AE858" s="2"/>
      <c r="AF858" s="2"/>
      <c r="AG858" s="2"/>
      <c r="AH858" s="2"/>
      <c r="AI858" s="2"/>
      <c r="AJ858" s="2"/>
    </row>
    <row r="859" ht="34.5" customHeight="1">
      <c r="A859" s="2"/>
      <c r="B859" s="50">
        <f t="shared" si="1"/>
        <v>821</v>
      </c>
      <c r="C859" s="79"/>
      <c r="D859" s="80"/>
      <c r="E859" s="80"/>
      <c r="F859" s="80"/>
      <c r="G859" s="80"/>
      <c r="H859" s="80"/>
      <c r="I859" s="80"/>
      <c r="J859" s="80"/>
      <c r="K859" s="80"/>
      <c r="L859" s="81"/>
      <c r="M859" s="82"/>
      <c r="N859" s="40"/>
      <c r="O859" s="40"/>
      <c r="P859" s="40"/>
      <c r="Q859" s="56"/>
      <c r="R859" s="82"/>
      <c r="S859" s="40"/>
      <c r="T859" s="40"/>
      <c r="U859" s="40"/>
      <c r="V859" s="56"/>
      <c r="W859" s="83"/>
      <c r="X859" s="84"/>
      <c r="Y859" s="85"/>
      <c r="Z859" s="70" t="str">
        <f>IFERROR(VLOOKUP(Y859, '【参考】数式用'!$A$2:$B$50, 2, FALSE), "")</f>
        <v/>
      </c>
      <c r="AA859" s="2"/>
      <c r="AB859" s="2"/>
      <c r="AC859" s="2"/>
      <c r="AD859" s="2"/>
      <c r="AE859" s="2"/>
      <c r="AF859" s="2"/>
      <c r="AG859" s="2"/>
      <c r="AH859" s="2"/>
      <c r="AI859" s="2"/>
      <c r="AJ859" s="2"/>
    </row>
    <row r="860" ht="34.5" customHeight="1">
      <c r="A860" s="2"/>
      <c r="B860" s="50">
        <f t="shared" si="1"/>
        <v>822</v>
      </c>
      <c r="C860" s="79"/>
      <c r="D860" s="80"/>
      <c r="E860" s="80"/>
      <c r="F860" s="80"/>
      <c r="G860" s="80"/>
      <c r="H860" s="80"/>
      <c r="I860" s="80"/>
      <c r="J860" s="80"/>
      <c r="K860" s="80"/>
      <c r="L860" s="81"/>
      <c r="M860" s="82"/>
      <c r="N860" s="40"/>
      <c r="O860" s="40"/>
      <c r="P860" s="40"/>
      <c r="Q860" s="56"/>
      <c r="R860" s="82"/>
      <c r="S860" s="40"/>
      <c r="T860" s="40"/>
      <c r="U860" s="40"/>
      <c r="V860" s="56"/>
      <c r="W860" s="83"/>
      <c r="X860" s="84"/>
      <c r="Y860" s="85"/>
      <c r="Z860" s="70" t="str">
        <f>IFERROR(VLOOKUP(Y860, '【参考】数式用'!$A$2:$B$50, 2, FALSE), "")</f>
        <v/>
      </c>
      <c r="AA860" s="2"/>
      <c r="AB860" s="2"/>
      <c r="AC860" s="2"/>
      <c r="AD860" s="2"/>
      <c r="AE860" s="2"/>
      <c r="AF860" s="2"/>
      <c r="AG860" s="2"/>
      <c r="AH860" s="2"/>
      <c r="AI860" s="2"/>
      <c r="AJ860" s="2"/>
    </row>
    <row r="861" ht="34.5" customHeight="1">
      <c r="A861" s="2"/>
      <c r="B861" s="50">
        <f t="shared" si="1"/>
        <v>823</v>
      </c>
      <c r="C861" s="79"/>
      <c r="D861" s="80"/>
      <c r="E861" s="80"/>
      <c r="F861" s="80"/>
      <c r="G861" s="80"/>
      <c r="H861" s="80"/>
      <c r="I861" s="80"/>
      <c r="J861" s="80"/>
      <c r="K861" s="80"/>
      <c r="L861" s="81"/>
      <c r="M861" s="82"/>
      <c r="N861" s="40"/>
      <c r="O861" s="40"/>
      <c r="P861" s="40"/>
      <c r="Q861" s="56"/>
      <c r="R861" s="82"/>
      <c r="S861" s="40"/>
      <c r="T861" s="40"/>
      <c r="U861" s="40"/>
      <c r="V861" s="56"/>
      <c r="W861" s="83"/>
      <c r="X861" s="84"/>
      <c r="Y861" s="85"/>
      <c r="Z861" s="70" t="str">
        <f>IFERROR(VLOOKUP(Y861, '【参考】数式用'!$A$2:$B$50, 2, FALSE), "")</f>
        <v/>
      </c>
      <c r="AA861" s="2"/>
      <c r="AB861" s="2"/>
      <c r="AC861" s="2"/>
      <c r="AD861" s="2"/>
      <c r="AE861" s="2"/>
      <c r="AF861" s="2"/>
      <c r="AG861" s="2"/>
      <c r="AH861" s="2"/>
      <c r="AI861" s="2"/>
      <c r="AJ861" s="2"/>
    </row>
    <row r="862" ht="34.5" customHeight="1">
      <c r="A862" s="2"/>
      <c r="B862" s="50">
        <f t="shared" si="1"/>
        <v>824</v>
      </c>
      <c r="C862" s="79"/>
      <c r="D862" s="80"/>
      <c r="E862" s="80"/>
      <c r="F862" s="80"/>
      <c r="G862" s="80"/>
      <c r="H862" s="80"/>
      <c r="I862" s="80"/>
      <c r="J862" s="80"/>
      <c r="K862" s="80"/>
      <c r="L862" s="81"/>
      <c r="M862" s="82"/>
      <c r="N862" s="40"/>
      <c r="O862" s="40"/>
      <c r="P862" s="40"/>
      <c r="Q862" s="56"/>
      <c r="R862" s="82"/>
      <c r="S862" s="40"/>
      <c r="T862" s="40"/>
      <c r="U862" s="40"/>
      <c r="V862" s="56"/>
      <c r="W862" s="83"/>
      <c r="X862" s="84"/>
      <c r="Y862" s="85"/>
      <c r="Z862" s="70" t="str">
        <f>IFERROR(VLOOKUP(Y862, '【参考】数式用'!$A$2:$B$50, 2, FALSE), "")</f>
        <v/>
      </c>
      <c r="AA862" s="2"/>
      <c r="AB862" s="2"/>
      <c r="AC862" s="2"/>
      <c r="AD862" s="2"/>
      <c r="AE862" s="2"/>
      <c r="AF862" s="2"/>
      <c r="AG862" s="2"/>
      <c r="AH862" s="2"/>
      <c r="AI862" s="2"/>
      <c r="AJ862" s="2"/>
    </row>
    <row r="863" ht="34.5" customHeight="1">
      <c r="A863" s="2"/>
      <c r="B863" s="50">
        <f t="shared" si="1"/>
        <v>825</v>
      </c>
      <c r="C863" s="79"/>
      <c r="D863" s="80"/>
      <c r="E863" s="80"/>
      <c r="F863" s="80"/>
      <c r="G863" s="80"/>
      <c r="H863" s="80"/>
      <c r="I863" s="80"/>
      <c r="J863" s="80"/>
      <c r="K863" s="80"/>
      <c r="L863" s="81"/>
      <c r="M863" s="82"/>
      <c r="N863" s="40"/>
      <c r="O863" s="40"/>
      <c r="P863" s="40"/>
      <c r="Q863" s="56"/>
      <c r="R863" s="82"/>
      <c r="S863" s="40"/>
      <c r="T863" s="40"/>
      <c r="U863" s="40"/>
      <c r="V863" s="56"/>
      <c r="W863" s="83"/>
      <c r="X863" s="84"/>
      <c r="Y863" s="85"/>
      <c r="Z863" s="70" t="str">
        <f>IFERROR(VLOOKUP(Y863, '【参考】数式用'!$A$2:$B$50, 2, FALSE), "")</f>
        <v/>
      </c>
      <c r="AA863" s="2"/>
      <c r="AB863" s="2"/>
      <c r="AC863" s="2"/>
      <c r="AD863" s="2"/>
      <c r="AE863" s="2"/>
      <c r="AF863" s="2"/>
      <c r="AG863" s="2"/>
      <c r="AH863" s="2"/>
      <c r="AI863" s="2"/>
      <c r="AJ863" s="2"/>
    </row>
    <row r="864" ht="34.5" customHeight="1">
      <c r="A864" s="2"/>
      <c r="B864" s="50">
        <f t="shared" si="1"/>
        <v>826</v>
      </c>
      <c r="C864" s="79"/>
      <c r="D864" s="80"/>
      <c r="E864" s="80"/>
      <c r="F864" s="80"/>
      <c r="G864" s="80"/>
      <c r="H864" s="80"/>
      <c r="I864" s="80"/>
      <c r="J864" s="80"/>
      <c r="K864" s="80"/>
      <c r="L864" s="81"/>
      <c r="M864" s="82"/>
      <c r="N864" s="40"/>
      <c r="O864" s="40"/>
      <c r="P864" s="40"/>
      <c r="Q864" s="56"/>
      <c r="R864" s="82"/>
      <c r="S864" s="40"/>
      <c r="T864" s="40"/>
      <c r="U864" s="40"/>
      <c r="V864" s="56"/>
      <c r="W864" s="83"/>
      <c r="X864" s="84"/>
      <c r="Y864" s="85"/>
      <c r="Z864" s="70" t="str">
        <f>IFERROR(VLOOKUP(Y864, '【参考】数式用'!$A$2:$B$50, 2, FALSE), "")</f>
        <v/>
      </c>
      <c r="AA864" s="2"/>
      <c r="AB864" s="2"/>
      <c r="AC864" s="2"/>
      <c r="AD864" s="2"/>
      <c r="AE864" s="2"/>
      <c r="AF864" s="2"/>
      <c r="AG864" s="2"/>
      <c r="AH864" s="2"/>
      <c r="AI864" s="2"/>
      <c r="AJ864" s="2"/>
    </row>
    <row r="865" ht="34.5" customHeight="1">
      <c r="A865" s="2"/>
      <c r="B865" s="50">
        <f t="shared" si="1"/>
        <v>827</v>
      </c>
      <c r="C865" s="79"/>
      <c r="D865" s="80"/>
      <c r="E865" s="80"/>
      <c r="F865" s="80"/>
      <c r="G865" s="80"/>
      <c r="H865" s="80"/>
      <c r="I865" s="80"/>
      <c r="J865" s="80"/>
      <c r="K865" s="80"/>
      <c r="L865" s="81"/>
      <c r="M865" s="82"/>
      <c r="N865" s="40"/>
      <c r="O865" s="40"/>
      <c r="P865" s="40"/>
      <c r="Q865" s="56"/>
      <c r="R865" s="82"/>
      <c r="S865" s="40"/>
      <c r="T865" s="40"/>
      <c r="U865" s="40"/>
      <c r="V865" s="56"/>
      <c r="W865" s="83"/>
      <c r="X865" s="84"/>
      <c r="Y865" s="85"/>
      <c r="Z865" s="70" t="str">
        <f>IFERROR(VLOOKUP(Y865, '【参考】数式用'!$A$2:$B$50, 2, FALSE), "")</f>
        <v/>
      </c>
      <c r="AA865" s="2"/>
      <c r="AB865" s="2"/>
      <c r="AC865" s="2"/>
      <c r="AD865" s="2"/>
      <c r="AE865" s="2"/>
      <c r="AF865" s="2"/>
      <c r="AG865" s="2"/>
      <c r="AH865" s="2"/>
      <c r="AI865" s="2"/>
      <c r="AJ865" s="2"/>
    </row>
    <row r="866" ht="34.5" customHeight="1">
      <c r="A866" s="2"/>
      <c r="B866" s="50">
        <f t="shared" si="1"/>
        <v>828</v>
      </c>
      <c r="C866" s="79"/>
      <c r="D866" s="80"/>
      <c r="E866" s="80"/>
      <c r="F866" s="80"/>
      <c r="G866" s="80"/>
      <c r="H866" s="80"/>
      <c r="I866" s="80"/>
      <c r="J866" s="80"/>
      <c r="K866" s="80"/>
      <c r="L866" s="81"/>
      <c r="M866" s="82"/>
      <c r="N866" s="40"/>
      <c r="O866" s="40"/>
      <c r="P866" s="40"/>
      <c r="Q866" s="56"/>
      <c r="R866" s="82"/>
      <c r="S866" s="40"/>
      <c r="T866" s="40"/>
      <c r="U866" s="40"/>
      <c r="V866" s="56"/>
      <c r="W866" s="83"/>
      <c r="X866" s="84"/>
      <c r="Y866" s="85"/>
      <c r="Z866" s="70" t="str">
        <f>IFERROR(VLOOKUP(Y866, '【参考】数式用'!$A$2:$B$50, 2, FALSE), "")</f>
        <v/>
      </c>
      <c r="AA866" s="2"/>
      <c r="AB866" s="2"/>
      <c r="AC866" s="2"/>
      <c r="AD866" s="2"/>
      <c r="AE866" s="2"/>
      <c r="AF866" s="2"/>
      <c r="AG866" s="2"/>
      <c r="AH866" s="2"/>
      <c r="AI866" s="2"/>
      <c r="AJ866" s="2"/>
    </row>
    <row r="867" ht="34.5" customHeight="1">
      <c r="A867" s="2"/>
      <c r="B867" s="50">
        <f t="shared" si="1"/>
        <v>829</v>
      </c>
      <c r="C867" s="79"/>
      <c r="D867" s="80"/>
      <c r="E867" s="80"/>
      <c r="F867" s="80"/>
      <c r="G867" s="80"/>
      <c r="H867" s="80"/>
      <c r="I867" s="80"/>
      <c r="J867" s="80"/>
      <c r="K867" s="80"/>
      <c r="L867" s="81"/>
      <c r="M867" s="82"/>
      <c r="N867" s="40"/>
      <c r="O867" s="40"/>
      <c r="P867" s="40"/>
      <c r="Q867" s="56"/>
      <c r="R867" s="82"/>
      <c r="S867" s="40"/>
      <c r="T867" s="40"/>
      <c r="U867" s="40"/>
      <c r="V867" s="56"/>
      <c r="W867" s="83"/>
      <c r="X867" s="84"/>
      <c r="Y867" s="85"/>
      <c r="Z867" s="70" t="str">
        <f>IFERROR(VLOOKUP(Y867, '【参考】数式用'!$A$2:$B$50, 2, FALSE), "")</f>
        <v/>
      </c>
      <c r="AA867" s="2"/>
      <c r="AB867" s="2"/>
      <c r="AC867" s="2"/>
      <c r="AD867" s="2"/>
      <c r="AE867" s="2"/>
      <c r="AF867" s="2"/>
      <c r="AG867" s="2"/>
      <c r="AH867" s="2"/>
      <c r="AI867" s="2"/>
      <c r="AJ867" s="2"/>
    </row>
    <row r="868" ht="34.5" customHeight="1">
      <c r="A868" s="2"/>
      <c r="B868" s="50">
        <f t="shared" si="1"/>
        <v>830</v>
      </c>
      <c r="C868" s="79"/>
      <c r="D868" s="80"/>
      <c r="E868" s="80"/>
      <c r="F868" s="80"/>
      <c r="G868" s="80"/>
      <c r="H868" s="80"/>
      <c r="I868" s="80"/>
      <c r="J868" s="80"/>
      <c r="K868" s="80"/>
      <c r="L868" s="81"/>
      <c r="M868" s="82"/>
      <c r="N868" s="40"/>
      <c r="O868" s="40"/>
      <c r="P868" s="40"/>
      <c r="Q868" s="56"/>
      <c r="R868" s="82"/>
      <c r="S868" s="40"/>
      <c r="T868" s="40"/>
      <c r="U868" s="40"/>
      <c r="V868" s="56"/>
      <c r="W868" s="83"/>
      <c r="X868" s="84"/>
      <c r="Y868" s="85"/>
      <c r="Z868" s="70" t="str">
        <f>IFERROR(VLOOKUP(Y868, '【参考】数式用'!$A$2:$B$50, 2, FALSE), "")</f>
        <v/>
      </c>
      <c r="AA868" s="2"/>
      <c r="AB868" s="2"/>
      <c r="AC868" s="2"/>
      <c r="AD868" s="2"/>
      <c r="AE868" s="2"/>
      <c r="AF868" s="2"/>
      <c r="AG868" s="2"/>
      <c r="AH868" s="2"/>
      <c r="AI868" s="2"/>
      <c r="AJ868" s="2"/>
    </row>
    <row r="869" ht="34.5" customHeight="1">
      <c r="A869" s="2"/>
      <c r="B869" s="50">
        <f t="shared" si="1"/>
        <v>831</v>
      </c>
      <c r="C869" s="79"/>
      <c r="D869" s="80"/>
      <c r="E869" s="80"/>
      <c r="F869" s="80"/>
      <c r="G869" s="80"/>
      <c r="H869" s="80"/>
      <c r="I869" s="80"/>
      <c r="J869" s="80"/>
      <c r="K869" s="80"/>
      <c r="L869" s="81"/>
      <c r="M869" s="82"/>
      <c r="N869" s="40"/>
      <c r="O869" s="40"/>
      <c r="P869" s="40"/>
      <c r="Q869" s="56"/>
      <c r="R869" s="82"/>
      <c r="S869" s="40"/>
      <c r="T869" s="40"/>
      <c r="U869" s="40"/>
      <c r="V869" s="56"/>
      <c r="W869" s="83"/>
      <c r="X869" s="84"/>
      <c r="Y869" s="85"/>
      <c r="Z869" s="70" t="str">
        <f>IFERROR(VLOOKUP(Y869, '【参考】数式用'!$A$2:$B$50, 2, FALSE), "")</f>
        <v/>
      </c>
      <c r="AA869" s="2"/>
      <c r="AB869" s="2"/>
      <c r="AC869" s="2"/>
      <c r="AD869" s="2"/>
      <c r="AE869" s="2"/>
      <c r="AF869" s="2"/>
      <c r="AG869" s="2"/>
      <c r="AH869" s="2"/>
      <c r="AI869" s="2"/>
      <c r="AJ869" s="2"/>
    </row>
    <row r="870" ht="34.5" customHeight="1">
      <c r="A870" s="2"/>
      <c r="B870" s="50">
        <f t="shared" si="1"/>
        <v>832</v>
      </c>
      <c r="C870" s="79"/>
      <c r="D870" s="80"/>
      <c r="E870" s="80"/>
      <c r="F870" s="80"/>
      <c r="G870" s="80"/>
      <c r="H870" s="80"/>
      <c r="I870" s="80"/>
      <c r="J870" s="80"/>
      <c r="K870" s="80"/>
      <c r="L870" s="81"/>
      <c r="M870" s="82"/>
      <c r="N870" s="40"/>
      <c r="O870" s="40"/>
      <c r="P870" s="40"/>
      <c r="Q870" s="56"/>
      <c r="R870" s="82"/>
      <c r="S870" s="40"/>
      <c r="T870" s="40"/>
      <c r="U870" s="40"/>
      <c r="V870" s="56"/>
      <c r="W870" s="83"/>
      <c r="X870" s="84"/>
      <c r="Y870" s="85"/>
      <c r="Z870" s="70" t="str">
        <f>IFERROR(VLOOKUP(Y870, '【参考】数式用'!$A$2:$B$50, 2, FALSE), "")</f>
        <v/>
      </c>
      <c r="AA870" s="2"/>
      <c r="AB870" s="2"/>
      <c r="AC870" s="2"/>
      <c r="AD870" s="2"/>
      <c r="AE870" s="2"/>
      <c r="AF870" s="2"/>
      <c r="AG870" s="2"/>
      <c r="AH870" s="2"/>
      <c r="AI870" s="2"/>
      <c r="AJ870" s="2"/>
    </row>
    <row r="871" ht="34.5" customHeight="1">
      <c r="A871" s="2"/>
      <c r="B871" s="50">
        <f t="shared" si="1"/>
        <v>833</v>
      </c>
      <c r="C871" s="79"/>
      <c r="D871" s="80"/>
      <c r="E871" s="80"/>
      <c r="F871" s="80"/>
      <c r="G871" s="80"/>
      <c r="H871" s="80"/>
      <c r="I871" s="80"/>
      <c r="J871" s="80"/>
      <c r="K871" s="80"/>
      <c r="L871" s="81"/>
      <c r="M871" s="82"/>
      <c r="N871" s="40"/>
      <c r="O871" s="40"/>
      <c r="P871" s="40"/>
      <c r="Q871" s="56"/>
      <c r="R871" s="82"/>
      <c r="S871" s="40"/>
      <c r="T871" s="40"/>
      <c r="U871" s="40"/>
      <c r="V871" s="56"/>
      <c r="W871" s="83"/>
      <c r="X871" s="84"/>
      <c r="Y871" s="85"/>
      <c r="Z871" s="70" t="str">
        <f>IFERROR(VLOOKUP(Y871, '【参考】数式用'!$A$2:$B$50, 2, FALSE), "")</f>
        <v/>
      </c>
      <c r="AA871" s="2"/>
      <c r="AB871" s="2"/>
      <c r="AC871" s="2"/>
      <c r="AD871" s="2"/>
      <c r="AE871" s="2"/>
      <c r="AF871" s="2"/>
      <c r="AG871" s="2"/>
      <c r="AH871" s="2"/>
      <c r="AI871" s="2"/>
      <c r="AJ871" s="2"/>
    </row>
    <row r="872" ht="34.5" customHeight="1">
      <c r="A872" s="2"/>
      <c r="B872" s="50">
        <f t="shared" si="1"/>
        <v>834</v>
      </c>
      <c r="C872" s="79"/>
      <c r="D872" s="80"/>
      <c r="E872" s="80"/>
      <c r="F872" s="80"/>
      <c r="G872" s="80"/>
      <c r="H872" s="80"/>
      <c r="I872" s="80"/>
      <c r="J872" s="80"/>
      <c r="K872" s="80"/>
      <c r="L872" s="81"/>
      <c r="M872" s="82"/>
      <c r="N872" s="40"/>
      <c r="O872" s="40"/>
      <c r="P872" s="40"/>
      <c r="Q872" s="56"/>
      <c r="R872" s="82"/>
      <c r="S872" s="40"/>
      <c r="T872" s="40"/>
      <c r="U872" s="40"/>
      <c r="V872" s="56"/>
      <c r="W872" s="83"/>
      <c r="X872" s="84"/>
      <c r="Y872" s="85"/>
      <c r="Z872" s="70" t="str">
        <f>IFERROR(VLOOKUP(Y872, '【参考】数式用'!$A$2:$B$50, 2, FALSE), "")</f>
        <v/>
      </c>
      <c r="AA872" s="2"/>
      <c r="AB872" s="2"/>
      <c r="AC872" s="2"/>
      <c r="AD872" s="2"/>
      <c r="AE872" s="2"/>
      <c r="AF872" s="2"/>
      <c r="AG872" s="2"/>
      <c r="AH872" s="2"/>
      <c r="AI872" s="2"/>
      <c r="AJ872" s="2"/>
    </row>
    <row r="873" ht="34.5" customHeight="1">
      <c r="A873" s="2"/>
      <c r="B873" s="50">
        <f t="shared" si="1"/>
        <v>835</v>
      </c>
      <c r="C873" s="79"/>
      <c r="D873" s="80"/>
      <c r="E873" s="80"/>
      <c r="F873" s="80"/>
      <c r="G873" s="80"/>
      <c r="H873" s="80"/>
      <c r="I873" s="80"/>
      <c r="J873" s="80"/>
      <c r="K873" s="80"/>
      <c r="L873" s="81"/>
      <c r="M873" s="82"/>
      <c r="N873" s="40"/>
      <c r="O873" s="40"/>
      <c r="P873" s="40"/>
      <c r="Q873" s="56"/>
      <c r="R873" s="82"/>
      <c r="S873" s="40"/>
      <c r="T873" s="40"/>
      <c r="U873" s="40"/>
      <c r="V873" s="56"/>
      <c r="W873" s="83"/>
      <c r="X873" s="84"/>
      <c r="Y873" s="85"/>
      <c r="Z873" s="70" t="str">
        <f>IFERROR(VLOOKUP(Y873, '【参考】数式用'!$A$2:$B$50, 2, FALSE), "")</f>
        <v/>
      </c>
      <c r="AA873" s="2"/>
      <c r="AB873" s="2"/>
      <c r="AC873" s="2"/>
      <c r="AD873" s="2"/>
      <c r="AE873" s="2"/>
      <c r="AF873" s="2"/>
      <c r="AG873" s="2"/>
      <c r="AH873" s="2"/>
      <c r="AI873" s="2"/>
      <c r="AJ873" s="2"/>
    </row>
    <row r="874" ht="34.5" customHeight="1">
      <c r="A874" s="2"/>
      <c r="B874" s="50">
        <f t="shared" si="1"/>
        <v>836</v>
      </c>
      <c r="C874" s="79"/>
      <c r="D874" s="80"/>
      <c r="E874" s="80"/>
      <c r="F874" s="80"/>
      <c r="G874" s="80"/>
      <c r="H874" s="80"/>
      <c r="I874" s="80"/>
      <c r="J874" s="80"/>
      <c r="K874" s="80"/>
      <c r="L874" s="81"/>
      <c r="M874" s="82"/>
      <c r="N874" s="40"/>
      <c r="O874" s="40"/>
      <c r="P874" s="40"/>
      <c r="Q874" s="56"/>
      <c r="R874" s="82"/>
      <c r="S874" s="40"/>
      <c r="T874" s="40"/>
      <c r="U874" s="40"/>
      <c r="V874" s="56"/>
      <c r="W874" s="83"/>
      <c r="X874" s="84"/>
      <c r="Y874" s="85"/>
      <c r="Z874" s="70" t="str">
        <f>IFERROR(VLOOKUP(Y874, '【参考】数式用'!$A$2:$B$50, 2, FALSE), "")</f>
        <v/>
      </c>
      <c r="AA874" s="2"/>
      <c r="AB874" s="2"/>
      <c r="AC874" s="2"/>
      <c r="AD874" s="2"/>
      <c r="AE874" s="2"/>
      <c r="AF874" s="2"/>
      <c r="AG874" s="2"/>
      <c r="AH874" s="2"/>
      <c r="AI874" s="2"/>
      <c r="AJ874" s="2"/>
    </row>
    <row r="875" ht="34.5" customHeight="1">
      <c r="A875" s="2"/>
      <c r="B875" s="50">
        <f t="shared" si="1"/>
        <v>837</v>
      </c>
      <c r="C875" s="79"/>
      <c r="D875" s="80"/>
      <c r="E875" s="80"/>
      <c r="F875" s="80"/>
      <c r="G875" s="80"/>
      <c r="H875" s="80"/>
      <c r="I875" s="80"/>
      <c r="J875" s="80"/>
      <c r="K875" s="80"/>
      <c r="L875" s="81"/>
      <c r="M875" s="82"/>
      <c r="N875" s="40"/>
      <c r="O875" s="40"/>
      <c r="P875" s="40"/>
      <c r="Q875" s="56"/>
      <c r="R875" s="82"/>
      <c r="S875" s="40"/>
      <c r="T875" s="40"/>
      <c r="U875" s="40"/>
      <c r="V875" s="56"/>
      <c r="W875" s="83"/>
      <c r="X875" s="84"/>
      <c r="Y875" s="85"/>
      <c r="Z875" s="70" t="str">
        <f>IFERROR(VLOOKUP(Y875, '【参考】数式用'!$A$2:$B$50, 2, FALSE), "")</f>
        <v/>
      </c>
      <c r="AA875" s="2"/>
      <c r="AB875" s="2"/>
      <c r="AC875" s="2"/>
      <c r="AD875" s="2"/>
      <c r="AE875" s="2"/>
      <c r="AF875" s="2"/>
      <c r="AG875" s="2"/>
      <c r="AH875" s="2"/>
      <c r="AI875" s="2"/>
      <c r="AJ875" s="2"/>
    </row>
    <row r="876" ht="34.5" customHeight="1">
      <c r="A876" s="2"/>
      <c r="B876" s="50">
        <f t="shared" si="1"/>
        <v>838</v>
      </c>
      <c r="C876" s="79"/>
      <c r="D876" s="80"/>
      <c r="E876" s="80"/>
      <c r="F876" s="80"/>
      <c r="G876" s="80"/>
      <c r="H876" s="80"/>
      <c r="I876" s="80"/>
      <c r="J876" s="80"/>
      <c r="K876" s="80"/>
      <c r="L876" s="81"/>
      <c r="M876" s="82"/>
      <c r="N876" s="40"/>
      <c r="O876" s="40"/>
      <c r="P876" s="40"/>
      <c r="Q876" s="56"/>
      <c r="R876" s="82"/>
      <c r="S876" s="40"/>
      <c r="T876" s="40"/>
      <c r="U876" s="40"/>
      <c r="V876" s="56"/>
      <c r="W876" s="83"/>
      <c r="X876" s="84"/>
      <c r="Y876" s="85"/>
      <c r="Z876" s="70" t="str">
        <f>IFERROR(VLOOKUP(Y876, '【参考】数式用'!$A$2:$B$50, 2, FALSE), "")</f>
        <v/>
      </c>
      <c r="AA876" s="2"/>
      <c r="AB876" s="2"/>
      <c r="AC876" s="2"/>
      <c r="AD876" s="2"/>
      <c r="AE876" s="2"/>
      <c r="AF876" s="2"/>
      <c r="AG876" s="2"/>
      <c r="AH876" s="2"/>
      <c r="AI876" s="2"/>
      <c r="AJ876" s="2"/>
    </row>
    <row r="877" ht="34.5" customHeight="1">
      <c r="A877" s="2"/>
      <c r="B877" s="50">
        <f t="shared" si="1"/>
        <v>839</v>
      </c>
      <c r="C877" s="79"/>
      <c r="D877" s="80"/>
      <c r="E877" s="80"/>
      <c r="F877" s="80"/>
      <c r="G877" s="80"/>
      <c r="H877" s="80"/>
      <c r="I877" s="80"/>
      <c r="J877" s="80"/>
      <c r="K877" s="80"/>
      <c r="L877" s="81"/>
      <c r="M877" s="82"/>
      <c r="N877" s="40"/>
      <c r="O877" s="40"/>
      <c r="P877" s="40"/>
      <c r="Q877" s="56"/>
      <c r="R877" s="82"/>
      <c r="S877" s="40"/>
      <c r="T877" s="40"/>
      <c r="U877" s="40"/>
      <c r="V877" s="56"/>
      <c r="W877" s="83"/>
      <c r="X877" s="84"/>
      <c r="Y877" s="85"/>
      <c r="Z877" s="70" t="str">
        <f>IFERROR(VLOOKUP(Y877, '【参考】数式用'!$A$2:$B$50, 2, FALSE), "")</f>
        <v/>
      </c>
      <c r="AA877" s="2"/>
      <c r="AB877" s="2"/>
      <c r="AC877" s="2"/>
      <c r="AD877" s="2"/>
      <c r="AE877" s="2"/>
      <c r="AF877" s="2"/>
      <c r="AG877" s="2"/>
      <c r="AH877" s="2"/>
      <c r="AI877" s="2"/>
      <c r="AJ877" s="2"/>
    </row>
    <row r="878" ht="34.5" customHeight="1">
      <c r="A878" s="2"/>
      <c r="B878" s="50">
        <f t="shared" si="1"/>
        <v>840</v>
      </c>
      <c r="C878" s="79"/>
      <c r="D878" s="80"/>
      <c r="E878" s="80"/>
      <c r="F878" s="80"/>
      <c r="G878" s="80"/>
      <c r="H878" s="80"/>
      <c r="I878" s="80"/>
      <c r="J878" s="80"/>
      <c r="K878" s="80"/>
      <c r="L878" s="81"/>
      <c r="M878" s="82"/>
      <c r="N878" s="40"/>
      <c r="O878" s="40"/>
      <c r="P878" s="40"/>
      <c r="Q878" s="56"/>
      <c r="R878" s="82"/>
      <c r="S878" s="40"/>
      <c r="T878" s="40"/>
      <c r="U878" s="40"/>
      <c r="V878" s="56"/>
      <c r="W878" s="83"/>
      <c r="X878" s="84"/>
      <c r="Y878" s="85"/>
      <c r="Z878" s="70" t="str">
        <f>IFERROR(VLOOKUP(Y878, '【参考】数式用'!$A$2:$B$50, 2, FALSE), "")</f>
        <v/>
      </c>
      <c r="AA878" s="2"/>
      <c r="AB878" s="2"/>
      <c r="AC878" s="2"/>
      <c r="AD878" s="2"/>
      <c r="AE878" s="2"/>
      <c r="AF878" s="2"/>
      <c r="AG878" s="2"/>
      <c r="AH878" s="2"/>
      <c r="AI878" s="2"/>
      <c r="AJ878" s="2"/>
    </row>
    <row r="879" ht="34.5" customHeight="1">
      <c r="A879" s="2"/>
      <c r="B879" s="50">
        <f t="shared" si="1"/>
        <v>841</v>
      </c>
      <c r="C879" s="79"/>
      <c r="D879" s="80"/>
      <c r="E879" s="80"/>
      <c r="F879" s="80"/>
      <c r="G879" s="80"/>
      <c r="H879" s="80"/>
      <c r="I879" s="80"/>
      <c r="J879" s="80"/>
      <c r="K879" s="80"/>
      <c r="L879" s="81"/>
      <c r="M879" s="82"/>
      <c r="N879" s="40"/>
      <c r="O879" s="40"/>
      <c r="P879" s="40"/>
      <c r="Q879" s="56"/>
      <c r="R879" s="82"/>
      <c r="S879" s="40"/>
      <c r="T879" s="40"/>
      <c r="U879" s="40"/>
      <c r="V879" s="56"/>
      <c r="W879" s="83"/>
      <c r="X879" s="84"/>
      <c r="Y879" s="85"/>
      <c r="Z879" s="70" t="str">
        <f>IFERROR(VLOOKUP(Y879, '【参考】数式用'!$A$2:$B$50, 2, FALSE), "")</f>
        <v/>
      </c>
      <c r="AA879" s="2"/>
      <c r="AB879" s="2"/>
      <c r="AC879" s="2"/>
      <c r="AD879" s="2"/>
      <c r="AE879" s="2"/>
      <c r="AF879" s="2"/>
      <c r="AG879" s="2"/>
      <c r="AH879" s="2"/>
      <c r="AI879" s="2"/>
      <c r="AJ879" s="2"/>
    </row>
    <row r="880" ht="34.5" customHeight="1">
      <c r="A880" s="2"/>
      <c r="B880" s="50">
        <f t="shared" si="1"/>
        <v>842</v>
      </c>
      <c r="C880" s="79"/>
      <c r="D880" s="80"/>
      <c r="E880" s="80"/>
      <c r="F880" s="80"/>
      <c r="G880" s="80"/>
      <c r="H880" s="80"/>
      <c r="I880" s="80"/>
      <c r="J880" s="80"/>
      <c r="K880" s="80"/>
      <c r="L880" s="81"/>
      <c r="M880" s="82"/>
      <c r="N880" s="40"/>
      <c r="O880" s="40"/>
      <c r="P880" s="40"/>
      <c r="Q880" s="56"/>
      <c r="R880" s="82"/>
      <c r="S880" s="40"/>
      <c r="T880" s="40"/>
      <c r="U880" s="40"/>
      <c r="V880" s="56"/>
      <c r="W880" s="83"/>
      <c r="X880" s="84"/>
      <c r="Y880" s="85"/>
      <c r="Z880" s="70" t="str">
        <f>IFERROR(VLOOKUP(Y880, '【参考】数式用'!$A$2:$B$50, 2, FALSE), "")</f>
        <v/>
      </c>
      <c r="AA880" s="2"/>
      <c r="AB880" s="2"/>
      <c r="AC880" s="2"/>
      <c r="AD880" s="2"/>
      <c r="AE880" s="2"/>
      <c r="AF880" s="2"/>
      <c r="AG880" s="2"/>
      <c r="AH880" s="2"/>
      <c r="AI880" s="2"/>
      <c r="AJ880" s="2"/>
    </row>
    <row r="881" ht="34.5" customHeight="1">
      <c r="A881" s="2"/>
      <c r="B881" s="50">
        <f t="shared" si="1"/>
        <v>843</v>
      </c>
      <c r="C881" s="79"/>
      <c r="D881" s="80"/>
      <c r="E881" s="80"/>
      <c r="F881" s="80"/>
      <c r="G881" s="80"/>
      <c r="H881" s="80"/>
      <c r="I881" s="80"/>
      <c r="J881" s="80"/>
      <c r="K881" s="80"/>
      <c r="L881" s="81"/>
      <c r="M881" s="82"/>
      <c r="N881" s="40"/>
      <c r="O881" s="40"/>
      <c r="P881" s="40"/>
      <c r="Q881" s="56"/>
      <c r="R881" s="82"/>
      <c r="S881" s="40"/>
      <c r="T881" s="40"/>
      <c r="U881" s="40"/>
      <c r="V881" s="56"/>
      <c r="W881" s="83"/>
      <c r="X881" s="84"/>
      <c r="Y881" s="85"/>
      <c r="Z881" s="70" t="str">
        <f>IFERROR(VLOOKUP(Y881, '【参考】数式用'!$A$2:$B$50, 2, FALSE), "")</f>
        <v/>
      </c>
      <c r="AA881" s="2"/>
      <c r="AB881" s="2"/>
      <c r="AC881" s="2"/>
      <c r="AD881" s="2"/>
      <c r="AE881" s="2"/>
      <c r="AF881" s="2"/>
      <c r="AG881" s="2"/>
      <c r="AH881" s="2"/>
      <c r="AI881" s="2"/>
      <c r="AJ881" s="2"/>
    </row>
    <row r="882" ht="34.5" customHeight="1">
      <c r="A882" s="2"/>
      <c r="B882" s="50">
        <f t="shared" si="1"/>
        <v>844</v>
      </c>
      <c r="C882" s="79"/>
      <c r="D882" s="80"/>
      <c r="E882" s="80"/>
      <c r="F882" s="80"/>
      <c r="G882" s="80"/>
      <c r="H882" s="80"/>
      <c r="I882" s="80"/>
      <c r="J882" s="80"/>
      <c r="K882" s="80"/>
      <c r="L882" s="81"/>
      <c r="M882" s="82"/>
      <c r="N882" s="40"/>
      <c r="O882" s="40"/>
      <c r="P882" s="40"/>
      <c r="Q882" s="56"/>
      <c r="R882" s="82"/>
      <c r="S882" s="40"/>
      <c r="T882" s="40"/>
      <c r="U882" s="40"/>
      <c r="V882" s="56"/>
      <c r="W882" s="83"/>
      <c r="X882" s="84"/>
      <c r="Y882" s="85"/>
      <c r="Z882" s="70" t="str">
        <f>IFERROR(VLOOKUP(Y882, '【参考】数式用'!$A$2:$B$50, 2, FALSE), "")</f>
        <v/>
      </c>
      <c r="AA882" s="2"/>
      <c r="AB882" s="2"/>
      <c r="AC882" s="2"/>
      <c r="AD882" s="2"/>
      <c r="AE882" s="2"/>
      <c r="AF882" s="2"/>
      <c r="AG882" s="2"/>
      <c r="AH882" s="2"/>
      <c r="AI882" s="2"/>
      <c r="AJ882" s="2"/>
    </row>
    <row r="883" ht="34.5" customHeight="1">
      <c r="A883" s="2"/>
      <c r="B883" s="50">
        <f t="shared" si="1"/>
        <v>845</v>
      </c>
      <c r="C883" s="79"/>
      <c r="D883" s="80"/>
      <c r="E883" s="80"/>
      <c r="F883" s="80"/>
      <c r="G883" s="80"/>
      <c r="H883" s="80"/>
      <c r="I883" s="80"/>
      <c r="J883" s="80"/>
      <c r="K883" s="80"/>
      <c r="L883" s="81"/>
      <c r="M883" s="82"/>
      <c r="N883" s="40"/>
      <c r="O883" s="40"/>
      <c r="P883" s="40"/>
      <c r="Q883" s="56"/>
      <c r="R883" s="82"/>
      <c r="S883" s="40"/>
      <c r="T883" s="40"/>
      <c r="U883" s="40"/>
      <c r="V883" s="56"/>
      <c r="W883" s="83"/>
      <c r="X883" s="84"/>
      <c r="Y883" s="85"/>
      <c r="Z883" s="70" t="str">
        <f>IFERROR(VLOOKUP(Y883, '【参考】数式用'!$A$2:$B$50, 2, FALSE), "")</f>
        <v/>
      </c>
      <c r="AA883" s="2"/>
      <c r="AB883" s="2"/>
      <c r="AC883" s="2"/>
      <c r="AD883" s="2"/>
      <c r="AE883" s="2"/>
      <c r="AF883" s="2"/>
      <c r="AG883" s="2"/>
      <c r="AH883" s="2"/>
      <c r="AI883" s="2"/>
      <c r="AJ883" s="2"/>
    </row>
    <row r="884" ht="34.5" customHeight="1">
      <c r="A884" s="2"/>
      <c r="B884" s="50">
        <f t="shared" si="1"/>
        <v>846</v>
      </c>
      <c r="C884" s="79"/>
      <c r="D884" s="80"/>
      <c r="E884" s="80"/>
      <c r="F884" s="80"/>
      <c r="G884" s="80"/>
      <c r="H884" s="80"/>
      <c r="I884" s="80"/>
      <c r="J884" s="80"/>
      <c r="K884" s="80"/>
      <c r="L884" s="81"/>
      <c r="M884" s="82"/>
      <c r="N884" s="40"/>
      <c r="O884" s="40"/>
      <c r="P884" s="40"/>
      <c r="Q884" s="56"/>
      <c r="R884" s="82"/>
      <c r="S884" s="40"/>
      <c r="T884" s="40"/>
      <c r="U884" s="40"/>
      <c r="V884" s="56"/>
      <c r="W884" s="83"/>
      <c r="X884" s="84"/>
      <c r="Y884" s="85"/>
      <c r="Z884" s="70" t="str">
        <f>IFERROR(VLOOKUP(Y884, '【参考】数式用'!$A$2:$B$50, 2, FALSE), "")</f>
        <v/>
      </c>
      <c r="AA884" s="2"/>
      <c r="AB884" s="2"/>
      <c r="AC884" s="2"/>
      <c r="AD884" s="2"/>
      <c r="AE884" s="2"/>
      <c r="AF884" s="2"/>
      <c r="AG884" s="2"/>
      <c r="AH884" s="2"/>
      <c r="AI884" s="2"/>
      <c r="AJ884" s="2"/>
    </row>
    <row r="885" ht="34.5" customHeight="1">
      <c r="A885" s="2"/>
      <c r="B885" s="50">
        <f t="shared" si="1"/>
        <v>847</v>
      </c>
      <c r="C885" s="79"/>
      <c r="D885" s="80"/>
      <c r="E885" s="80"/>
      <c r="F885" s="80"/>
      <c r="G885" s="80"/>
      <c r="H885" s="80"/>
      <c r="I885" s="80"/>
      <c r="J885" s="80"/>
      <c r="K885" s="80"/>
      <c r="L885" s="81"/>
      <c r="M885" s="82"/>
      <c r="N885" s="40"/>
      <c r="O885" s="40"/>
      <c r="P885" s="40"/>
      <c r="Q885" s="56"/>
      <c r="R885" s="82"/>
      <c r="S885" s="40"/>
      <c r="T885" s="40"/>
      <c r="U885" s="40"/>
      <c r="V885" s="56"/>
      <c r="W885" s="83"/>
      <c r="X885" s="84"/>
      <c r="Y885" s="85"/>
      <c r="Z885" s="70" t="str">
        <f>IFERROR(VLOOKUP(Y885, '【参考】数式用'!$A$2:$B$50, 2, FALSE), "")</f>
        <v/>
      </c>
      <c r="AA885" s="2"/>
      <c r="AB885" s="2"/>
      <c r="AC885" s="2"/>
      <c r="AD885" s="2"/>
      <c r="AE885" s="2"/>
      <c r="AF885" s="2"/>
      <c r="AG885" s="2"/>
      <c r="AH885" s="2"/>
      <c r="AI885" s="2"/>
      <c r="AJ885" s="2"/>
    </row>
    <row r="886" ht="34.5" customHeight="1">
      <c r="A886" s="2"/>
      <c r="B886" s="50">
        <f t="shared" si="1"/>
        <v>848</v>
      </c>
      <c r="C886" s="79"/>
      <c r="D886" s="80"/>
      <c r="E886" s="80"/>
      <c r="F886" s="80"/>
      <c r="G886" s="80"/>
      <c r="H886" s="80"/>
      <c r="I886" s="80"/>
      <c r="J886" s="80"/>
      <c r="K886" s="80"/>
      <c r="L886" s="81"/>
      <c r="M886" s="82"/>
      <c r="N886" s="40"/>
      <c r="O886" s="40"/>
      <c r="P886" s="40"/>
      <c r="Q886" s="56"/>
      <c r="R886" s="82"/>
      <c r="S886" s="40"/>
      <c r="T886" s="40"/>
      <c r="U886" s="40"/>
      <c r="V886" s="56"/>
      <c r="W886" s="83"/>
      <c r="X886" s="84"/>
      <c r="Y886" s="85"/>
      <c r="Z886" s="70" t="str">
        <f>IFERROR(VLOOKUP(Y886, '【参考】数式用'!$A$2:$B$50, 2, FALSE), "")</f>
        <v/>
      </c>
      <c r="AA886" s="2"/>
      <c r="AB886" s="2"/>
      <c r="AC886" s="2"/>
      <c r="AD886" s="2"/>
      <c r="AE886" s="2"/>
      <c r="AF886" s="2"/>
      <c r="AG886" s="2"/>
      <c r="AH886" s="2"/>
      <c r="AI886" s="2"/>
      <c r="AJ886" s="2"/>
    </row>
    <row r="887" ht="34.5" customHeight="1">
      <c r="A887" s="2"/>
      <c r="B887" s="50">
        <f t="shared" si="1"/>
        <v>849</v>
      </c>
      <c r="C887" s="79"/>
      <c r="D887" s="80"/>
      <c r="E887" s="80"/>
      <c r="F887" s="80"/>
      <c r="G887" s="80"/>
      <c r="H887" s="80"/>
      <c r="I887" s="80"/>
      <c r="J887" s="80"/>
      <c r="K887" s="80"/>
      <c r="L887" s="81"/>
      <c r="M887" s="82"/>
      <c r="N887" s="40"/>
      <c r="O887" s="40"/>
      <c r="P887" s="40"/>
      <c r="Q887" s="56"/>
      <c r="R887" s="82"/>
      <c r="S887" s="40"/>
      <c r="T887" s="40"/>
      <c r="U887" s="40"/>
      <c r="V887" s="56"/>
      <c r="W887" s="83"/>
      <c r="X887" s="84"/>
      <c r="Y887" s="85"/>
      <c r="Z887" s="70" t="str">
        <f>IFERROR(VLOOKUP(Y887, '【参考】数式用'!$A$2:$B$50, 2, FALSE), "")</f>
        <v/>
      </c>
      <c r="AA887" s="2"/>
      <c r="AB887" s="2"/>
      <c r="AC887" s="2"/>
      <c r="AD887" s="2"/>
      <c r="AE887" s="2"/>
      <c r="AF887" s="2"/>
      <c r="AG887" s="2"/>
      <c r="AH887" s="2"/>
      <c r="AI887" s="2"/>
      <c r="AJ887" s="2"/>
    </row>
    <row r="888" ht="34.5" customHeight="1">
      <c r="A888" s="2"/>
      <c r="B888" s="50">
        <f t="shared" si="1"/>
        <v>850</v>
      </c>
      <c r="C888" s="79"/>
      <c r="D888" s="80"/>
      <c r="E888" s="80"/>
      <c r="F888" s="80"/>
      <c r="G888" s="80"/>
      <c r="H888" s="80"/>
      <c r="I888" s="80"/>
      <c r="J888" s="80"/>
      <c r="K888" s="80"/>
      <c r="L888" s="81"/>
      <c r="M888" s="82"/>
      <c r="N888" s="40"/>
      <c r="O888" s="40"/>
      <c r="P888" s="40"/>
      <c r="Q888" s="56"/>
      <c r="R888" s="82"/>
      <c r="S888" s="40"/>
      <c r="T888" s="40"/>
      <c r="U888" s="40"/>
      <c r="V888" s="56"/>
      <c r="W888" s="83"/>
      <c r="X888" s="84"/>
      <c r="Y888" s="85"/>
      <c r="Z888" s="70" t="str">
        <f>IFERROR(VLOOKUP(Y888, '【参考】数式用'!$A$2:$B$50, 2, FALSE), "")</f>
        <v/>
      </c>
      <c r="AA888" s="2"/>
      <c r="AB888" s="2"/>
      <c r="AC888" s="2"/>
      <c r="AD888" s="2"/>
      <c r="AE888" s="2"/>
      <c r="AF888" s="2"/>
      <c r="AG888" s="2"/>
      <c r="AH888" s="2"/>
      <c r="AI888" s="2"/>
      <c r="AJ888" s="2"/>
    </row>
    <row r="889" ht="34.5" customHeight="1">
      <c r="A889" s="2"/>
      <c r="B889" s="50">
        <f t="shared" si="1"/>
        <v>851</v>
      </c>
      <c r="C889" s="79"/>
      <c r="D889" s="80"/>
      <c r="E889" s="80"/>
      <c r="F889" s="80"/>
      <c r="G889" s="80"/>
      <c r="H889" s="80"/>
      <c r="I889" s="80"/>
      <c r="J889" s="80"/>
      <c r="K889" s="80"/>
      <c r="L889" s="81"/>
      <c r="M889" s="82"/>
      <c r="N889" s="40"/>
      <c r="O889" s="40"/>
      <c r="P889" s="40"/>
      <c r="Q889" s="56"/>
      <c r="R889" s="82"/>
      <c r="S889" s="40"/>
      <c r="T889" s="40"/>
      <c r="U889" s="40"/>
      <c r="V889" s="56"/>
      <c r="W889" s="83"/>
      <c r="X889" s="84"/>
      <c r="Y889" s="85"/>
      <c r="Z889" s="70" t="str">
        <f>IFERROR(VLOOKUP(Y889, '【参考】数式用'!$A$2:$B$50, 2, FALSE), "")</f>
        <v/>
      </c>
      <c r="AA889" s="2"/>
      <c r="AB889" s="2"/>
      <c r="AC889" s="2"/>
      <c r="AD889" s="2"/>
      <c r="AE889" s="2"/>
      <c r="AF889" s="2"/>
      <c r="AG889" s="2"/>
      <c r="AH889" s="2"/>
      <c r="AI889" s="2"/>
      <c r="AJ889" s="2"/>
    </row>
    <row r="890" ht="34.5" customHeight="1">
      <c r="A890" s="2"/>
      <c r="B890" s="50">
        <f t="shared" si="1"/>
        <v>852</v>
      </c>
      <c r="C890" s="79"/>
      <c r="D890" s="80"/>
      <c r="E890" s="80"/>
      <c r="F890" s="80"/>
      <c r="G890" s="80"/>
      <c r="H890" s="80"/>
      <c r="I890" s="80"/>
      <c r="J890" s="80"/>
      <c r="K890" s="80"/>
      <c r="L890" s="81"/>
      <c r="M890" s="82"/>
      <c r="N890" s="40"/>
      <c r="O890" s="40"/>
      <c r="P890" s="40"/>
      <c r="Q890" s="56"/>
      <c r="R890" s="82"/>
      <c r="S890" s="40"/>
      <c r="T890" s="40"/>
      <c r="U890" s="40"/>
      <c r="V890" s="56"/>
      <c r="W890" s="83"/>
      <c r="X890" s="84"/>
      <c r="Y890" s="85"/>
      <c r="Z890" s="70" t="str">
        <f>IFERROR(VLOOKUP(Y890, '【参考】数式用'!$A$2:$B$50, 2, FALSE), "")</f>
        <v/>
      </c>
      <c r="AA890" s="2"/>
      <c r="AB890" s="2"/>
      <c r="AC890" s="2"/>
      <c r="AD890" s="2"/>
      <c r="AE890" s="2"/>
      <c r="AF890" s="2"/>
      <c r="AG890" s="2"/>
      <c r="AH890" s="2"/>
      <c r="AI890" s="2"/>
      <c r="AJ890" s="2"/>
    </row>
    <row r="891" ht="34.5" customHeight="1">
      <c r="A891" s="2"/>
      <c r="B891" s="50">
        <f t="shared" si="1"/>
        <v>853</v>
      </c>
      <c r="C891" s="79"/>
      <c r="D891" s="80"/>
      <c r="E891" s="80"/>
      <c r="F891" s="80"/>
      <c r="G891" s="80"/>
      <c r="H891" s="80"/>
      <c r="I891" s="80"/>
      <c r="J891" s="80"/>
      <c r="K891" s="80"/>
      <c r="L891" s="81"/>
      <c r="M891" s="82"/>
      <c r="N891" s="40"/>
      <c r="O891" s="40"/>
      <c r="P891" s="40"/>
      <c r="Q891" s="56"/>
      <c r="R891" s="82"/>
      <c r="S891" s="40"/>
      <c r="T891" s="40"/>
      <c r="U891" s="40"/>
      <c r="V891" s="56"/>
      <c r="W891" s="83"/>
      <c r="X891" s="84"/>
      <c r="Y891" s="85"/>
      <c r="Z891" s="70" t="str">
        <f>IFERROR(VLOOKUP(Y891, '【参考】数式用'!$A$2:$B$50, 2, FALSE), "")</f>
        <v/>
      </c>
      <c r="AA891" s="2"/>
      <c r="AB891" s="2"/>
      <c r="AC891" s="2"/>
      <c r="AD891" s="2"/>
      <c r="AE891" s="2"/>
      <c r="AF891" s="2"/>
      <c r="AG891" s="2"/>
      <c r="AH891" s="2"/>
      <c r="AI891" s="2"/>
      <c r="AJ891" s="2"/>
    </row>
    <row r="892" ht="34.5" customHeight="1">
      <c r="A892" s="2"/>
      <c r="B892" s="50">
        <f t="shared" si="1"/>
        <v>854</v>
      </c>
      <c r="C892" s="79"/>
      <c r="D892" s="80"/>
      <c r="E892" s="80"/>
      <c r="F892" s="80"/>
      <c r="G892" s="80"/>
      <c r="H892" s="80"/>
      <c r="I892" s="80"/>
      <c r="J892" s="80"/>
      <c r="K892" s="80"/>
      <c r="L892" s="81"/>
      <c r="M892" s="82"/>
      <c r="N892" s="40"/>
      <c r="O892" s="40"/>
      <c r="P892" s="40"/>
      <c r="Q892" s="56"/>
      <c r="R892" s="82"/>
      <c r="S892" s="40"/>
      <c r="T892" s="40"/>
      <c r="U892" s="40"/>
      <c r="V892" s="56"/>
      <c r="W892" s="83"/>
      <c r="X892" s="84"/>
      <c r="Y892" s="85"/>
      <c r="Z892" s="70" t="str">
        <f>IFERROR(VLOOKUP(Y892, '【参考】数式用'!$A$2:$B$50, 2, FALSE), "")</f>
        <v/>
      </c>
      <c r="AA892" s="2"/>
      <c r="AB892" s="2"/>
      <c r="AC892" s="2"/>
      <c r="AD892" s="2"/>
      <c r="AE892" s="2"/>
      <c r="AF892" s="2"/>
      <c r="AG892" s="2"/>
      <c r="AH892" s="2"/>
      <c r="AI892" s="2"/>
      <c r="AJ892" s="2"/>
    </row>
    <row r="893" ht="34.5" customHeight="1">
      <c r="A893" s="2"/>
      <c r="B893" s="50">
        <f t="shared" si="1"/>
        <v>855</v>
      </c>
      <c r="C893" s="79"/>
      <c r="D893" s="80"/>
      <c r="E893" s="80"/>
      <c r="F893" s="80"/>
      <c r="G893" s="80"/>
      <c r="H893" s="80"/>
      <c r="I893" s="80"/>
      <c r="J893" s="80"/>
      <c r="K893" s="80"/>
      <c r="L893" s="81"/>
      <c r="M893" s="82"/>
      <c r="N893" s="40"/>
      <c r="O893" s="40"/>
      <c r="P893" s="40"/>
      <c r="Q893" s="56"/>
      <c r="R893" s="82"/>
      <c r="S893" s="40"/>
      <c r="T893" s="40"/>
      <c r="U893" s="40"/>
      <c r="V893" s="56"/>
      <c r="W893" s="83"/>
      <c r="X893" s="84"/>
      <c r="Y893" s="85"/>
      <c r="Z893" s="70" t="str">
        <f>IFERROR(VLOOKUP(Y893, '【参考】数式用'!$A$2:$B$50, 2, FALSE), "")</f>
        <v/>
      </c>
      <c r="AA893" s="2"/>
      <c r="AB893" s="2"/>
      <c r="AC893" s="2"/>
      <c r="AD893" s="2"/>
      <c r="AE893" s="2"/>
      <c r="AF893" s="2"/>
      <c r="AG893" s="2"/>
      <c r="AH893" s="2"/>
      <c r="AI893" s="2"/>
      <c r="AJ893" s="2"/>
    </row>
    <row r="894" ht="34.5" customHeight="1">
      <c r="A894" s="2"/>
      <c r="B894" s="50">
        <f t="shared" si="1"/>
        <v>856</v>
      </c>
      <c r="C894" s="79"/>
      <c r="D894" s="80"/>
      <c r="E894" s="80"/>
      <c r="F894" s="80"/>
      <c r="G894" s="80"/>
      <c r="H894" s="80"/>
      <c r="I894" s="80"/>
      <c r="J894" s="80"/>
      <c r="K894" s="80"/>
      <c r="L894" s="81"/>
      <c r="M894" s="82"/>
      <c r="N894" s="40"/>
      <c r="O894" s="40"/>
      <c r="P894" s="40"/>
      <c r="Q894" s="56"/>
      <c r="R894" s="82"/>
      <c r="S894" s="40"/>
      <c r="T894" s="40"/>
      <c r="U894" s="40"/>
      <c r="V894" s="56"/>
      <c r="W894" s="83"/>
      <c r="X894" s="84"/>
      <c r="Y894" s="85"/>
      <c r="Z894" s="70" t="str">
        <f>IFERROR(VLOOKUP(Y894, '【参考】数式用'!$A$2:$B$50, 2, FALSE), "")</f>
        <v/>
      </c>
      <c r="AA894" s="2"/>
      <c r="AB894" s="2"/>
      <c r="AC894" s="2"/>
      <c r="AD894" s="2"/>
      <c r="AE894" s="2"/>
      <c r="AF894" s="2"/>
      <c r="AG894" s="2"/>
      <c r="AH894" s="2"/>
      <c r="AI894" s="2"/>
      <c r="AJ894" s="2"/>
    </row>
    <row r="895" ht="34.5" customHeight="1">
      <c r="A895" s="2"/>
      <c r="B895" s="50">
        <f t="shared" si="1"/>
        <v>857</v>
      </c>
      <c r="C895" s="79"/>
      <c r="D895" s="80"/>
      <c r="E895" s="80"/>
      <c r="F895" s="80"/>
      <c r="G895" s="80"/>
      <c r="H895" s="80"/>
      <c r="I895" s="80"/>
      <c r="J895" s="80"/>
      <c r="K895" s="80"/>
      <c r="L895" s="81"/>
      <c r="M895" s="82"/>
      <c r="N895" s="40"/>
      <c r="O895" s="40"/>
      <c r="P895" s="40"/>
      <c r="Q895" s="56"/>
      <c r="R895" s="82"/>
      <c r="S895" s="40"/>
      <c r="T895" s="40"/>
      <c r="U895" s="40"/>
      <c r="V895" s="56"/>
      <c r="W895" s="83"/>
      <c r="X895" s="84"/>
      <c r="Y895" s="85"/>
      <c r="Z895" s="70" t="str">
        <f>IFERROR(VLOOKUP(Y895, '【参考】数式用'!$A$2:$B$50, 2, FALSE), "")</f>
        <v/>
      </c>
      <c r="AA895" s="2"/>
      <c r="AB895" s="2"/>
      <c r="AC895" s="2"/>
      <c r="AD895" s="2"/>
      <c r="AE895" s="2"/>
      <c r="AF895" s="2"/>
      <c r="AG895" s="2"/>
      <c r="AH895" s="2"/>
      <c r="AI895" s="2"/>
      <c r="AJ895" s="2"/>
    </row>
    <row r="896" ht="34.5" customHeight="1">
      <c r="A896" s="2"/>
      <c r="B896" s="50">
        <f t="shared" si="1"/>
        <v>858</v>
      </c>
      <c r="C896" s="79"/>
      <c r="D896" s="80"/>
      <c r="E896" s="80"/>
      <c r="F896" s="80"/>
      <c r="G896" s="80"/>
      <c r="H896" s="80"/>
      <c r="I896" s="80"/>
      <c r="J896" s="80"/>
      <c r="K896" s="80"/>
      <c r="L896" s="81"/>
      <c r="M896" s="82"/>
      <c r="N896" s="40"/>
      <c r="O896" s="40"/>
      <c r="P896" s="40"/>
      <c r="Q896" s="56"/>
      <c r="R896" s="82"/>
      <c r="S896" s="40"/>
      <c r="T896" s="40"/>
      <c r="U896" s="40"/>
      <c r="V896" s="56"/>
      <c r="W896" s="83"/>
      <c r="X896" s="84"/>
      <c r="Y896" s="85"/>
      <c r="Z896" s="70" t="str">
        <f>IFERROR(VLOOKUP(Y896, '【参考】数式用'!$A$2:$B$50, 2, FALSE), "")</f>
        <v/>
      </c>
      <c r="AA896" s="2"/>
      <c r="AB896" s="2"/>
      <c r="AC896" s="2"/>
      <c r="AD896" s="2"/>
      <c r="AE896" s="2"/>
      <c r="AF896" s="2"/>
      <c r="AG896" s="2"/>
      <c r="AH896" s="2"/>
      <c r="AI896" s="2"/>
      <c r="AJ896" s="2"/>
    </row>
    <row r="897" ht="34.5" customHeight="1">
      <c r="A897" s="2"/>
      <c r="B897" s="50">
        <f t="shared" si="1"/>
        <v>859</v>
      </c>
      <c r="C897" s="79"/>
      <c r="D897" s="80"/>
      <c r="E897" s="80"/>
      <c r="F897" s="80"/>
      <c r="G897" s="80"/>
      <c r="H897" s="80"/>
      <c r="I897" s="80"/>
      <c r="J897" s="80"/>
      <c r="K897" s="80"/>
      <c r="L897" s="81"/>
      <c r="M897" s="82"/>
      <c r="N897" s="40"/>
      <c r="O897" s="40"/>
      <c r="P897" s="40"/>
      <c r="Q897" s="56"/>
      <c r="R897" s="82"/>
      <c r="S897" s="40"/>
      <c r="T897" s="40"/>
      <c r="U897" s="40"/>
      <c r="V897" s="56"/>
      <c r="W897" s="83"/>
      <c r="X897" s="84"/>
      <c r="Y897" s="85"/>
      <c r="Z897" s="70" t="str">
        <f>IFERROR(VLOOKUP(Y897, '【参考】数式用'!$A$2:$B$50, 2, FALSE), "")</f>
        <v/>
      </c>
      <c r="AA897" s="2"/>
      <c r="AB897" s="2"/>
      <c r="AC897" s="2"/>
      <c r="AD897" s="2"/>
      <c r="AE897" s="2"/>
      <c r="AF897" s="2"/>
      <c r="AG897" s="2"/>
      <c r="AH897" s="2"/>
      <c r="AI897" s="2"/>
      <c r="AJ897" s="2"/>
    </row>
    <row r="898" ht="34.5" customHeight="1">
      <c r="A898" s="2"/>
      <c r="B898" s="50">
        <f t="shared" si="1"/>
        <v>860</v>
      </c>
      <c r="C898" s="79"/>
      <c r="D898" s="80"/>
      <c r="E898" s="80"/>
      <c r="F898" s="80"/>
      <c r="G898" s="80"/>
      <c r="H898" s="80"/>
      <c r="I898" s="80"/>
      <c r="J898" s="80"/>
      <c r="K898" s="80"/>
      <c r="L898" s="81"/>
      <c r="M898" s="82"/>
      <c r="N898" s="40"/>
      <c r="O898" s="40"/>
      <c r="P898" s="40"/>
      <c r="Q898" s="56"/>
      <c r="R898" s="82"/>
      <c r="S898" s="40"/>
      <c r="T898" s="40"/>
      <c r="U898" s="40"/>
      <c r="V898" s="56"/>
      <c r="W898" s="83"/>
      <c r="X898" s="84"/>
      <c r="Y898" s="85"/>
      <c r="Z898" s="70" t="str">
        <f>IFERROR(VLOOKUP(Y898, '【参考】数式用'!$A$2:$B$50, 2, FALSE), "")</f>
        <v/>
      </c>
      <c r="AA898" s="2"/>
      <c r="AB898" s="2"/>
      <c r="AC898" s="2"/>
      <c r="AD898" s="2"/>
      <c r="AE898" s="2"/>
      <c r="AF898" s="2"/>
      <c r="AG898" s="2"/>
      <c r="AH898" s="2"/>
      <c r="AI898" s="2"/>
      <c r="AJ898" s="2"/>
    </row>
    <row r="899" ht="34.5" customHeight="1">
      <c r="A899" s="2"/>
      <c r="B899" s="50">
        <f t="shared" si="1"/>
        <v>861</v>
      </c>
      <c r="C899" s="79"/>
      <c r="D899" s="80"/>
      <c r="E899" s="80"/>
      <c r="F899" s="80"/>
      <c r="G899" s="80"/>
      <c r="H899" s="80"/>
      <c r="I899" s="80"/>
      <c r="J899" s="80"/>
      <c r="K899" s="80"/>
      <c r="L899" s="81"/>
      <c r="M899" s="82"/>
      <c r="N899" s="40"/>
      <c r="O899" s="40"/>
      <c r="P899" s="40"/>
      <c r="Q899" s="56"/>
      <c r="R899" s="82"/>
      <c r="S899" s="40"/>
      <c r="T899" s="40"/>
      <c r="U899" s="40"/>
      <c r="V899" s="56"/>
      <c r="W899" s="83"/>
      <c r="X899" s="84"/>
      <c r="Y899" s="85"/>
      <c r="Z899" s="70" t="str">
        <f>IFERROR(VLOOKUP(Y899, '【参考】数式用'!$A$2:$B$50, 2, FALSE), "")</f>
        <v/>
      </c>
      <c r="AA899" s="2"/>
      <c r="AB899" s="2"/>
      <c r="AC899" s="2"/>
      <c r="AD899" s="2"/>
      <c r="AE899" s="2"/>
      <c r="AF899" s="2"/>
      <c r="AG899" s="2"/>
      <c r="AH899" s="2"/>
      <c r="AI899" s="2"/>
      <c r="AJ899" s="2"/>
    </row>
    <row r="900" ht="34.5" customHeight="1">
      <c r="A900" s="2"/>
      <c r="B900" s="50">
        <f t="shared" si="1"/>
        <v>862</v>
      </c>
      <c r="C900" s="79"/>
      <c r="D900" s="80"/>
      <c r="E900" s="80"/>
      <c r="F900" s="80"/>
      <c r="G900" s="80"/>
      <c r="H900" s="80"/>
      <c r="I900" s="80"/>
      <c r="J900" s="80"/>
      <c r="K900" s="80"/>
      <c r="L900" s="81"/>
      <c r="M900" s="82"/>
      <c r="N900" s="40"/>
      <c r="O900" s="40"/>
      <c r="P900" s="40"/>
      <c r="Q900" s="56"/>
      <c r="R900" s="82"/>
      <c r="S900" s="40"/>
      <c r="T900" s="40"/>
      <c r="U900" s="40"/>
      <c r="V900" s="56"/>
      <c r="W900" s="83"/>
      <c r="X900" s="84"/>
      <c r="Y900" s="85"/>
      <c r="Z900" s="70" t="str">
        <f>IFERROR(VLOOKUP(Y900, '【参考】数式用'!$A$2:$B$50, 2, FALSE), "")</f>
        <v/>
      </c>
      <c r="AA900" s="2"/>
      <c r="AB900" s="2"/>
      <c r="AC900" s="2"/>
      <c r="AD900" s="2"/>
      <c r="AE900" s="2"/>
      <c r="AF900" s="2"/>
      <c r="AG900" s="2"/>
      <c r="AH900" s="2"/>
      <c r="AI900" s="2"/>
      <c r="AJ900" s="2"/>
    </row>
    <row r="901" ht="34.5" customHeight="1">
      <c r="A901" s="2"/>
      <c r="B901" s="50">
        <f t="shared" si="1"/>
        <v>863</v>
      </c>
      <c r="C901" s="79"/>
      <c r="D901" s="80"/>
      <c r="E901" s="80"/>
      <c r="F901" s="80"/>
      <c r="G901" s="80"/>
      <c r="H901" s="80"/>
      <c r="I901" s="80"/>
      <c r="J901" s="80"/>
      <c r="K901" s="80"/>
      <c r="L901" s="81"/>
      <c r="M901" s="82"/>
      <c r="N901" s="40"/>
      <c r="O901" s="40"/>
      <c r="P901" s="40"/>
      <c r="Q901" s="56"/>
      <c r="R901" s="82"/>
      <c r="S901" s="40"/>
      <c r="T901" s="40"/>
      <c r="U901" s="40"/>
      <c r="V901" s="56"/>
      <c r="W901" s="83"/>
      <c r="X901" s="84"/>
      <c r="Y901" s="85"/>
      <c r="Z901" s="70" t="str">
        <f>IFERROR(VLOOKUP(Y901, '【参考】数式用'!$A$2:$B$50, 2, FALSE), "")</f>
        <v/>
      </c>
      <c r="AA901" s="2"/>
      <c r="AB901" s="2"/>
      <c r="AC901" s="2"/>
      <c r="AD901" s="2"/>
      <c r="AE901" s="2"/>
      <c r="AF901" s="2"/>
      <c r="AG901" s="2"/>
      <c r="AH901" s="2"/>
      <c r="AI901" s="2"/>
      <c r="AJ901" s="2"/>
    </row>
    <row r="902" ht="34.5" customHeight="1">
      <c r="A902" s="2"/>
      <c r="B902" s="50">
        <f t="shared" si="1"/>
        <v>864</v>
      </c>
      <c r="C902" s="79"/>
      <c r="D902" s="80"/>
      <c r="E902" s="80"/>
      <c r="F902" s="80"/>
      <c r="G902" s="80"/>
      <c r="H902" s="80"/>
      <c r="I902" s="80"/>
      <c r="J902" s="80"/>
      <c r="K902" s="80"/>
      <c r="L902" s="81"/>
      <c r="M902" s="82"/>
      <c r="N902" s="40"/>
      <c r="O902" s="40"/>
      <c r="P902" s="40"/>
      <c r="Q902" s="56"/>
      <c r="R902" s="82"/>
      <c r="S902" s="40"/>
      <c r="T902" s="40"/>
      <c r="U902" s="40"/>
      <c r="V902" s="56"/>
      <c r="W902" s="83"/>
      <c r="X902" s="84"/>
      <c r="Y902" s="85"/>
      <c r="Z902" s="70" t="str">
        <f>IFERROR(VLOOKUP(Y902, '【参考】数式用'!$A$2:$B$50, 2, FALSE), "")</f>
        <v/>
      </c>
      <c r="AA902" s="2"/>
      <c r="AB902" s="2"/>
      <c r="AC902" s="2"/>
      <c r="AD902" s="2"/>
      <c r="AE902" s="2"/>
      <c r="AF902" s="2"/>
      <c r="AG902" s="2"/>
      <c r="AH902" s="2"/>
      <c r="AI902" s="2"/>
      <c r="AJ902" s="2"/>
    </row>
    <row r="903" ht="34.5" customHeight="1">
      <c r="A903" s="2"/>
      <c r="B903" s="50">
        <f t="shared" si="1"/>
        <v>865</v>
      </c>
      <c r="C903" s="79"/>
      <c r="D903" s="80"/>
      <c r="E903" s="80"/>
      <c r="F903" s="80"/>
      <c r="G903" s="80"/>
      <c r="H903" s="80"/>
      <c r="I903" s="80"/>
      <c r="J903" s="80"/>
      <c r="K903" s="80"/>
      <c r="L903" s="81"/>
      <c r="M903" s="82"/>
      <c r="N903" s="40"/>
      <c r="O903" s="40"/>
      <c r="P903" s="40"/>
      <c r="Q903" s="56"/>
      <c r="R903" s="82"/>
      <c r="S903" s="40"/>
      <c r="T903" s="40"/>
      <c r="U903" s="40"/>
      <c r="V903" s="56"/>
      <c r="W903" s="83"/>
      <c r="X903" s="84"/>
      <c r="Y903" s="85"/>
      <c r="Z903" s="70" t="str">
        <f>IFERROR(VLOOKUP(Y903, '【参考】数式用'!$A$2:$B$50, 2, FALSE), "")</f>
        <v/>
      </c>
      <c r="AA903" s="2"/>
      <c r="AB903" s="2"/>
      <c r="AC903" s="2"/>
      <c r="AD903" s="2"/>
      <c r="AE903" s="2"/>
      <c r="AF903" s="2"/>
      <c r="AG903" s="2"/>
      <c r="AH903" s="2"/>
      <c r="AI903" s="2"/>
      <c r="AJ903" s="2"/>
    </row>
    <row r="904" ht="34.5" customHeight="1">
      <c r="A904" s="2"/>
      <c r="B904" s="50">
        <f t="shared" si="1"/>
        <v>866</v>
      </c>
      <c r="C904" s="79"/>
      <c r="D904" s="80"/>
      <c r="E904" s="80"/>
      <c r="F904" s="80"/>
      <c r="G904" s="80"/>
      <c r="H904" s="80"/>
      <c r="I904" s="80"/>
      <c r="J904" s="80"/>
      <c r="K904" s="80"/>
      <c r="L904" s="81"/>
      <c r="M904" s="82"/>
      <c r="N904" s="40"/>
      <c r="O904" s="40"/>
      <c r="P904" s="40"/>
      <c r="Q904" s="56"/>
      <c r="R904" s="82"/>
      <c r="S904" s="40"/>
      <c r="T904" s="40"/>
      <c r="U904" s="40"/>
      <c r="V904" s="56"/>
      <c r="W904" s="83"/>
      <c r="X904" s="84"/>
      <c r="Y904" s="85"/>
      <c r="Z904" s="70" t="str">
        <f>IFERROR(VLOOKUP(Y904, '【参考】数式用'!$A$2:$B$50, 2, FALSE), "")</f>
        <v/>
      </c>
      <c r="AA904" s="2"/>
      <c r="AB904" s="2"/>
      <c r="AC904" s="2"/>
      <c r="AD904" s="2"/>
      <c r="AE904" s="2"/>
      <c r="AF904" s="2"/>
      <c r="AG904" s="2"/>
      <c r="AH904" s="2"/>
      <c r="AI904" s="2"/>
      <c r="AJ904" s="2"/>
    </row>
    <row r="905" ht="34.5" customHeight="1">
      <c r="A905" s="2"/>
      <c r="B905" s="50">
        <f t="shared" si="1"/>
        <v>867</v>
      </c>
      <c r="C905" s="79"/>
      <c r="D905" s="80"/>
      <c r="E905" s="80"/>
      <c r="F905" s="80"/>
      <c r="G905" s="80"/>
      <c r="H905" s="80"/>
      <c r="I905" s="80"/>
      <c r="J905" s="80"/>
      <c r="K905" s="80"/>
      <c r="L905" s="81"/>
      <c r="M905" s="82"/>
      <c r="N905" s="40"/>
      <c r="O905" s="40"/>
      <c r="P905" s="40"/>
      <c r="Q905" s="56"/>
      <c r="R905" s="82"/>
      <c r="S905" s="40"/>
      <c r="T905" s="40"/>
      <c r="U905" s="40"/>
      <c r="V905" s="56"/>
      <c r="W905" s="83"/>
      <c r="X905" s="84"/>
      <c r="Y905" s="85"/>
      <c r="Z905" s="70" t="str">
        <f>IFERROR(VLOOKUP(Y905, '【参考】数式用'!$A$2:$B$50, 2, FALSE), "")</f>
        <v/>
      </c>
      <c r="AA905" s="2"/>
      <c r="AB905" s="2"/>
      <c r="AC905" s="2"/>
      <c r="AD905" s="2"/>
      <c r="AE905" s="2"/>
      <c r="AF905" s="2"/>
      <c r="AG905" s="2"/>
      <c r="AH905" s="2"/>
      <c r="AI905" s="2"/>
      <c r="AJ905" s="2"/>
    </row>
    <row r="906" ht="34.5" customHeight="1">
      <c r="A906" s="2"/>
      <c r="B906" s="50">
        <f t="shared" si="1"/>
        <v>868</v>
      </c>
      <c r="C906" s="79"/>
      <c r="D906" s="80"/>
      <c r="E906" s="80"/>
      <c r="F906" s="80"/>
      <c r="G906" s="80"/>
      <c r="H906" s="80"/>
      <c r="I906" s="80"/>
      <c r="J906" s="80"/>
      <c r="K906" s="80"/>
      <c r="L906" s="81"/>
      <c r="M906" s="82"/>
      <c r="N906" s="40"/>
      <c r="O906" s="40"/>
      <c r="P906" s="40"/>
      <c r="Q906" s="56"/>
      <c r="R906" s="82"/>
      <c r="S906" s="40"/>
      <c r="T906" s="40"/>
      <c r="U906" s="40"/>
      <c r="V906" s="56"/>
      <c r="W906" s="83"/>
      <c r="X906" s="84"/>
      <c r="Y906" s="85"/>
      <c r="Z906" s="70" t="str">
        <f>IFERROR(VLOOKUP(Y906, '【参考】数式用'!$A$2:$B$50, 2, FALSE), "")</f>
        <v/>
      </c>
      <c r="AA906" s="2"/>
      <c r="AB906" s="2"/>
      <c r="AC906" s="2"/>
      <c r="AD906" s="2"/>
      <c r="AE906" s="2"/>
      <c r="AF906" s="2"/>
      <c r="AG906" s="2"/>
      <c r="AH906" s="2"/>
      <c r="AI906" s="2"/>
      <c r="AJ906" s="2"/>
    </row>
    <row r="907" ht="34.5" customHeight="1">
      <c r="A907" s="2"/>
      <c r="B907" s="50">
        <f t="shared" si="1"/>
        <v>869</v>
      </c>
      <c r="C907" s="79"/>
      <c r="D907" s="80"/>
      <c r="E907" s="80"/>
      <c r="F907" s="80"/>
      <c r="G907" s="80"/>
      <c r="H907" s="80"/>
      <c r="I907" s="80"/>
      <c r="J907" s="80"/>
      <c r="K907" s="80"/>
      <c r="L907" s="81"/>
      <c r="M907" s="82"/>
      <c r="N907" s="40"/>
      <c r="O907" s="40"/>
      <c r="P907" s="40"/>
      <c r="Q907" s="56"/>
      <c r="R907" s="82"/>
      <c r="S907" s="40"/>
      <c r="T907" s="40"/>
      <c r="U907" s="40"/>
      <c r="V907" s="56"/>
      <c r="W907" s="83"/>
      <c r="X907" s="84"/>
      <c r="Y907" s="85"/>
      <c r="Z907" s="70" t="str">
        <f>IFERROR(VLOOKUP(Y907, '【参考】数式用'!$A$2:$B$50, 2, FALSE), "")</f>
        <v/>
      </c>
      <c r="AA907" s="2"/>
      <c r="AB907" s="2"/>
      <c r="AC907" s="2"/>
      <c r="AD907" s="2"/>
      <c r="AE907" s="2"/>
      <c r="AF907" s="2"/>
      <c r="AG907" s="2"/>
      <c r="AH907" s="2"/>
      <c r="AI907" s="2"/>
      <c r="AJ907" s="2"/>
    </row>
    <row r="908" ht="34.5" customHeight="1">
      <c r="A908" s="2"/>
      <c r="B908" s="50">
        <f t="shared" si="1"/>
        <v>870</v>
      </c>
      <c r="C908" s="79"/>
      <c r="D908" s="80"/>
      <c r="E908" s="80"/>
      <c r="F908" s="80"/>
      <c r="G908" s="80"/>
      <c r="H908" s="80"/>
      <c r="I908" s="80"/>
      <c r="J908" s="80"/>
      <c r="K908" s="80"/>
      <c r="L908" s="81"/>
      <c r="M908" s="82"/>
      <c r="N908" s="40"/>
      <c r="O908" s="40"/>
      <c r="P908" s="40"/>
      <c r="Q908" s="56"/>
      <c r="R908" s="82"/>
      <c r="S908" s="40"/>
      <c r="T908" s="40"/>
      <c r="U908" s="40"/>
      <c r="V908" s="56"/>
      <c r="W908" s="83"/>
      <c r="X908" s="84"/>
      <c r="Y908" s="85"/>
      <c r="Z908" s="70" t="str">
        <f>IFERROR(VLOOKUP(Y908, '【参考】数式用'!$A$2:$B$50, 2, FALSE), "")</f>
        <v/>
      </c>
      <c r="AA908" s="2"/>
      <c r="AB908" s="2"/>
      <c r="AC908" s="2"/>
      <c r="AD908" s="2"/>
      <c r="AE908" s="2"/>
      <c r="AF908" s="2"/>
      <c r="AG908" s="2"/>
      <c r="AH908" s="2"/>
      <c r="AI908" s="2"/>
      <c r="AJ908" s="2"/>
    </row>
    <row r="909" ht="34.5" customHeight="1">
      <c r="A909" s="2"/>
      <c r="B909" s="50">
        <f t="shared" si="1"/>
        <v>871</v>
      </c>
      <c r="C909" s="79"/>
      <c r="D909" s="80"/>
      <c r="E909" s="80"/>
      <c r="F909" s="80"/>
      <c r="G909" s="80"/>
      <c r="H909" s="80"/>
      <c r="I909" s="80"/>
      <c r="J909" s="80"/>
      <c r="K909" s="80"/>
      <c r="L909" s="81"/>
      <c r="M909" s="82"/>
      <c r="N909" s="40"/>
      <c r="O909" s="40"/>
      <c r="P909" s="40"/>
      <c r="Q909" s="56"/>
      <c r="R909" s="82"/>
      <c r="S909" s="40"/>
      <c r="T909" s="40"/>
      <c r="U909" s="40"/>
      <c r="V909" s="56"/>
      <c r="W909" s="83"/>
      <c r="X909" s="84"/>
      <c r="Y909" s="85"/>
      <c r="Z909" s="70" t="str">
        <f>IFERROR(VLOOKUP(Y909, '【参考】数式用'!$A$2:$B$50, 2, FALSE), "")</f>
        <v/>
      </c>
      <c r="AA909" s="2"/>
      <c r="AB909" s="2"/>
      <c r="AC909" s="2"/>
      <c r="AD909" s="2"/>
      <c r="AE909" s="2"/>
      <c r="AF909" s="2"/>
      <c r="AG909" s="2"/>
      <c r="AH909" s="2"/>
      <c r="AI909" s="2"/>
      <c r="AJ909" s="2"/>
    </row>
    <row r="910" ht="34.5" customHeight="1">
      <c r="A910" s="2"/>
      <c r="B910" s="50">
        <f t="shared" si="1"/>
        <v>872</v>
      </c>
      <c r="C910" s="79"/>
      <c r="D910" s="80"/>
      <c r="E910" s="80"/>
      <c r="F910" s="80"/>
      <c r="G910" s="80"/>
      <c r="H910" s="80"/>
      <c r="I910" s="80"/>
      <c r="J910" s="80"/>
      <c r="K910" s="80"/>
      <c r="L910" s="81"/>
      <c r="M910" s="82"/>
      <c r="N910" s="40"/>
      <c r="O910" s="40"/>
      <c r="P910" s="40"/>
      <c r="Q910" s="56"/>
      <c r="R910" s="82"/>
      <c r="S910" s="40"/>
      <c r="T910" s="40"/>
      <c r="U910" s="40"/>
      <c r="V910" s="56"/>
      <c r="W910" s="83"/>
      <c r="X910" s="84"/>
      <c r="Y910" s="85"/>
      <c r="Z910" s="70" t="str">
        <f>IFERROR(VLOOKUP(Y910, '【参考】数式用'!$A$2:$B$50, 2, FALSE), "")</f>
        <v/>
      </c>
      <c r="AA910" s="2"/>
      <c r="AB910" s="2"/>
      <c r="AC910" s="2"/>
      <c r="AD910" s="2"/>
      <c r="AE910" s="2"/>
      <c r="AF910" s="2"/>
      <c r="AG910" s="2"/>
      <c r="AH910" s="2"/>
      <c r="AI910" s="2"/>
      <c r="AJ910" s="2"/>
    </row>
    <row r="911" ht="34.5" customHeight="1">
      <c r="A911" s="2"/>
      <c r="B911" s="50">
        <f t="shared" si="1"/>
        <v>873</v>
      </c>
      <c r="C911" s="79"/>
      <c r="D911" s="80"/>
      <c r="E911" s="80"/>
      <c r="F911" s="80"/>
      <c r="G911" s="80"/>
      <c r="H911" s="80"/>
      <c r="I911" s="80"/>
      <c r="J911" s="80"/>
      <c r="K911" s="80"/>
      <c r="L911" s="81"/>
      <c r="M911" s="82"/>
      <c r="N911" s="40"/>
      <c r="O911" s="40"/>
      <c r="P911" s="40"/>
      <c r="Q911" s="56"/>
      <c r="R911" s="82"/>
      <c r="S911" s="40"/>
      <c r="T911" s="40"/>
      <c r="U911" s="40"/>
      <c r="V911" s="56"/>
      <c r="W911" s="83"/>
      <c r="X911" s="84"/>
      <c r="Y911" s="85"/>
      <c r="Z911" s="70" t="str">
        <f>IFERROR(VLOOKUP(Y911, '【参考】数式用'!$A$2:$B$50, 2, FALSE), "")</f>
        <v/>
      </c>
      <c r="AA911" s="2"/>
      <c r="AB911" s="2"/>
      <c r="AC911" s="2"/>
      <c r="AD911" s="2"/>
      <c r="AE911" s="2"/>
      <c r="AF911" s="2"/>
      <c r="AG911" s="2"/>
      <c r="AH911" s="2"/>
      <c r="AI911" s="2"/>
      <c r="AJ911" s="2"/>
    </row>
    <row r="912" ht="34.5" customHeight="1">
      <c r="A912" s="2"/>
      <c r="B912" s="50">
        <f t="shared" si="1"/>
        <v>874</v>
      </c>
      <c r="C912" s="79"/>
      <c r="D912" s="80"/>
      <c r="E912" s="80"/>
      <c r="F912" s="80"/>
      <c r="G912" s="80"/>
      <c r="H912" s="80"/>
      <c r="I912" s="80"/>
      <c r="J912" s="80"/>
      <c r="K912" s="80"/>
      <c r="L912" s="81"/>
      <c r="M912" s="82"/>
      <c r="N912" s="40"/>
      <c r="O912" s="40"/>
      <c r="P912" s="40"/>
      <c r="Q912" s="56"/>
      <c r="R912" s="82"/>
      <c r="S912" s="40"/>
      <c r="T912" s="40"/>
      <c r="U912" s="40"/>
      <c r="V912" s="56"/>
      <c r="W912" s="83"/>
      <c r="X912" s="84"/>
      <c r="Y912" s="85"/>
      <c r="Z912" s="70" t="str">
        <f>IFERROR(VLOOKUP(Y912, '【参考】数式用'!$A$2:$B$50, 2, FALSE), "")</f>
        <v/>
      </c>
      <c r="AA912" s="2"/>
      <c r="AB912" s="2"/>
      <c r="AC912" s="2"/>
      <c r="AD912" s="2"/>
      <c r="AE912" s="2"/>
      <c r="AF912" s="2"/>
      <c r="AG912" s="2"/>
      <c r="AH912" s="2"/>
      <c r="AI912" s="2"/>
      <c r="AJ912" s="2"/>
    </row>
    <row r="913" ht="34.5" customHeight="1">
      <c r="A913" s="2"/>
      <c r="B913" s="50">
        <f t="shared" si="1"/>
        <v>875</v>
      </c>
      <c r="C913" s="79"/>
      <c r="D913" s="80"/>
      <c r="E913" s="80"/>
      <c r="F913" s="80"/>
      <c r="G913" s="80"/>
      <c r="H913" s="80"/>
      <c r="I913" s="80"/>
      <c r="J913" s="80"/>
      <c r="K913" s="80"/>
      <c r="L913" s="81"/>
      <c r="M913" s="82"/>
      <c r="N913" s="40"/>
      <c r="O913" s="40"/>
      <c r="P913" s="40"/>
      <c r="Q913" s="56"/>
      <c r="R913" s="82"/>
      <c r="S913" s="40"/>
      <c r="T913" s="40"/>
      <c r="U913" s="40"/>
      <c r="V913" s="56"/>
      <c r="W913" s="83"/>
      <c r="X913" s="84"/>
      <c r="Y913" s="85"/>
      <c r="Z913" s="70" t="str">
        <f>IFERROR(VLOOKUP(Y913, '【参考】数式用'!$A$2:$B$50, 2, FALSE), "")</f>
        <v/>
      </c>
      <c r="AA913" s="2"/>
      <c r="AB913" s="2"/>
      <c r="AC913" s="2"/>
      <c r="AD913" s="2"/>
      <c r="AE913" s="2"/>
      <c r="AF913" s="2"/>
      <c r="AG913" s="2"/>
      <c r="AH913" s="2"/>
      <c r="AI913" s="2"/>
      <c r="AJ913" s="2"/>
    </row>
    <row r="914" ht="34.5" customHeight="1">
      <c r="A914" s="2"/>
      <c r="B914" s="50">
        <f t="shared" si="1"/>
        <v>876</v>
      </c>
      <c r="C914" s="79"/>
      <c r="D914" s="80"/>
      <c r="E914" s="80"/>
      <c r="F914" s="80"/>
      <c r="G914" s="80"/>
      <c r="H914" s="80"/>
      <c r="I914" s="80"/>
      <c r="J914" s="80"/>
      <c r="K914" s="80"/>
      <c r="L914" s="81"/>
      <c r="M914" s="82"/>
      <c r="N914" s="40"/>
      <c r="O914" s="40"/>
      <c r="P914" s="40"/>
      <c r="Q914" s="56"/>
      <c r="R914" s="82"/>
      <c r="S914" s="40"/>
      <c r="T914" s="40"/>
      <c r="U914" s="40"/>
      <c r="V914" s="56"/>
      <c r="W914" s="83"/>
      <c r="X914" s="84"/>
      <c r="Y914" s="85"/>
      <c r="Z914" s="70" t="str">
        <f>IFERROR(VLOOKUP(Y914, '【参考】数式用'!$A$2:$B$50, 2, FALSE), "")</f>
        <v/>
      </c>
      <c r="AA914" s="2"/>
      <c r="AB914" s="2"/>
      <c r="AC914" s="2"/>
      <c r="AD914" s="2"/>
      <c r="AE914" s="2"/>
      <c r="AF914" s="2"/>
      <c r="AG914" s="2"/>
      <c r="AH914" s="2"/>
      <c r="AI914" s="2"/>
      <c r="AJ914" s="2"/>
    </row>
    <row r="915" ht="34.5" customHeight="1">
      <c r="A915" s="2"/>
      <c r="B915" s="50">
        <f t="shared" si="1"/>
        <v>877</v>
      </c>
      <c r="C915" s="79"/>
      <c r="D915" s="80"/>
      <c r="E915" s="80"/>
      <c r="F915" s="80"/>
      <c r="G915" s="80"/>
      <c r="H915" s="80"/>
      <c r="I915" s="80"/>
      <c r="J915" s="80"/>
      <c r="K915" s="80"/>
      <c r="L915" s="81"/>
      <c r="M915" s="82"/>
      <c r="N915" s="40"/>
      <c r="O915" s="40"/>
      <c r="P915" s="40"/>
      <c r="Q915" s="56"/>
      <c r="R915" s="82"/>
      <c r="S915" s="40"/>
      <c r="T915" s="40"/>
      <c r="U915" s="40"/>
      <c r="V915" s="56"/>
      <c r="W915" s="83"/>
      <c r="X915" s="84"/>
      <c r="Y915" s="85"/>
      <c r="Z915" s="70" t="str">
        <f>IFERROR(VLOOKUP(Y915, '【参考】数式用'!$A$2:$B$50, 2, FALSE), "")</f>
        <v/>
      </c>
      <c r="AA915" s="2"/>
      <c r="AB915" s="2"/>
      <c r="AC915" s="2"/>
      <c r="AD915" s="2"/>
      <c r="AE915" s="2"/>
      <c r="AF915" s="2"/>
      <c r="AG915" s="2"/>
      <c r="AH915" s="2"/>
      <c r="AI915" s="2"/>
      <c r="AJ915" s="2"/>
    </row>
    <row r="916" ht="34.5" customHeight="1">
      <c r="A916" s="2"/>
      <c r="B916" s="50">
        <f t="shared" si="1"/>
        <v>878</v>
      </c>
      <c r="C916" s="79"/>
      <c r="D916" s="80"/>
      <c r="E916" s="80"/>
      <c r="F916" s="80"/>
      <c r="G916" s="80"/>
      <c r="H916" s="80"/>
      <c r="I916" s="80"/>
      <c r="J916" s="80"/>
      <c r="K916" s="80"/>
      <c r="L916" s="81"/>
      <c r="M916" s="82"/>
      <c r="N916" s="40"/>
      <c r="O916" s="40"/>
      <c r="P916" s="40"/>
      <c r="Q916" s="56"/>
      <c r="R916" s="82"/>
      <c r="S916" s="40"/>
      <c r="T916" s="40"/>
      <c r="U916" s="40"/>
      <c r="V916" s="56"/>
      <c r="W916" s="83"/>
      <c r="X916" s="84"/>
      <c r="Y916" s="85"/>
      <c r="Z916" s="70" t="str">
        <f>IFERROR(VLOOKUP(Y916, '【参考】数式用'!$A$2:$B$50, 2, FALSE), "")</f>
        <v/>
      </c>
      <c r="AA916" s="2"/>
      <c r="AB916" s="2"/>
      <c r="AC916" s="2"/>
      <c r="AD916" s="2"/>
      <c r="AE916" s="2"/>
      <c r="AF916" s="2"/>
      <c r="AG916" s="2"/>
      <c r="AH916" s="2"/>
      <c r="AI916" s="2"/>
      <c r="AJ916" s="2"/>
    </row>
    <row r="917" ht="34.5" customHeight="1">
      <c r="A917" s="2"/>
      <c r="B917" s="50">
        <f t="shared" si="1"/>
        <v>879</v>
      </c>
      <c r="C917" s="79"/>
      <c r="D917" s="80"/>
      <c r="E917" s="80"/>
      <c r="F917" s="80"/>
      <c r="G917" s="80"/>
      <c r="H917" s="80"/>
      <c r="I917" s="80"/>
      <c r="J917" s="80"/>
      <c r="K917" s="80"/>
      <c r="L917" s="81"/>
      <c r="M917" s="82"/>
      <c r="N917" s="40"/>
      <c r="O917" s="40"/>
      <c r="P917" s="40"/>
      <c r="Q917" s="56"/>
      <c r="R917" s="82"/>
      <c r="S917" s="40"/>
      <c r="T917" s="40"/>
      <c r="U917" s="40"/>
      <c r="V917" s="56"/>
      <c r="W917" s="83"/>
      <c r="X917" s="84"/>
      <c r="Y917" s="85"/>
      <c r="Z917" s="70" t="str">
        <f>IFERROR(VLOOKUP(Y917, '【参考】数式用'!$A$2:$B$50, 2, FALSE), "")</f>
        <v/>
      </c>
      <c r="AA917" s="2"/>
      <c r="AB917" s="2"/>
      <c r="AC917" s="2"/>
      <c r="AD917" s="2"/>
      <c r="AE917" s="2"/>
      <c r="AF917" s="2"/>
      <c r="AG917" s="2"/>
      <c r="AH917" s="2"/>
      <c r="AI917" s="2"/>
      <c r="AJ917" s="2"/>
    </row>
    <row r="918" ht="34.5" customHeight="1">
      <c r="A918" s="2"/>
      <c r="B918" s="50">
        <f t="shared" si="1"/>
        <v>880</v>
      </c>
      <c r="C918" s="79"/>
      <c r="D918" s="80"/>
      <c r="E918" s="80"/>
      <c r="F918" s="80"/>
      <c r="G918" s="80"/>
      <c r="H918" s="80"/>
      <c r="I918" s="80"/>
      <c r="J918" s="80"/>
      <c r="K918" s="80"/>
      <c r="L918" s="81"/>
      <c r="M918" s="82"/>
      <c r="N918" s="40"/>
      <c r="O918" s="40"/>
      <c r="P918" s="40"/>
      <c r="Q918" s="56"/>
      <c r="R918" s="82"/>
      <c r="S918" s="40"/>
      <c r="T918" s="40"/>
      <c r="U918" s="40"/>
      <c r="V918" s="56"/>
      <c r="W918" s="83"/>
      <c r="X918" s="84"/>
      <c r="Y918" s="85"/>
      <c r="Z918" s="70" t="str">
        <f>IFERROR(VLOOKUP(Y918, '【参考】数式用'!$A$2:$B$50, 2, FALSE), "")</f>
        <v/>
      </c>
      <c r="AA918" s="2"/>
      <c r="AB918" s="2"/>
      <c r="AC918" s="2"/>
      <c r="AD918" s="2"/>
      <c r="AE918" s="2"/>
      <c r="AF918" s="2"/>
      <c r="AG918" s="2"/>
      <c r="AH918" s="2"/>
      <c r="AI918" s="2"/>
      <c r="AJ918" s="2"/>
    </row>
    <row r="919" ht="34.5" customHeight="1">
      <c r="A919" s="2"/>
      <c r="B919" s="50">
        <f t="shared" si="1"/>
        <v>881</v>
      </c>
      <c r="C919" s="79"/>
      <c r="D919" s="80"/>
      <c r="E919" s="80"/>
      <c r="F919" s="80"/>
      <c r="G919" s="80"/>
      <c r="H919" s="80"/>
      <c r="I919" s="80"/>
      <c r="J919" s="80"/>
      <c r="K919" s="80"/>
      <c r="L919" s="81"/>
      <c r="M919" s="82"/>
      <c r="N919" s="40"/>
      <c r="O919" s="40"/>
      <c r="P919" s="40"/>
      <c r="Q919" s="56"/>
      <c r="R919" s="82"/>
      <c r="S919" s="40"/>
      <c r="T919" s="40"/>
      <c r="U919" s="40"/>
      <c r="V919" s="56"/>
      <c r="W919" s="83"/>
      <c r="X919" s="84"/>
      <c r="Y919" s="85"/>
      <c r="Z919" s="70" t="str">
        <f>IFERROR(VLOOKUP(Y919, '【参考】数式用'!$A$2:$B$50, 2, FALSE), "")</f>
        <v/>
      </c>
      <c r="AA919" s="2"/>
      <c r="AB919" s="2"/>
      <c r="AC919" s="2"/>
      <c r="AD919" s="2"/>
      <c r="AE919" s="2"/>
      <c r="AF919" s="2"/>
      <c r="AG919" s="2"/>
      <c r="AH919" s="2"/>
      <c r="AI919" s="2"/>
      <c r="AJ919" s="2"/>
    </row>
    <row r="920" ht="34.5" customHeight="1">
      <c r="A920" s="2"/>
      <c r="B920" s="50">
        <f t="shared" si="1"/>
        <v>882</v>
      </c>
      <c r="C920" s="79"/>
      <c r="D920" s="80"/>
      <c r="E920" s="80"/>
      <c r="F920" s="80"/>
      <c r="G920" s="80"/>
      <c r="H920" s="80"/>
      <c r="I920" s="80"/>
      <c r="J920" s="80"/>
      <c r="K920" s="80"/>
      <c r="L920" s="81"/>
      <c r="M920" s="82"/>
      <c r="N920" s="40"/>
      <c r="O920" s="40"/>
      <c r="P920" s="40"/>
      <c r="Q920" s="56"/>
      <c r="R920" s="82"/>
      <c r="S920" s="40"/>
      <c r="T920" s="40"/>
      <c r="U920" s="40"/>
      <c r="V920" s="56"/>
      <c r="W920" s="83"/>
      <c r="X920" s="84"/>
      <c r="Y920" s="85"/>
      <c r="Z920" s="70" t="str">
        <f>IFERROR(VLOOKUP(Y920, '【参考】数式用'!$A$2:$B$50, 2, FALSE), "")</f>
        <v/>
      </c>
      <c r="AA920" s="2"/>
      <c r="AB920" s="2"/>
      <c r="AC920" s="2"/>
      <c r="AD920" s="2"/>
      <c r="AE920" s="2"/>
      <c r="AF920" s="2"/>
      <c r="AG920" s="2"/>
      <c r="AH920" s="2"/>
      <c r="AI920" s="2"/>
      <c r="AJ920" s="2"/>
    </row>
    <row r="921" ht="34.5" customHeight="1">
      <c r="A921" s="2"/>
      <c r="B921" s="50">
        <f t="shared" si="1"/>
        <v>883</v>
      </c>
      <c r="C921" s="79"/>
      <c r="D921" s="80"/>
      <c r="E921" s="80"/>
      <c r="F921" s="80"/>
      <c r="G921" s="80"/>
      <c r="H921" s="80"/>
      <c r="I921" s="80"/>
      <c r="J921" s="80"/>
      <c r="K921" s="80"/>
      <c r="L921" s="81"/>
      <c r="M921" s="82"/>
      <c r="N921" s="40"/>
      <c r="O921" s="40"/>
      <c r="P921" s="40"/>
      <c r="Q921" s="56"/>
      <c r="R921" s="82"/>
      <c r="S921" s="40"/>
      <c r="T921" s="40"/>
      <c r="U921" s="40"/>
      <c r="V921" s="56"/>
      <c r="W921" s="83"/>
      <c r="X921" s="84"/>
      <c r="Y921" s="85"/>
      <c r="Z921" s="70" t="str">
        <f>IFERROR(VLOOKUP(Y921, '【参考】数式用'!$A$2:$B$50, 2, FALSE), "")</f>
        <v/>
      </c>
      <c r="AA921" s="2"/>
      <c r="AB921" s="2"/>
      <c r="AC921" s="2"/>
      <c r="AD921" s="2"/>
      <c r="AE921" s="2"/>
      <c r="AF921" s="2"/>
      <c r="AG921" s="2"/>
      <c r="AH921" s="2"/>
      <c r="AI921" s="2"/>
      <c r="AJ921" s="2"/>
    </row>
    <row r="922" ht="34.5" customHeight="1">
      <c r="A922" s="2"/>
      <c r="B922" s="50">
        <f t="shared" si="1"/>
        <v>884</v>
      </c>
      <c r="C922" s="79"/>
      <c r="D922" s="80"/>
      <c r="E922" s="80"/>
      <c r="F922" s="80"/>
      <c r="G922" s="80"/>
      <c r="H922" s="80"/>
      <c r="I922" s="80"/>
      <c r="J922" s="80"/>
      <c r="K922" s="80"/>
      <c r="L922" s="81"/>
      <c r="M922" s="82"/>
      <c r="N922" s="40"/>
      <c r="O922" s="40"/>
      <c r="P922" s="40"/>
      <c r="Q922" s="56"/>
      <c r="R922" s="82"/>
      <c r="S922" s="40"/>
      <c r="T922" s="40"/>
      <c r="U922" s="40"/>
      <c r="V922" s="56"/>
      <c r="W922" s="83"/>
      <c r="X922" s="84"/>
      <c r="Y922" s="85"/>
      <c r="Z922" s="70" t="str">
        <f>IFERROR(VLOOKUP(Y922, '【参考】数式用'!$A$2:$B$50, 2, FALSE), "")</f>
        <v/>
      </c>
      <c r="AA922" s="2"/>
      <c r="AB922" s="2"/>
      <c r="AC922" s="2"/>
      <c r="AD922" s="2"/>
      <c r="AE922" s="2"/>
      <c r="AF922" s="2"/>
      <c r="AG922" s="2"/>
      <c r="AH922" s="2"/>
      <c r="AI922" s="2"/>
      <c r="AJ922" s="2"/>
    </row>
    <row r="923" ht="34.5" customHeight="1">
      <c r="A923" s="2"/>
      <c r="B923" s="50">
        <f t="shared" si="1"/>
        <v>885</v>
      </c>
      <c r="C923" s="79"/>
      <c r="D923" s="80"/>
      <c r="E923" s="80"/>
      <c r="F923" s="80"/>
      <c r="G923" s="80"/>
      <c r="H923" s="80"/>
      <c r="I923" s="80"/>
      <c r="J923" s="80"/>
      <c r="K923" s="80"/>
      <c r="L923" s="81"/>
      <c r="M923" s="82"/>
      <c r="N923" s="40"/>
      <c r="O923" s="40"/>
      <c r="P923" s="40"/>
      <c r="Q923" s="56"/>
      <c r="R923" s="82"/>
      <c r="S923" s="40"/>
      <c r="T923" s="40"/>
      <c r="U923" s="40"/>
      <c r="V923" s="56"/>
      <c r="W923" s="83"/>
      <c r="X923" s="84"/>
      <c r="Y923" s="85"/>
      <c r="Z923" s="70" t="str">
        <f>IFERROR(VLOOKUP(Y923, '【参考】数式用'!$A$2:$B$50, 2, FALSE), "")</f>
        <v/>
      </c>
      <c r="AA923" s="2"/>
      <c r="AB923" s="2"/>
      <c r="AC923" s="2"/>
      <c r="AD923" s="2"/>
      <c r="AE923" s="2"/>
      <c r="AF923" s="2"/>
      <c r="AG923" s="2"/>
      <c r="AH923" s="2"/>
      <c r="AI923" s="2"/>
      <c r="AJ923" s="2"/>
    </row>
    <row r="924" ht="34.5" customHeight="1">
      <c r="A924" s="2"/>
      <c r="B924" s="50">
        <f t="shared" si="1"/>
        <v>886</v>
      </c>
      <c r="C924" s="79"/>
      <c r="D924" s="80"/>
      <c r="E924" s="80"/>
      <c r="F924" s="80"/>
      <c r="G924" s="80"/>
      <c r="H924" s="80"/>
      <c r="I924" s="80"/>
      <c r="J924" s="80"/>
      <c r="K924" s="80"/>
      <c r="L924" s="81"/>
      <c r="M924" s="82"/>
      <c r="N924" s="40"/>
      <c r="O924" s="40"/>
      <c r="P924" s="40"/>
      <c r="Q924" s="56"/>
      <c r="R924" s="82"/>
      <c r="S924" s="40"/>
      <c r="T924" s="40"/>
      <c r="U924" s="40"/>
      <c r="V924" s="56"/>
      <c r="W924" s="83"/>
      <c r="X924" s="84"/>
      <c r="Y924" s="85"/>
      <c r="Z924" s="70" t="str">
        <f>IFERROR(VLOOKUP(Y924, '【参考】数式用'!$A$2:$B$50, 2, FALSE), "")</f>
        <v/>
      </c>
      <c r="AA924" s="2"/>
      <c r="AB924" s="2"/>
      <c r="AC924" s="2"/>
      <c r="AD924" s="2"/>
      <c r="AE924" s="2"/>
      <c r="AF924" s="2"/>
      <c r="AG924" s="2"/>
      <c r="AH924" s="2"/>
      <c r="AI924" s="2"/>
      <c r="AJ924" s="2"/>
    </row>
    <row r="925" ht="34.5" customHeight="1">
      <c r="A925" s="2"/>
      <c r="B925" s="50">
        <f t="shared" si="1"/>
        <v>887</v>
      </c>
      <c r="C925" s="79"/>
      <c r="D925" s="80"/>
      <c r="E925" s="80"/>
      <c r="F925" s="80"/>
      <c r="G925" s="80"/>
      <c r="H925" s="80"/>
      <c r="I925" s="80"/>
      <c r="J925" s="80"/>
      <c r="K925" s="80"/>
      <c r="L925" s="81"/>
      <c r="M925" s="82"/>
      <c r="N925" s="40"/>
      <c r="O925" s="40"/>
      <c r="P925" s="40"/>
      <c r="Q925" s="56"/>
      <c r="R925" s="82"/>
      <c r="S925" s="40"/>
      <c r="T925" s="40"/>
      <c r="U925" s="40"/>
      <c r="V925" s="56"/>
      <c r="W925" s="83"/>
      <c r="X925" s="84"/>
      <c r="Y925" s="85"/>
      <c r="Z925" s="70" t="str">
        <f>IFERROR(VLOOKUP(Y925, '【参考】数式用'!$A$2:$B$50, 2, FALSE), "")</f>
        <v/>
      </c>
      <c r="AA925" s="2"/>
      <c r="AB925" s="2"/>
      <c r="AC925" s="2"/>
      <c r="AD925" s="2"/>
      <c r="AE925" s="2"/>
      <c r="AF925" s="2"/>
      <c r="AG925" s="2"/>
      <c r="AH925" s="2"/>
      <c r="AI925" s="2"/>
      <c r="AJ925" s="2"/>
    </row>
    <row r="926" ht="34.5" customHeight="1">
      <c r="A926" s="2"/>
      <c r="B926" s="50">
        <f t="shared" si="1"/>
        <v>888</v>
      </c>
      <c r="C926" s="79"/>
      <c r="D926" s="80"/>
      <c r="E926" s="80"/>
      <c r="F926" s="80"/>
      <c r="G926" s="80"/>
      <c r="H926" s="80"/>
      <c r="I926" s="80"/>
      <c r="J926" s="80"/>
      <c r="K926" s="80"/>
      <c r="L926" s="81"/>
      <c r="M926" s="82"/>
      <c r="N926" s="40"/>
      <c r="O926" s="40"/>
      <c r="P926" s="40"/>
      <c r="Q926" s="56"/>
      <c r="R926" s="82"/>
      <c r="S926" s="40"/>
      <c r="T926" s="40"/>
      <c r="U926" s="40"/>
      <c r="V926" s="56"/>
      <c r="W926" s="83"/>
      <c r="X926" s="84"/>
      <c r="Y926" s="85"/>
      <c r="Z926" s="70" t="str">
        <f>IFERROR(VLOOKUP(Y926, '【参考】数式用'!$A$2:$B$50, 2, FALSE), "")</f>
        <v/>
      </c>
      <c r="AA926" s="2"/>
      <c r="AB926" s="2"/>
      <c r="AC926" s="2"/>
      <c r="AD926" s="2"/>
      <c r="AE926" s="2"/>
      <c r="AF926" s="2"/>
      <c r="AG926" s="2"/>
      <c r="AH926" s="2"/>
      <c r="AI926" s="2"/>
      <c r="AJ926" s="2"/>
    </row>
    <row r="927" ht="34.5" customHeight="1">
      <c r="A927" s="2"/>
      <c r="B927" s="50">
        <f t="shared" si="1"/>
        <v>889</v>
      </c>
      <c r="C927" s="79"/>
      <c r="D927" s="80"/>
      <c r="E927" s="80"/>
      <c r="F927" s="80"/>
      <c r="G927" s="80"/>
      <c r="H927" s="80"/>
      <c r="I927" s="80"/>
      <c r="J927" s="80"/>
      <c r="K927" s="80"/>
      <c r="L927" s="81"/>
      <c r="M927" s="82"/>
      <c r="N927" s="40"/>
      <c r="O927" s="40"/>
      <c r="P927" s="40"/>
      <c r="Q927" s="56"/>
      <c r="R927" s="82"/>
      <c r="S927" s="40"/>
      <c r="T927" s="40"/>
      <c r="U927" s="40"/>
      <c r="V927" s="56"/>
      <c r="W927" s="83"/>
      <c r="X927" s="84"/>
      <c r="Y927" s="85"/>
      <c r="Z927" s="70" t="str">
        <f>IFERROR(VLOOKUP(Y927, '【参考】数式用'!$A$2:$B$50, 2, FALSE), "")</f>
        <v/>
      </c>
      <c r="AA927" s="2"/>
      <c r="AB927" s="2"/>
      <c r="AC927" s="2"/>
      <c r="AD927" s="2"/>
      <c r="AE927" s="2"/>
      <c r="AF927" s="2"/>
      <c r="AG927" s="2"/>
      <c r="AH927" s="2"/>
      <c r="AI927" s="2"/>
      <c r="AJ927" s="2"/>
    </row>
    <row r="928" ht="34.5" customHeight="1">
      <c r="A928" s="2"/>
      <c r="B928" s="50">
        <f t="shared" si="1"/>
        <v>890</v>
      </c>
      <c r="C928" s="79"/>
      <c r="D928" s="80"/>
      <c r="E928" s="80"/>
      <c r="F928" s="80"/>
      <c r="G928" s="80"/>
      <c r="H928" s="80"/>
      <c r="I928" s="80"/>
      <c r="J928" s="80"/>
      <c r="K928" s="80"/>
      <c r="L928" s="81"/>
      <c r="M928" s="82"/>
      <c r="N928" s="40"/>
      <c r="O928" s="40"/>
      <c r="P928" s="40"/>
      <c r="Q928" s="56"/>
      <c r="R928" s="82"/>
      <c r="S928" s="40"/>
      <c r="T928" s="40"/>
      <c r="U928" s="40"/>
      <c r="V928" s="56"/>
      <c r="W928" s="83"/>
      <c r="X928" s="84"/>
      <c r="Y928" s="85"/>
      <c r="Z928" s="70" t="str">
        <f>IFERROR(VLOOKUP(Y928, '【参考】数式用'!$A$2:$B$50, 2, FALSE), "")</f>
        <v/>
      </c>
      <c r="AA928" s="2"/>
      <c r="AB928" s="2"/>
      <c r="AC928" s="2"/>
      <c r="AD928" s="2"/>
      <c r="AE928" s="2"/>
      <c r="AF928" s="2"/>
      <c r="AG928" s="2"/>
      <c r="AH928" s="2"/>
      <c r="AI928" s="2"/>
      <c r="AJ928" s="2"/>
    </row>
    <row r="929" ht="34.5" customHeight="1">
      <c r="A929" s="2"/>
      <c r="B929" s="50">
        <f t="shared" si="1"/>
        <v>891</v>
      </c>
      <c r="C929" s="79"/>
      <c r="D929" s="80"/>
      <c r="E929" s="80"/>
      <c r="F929" s="80"/>
      <c r="G929" s="80"/>
      <c r="H929" s="80"/>
      <c r="I929" s="80"/>
      <c r="J929" s="80"/>
      <c r="K929" s="80"/>
      <c r="L929" s="81"/>
      <c r="M929" s="82"/>
      <c r="N929" s="40"/>
      <c r="O929" s="40"/>
      <c r="P929" s="40"/>
      <c r="Q929" s="56"/>
      <c r="R929" s="82"/>
      <c r="S929" s="40"/>
      <c r="T929" s="40"/>
      <c r="U929" s="40"/>
      <c r="V929" s="56"/>
      <c r="W929" s="83"/>
      <c r="X929" s="84"/>
      <c r="Y929" s="85"/>
      <c r="Z929" s="70" t="str">
        <f>IFERROR(VLOOKUP(Y929, '【参考】数式用'!$A$2:$B$50, 2, FALSE), "")</f>
        <v/>
      </c>
      <c r="AA929" s="2"/>
      <c r="AB929" s="2"/>
      <c r="AC929" s="2"/>
      <c r="AD929" s="2"/>
      <c r="AE929" s="2"/>
      <c r="AF929" s="2"/>
      <c r="AG929" s="2"/>
      <c r="AH929" s="2"/>
      <c r="AI929" s="2"/>
      <c r="AJ929" s="2"/>
    </row>
    <row r="930" ht="34.5" customHeight="1">
      <c r="A930" s="2"/>
      <c r="B930" s="50">
        <f t="shared" si="1"/>
        <v>892</v>
      </c>
      <c r="C930" s="79"/>
      <c r="D930" s="80"/>
      <c r="E930" s="80"/>
      <c r="F930" s="80"/>
      <c r="G930" s="80"/>
      <c r="H930" s="80"/>
      <c r="I930" s="80"/>
      <c r="J930" s="80"/>
      <c r="K930" s="80"/>
      <c r="L930" s="81"/>
      <c r="M930" s="82"/>
      <c r="N930" s="40"/>
      <c r="O930" s="40"/>
      <c r="P930" s="40"/>
      <c r="Q930" s="56"/>
      <c r="R930" s="82"/>
      <c r="S930" s="40"/>
      <c r="T930" s="40"/>
      <c r="U930" s="40"/>
      <c r="V930" s="56"/>
      <c r="W930" s="83"/>
      <c r="X930" s="84"/>
      <c r="Y930" s="85"/>
      <c r="Z930" s="70" t="str">
        <f>IFERROR(VLOOKUP(Y930, '【参考】数式用'!$A$2:$B$50, 2, FALSE), "")</f>
        <v/>
      </c>
      <c r="AA930" s="2"/>
      <c r="AB930" s="2"/>
      <c r="AC930" s="2"/>
      <c r="AD930" s="2"/>
      <c r="AE930" s="2"/>
      <c r="AF930" s="2"/>
      <c r="AG930" s="2"/>
      <c r="AH930" s="2"/>
      <c r="AI930" s="2"/>
      <c r="AJ930" s="2"/>
    </row>
    <row r="931" ht="34.5" customHeight="1">
      <c r="A931" s="2"/>
      <c r="B931" s="50">
        <f t="shared" si="1"/>
        <v>893</v>
      </c>
      <c r="C931" s="79"/>
      <c r="D931" s="80"/>
      <c r="E931" s="80"/>
      <c r="F931" s="80"/>
      <c r="G931" s="80"/>
      <c r="H931" s="80"/>
      <c r="I931" s="80"/>
      <c r="J931" s="80"/>
      <c r="K931" s="80"/>
      <c r="L931" s="81"/>
      <c r="M931" s="82"/>
      <c r="N931" s="40"/>
      <c r="O931" s="40"/>
      <c r="P931" s="40"/>
      <c r="Q931" s="56"/>
      <c r="R931" s="82"/>
      <c r="S931" s="40"/>
      <c r="T931" s="40"/>
      <c r="U931" s="40"/>
      <c r="V931" s="56"/>
      <c r="W931" s="83"/>
      <c r="X931" s="84"/>
      <c r="Y931" s="85"/>
      <c r="Z931" s="70" t="str">
        <f>IFERROR(VLOOKUP(Y931, '【参考】数式用'!$A$2:$B$50, 2, FALSE), "")</f>
        <v/>
      </c>
      <c r="AA931" s="2"/>
      <c r="AB931" s="2"/>
      <c r="AC931" s="2"/>
      <c r="AD931" s="2"/>
      <c r="AE931" s="2"/>
      <c r="AF931" s="2"/>
      <c r="AG931" s="2"/>
      <c r="AH931" s="2"/>
      <c r="AI931" s="2"/>
      <c r="AJ931" s="2"/>
    </row>
    <row r="932" ht="34.5" customHeight="1">
      <c r="A932" s="2"/>
      <c r="B932" s="50">
        <f t="shared" si="1"/>
        <v>894</v>
      </c>
      <c r="C932" s="79"/>
      <c r="D932" s="80"/>
      <c r="E932" s="80"/>
      <c r="F932" s="80"/>
      <c r="G932" s="80"/>
      <c r="H932" s="80"/>
      <c r="I932" s="80"/>
      <c r="J932" s="80"/>
      <c r="K932" s="80"/>
      <c r="L932" s="81"/>
      <c r="M932" s="82"/>
      <c r="N932" s="40"/>
      <c r="O932" s="40"/>
      <c r="P932" s="40"/>
      <c r="Q932" s="56"/>
      <c r="R932" s="82"/>
      <c r="S932" s="40"/>
      <c r="T932" s="40"/>
      <c r="U932" s="40"/>
      <c r="V932" s="56"/>
      <c r="W932" s="83"/>
      <c r="X932" s="84"/>
      <c r="Y932" s="85"/>
      <c r="Z932" s="70" t="str">
        <f>IFERROR(VLOOKUP(Y932, '【参考】数式用'!$A$2:$B$50, 2, FALSE), "")</f>
        <v/>
      </c>
      <c r="AA932" s="2"/>
      <c r="AB932" s="2"/>
      <c r="AC932" s="2"/>
      <c r="AD932" s="2"/>
      <c r="AE932" s="2"/>
      <c r="AF932" s="2"/>
      <c r="AG932" s="2"/>
      <c r="AH932" s="2"/>
      <c r="AI932" s="2"/>
      <c r="AJ932" s="2"/>
    </row>
    <row r="933" ht="34.5" customHeight="1">
      <c r="A933" s="2"/>
      <c r="B933" s="50">
        <f t="shared" si="1"/>
        <v>895</v>
      </c>
      <c r="C933" s="79"/>
      <c r="D933" s="80"/>
      <c r="E933" s="80"/>
      <c r="F933" s="80"/>
      <c r="G933" s="80"/>
      <c r="H933" s="80"/>
      <c r="I933" s="80"/>
      <c r="J933" s="80"/>
      <c r="K933" s="80"/>
      <c r="L933" s="81"/>
      <c r="M933" s="82"/>
      <c r="N933" s="40"/>
      <c r="O933" s="40"/>
      <c r="P933" s="40"/>
      <c r="Q933" s="56"/>
      <c r="R933" s="82"/>
      <c r="S933" s="40"/>
      <c r="T933" s="40"/>
      <c r="U933" s="40"/>
      <c r="V933" s="56"/>
      <c r="W933" s="83"/>
      <c r="X933" s="84"/>
      <c r="Y933" s="85"/>
      <c r="Z933" s="70" t="str">
        <f>IFERROR(VLOOKUP(Y933, '【参考】数式用'!$A$2:$B$50, 2, FALSE), "")</f>
        <v/>
      </c>
      <c r="AA933" s="2"/>
      <c r="AB933" s="2"/>
      <c r="AC933" s="2"/>
      <c r="AD933" s="2"/>
      <c r="AE933" s="2"/>
      <c r="AF933" s="2"/>
      <c r="AG933" s="2"/>
      <c r="AH933" s="2"/>
      <c r="AI933" s="2"/>
      <c r="AJ933" s="2"/>
    </row>
    <row r="934" ht="34.5" customHeight="1">
      <c r="A934" s="2"/>
      <c r="B934" s="50">
        <f t="shared" si="1"/>
        <v>896</v>
      </c>
      <c r="C934" s="79"/>
      <c r="D934" s="80"/>
      <c r="E934" s="80"/>
      <c r="F934" s="80"/>
      <c r="G934" s="80"/>
      <c r="H934" s="80"/>
      <c r="I934" s="80"/>
      <c r="J934" s="80"/>
      <c r="K934" s="80"/>
      <c r="L934" s="81"/>
      <c r="M934" s="82"/>
      <c r="N934" s="40"/>
      <c r="O934" s="40"/>
      <c r="P934" s="40"/>
      <c r="Q934" s="56"/>
      <c r="R934" s="82"/>
      <c r="S934" s="40"/>
      <c r="T934" s="40"/>
      <c r="U934" s="40"/>
      <c r="V934" s="56"/>
      <c r="W934" s="83"/>
      <c r="X934" s="84"/>
      <c r="Y934" s="85"/>
      <c r="Z934" s="70" t="str">
        <f>IFERROR(VLOOKUP(Y934, '【参考】数式用'!$A$2:$B$50, 2, FALSE), "")</f>
        <v/>
      </c>
      <c r="AA934" s="2"/>
      <c r="AB934" s="2"/>
      <c r="AC934" s="2"/>
      <c r="AD934" s="2"/>
      <c r="AE934" s="2"/>
      <c r="AF934" s="2"/>
      <c r="AG934" s="2"/>
      <c r="AH934" s="2"/>
      <c r="AI934" s="2"/>
      <c r="AJ934" s="2"/>
    </row>
    <row r="935" ht="34.5" customHeight="1">
      <c r="A935" s="2"/>
      <c r="B935" s="50">
        <f t="shared" si="1"/>
        <v>897</v>
      </c>
      <c r="C935" s="79"/>
      <c r="D935" s="80"/>
      <c r="E935" s="80"/>
      <c r="F935" s="80"/>
      <c r="G935" s="80"/>
      <c r="H935" s="80"/>
      <c r="I935" s="80"/>
      <c r="J935" s="80"/>
      <c r="K935" s="80"/>
      <c r="L935" s="81"/>
      <c r="M935" s="82"/>
      <c r="N935" s="40"/>
      <c r="O935" s="40"/>
      <c r="P935" s="40"/>
      <c r="Q935" s="56"/>
      <c r="R935" s="82"/>
      <c r="S935" s="40"/>
      <c r="T935" s="40"/>
      <c r="U935" s="40"/>
      <c r="V935" s="56"/>
      <c r="W935" s="83"/>
      <c r="X935" s="84"/>
      <c r="Y935" s="85"/>
      <c r="Z935" s="70" t="str">
        <f>IFERROR(VLOOKUP(Y935, '【参考】数式用'!$A$2:$B$50, 2, FALSE), "")</f>
        <v/>
      </c>
      <c r="AA935" s="2"/>
      <c r="AB935" s="2"/>
      <c r="AC935" s="2"/>
      <c r="AD935" s="2"/>
      <c r="AE935" s="2"/>
      <c r="AF935" s="2"/>
      <c r="AG935" s="2"/>
      <c r="AH935" s="2"/>
      <c r="AI935" s="2"/>
      <c r="AJ935" s="2"/>
    </row>
    <row r="936" ht="34.5" customHeight="1">
      <c r="A936" s="2"/>
      <c r="B936" s="50">
        <f t="shared" si="1"/>
        <v>898</v>
      </c>
      <c r="C936" s="79"/>
      <c r="D936" s="80"/>
      <c r="E936" s="80"/>
      <c r="F936" s="80"/>
      <c r="G936" s="80"/>
      <c r="H936" s="80"/>
      <c r="I936" s="80"/>
      <c r="J936" s="80"/>
      <c r="K936" s="80"/>
      <c r="L936" s="81"/>
      <c r="M936" s="82"/>
      <c r="N936" s="40"/>
      <c r="O936" s="40"/>
      <c r="P936" s="40"/>
      <c r="Q936" s="56"/>
      <c r="R936" s="82"/>
      <c r="S936" s="40"/>
      <c r="T936" s="40"/>
      <c r="U936" s="40"/>
      <c r="V936" s="56"/>
      <c r="W936" s="83"/>
      <c r="X936" s="84"/>
      <c r="Y936" s="85"/>
      <c r="Z936" s="70" t="str">
        <f>IFERROR(VLOOKUP(Y936, '【参考】数式用'!$A$2:$B$50, 2, FALSE), "")</f>
        <v/>
      </c>
      <c r="AA936" s="2"/>
      <c r="AB936" s="2"/>
      <c r="AC936" s="2"/>
      <c r="AD936" s="2"/>
      <c r="AE936" s="2"/>
      <c r="AF936" s="2"/>
      <c r="AG936" s="2"/>
      <c r="AH936" s="2"/>
      <c r="AI936" s="2"/>
      <c r="AJ936" s="2"/>
    </row>
    <row r="937" ht="34.5" customHeight="1">
      <c r="A937" s="2"/>
      <c r="B937" s="50">
        <f t="shared" si="1"/>
        <v>899</v>
      </c>
      <c r="C937" s="79"/>
      <c r="D937" s="80"/>
      <c r="E937" s="80"/>
      <c r="F937" s="80"/>
      <c r="G937" s="80"/>
      <c r="H937" s="80"/>
      <c r="I937" s="80"/>
      <c r="J937" s="80"/>
      <c r="K937" s="80"/>
      <c r="L937" s="81"/>
      <c r="M937" s="82"/>
      <c r="N937" s="40"/>
      <c r="O937" s="40"/>
      <c r="P937" s="40"/>
      <c r="Q937" s="56"/>
      <c r="R937" s="82"/>
      <c r="S937" s="40"/>
      <c r="T937" s="40"/>
      <c r="U937" s="40"/>
      <c r="V937" s="56"/>
      <c r="W937" s="83"/>
      <c r="X937" s="84"/>
      <c r="Y937" s="85"/>
      <c r="Z937" s="70" t="str">
        <f>IFERROR(VLOOKUP(Y937, '【参考】数式用'!$A$2:$B$50, 2, FALSE), "")</f>
        <v/>
      </c>
      <c r="AA937" s="2"/>
      <c r="AB937" s="2"/>
      <c r="AC937" s="2"/>
      <c r="AD937" s="2"/>
      <c r="AE937" s="2"/>
      <c r="AF937" s="2"/>
      <c r="AG937" s="2"/>
      <c r="AH937" s="2"/>
      <c r="AI937" s="2"/>
      <c r="AJ937" s="2"/>
    </row>
    <row r="938" ht="34.5" customHeight="1">
      <c r="A938" s="2"/>
      <c r="B938" s="50">
        <f t="shared" si="1"/>
        <v>900</v>
      </c>
      <c r="C938" s="79"/>
      <c r="D938" s="80"/>
      <c r="E938" s="80"/>
      <c r="F938" s="80"/>
      <c r="G938" s="80"/>
      <c r="H938" s="80"/>
      <c r="I938" s="80"/>
      <c r="J938" s="80"/>
      <c r="K938" s="80"/>
      <c r="L938" s="81"/>
      <c r="M938" s="82"/>
      <c r="N938" s="40"/>
      <c r="O938" s="40"/>
      <c r="P938" s="40"/>
      <c r="Q938" s="56"/>
      <c r="R938" s="82"/>
      <c r="S938" s="40"/>
      <c r="T938" s="40"/>
      <c r="U938" s="40"/>
      <c r="V938" s="56"/>
      <c r="W938" s="83"/>
      <c r="X938" s="84"/>
      <c r="Y938" s="85"/>
      <c r="Z938" s="70" t="str">
        <f>IFERROR(VLOOKUP(Y938, '【参考】数式用'!$A$2:$B$50, 2, FALSE), "")</f>
        <v/>
      </c>
      <c r="AA938" s="2"/>
      <c r="AB938" s="2"/>
      <c r="AC938" s="2"/>
      <c r="AD938" s="2"/>
      <c r="AE938" s="2"/>
      <c r="AF938" s="2"/>
      <c r="AG938" s="2"/>
      <c r="AH938" s="2"/>
      <c r="AI938" s="2"/>
      <c r="AJ938" s="2"/>
    </row>
    <row r="939" ht="34.5" customHeight="1">
      <c r="A939" s="2"/>
      <c r="B939" s="50">
        <f t="shared" si="1"/>
        <v>901</v>
      </c>
      <c r="C939" s="79"/>
      <c r="D939" s="80"/>
      <c r="E939" s="80"/>
      <c r="F939" s="80"/>
      <c r="G939" s="80"/>
      <c r="H939" s="80"/>
      <c r="I939" s="80"/>
      <c r="J939" s="80"/>
      <c r="K939" s="80"/>
      <c r="L939" s="81"/>
      <c r="M939" s="82"/>
      <c r="N939" s="40"/>
      <c r="O939" s="40"/>
      <c r="P939" s="40"/>
      <c r="Q939" s="56"/>
      <c r="R939" s="82"/>
      <c r="S939" s="40"/>
      <c r="T939" s="40"/>
      <c r="U939" s="40"/>
      <c r="V939" s="56"/>
      <c r="W939" s="83"/>
      <c r="X939" s="84"/>
      <c r="Y939" s="85"/>
      <c r="Z939" s="70" t="str">
        <f>IFERROR(VLOOKUP(Y939, '【参考】数式用'!$A$2:$B$50, 2, FALSE), "")</f>
        <v/>
      </c>
      <c r="AA939" s="2"/>
      <c r="AB939" s="2"/>
      <c r="AC939" s="2"/>
      <c r="AD939" s="2"/>
      <c r="AE939" s="2"/>
      <c r="AF939" s="2"/>
      <c r="AG939" s="2"/>
      <c r="AH939" s="2"/>
      <c r="AI939" s="2"/>
      <c r="AJ939" s="2"/>
    </row>
    <row r="940" ht="34.5" customHeight="1">
      <c r="A940" s="2"/>
      <c r="B940" s="50">
        <f t="shared" si="1"/>
        <v>902</v>
      </c>
      <c r="C940" s="79"/>
      <c r="D940" s="80"/>
      <c r="E940" s="80"/>
      <c r="F940" s="80"/>
      <c r="G940" s="80"/>
      <c r="H940" s="80"/>
      <c r="I940" s="80"/>
      <c r="J940" s="80"/>
      <c r="K940" s="80"/>
      <c r="L940" s="81"/>
      <c r="M940" s="82"/>
      <c r="N940" s="40"/>
      <c r="O940" s="40"/>
      <c r="P940" s="40"/>
      <c r="Q940" s="56"/>
      <c r="R940" s="82"/>
      <c r="S940" s="40"/>
      <c r="T940" s="40"/>
      <c r="U940" s="40"/>
      <c r="V940" s="56"/>
      <c r="W940" s="83"/>
      <c r="X940" s="84"/>
      <c r="Y940" s="85"/>
      <c r="Z940" s="70" t="str">
        <f>IFERROR(VLOOKUP(Y940, '【参考】数式用'!$A$2:$B$50, 2, FALSE), "")</f>
        <v/>
      </c>
      <c r="AA940" s="2"/>
      <c r="AB940" s="2"/>
      <c r="AC940" s="2"/>
      <c r="AD940" s="2"/>
      <c r="AE940" s="2"/>
      <c r="AF940" s="2"/>
      <c r="AG940" s="2"/>
      <c r="AH940" s="2"/>
      <c r="AI940" s="2"/>
      <c r="AJ940" s="2"/>
    </row>
    <row r="941" ht="34.5" customHeight="1">
      <c r="A941" s="2"/>
      <c r="B941" s="50">
        <f t="shared" si="1"/>
        <v>903</v>
      </c>
      <c r="C941" s="79"/>
      <c r="D941" s="80"/>
      <c r="E941" s="80"/>
      <c r="F941" s="80"/>
      <c r="G941" s="80"/>
      <c r="H941" s="80"/>
      <c r="I941" s="80"/>
      <c r="J941" s="80"/>
      <c r="K941" s="80"/>
      <c r="L941" s="81"/>
      <c r="M941" s="82"/>
      <c r="N941" s="40"/>
      <c r="O941" s="40"/>
      <c r="P941" s="40"/>
      <c r="Q941" s="56"/>
      <c r="R941" s="82"/>
      <c r="S941" s="40"/>
      <c r="T941" s="40"/>
      <c r="U941" s="40"/>
      <c r="V941" s="56"/>
      <c r="W941" s="83"/>
      <c r="X941" s="84"/>
      <c r="Y941" s="85"/>
      <c r="Z941" s="70" t="str">
        <f>IFERROR(VLOOKUP(Y941, '【参考】数式用'!$A$2:$B$50, 2, FALSE), "")</f>
        <v/>
      </c>
      <c r="AA941" s="2"/>
      <c r="AB941" s="2"/>
      <c r="AC941" s="2"/>
      <c r="AD941" s="2"/>
      <c r="AE941" s="2"/>
      <c r="AF941" s="2"/>
      <c r="AG941" s="2"/>
      <c r="AH941" s="2"/>
      <c r="AI941" s="2"/>
      <c r="AJ941" s="2"/>
    </row>
    <row r="942" ht="34.5" customHeight="1">
      <c r="A942" s="2"/>
      <c r="B942" s="50">
        <f t="shared" si="1"/>
        <v>904</v>
      </c>
      <c r="C942" s="79"/>
      <c r="D942" s="80"/>
      <c r="E942" s="80"/>
      <c r="F942" s="80"/>
      <c r="G942" s="80"/>
      <c r="H942" s="80"/>
      <c r="I942" s="80"/>
      <c r="J942" s="80"/>
      <c r="K942" s="80"/>
      <c r="L942" s="81"/>
      <c r="M942" s="82"/>
      <c r="N942" s="40"/>
      <c r="O942" s="40"/>
      <c r="P942" s="40"/>
      <c r="Q942" s="56"/>
      <c r="R942" s="82"/>
      <c r="S942" s="40"/>
      <c r="T942" s="40"/>
      <c r="U942" s="40"/>
      <c r="V942" s="56"/>
      <c r="W942" s="83"/>
      <c r="X942" s="84"/>
      <c r="Y942" s="85"/>
      <c r="Z942" s="70" t="str">
        <f>IFERROR(VLOOKUP(Y942, '【参考】数式用'!$A$2:$B$50, 2, FALSE), "")</f>
        <v/>
      </c>
      <c r="AA942" s="2"/>
      <c r="AB942" s="2"/>
      <c r="AC942" s="2"/>
      <c r="AD942" s="2"/>
      <c r="AE942" s="2"/>
      <c r="AF942" s="2"/>
      <c r="AG942" s="2"/>
      <c r="AH942" s="2"/>
      <c r="AI942" s="2"/>
      <c r="AJ942" s="2"/>
    </row>
    <row r="943" ht="34.5" customHeight="1">
      <c r="A943" s="2"/>
      <c r="B943" s="50">
        <f t="shared" si="1"/>
        <v>905</v>
      </c>
      <c r="C943" s="79"/>
      <c r="D943" s="80"/>
      <c r="E943" s="80"/>
      <c r="F943" s="80"/>
      <c r="G943" s="80"/>
      <c r="H943" s="80"/>
      <c r="I943" s="80"/>
      <c r="J943" s="80"/>
      <c r="K943" s="80"/>
      <c r="L943" s="81"/>
      <c r="M943" s="82"/>
      <c r="N943" s="40"/>
      <c r="O943" s="40"/>
      <c r="P943" s="40"/>
      <c r="Q943" s="56"/>
      <c r="R943" s="82"/>
      <c r="S943" s="40"/>
      <c r="T943" s="40"/>
      <c r="U943" s="40"/>
      <c r="V943" s="56"/>
      <c r="W943" s="83"/>
      <c r="X943" s="84"/>
      <c r="Y943" s="85"/>
      <c r="Z943" s="70" t="str">
        <f>IFERROR(VLOOKUP(Y943, '【参考】数式用'!$A$2:$B$50, 2, FALSE), "")</f>
        <v/>
      </c>
      <c r="AA943" s="2"/>
      <c r="AB943" s="2"/>
      <c r="AC943" s="2"/>
      <c r="AD943" s="2"/>
      <c r="AE943" s="2"/>
      <c r="AF943" s="2"/>
      <c r="AG943" s="2"/>
      <c r="AH943" s="2"/>
      <c r="AI943" s="2"/>
      <c r="AJ943" s="2"/>
    </row>
    <row r="944" ht="34.5" customHeight="1">
      <c r="A944" s="2"/>
      <c r="B944" s="50">
        <f t="shared" si="1"/>
        <v>906</v>
      </c>
      <c r="C944" s="79"/>
      <c r="D944" s="80"/>
      <c r="E944" s="80"/>
      <c r="F944" s="80"/>
      <c r="G944" s="80"/>
      <c r="H944" s="80"/>
      <c r="I944" s="80"/>
      <c r="J944" s="80"/>
      <c r="K944" s="80"/>
      <c r="L944" s="81"/>
      <c r="M944" s="82"/>
      <c r="N944" s="40"/>
      <c r="O944" s="40"/>
      <c r="P944" s="40"/>
      <c r="Q944" s="56"/>
      <c r="R944" s="82"/>
      <c r="S944" s="40"/>
      <c r="T944" s="40"/>
      <c r="U944" s="40"/>
      <c r="V944" s="56"/>
      <c r="W944" s="83"/>
      <c r="X944" s="84"/>
      <c r="Y944" s="85"/>
      <c r="Z944" s="70" t="str">
        <f>IFERROR(VLOOKUP(Y944, '【参考】数式用'!$A$2:$B$50, 2, FALSE), "")</f>
        <v/>
      </c>
      <c r="AA944" s="2"/>
      <c r="AB944" s="2"/>
      <c r="AC944" s="2"/>
      <c r="AD944" s="2"/>
      <c r="AE944" s="2"/>
      <c r="AF944" s="2"/>
      <c r="AG944" s="2"/>
      <c r="AH944" s="2"/>
      <c r="AI944" s="2"/>
      <c r="AJ944" s="2"/>
    </row>
    <row r="945" ht="34.5" customHeight="1">
      <c r="A945" s="2"/>
      <c r="B945" s="50">
        <f t="shared" si="1"/>
        <v>907</v>
      </c>
      <c r="C945" s="79"/>
      <c r="D945" s="80"/>
      <c r="E945" s="80"/>
      <c r="F945" s="80"/>
      <c r="G945" s="80"/>
      <c r="H945" s="80"/>
      <c r="I945" s="80"/>
      <c r="J945" s="80"/>
      <c r="K945" s="80"/>
      <c r="L945" s="81"/>
      <c r="M945" s="82"/>
      <c r="N945" s="40"/>
      <c r="O945" s="40"/>
      <c r="P945" s="40"/>
      <c r="Q945" s="56"/>
      <c r="R945" s="82"/>
      <c r="S945" s="40"/>
      <c r="T945" s="40"/>
      <c r="U945" s="40"/>
      <c r="V945" s="56"/>
      <c r="W945" s="83"/>
      <c r="X945" s="84"/>
      <c r="Y945" s="85"/>
      <c r="Z945" s="70" t="str">
        <f>IFERROR(VLOOKUP(Y945, '【参考】数式用'!$A$2:$B$50, 2, FALSE), "")</f>
        <v/>
      </c>
      <c r="AA945" s="2"/>
      <c r="AB945" s="2"/>
      <c r="AC945" s="2"/>
      <c r="AD945" s="2"/>
      <c r="AE945" s="2"/>
      <c r="AF945" s="2"/>
      <c r="AG945" s="2"/>
      <c r="AH945" s="2"/>
      <c r="AI945" s="2"/>
      <c r="AJ945" s="2"/>
    </row>
    <row r="946" ht="34.5" customHeight="1">
      <c r="A946" s="2"/>
      <c r="B946" s="50">
        <f t="shared" si="1"/>
        <v>908</v>
      </c>
      <c r="C946" s="79"/>
      <c r="D946" s="80"/>
      <c r="E946" s="80"/>
      <c r="F946" s="80"/>
      <c r="G946" s="80"/>
      <c r="H946" s="80"/>
      <c r="I946" s="80"/>
      <c r="J946" s="80"/>
      <c r="K946" s="80"/>
      <c r="L946" s="81"/>
      <c r="M946" s="82"/>
      <c r="N946" s="40"/>
      <c r="O946" s="40"/>
      <c r="P946" s="40"/>
      <c r="Q946" s="56"/>
      <c r="R946" s="82"/>
      <c r="S946" s="40"/>
      <c r="T946" s="40"/>
      <c r="U946" s="40"/>
      <c r="V946" s="56"/>
      <c r="W946" s="83"/>
      <c r="X946" s="84"/>
      <c r="Y946" s="85"/>
      <c r="Z946" s="70" t="str">
        <f>IFERROR(VLOOKUP(Y946, '【参考】数式用'!$A$2:$B$50, 2, FALSE), "")</f>
        <v/>
      </c>
      <c r="AA946" s="2"/>
      <c r="AB946" s="2"/>
      <c r="AC946" s="2"/>
      <c r="AD946" s="2"/>
      <c r="AE946" s="2"/>
      <c r="AF946" s="2"/>
      <c r="AG946" s="2"/>
      <c r="AH946" s="2"/>
      <c r="AI946" s="2"/>
      <c r="AJ946" s="2"/>
    </row>
    <row r="947" ht="34.5" customHeight="1">
      <c r="A947" s="2"/>
      <c r="B947" s="50">
        <f t="shared" si="1"/>
        <v>909</v>
      </c>
      <c r="C947" s="79"/>
      <c r="D947" s="80"/>
      <c r="E947" s="80"/>
      <c r="F947" s="80"/>
      <c r="G947" s="80"/>
      <c r="H947" s="80"/>
      <c r="I947" s="80"/>
      <c r="J947" s="80"/>
      <c r="K947" s="80"/>
      <c r="L947" s="81"/>
      <c r="M947" s="82"/>
      <c r="N947" s="40"/>
      <c r="O947" s="40"/>
      <c r="P947" s="40"/>
      <c r="Q947" s="56"/>
      <c r="R947" s="82"/>
      <c r="S947" s="40"/>
      <c r="T947" s="40"/>
      <c r="U947" s="40"/>
      <c r="V947" s="56"/>
      <c r="W947" s="83"/>
      <c r="X947" s="84"/>
      <c r="Y947" s="85"/>
      <c r="Z947" s="70" t="str">
        <f>IFERROR(VLOOKUP(Y947, '【参考】数式用'!$A$2:$B$50, 2, FALSE), "")</f>
        <v/>
      </c>
      <c r="AA947" s="2"/>
      <c r="AB947" s="2"/>
      <c r="AC947" s="2"/>
      <c r="AD947" s="2"/>
      <c r="AE947" s="2"/>
      <c r="AF947" s="2"/>
      <c r="AG947" s="2"/>
      <c r="AH947" s="2"/>
      <c r="AI947" s="2"/>
      <c r="AJ947" s="2"/>
    </row>
    <row r="948" ht="34.5" customHeight="1">
      <c r="A948" s="2"/>
      <c r="B948" s="50">
        <f t="shared" si="1"/>
        <v>910</v>
      </c>
      <c r="C948" s="79"/>
      <c r="D948" s="80"/>
      <c r="E948" s="80"/>
      <c r="F948" s="80"/>
      <c r="G948" s="80"/>
      <c r="H948" s="80"/>
      <c r="I948" s="80"/>
      <c r="J948" s="80"/>
      <c r="K948" s="80"/>
      <c r="L948" s="81"/>
      <c r="M948" s="82"/>
      <c r="N948" s="40"/>
      <c r="O948" s="40"/>
      <c r="P948" s="40"/>
      <c r="Q948" s="56"/>
      <c r="R948" s="82"/>
      <c r="S948" s="40"/>
      <c r="T948" s="40"/>
      <c r="U948" s="40"/>
      <c r="V948" s="56"/>
      <c r="W948" s="83"/>
      <c r="X948" s="84"/>
      <c r="Y948" s="85"/>
      <c r="Z948" s="70" t="str">
        <f>IFERROR(VLOOKUP(Y948, '【参考】数式用'!$A$2:$B$50, 2, FALSE), "")</f>
        <v/>
      </c>
      <c r="AA948" s="2"/>
      <c r="AB948" s="2"/>
      <c r="AC948" s="2"/>
      <c r="AD948" s="2"/>
      <c r="AE948" s="2"/>
      <c r="AF948" s="2"/>
      <c r="AG948" s="2"/>
      <c r="AH948" s="2"/>
      <c r="AI948" s="2"/>
      <c r="AJ948" s="2"/>
    </row>
    <row r="949" ht="34.5" customHeight="1">
      <c r="A949" s="2"/>
      <c r="B949" s="50">
        <f t="shared" si="1"/>
        <v>911</v>
      </c>
      <c r="C949" s="79"/>
      <c r="D949" s="80"/>
      <c r="E949" s="80"/>
      <c r="F949" s="80"/>
      <c r="G949" s="80"/>
      <c r="H949" s="80"/>
      <c r="I949" s="80"/>
      <c r="J949" s="80"/>
      <c r="K949" s="80"/>
      <c r="L949" s="81"/>
      <c r="M949" s="82"/>
      <c r="N949" s="40"/>
      <c r="O949" s="40"/>
      <c r="P949" s="40"/>
      <c r="Q949" s="56"/>
      <c r="R949" s="82"/>
      <c r="S949" s="40"/>
      <c r="T949" s="40"/>
      <c r="U949" s="40"/>
      <c r="V949" s="56"/>
      <c r="W949" s="83"/>
      <c r="X949" s="84"/>
      <c r="Y949" s="85"/>
      <c r="Z949" s="70" t="str">
        <f>IFERROR(VLOOKUP(Y949, '【参考】数式用'!$A$2:$B$50, 2, FALSE), "")</f>
        <v/>
      </c>
      <c r="AA949" s="2"/>
      <c r="AB949" s="2"/>
      <c r="AC949" s="2"/>
      <c r="AD949" s="2"/>
      <c r="AE949" s="2"/>
      <c r="AF949" s="2"/>
      <c r="AG949" s="2"/>
      <c r="AH949" s="2"/>
      <c r="AI949" s="2"/>
      <c r="AJ949" s="2"/>
    </row>
    <row r="950" ht="34.5" customHeight="1">
      <c r="A950" s="2"/>
      <c r="B950" s="50">
        <f t="shared" si="1"/>
        <v>912</v>
      </c>
      <c r="C950" s="79"/>
      <c r="D950" s="80"/>
      <c r="E950" s="80"/>
      <c r="F950" s="80"/>
      <c r="G950" s="80"/>
      <c r="H950" s="80"/>
      <c r="I950" s="80"/>
      <c r="J950" s="80"/>
      <c r="K950" s="80"/>
      <c r="L950" s="81"/>
      <c r="M950" s="82"/>
      <c r="N950" s="40"/>
      <c r="O950" s="40"/>
      <c r="P950" s="40"/>
      <c r="Q950" s="56"/>
      <c r="R950" s="82"/>
      <c r="S950" s="40"/>
      <c r="T950" s="40"/>
      <c r="U950" s="40"/>
      <c r="V950" s="56"/>
      <c r="W950" s="83"/>
      <c r="X950" s="84"/>
      <c r="Y950" s="85"/>
      <c r="Z950" s="70" t="str">
        <f>IFERROR(VLOOKUP(Y950, '【参考】数式用'!$A$2:$B$50, 2, FALSE), "")</f>
        <v/>
      </c>
      <c r="AA950" s="2"/>
      <c r="AB950" s="2"/>
      <c r="AC950" s="2"/>
      <c r="AD950" s="2"/>
      <c r="AE950" s="2"/>
      <c r="AF950" s="2"/>
      <c r="AG950" s="2"/>
      <c r="AH950" s="2"/>
      <c r="AI950" s="2"/>
      <c r="AJ950" s="2"/>
    </row>
    <row r="951" ht="34.5" customHeight="1">
      <c r="A951" s="2"/>
      <c r="B951" s="50">
        <f t="shared" si="1"/>
        <v>913</v>
      </c>
      <c r="C951" s="79"/>
      <c r="D951" s="80"/>
      <c r="E951" s="80"/>
      <c r="F951" s="80"/>
      <c r="G951" s="80"/>
      <c r="H951" s="80"/>
      <c r="I951" s="80"/>
      <c r="J951" s="80"/>
      <c r="K951" s="80"/>
      <c r="L951" s="81"/>
      <c r="M951" s="82"/>
      <c r="N951" s="40"/>
      <c r="O951" s="40"/>
      <c r="P951" s="40"/>
      <c r="Q951" s="56"/>
      <c r="R951" s="82"/>
      <c r="S951" s="40"/>
      <c r="T951" s="40"/>
      <c r="U951" s="40"/>
      <c r="V951" s="56"/>
      <c r="W951" s="83"/>
      <c r="X951" s="84"/>
      <c r="Y951" s="85"/>
      <c r="Z951" s="70" t="str">
        <f>IFERROR(VLOOKUP(Y951, '【参考】数式用'!$A$2:$B$50, 2, FALSE), "")</f>
        <v/>
      </c>
      <c r="AA951" s="2"/>
      <c r="AB951" s="2"/>
      <c r="AC951" s="2"/>
      <c r="AD951" s="2"/>
      <c r="AE951" s="2"/>
      <c r="AF951" s="2"/>
      <c r="AG951" s="2"/>
      <c r="AH951" s="2"/>
      <c r="AI951" s="2"/>
      <c r="AJ951" s="2"/>
    </row>
    <row r="952" ht="34.5" customHeight="1">
      <c r="A952" s="2"/>
      <c r="B952" s="50">
        <f t="shared" si="1"/>
        <v>914</v>
      </c>
      <c r="C952" s="79"/>
      <c r="D952" s="80"/>
      <c r="E952" s="80"/>
      <c r="F952" s="80"/>
      <c r="G952" s="80"/>
      <c r="H952" s="80"/>
      <c r="I952" s="80"/>
      <c r="J952" s="80"/>
      <c r="K952" s="80"/>
      <c r="L952" s="81"/>
      <c r="M952" s="82"/>
      <c r="N952" s="40"/>
      <c r="O952" s="40"/>
      <c r="P952" s="40"/>
      <c r="Q952" s="56"/>
      <c r="R952" s="82"/>
      <c r="S952" s="40"/>
      <c r="T952" s="40"/>
      <c r="U952" s="40"/>
      <c r="V952" s="56"/>
      <c r="W952" s="83"/>
      <c r="X952" s="84"/>
      <c r="Y952" s="85"/>
      <c r="Z952" s="70" t="str">
        <f>IFERROR(VLOOKUP(Y952, '【参考】数式用'!$A$2:$B$50, 2, FALSE), "")</f>
        <v/>
      </c>
      <c r="AA952" s="2"/>
      <c r="AB952" s="2"/>
      <c r="AC952" s="2"/>
      <c r="AD952" s="2"/>
      <c r="AE952" s="2"/>
      <c r="AF952" s="2"/>
      <c r="AG952" s="2"/>
      <c r="AH952" s="2"/>
      <c r="AI952" s="2"/>
      <c r="AJ952" s="2"/>
    </row>
    <row r="953" ht="34.5" customHeight="1">
      <c r="A953" s="2"/>
      <c r="B953" s="50">
        <f t="shared" si="1"/>
        <v>915</v>
      </c>
      <c r="C953" s="79"/>
      <c r="D953" s="80"/>
      <c r="E953" s="80"/>
      <c r="F953" s="80"/>
      <c r="G953" s="80"/>
      <c r="H953" s="80"/>
      <c r="I953" s="80"/>
      <c r="J953" s="80"/>
      <c r="K953" s="80"/>
      <c r="L953" s="81"/>
      <c r="M953" s="82"/>
      <c r="N953" s="40"/>
      <c r="O953" s="40"/>
      <c r="P953" s="40"/>
      <c r="Q953" s="56"/>
      <c r="R953" s="82"/>
      <c r="S953" s="40"/>
      <c r="T953" s="40"/>
      <c r="U953" s="40"/>
      <c r="V953" s="56"/>
      <c r="W953" s="83"/>
      <c r="X953" s="84"/>
      <c r="Y953" s="85"/>
      <c r="Z953" s="70" t="str">
        <f>IFERROR(VLOOKUP(Y953, '【参考】数式用'!$A$2:$B$50, 2, FALSE), "")</f>
        <v/>
      </c>
      <c r="AA953" s="2"/>
      <c r="AB953" s="2"/>
      <c r="AC953" s="2"/>
      <c r="AD953" s="2"/>
      <c r="AE953" s="2"/>
      <c r="AF953" s="2"/>
      <c r="AG953" s="2"/>
      <c r="AH953" s="2"/>
      <c r="AI953" s="2"/>
      <c r="AJ953" s="2"/>
    </row>
    <row r="954" ht="34.5" customHeight="1">
      <c r="A954" s="2"/>
      <c r="B954" s="50">
        <f t="shared" si="1"/>
        <v>916</v>
      </c>
      <c r="C954" s="79"/>
      <c r="D954" s="80"/>
      <c r="E954" s="80"/>
      <c r="F954" s="80"/>
      <c r="G954" s="80"/>
      <c r="H954" s="80"/>
      <c r="I954" s="80"/>
      <c r="J954" s="80"/>
      <c r="K954" s="80"/>
      <c r="L954" s="81"/>
      <c r="M954" s="82"/>
      <c r="N954" s="40"/>
      <c r="O954" s="40"/>
      <c r="P954" s="40"/>
      <c r="Q954" s="56"/>
      <c r="R954" s="82"/>
      <c r="S954" s="40"/>
      <c r="T954" s="40"/>
      <c r="U954" s="40"/>
      <c r="V954" s="56"/>
      <c r="W954" s="83"/>
      <c r="X954" s="84"/>
      <c r="Y954" s="85"/>
      <c r="Z954" s="70" t="str">
        <f>IFERROR(VLOOKUP(Y954, '【参考】数式用'!$A$2:$B$50, 2, FALSE), "")</f>
        <v/>
      </c>
      <c r="AA954" s="2"/>
      <c r="AB954" s="2"/>
      <c r="AC954" s="2"/>
      <c r="AD954" s="2"/>
      <c r="AE954" s="2"/>
      <c r="AF954" s="2"/>
      <c r="AG954" s="2"/>
      <c r="AH954" s="2"/>
      <c r="AI954" s="2"/>
      <c r="AJ954" s="2"/>
    </row>
    <row r="955" ht="34.5" customHeight="1">
      <c r="A955" s="2"/>
      <c r="B955" s="50">
        <f t="shared" si="1"/>
        <v>917</v>
      </c>
      <c r="C955" s="79"/>
      <c r="D955" s="80"/>
      <c r="E955" s="80"/>
      <c r="F955" s="80"/>
      <c r="G955" s="80"/>
      <c r="H955" s="80"/>
      <c r="I955" s="80"/>
      <c r="J955" s="80"/>
      <c r="K955" s="80"/>
      <c r="L955" s="81"/>
      <c r="M955" s="82"/>
      <c r="N955" s="40"/>
      <c r="O955" s="40"/>
      <c r="P955" s="40"/>
      <c r="Q955" s="56"/>
      <c r="R955" s="82"/>
      <c r="S955" s="40"/>
      <c r="T955" s="40"/>
      <c r="U955" s="40"/>
      <c r="V955" s="56"/>
      <c r="W955" s="83"/>
      <c r="X955" s="84"/>
      <c r="Y955" s="85"/>
      <c r="Z955" s="70" t="str">
        <f>IFERROR(VLOOKUP(Y955, '【参考】数式用'!$A$2:$B$50, 2, FALSE), "")</f>
        <v/>
      </c>
      <c r="AA955" s="2"/>
      <c r="AB955" s="2"/>
      <c r="AC955" s="2"/>
      <c r="AD955" s="2"/>
      <c r="AE955" s="2"/>
      <c r="AF955" s="2"/>
      <c r="AG955" s="2"/>
      <c r="AH955" s="2"/>
      <c r="AI955" s="2"/>
      <c r="AJ955" s="2"/>
    </row>
    <row r="956" ht="34.5" customHeight="1">
      <c r="A956" s="2"/>
      <c r="B956" s="50">
        <f t="shared" si="1"/>
        <v>918</v>
      </c>
      <c r="C956" s="79"/>
      <c r="D956" s="80"/>
      <c r="E956" s="80"/>
      <c r="F956" s="80"/>
      <c r="G956" s="80"/>
      <c r="H956" s="80"/>
      <c r="I956" s="80"/>
      <c r="J956" s="80"/>
      <c r="K956" s="80"/>
      <c r="L956" s="81"/>
      <c r="M956" s="82"/>
      <c r="N956" s="40"/>
      <c r="O956" s="40"/>
      <c r="P956" s="40"/>
      <c r="Q956" s="56"/>
      <c r="R956" s="82"/>
      <c r="S956" s="40"/>
      <c r="T956" s="40"/>
      <c r="U956" s="40"/>
      <c r="V956" s="56"/>
      <c r="W956" s="83"/>
      <c r="X956" s="84"/>
      <c r="Y956" s="85"/>
      <c r="Z956" s="70" t="str">
        <f>IFERROR(VLOOKUP(Y956, '【参考】数式用'!$A$2:$B$50, 2, FALSE), "")</f>
        <v/>
      </c>
      <c r="AA956" s="2"/>
      <c r="AB956" s="2"/>
      <c r="AC956" s="2"/>
      <c r="AD956" s="2"/>
      <c r="AE956" s="2"/>
      <c r="AF956" s="2"/>
      <c r="AG956" s="2"/>
      <c r="AH956" s="2"/>
      <c r="AI956" s="2"/>
      <c r="AJ956" s="2"/>
    </row>
    <row r="957" ht="34.5" customHeight="1">
      <c r="A957" s="2"/>
      <c r="B957" s="50">
        <f t="shared" si="1"/>
        <v>919</v>
      </c>
      <c r="C957" s="79"/>
      <c r="D957" s="80"/>
      <c r="E957" s="80"/>
      <c r="F957" s="80"/>
      <c r="G957" s="80"/>
      <c r="H957" s="80"/>
      <c r="I957" s="80"/>
      <c r="J957" s="80"/>
      <c r="K957" s="80"/>
      <c r="L957" s="81"/>
      <c r="M957" s="82"/>
      <c r="N957" s="40"/>
      <c r="O957" s="40"/>
      <c r="P957" s="40"/>
      <c r="Q957" s="56"/>
      <c r="R957" s="82"/>
      <c r="S957" s="40"/>
      <c r="T957" s="40"/>
      <c r="U957" s="40"/>
      <c r="V957" s="56"/>
      <c r="W957" s="83"/>
      <c r="X957" s="84"/>
      <c r="Y957" s="85"/>
      <c r="Z957" s="70" t="str">
        <f>IFERROR(VLOOKUP(Y957, '【参考】数式用'!$A$2:$B$50, 2, FALSE), "")</f>
        <v/>
      </c>
      <c r="AA957" s="2"/>
      <c r="AB957" s="2"/>
      <c r="AC957" s="2"/>
      <c r="AD957" s="2"/>
      <c r="AE957" s="2"/>
      <c r="AF957" s="2"/>
      <c r="AG957" s="2"/>
      <c r="AH957" s="2"/>
      <c r="AI957" s="2"/>
      <c r="AJ957" s="2"/>
    </row>
    <row r="958" ht="34.5" customHeight="1">
      <c r="A958" s="2"/>
      <c r="B958" s="50">
        <f t="shared" si="1"/>
        <v>920</v>
      </c>
      <c r="C958" s="79"/>
      <c r="D958" s="80"/>
      <c r="E958" s="80"/>
      <c r="F958" s="80"/>
      <c r="G958" s="80"/>
      <c r="H958" s="80"/>
      <c r="I958" s="80"/>
      <c r="J958" s="80"/>
      <c r="K958" s="80"/>
      <c r="L958" s="81"/>
      <c r="M958" s="82"/>
      <c r="N958" s="40"/>
      <c r="O958" s="40"/>
      <c r="P958" s="40"/>
      <c r="Q958" s="56"/>
      <c r="R958" s="82"/>
      <c r="S958" s="40"/>
      <c r="T958" s="40"/>
      <c r="U958" s="40"/>
      <c r="V958" s="56"/>
      <c r="W958" s="83"/>
      <c r="X958" s="84"/>
      <c r="Y958" s="85"/>
      <c r="Z958" s="70" t="str">
        <f>IFERROR(VLOOKUP(Y958, '【参考】数式用'!$A$2:$B$50, 2, FALSE), "")</f>
        <v/>
      </c>
      <c r="AA958" s="2"/>
      <c r="AB958" s="2"/>
      <c r="AC958" s="2"/>
      <c r="AD958" s="2"/>
      <c r="AE958" s="2"/>
      <c r="AF958" s="2"/>
      <c r="AG958" s="2"/>
      <c r="AH958" s="2"/>
      <c r="AI958" s="2"/>
      <c r="AJ958" s="2"/>
    </row>
    <row r="959" ht="34.5" customHeight="1">
      <c r="A959" s="2"/>
      <c r="B959" s="50">
        <f t="shared" si="1"/>
        <v>921</v>
      </c>
      <c r="C959" s="79"/>
      <c r="D959" s="80"/>
      <c r="E959" s="80"/>
      <c r="F959" s="80"/>
      <c r="G959" s="80"/>
      <c r="H959" s="80"/>
      <c r="I959" s="80"/>
      <c r="J959" s="80"/>
      <c r="K959" s="80"/>
      <c r="L959" s="81"/>
      <c r="M959" s="82"/>
      <c r="N959" s="40"/>
      <c r="O959" s="40"/>
      <c r="P959" s="40"/>
      <c r="Q959" s="56"/>
      <c r="R959" s="82"/>
      <c r="S959" s="40"/>
      <c r="T959" s="40"/>
      <c r="U959" s="40"/>
      <c r="V959" s="56"/>
      <c r="W959" s="83"/>
      <c r="X959" s="84"/>
      <c r="Y959" s="85"/>
      <c r="Z959" s="70" t="str">
        <f>IFERROR(VLOOKUP(Y959, '【参考】数式用'!$A$2:$B$50, 2, FALSE), "")</f>
        <v/>
      </c>
      <c r="AA959" s="2"/>
      <c r="AB959" s="2"/>
      <c r="AC959" s="2"/>
      <c r="AD959" s="2"/>
      <c r="AE959" s="2"/>
      <c r="AF959" s="2"/>
      <c r="AG959" s="2"/>
      <c r="AH959" s="2"/>
      <c r="AI959" s="2"/>
      <c r="AJ959" s="2"/>
    </row>
    <row r="960" ht="34.5" customHeight="1">
      <c r="A960" s="2"/>
      <c r="B960" s="50">
        <f t="shared" si="1"/>
        <v>922</v>
      </c>
      <c r="C960" s="79"/>
      <c r="D960" s="80"/>
      <c r="E960" s="80"/>
      <c r="F960" s="80"/>
      <c r="G960" s="80"/>
      <c r="H960" s="80"/>
      <c r="I960" s="80"/>
      <c r="J960" s="80"/>
      <c r="K960" s="80"/>
      <c r="L960" s="81"/>
      <c r="M960" s="82"/>
      <c r="N960" s="40"/>
      <c r="O960" s="40"/>
      <c r="P960" s="40"/>
      <c r="Q960" s="56"/>
      <c r="R960" s="82"/>
      <c r="S960" s="40"/>
      <c r="T960" s="40"/>
      <c r="U960" s="40"/>
      <c r="V960" s="56"/>
      <c r="W960" s="83"/>
      <c r="X960" s="84"/>
      <c r="Y960" s="85"/>
      <c r="Z960" s="70" t="str">
        <f>IFERROR(VLOOKUP(Y960, '【参考】数式用'!$A$2:$B$50, 2, FALSE), "")</f>
        <v/>
      </c>
      <c r="AA960" s="2"/>
      <c r="AB960" s="2"/>
      <c r="AC960" s="2"/>
      <c r="AD960" s="2"/>
      <c r="AE960" s="2"/>
      <c r="AF960" s="2"/>
      <c r="AG960" s="2"/>
      <c r="AH960" s="2"/>
      <c r="AI960" s="2"/>
      <c r="AJ960" s="2"/>
    </row>
    <row r="961" ht="34.5" customHeight="1">
      <c r="A961" s="2"/>
      <c r="B961" s="50">
        <f t="shared" si="1"/>
        <v>923</v>
      </c>
      <c r="C961" s="79"/>
      <c r="D961" s="80"/>
      <c r="E961" s="80"/>
      <c r="F961" s="80"/>
      <c r="G961" s="80"/>
      <c r="H961" s="80"/>
      <c r="I961" s="80"/>
      <c r="J961" s="80"/>
      <c r="K961" s="80"/>
      <c r="L961" s="81"/>
      <c r="M961" s="82"/>
      <c r="N961" s="40"/>
      <c r="O961" s="40"/>
      <c r="P961" s="40"/>
      <c r="Q961" s="56"/>
      <c r="R961" s="82"/>
      <c r="S961" s="40"/>
      <c r="T961" s="40"/>
      <c r="U961" s="40"/>
      <c r="V961" s="56"/>
      <c r="W961" s="83"/>
      <c r="X961" s="84"/>
      <c r="Y961" s="85"/>
      <c r="Z961" s="70" t="str">
        <f>IFERROR(VLOOKUP(Y961, '【参考】数式用'!$A$2:$B$50, 2, FALSE), "")</f>
        <v/>
      </c>
      <c r="AA961" s="2"/>
      <c r="AB961" s="2"/>
      <c r="AC961" s="2"/>
      <c r="AD961" s="2"/>
      <c r="AE961" s="2"/>
      <c r="AF961" s="2"/>
      <c r="AG961" s="2"/>
      <c r="AH961" s="2"/>
      <c r="AI961" s="2"/>
      <c r="AJ961" s="2"/>
    </row>
    <row r="962" ht="34.5" customHeight="1">
      <c r="A962" s="2"/>
      <c r="B962" s="50">
        <f t="shared" si="1"/>
        <v>924</v>
      </c>
      <c r="C962" s="79"/>
      <c r="D962" s="80"/>
      <c r="E962" s="80"/>
      <c r="F962" s="80"/>
      <c r="G962" s="80"/>
      <c r="H962" s="80"/>
      <c r="I962" s="80"/>
      <c r="J962" s="80"/>
      <c r="K962" s="80"/>
      <c r="L962" s="81"/>
      <c r="M962" s="82"/>
      <c r="N962" s="40"/>
      <c r="O962" s="40"/>
      <c r="P962" s="40"/>
      <c r="Q962" s="56"/>
      <c r="R962" s="82"/>
      <c r="S962" s="40"/>
      <c r="T962" s="40"/>
      <c r="U962" s="40"/>
      <c r="V962" s="56"/>
      <c r="W962" s="83"/>
      <c r="X962" s="84"/>
      <c r="Y962" s="85"/>
      <c r="Z962" s="70" t="str">
        <f>IFERROR(VLOOKUP(Y962, '【参考】数式用'!$A$2:$B$50, 2, FALSE), "")</f>
        <v/>
      </c>
      <c r="AA962" s="2"/>
      <c r="AB962" s="2"/>
      <c r="AC962" s="2"/>
      <c r="AD962" s="2"/>
      <c r="AE962" s="2"/>
      <c r="AF962" s="2"/>
      <c r="AG962" s="2"/>
      <c r="AH962" s="2"/>
      <c r="AI962" s="2"/>
      <c r="AJ962" s="2"/>
    </row>
    <row r="963" ht="34.5" customHeight="1">
      <c r="A963" s="2"/>
      <c r="B963" s="50">
        <f t="shared" si="1"/>
        <v>925</v>
      </c>
      <c r="C963" s="79"/>
      <c r="D963" s="80"/>
      <c r="E963" s="80"/>
      <c r="F963" s="80"/>
      <c r="G963" s="80"/>
      <c r="H963" s="80"/>
      <c r="I963" s="80"/>
      <c r="J963" s="80"/>
      <c r="K963" s="80"/>
      <c r="L963" s="81"/>
      <c r="M963" s="82"/>
      <c r="N963" s="40"/>
      <c r="O963" s="40"/>
      <c r="P963" s="40"/>
      <c r="Q963" s="56"/>
      <c r="R963" s="82"/>
      <c r="S963" s="40"/>
      <c r="T963" s="40"/>
      <c r="U963" s="40"/>
      <c r="V963" s="56"/>
      <c r="W963" s="83"/>
      <c r="X963" s="84"/>
      <c r="Y963" s="85"/>
      <c r="Z963" s="70" t="str">
        <f>IFERROR(VLOOKUP(Y963, '【参考】数式用'!$A$2:$B$50, 2, FALSE), "")</f>
        <v/>
      </c>
      <c r="AA963" s="2"/>
      <c r="AB963" s="2"/>
      <c r="AC963" s="2"/>
      <c r="AD963" s="2"/>
      <c r="AE963" s="2"/>
      <c r="AF963" s="2"/>
      <c r="AG963" s="2"/>
      <c r="AH963" s="2"/>
      <c r="AI963" s="2"/>
      <c r="AJ963" s="2"/>
    </row>
    <row r="964" ht="34.5" customHeight="1">
      <c r="A964" s="2"/>
      <c r="B964" s="50">
        <f t="shared" si="1"/>
        <v>926</v>
      </c>
      <c r="C964" s="79"/>
      <c r="D964" s="80"/>
      <c r="E964" s="80"/>
      <c r="F964" s="80"/>
      <c r="G964" s="80"/>
      <c r="H964" s="80"/>
      <c r="I964" s="80"/>
      <c r="J964" s="80"/>
      <c r="K964" s="80"/>
      <c r="L964" s="81"/>
      <c r="M964" s="82"/>
      <c r="N964" s="40"/>
      <c r="O964" s="40"/>
      <c r="P964" s="40"/>
      <c r="Q964" s="56"/>
      <c r="R964" s="82"/>
      <c r="S964" s="40"/>
      <c r="T964" s="40"/>
      <c r="U964" s="40"/>
      <c r="V964" s="56"/>
      <c r="W964" s="83"/>
      <c r="X964" s="84"/>
      <c r="Y964" s="85"/>
      <c r="Z964" s="70" t="str">
        <f>IFERROR(VLOOKUP(Y964, '【参考】数式用'!$A$2:$B$50, 2, FALSE), "")</f>
        <v/>
      </c>
      <c r="AA964" s="2"/>
      <c r="AB964" s="2"/>
      <c r="AC964" s="2"/>
      <c r="AD964" s="2"/>
      <c r="AE964" s="2"/>
      <c r="AF964" s="2"/>
      <c r="AG964" s="2"/>
      <c r="AH964" s="2"/>
      <c r="AI964" s="2"/>
      <c r="AJ964" s="2"/>
    </row>
    <row r="965" ht="34.5" customHeight="1">
      <c r="A965" s="2"/>
      <c r="B965" s="50">
        <f t="shared" si="1"/>
        <v>927</v>
      </c>
      <c r="C965" s="79"/>
      <c r="D965" s="80"/>
      <c r="E965" s="80"/>
      <c r="F965" s="80"/>
      <c r="G965" s="80"/>
      <c r="H965" s="80"/>
      <c r="I965" s="80"/>
      <c r="J965" s="80"/>
      <c r="K965" s="80"/>
      <c r="L965" s="81"/>
      <c r="M965" s="82"/>
      <c r="N965" s="40"/>
      <c r="O965" s="40"/>
      <c r="P965" s="40"/>
      <c r="Q965" s="56"/>
      <c r="R965" s="82"/>
      <c r="S965" s="40"/>
      <c r="T965" s="40"/>
      <c r="U965" s="40"/>
      <c r="V965" s="56"/>
      <c r="W965" s="83"/>
      <c r="X965" s="84"/>
      <c r="Y965" s="85"/>
      <c r="Z965" s="70" t="str">
        <f>IFERROR(VLOOKUP(Y965, '【参考】数式用'!$A$2:$B$50, 2, FALSE), "")</f>
        <v/>
      </c>
      <c r="AA965" s="2"/>
      <c r="AB965" s="2"/>
      <c r="AC965" s="2"/>
      <c r="AD965" s="2"/>
      <c r="AE965" s="2"/>
      <c r="AF965" s="2"/>
      <c r="AG965" s="2"/>
      <c r="AH965" s="2"/>
      <c r="AI965" s="2"/>
      <c r="AJ965" s="2"/>
    </row>
    <row r="966" ht="34.5" customHeight="1">
      <c r="A966" s="2"/>
      <c r="B966" s="50">
        <f t="shared" si="1"/>
        <v>928</v>
      </c>
      <c r="C966" s="79"/>
      <c r="D966" s="80"/>
      <c r="E966" s="80"/>
      <c r="F966" s="80"/>
      <c r="G966" s="80"/>
      <c r="H966" s="80"/>
      <c r="I966" s="80"/>
      <c r="J966" s="80"/>
      <c r="K966" s="80"/>
      <c r="L966" s="81"/>
      <c r="M966" s="82"/>
      <c r="N966" s="40"/>
      <c r="O966" s="40"/>
      <c r="P966" s="40"/>
      <c r="Q966" s="56"/>
      <c r="R966" s="82"/>
      <c r="S966" s="40"/>
      <c r="T966" s="40"/>
      <c r="U966" s="40"/>
      <c r="V966" s="56"/>
      <c r="W966" s="83"/>
      <c r="X966" s="84"/>
      <c r="Y966" s="85"/>
      <c r="Z966" s="70" t="str">
        <f>IFERROR(VLOOKUP(Y966, '【参考】数式用'!$A$2:$B$50, 2, FALSE), "")</f>
        <v/>
      </c>
      <c r="AA966" s="2"/>
      <c r="AB966" s="2"/>
      <c r="AC966" s="2"/>
      <c r="AD966" s="2"/>
      <c r="AE966" s="2"/>
      <c r="AF966" s="2"/>
      <c r="AG966" s="2"/>
      <c r="AH966" s="2"/>
      <c r="AI966" s="2"/>
      <c r="AJ966" s="2"/>
    </row>
    <row r="967" ht="34.5" customHeight="1">
      <c r="A967" s="2"/>
      <c r="B967" s="50">
        <f t="shared" si="1"/>
        <v>929</v>
      </c>
      <c r="C967" s="79"/>
      <c r="D967" s="80"/>
      <c r="E967" s="80"/>
      <c r="F967" s="80"/>
      <c r="G967" s="80"/>
      <c r="H967" s="80"/>
      <c r="I967" s="80"/>
      <c r="J967" s="80"/>
      <c r="K967" s="80"/>
      <c r="L967" s="81"/>
      <c r="M967" s="82"/>
      <c r="N967" s="40"/>
      <c r="O967" s="40"/>
      <c r="P967" s="40"/>
      <c r="Q967" s="56"/>
      <c r="R967" s="82"/>
      <c r="S967" s="40"/>
      <c r="T967" s="40"/>
      <c r="U967" s="40"/>
      <c r="V967" s="56"/>
      <c r="W967" s="83"/>
      <c r="X967" s="84"/>
      <c r="Y967" s="85"/>
      <c r="Z967" s="70" t="str">
        <f>IFERROR(VLOOKUP(Y967, '【参考】数式用'!$A$2:$B$50, 2, FALSE), "")</f>
        <v/>
      </c>
      <c r="AA967" s="2"/>
      <c r="AB967" s="2"/>
      <c r="AC967" s="2"/>
      <c r="AD967" s="2"/>
      <c r="AE967" s="2"/>
      <c r="AF967" s="2"/>
      <c r="AG967" s="2"/>
      <c r="AH967" s="2"/>
      <c r="AI967" s="2"/>
      <c r="AJ967" s="2"/>
    </row>
    <row r="968" ht="34.5" customHeight="1">
      <c r="A968" s="2"/>
      <c r="B968" s="50">
        <f t="shared" si="1"/>
        <v>930</v>
      </c>
      <c r="C968" s="79"/>
      <c r="D968" s="80"/>
      <c r="E968" s="80"/>
      <c r="F968" s="80"/>
      <c r="G968" s="80"/>
      <c r="H968" s="80"/>
      <c r="I968" s="80"/>
      <c r="J968" s="80"/>
      <c r="K968" s="80"/>
      <c r="L968" s="81"/>
      <c r="M968" s="82"/>
      <c r="N968" s="40"/>
      <c r="O968" s="40"/>
      <c r="P968" s="40"/>
      <c r="Q968" s="56"/>
      <c r="R968" s="82"/>
      <c r="S968" s="40"/>
      <c r="T968" s="40"/>
      <c r="U968" s="40"/>
      <c r="V968" s="56"/>
      <c r="W968" s="83"/>
      <c r="X968" s="84"/>
      <c r="Y968" s="85"/>
      <c r="Z968" s="70" t="str">
        <f>IFERROR(VLOOKUP(Y968, '【参考】数式用'!$A$2:$B$50, 2, FALSE), "")</f>
        <v/>
      </c>
      <c r="AA968" s="2"/>
      <c r="AB968" s="2"/>
      <c r="AC968" s="2"/>
      <c r="AD968" s="2"/>
      <c r="AE968" s="2"/>
      <c r="AF968" s="2"/>
      <c r="AG968" s="2"/>
      <c r="AH968" s="2"/>
      <c r="AI968" s="2"/>
      <c r="AJ968" s="2"/>
    </row>
    <row r="969" ht="34.5" customHeight="1">
      <c r="A969" s="2"/>
      <c r="B969" s="50">
        <f t="shared" si="1"/>
        <v>931</v>
      </c>
      <c r="C969" s="79"/>
      <c r="D969" s="80"/>
      <c r="E969" s="80"/>
      <c r="F969" s="80"/>
      <c r="G969" s="80"/>
      <c r="H969" s="80"/>
      <c r="I969" s="80"/>
      <c r="J969" s="80"/>
      <c r="K969" s="80"/>
      <c r="L969" s="81"/>
      <c r="M969" s="82"/>
      <c r="N969" s="40"/>
      <c r="O969" s="40"/>
      <c r="P969" s="40"/>
      <c r="Q969" s="56"/>
      <c r="R969" s="82"/>
      <c r="S969" s="40"/>
      <c r="T969" s="40"/>
      <c r="U969" s="40"/>
      <c r="V969" s="56"/>
      <c r="W969" s="83"/>
      <c r="X969" s="84"/>
      <c r="Y969" s="85"/>
      <c r="Z969" s="70" t="str">
        <f>IFERROR(VLOOKUP(Y969, '【参考】数式用'!$A$2:$B$50, 2, FALSE), "")</f>
        <v/>
      </c>
      <c r="AA969" s="2"/>
      <c r="AB969" s="2"/>
      <c r="AC969" s="2"/>
      <c r="AD969" s="2"/>
      <c r="AE969" s="2"/>
      <c r="AF969" s="2"/>
      <c r="AG969" s="2"/>
      <c r="AH969" s="2"/>
      <c r="AI969" s="2"/>
      <c r="AJ969" s="2"/>
    </row>
    <row r="970" ht="34.5" customHeight="1">
      <c r="A970" s="2"/>
      <c r="B970" s="50">
        <f t="shared" si="1"/>
        <v>932</v>
      </c>
      <c r="C970" s="79"/>
      <c r="D970" s="80"/>
      <c r="E970" s="80"/>
      <c r="F970" s="80"/>
      <c r="G970" s="80"/>
      <c r="H970" s="80"/>
      <c r="I970" s="80"/>
      <c r="J970" s="80"/>
      <c r="K970" s="80"/>
      <c r="L970" s="81"/>
      <c r="M970" s="82"/>
      <c r="N970" s="40"/>
      <c r="O970" s="40"/>
      <c r="P970" s="40"/>
      <c r="Q970" s="56"/>
      <c r="R970" s="82"/>
      <c r="S970" s="40"/>
      <c r="T970" s="40"/>
      <c r="U970" s="40"/>
      <c r="V970" s="56"/>
      <c r="W970" s="83"/>
      <c r="X970" s="84"/>
      <c r="Y970" s="85"/>
      <c r="Z970" s="70" t="str">
        <f>IFERROR(VLOOKUP(Y970, '【参考】数式用'!$A$2:$B$50, 2, FALSE), "")</f>
        <v/>
      </c>
      <c r="AA970" s="2"/>
      <c r="AB970" s="2"/>
      <c r="AC970" s="2"/>
      <c r="AD970" s="2"/>
      <c r="AE970" s="2"/>
      <c r="AF970" s="2"/>
      <c r="AG970" s="2"/>
      <c r="AH970" s="2"/>
      <c r="AI970" s="2"/>
      <c r="AJ970" s="2"/>
    </row>
    <row r="971" ht="34.5" customHeight="1">
      <c r="A971" s="2"/>
      <c r="B971" s="50">
        <f t="shared" si="1"/>
        <v>933</v>
      </c>
      <c r="C971" s="79"/>
      <c r="D971" s="80"/>
      <c r="E971" s="80"/>
      <c r="F971" s="80"/>
      <c r="G971" s="80"/>
      <c r="H971" s="80"/>
      <c r="I971" s="80"/>
      <c r="J971" s="80"/>
      <c r="K971" s="80"/>
      <c r="L971" s="81"/>
      <c r="M971" s="82"/>
      <c r="N971" s="40"/>
      <c r="O971" s="40"/>
      <c r="P971" s="40"/>
      <c r="Q971" s="56"/>
      <c r="R971" s="82"/>
      <c r="S971" s="40"/>
      <c r="T971" s="40"/>
      <c r="U971" s="40"/>
      <c r="V971" s="56"/>
      <c r="W971" s="83"/>
      <c r="X971" s="84"/>
      <c r="Y971" s="85"/>
      <c r="Z971" s="70" t="str">
        <f>IFERROR(VLOOKUP(Y971, '【参考】数式用'!$A$2:$B$50, 2, FALSE), "")</f>
        <v/>
      </c>
      <c r="AA971" s="2"/>
      <c r="AB971" s="2"/>
      <c r="AC971" s="2"/>
      <c r="AD971" s="2"/>
      <c r="AE971" s="2"/>
      <c r="AF971" s="2"/>
      <c r="AG971" s="2"/>
      <c r="AH971" s="2"/>
      <c r="AI971" s="2"/>
      <c r="AJ971" s="2"/>
    </row>
    <row r="972" ht="34.5" customHeight="1">
      <c r="A972" s="2"/>
      <c r="B972" s="50">
        <f t="shared" si="1"/>
        <v>934</v>
      </c>
      <c r="C972" s="79"/>
      <c r="D972" s="80"/>
      <c r="E972" s="80"/>
      <c r="F972" s="80"/>
      <c r="G972" s="80"/>
      <c r="H972" s="80"/>
      <c r="I972" s="80"/>
      <c r="J972" s="80"/>
      <c r="K972" s="80"/>
      <c r="L972" s="81"/>
      <c r="M972" s="82"/>
      <c r="N972" s="40"/>
      <c r="O972" s="40"/>
      <c r="P972" s="40"/>
      <c r="Q972" s="56"/>
      <c r="R972" s="82"/>
      <c r="S972" s="40"/>
      <c r="T972" s="40"/>
      <c r="U972" s="40"/>
      <c r="V972" s="56"/>
      <c r="W972" s="83"/>
      <c r="X972" s="84"/>
      <c r="Y972" s="85"/>
      <c r="Z972" s="70" t="str">
        <f>IFERROR(VLOOKUP(Y972, '【参考】数式用'!$A$2:$B$50, 2, FALSE), "")</f>
        <v/>
      </c>
      <c r="AA972" s="2"/>
      <c r="AB972" s="2"/>
      <c r="AC972" s="2"/>
      <c r="AD972" s="2"/>
      <c r="AE972" s="2"/>
      <c r="AF972" s="2"/>
      <c r="AG972" s="2"/>
      <c r="AH972" s="2"/>
      <c r="AI972" s="2"/>
      <c r="AJ972" s="2"/>
    </row>
    <row r="973" ht="34.5" customHeight="1">
      <c r="A973" s="2"/>
      <c r="B973" s="50">
        <f t="shared" si="1"/>
        <v>935</v>
      </c>
      <c r="C973" s="79"/>
      <c r="D973" s="80"/>
      <c r="E973" s="80"/>
      <c r="F973" s="80"/>
      <c r="G973" s="80"/>
      <c r="H973" s="80"/>
      <c r="I973" s="80"/>
      <c r="J973" s="80"/>
      <c r="K973" s="80"/>
      <c r="L973" s="81"/>
      <c r="M973" s="82"/>
      <c r="N973" s="40"/>
      <c r="O973" s="40"/>
      <c r="P973" s="40"/>
      <c r="Q973" s="56"/>
      <c r="R973" s="82"/>
      <c r="S973" s="40"/>
      <c r="T973" s="40"/>
      <c r="U973" s="40"/>
      <c r="V973" s="56"/>
      <c r="W973" s="83"/>
      <c r="X973" s="84"/>
      <c r="Y973" s="85"/>
      <c r="Z973" s="70" t="str">
        <f>IFERROR(VLOOKUP(Y973, '【参考】数式用'!$A$2:$B$50, 2, FALSE), "")</f>
        <v/>
      </c>
      <c r="AA973" s="2"/>
      <c r="AB973" s="2"/>
      <c r="AC973" s="2"/>
      <c r="AD973" s="2"/>
      <c r="AE973" s="2"/>
      <c r="AF973" s="2"/>
      <c r="AG973" s="2"/>
      <c r="AH973" s="2"/>
      <c r="AI973" s="2"/>
      <c r="AJ973" s="2"/>
    </row>
    <row r="974" ht="34.5" customHeight="1">
      <c r="A974" s="2"/>
      <c r="B974" s="50">
        <f t="shared" si="1"/>
        <v>936</v>
      </c>
      <c r="C974" s="79"/>
      <c r="D974" s="80"/>
      <c r="E974" s="80"/>
      <c r="F974" s="80"/>
      <c r="G974" s="80"/>
      <c r="H974" s="80"/>
      <c r="I974" s="80"/>
      <c r="J974" s="80"/>
      <c r="K974" s="80"/>
      <c r="L974" s="81"/>
      <c r="M974" s="82"/>
      <c r="N974" s="40"/>
      <c r="O974" s="40"/>
      <c r="P974" s="40"/>
      <c r="Q974" s="56"/>
      <c r="R974" s="82"/>
      <c r="S974" s="40"/>
      <c r="T974" s="40"/>
      <c r="U974" s="40"/>
      <c r="V974" s="56"/>
      <c r="W974" s="83"/>
      <c r="X974" s="84"/>
      <c r="Y974" s="85"/>
      <c r="Z974" s="70" t="str">
        <f>IFERROR(VLOOKUP(Y974, '【参考】数式用'!$A$2:$B$50, 2, FALSE), "")</f>
        <v/>
      </c>
      <c r="AA974" s="2"/>
      <c r="AB974" s="2"/>
      <c r="AC974" s="2"/>
      <c r="AD974" s="2"/>
      <c r="AE974" s="2"/>
      <c r="AF974" s="2"/>
      <c r="AG974" s="2"/>
      <c r="AH974" s="2"/>
      <c r="AI974" s="2"/>
      <c r="AJ974" s="2"/>
    </row>
    <row r="975" ht="34.5" customHeight="1">
      <c r="A975" s="2"/>
      <c r="B975" s="50">
        <f t="shared" si="1"/>
        <v>937</v>
      </c>
      <c r="C975" s="79"/>
      <c r="D975" s="80"/>
      <c r="E975" s="80"/>
      <c r="F975" s="80"/>
      <c r="G975" s="80"/>
      <c r="H975" s="80"/>
      <c r="I975" s="80"/>
      <c r="J975" s="80"/>
      <c r="K975" s="80"/>
      <c r="L975" s="81"/>
      <c r="M975" s="82"/>
      <c r="N975" s="40"/>
      <c r="O975" s="40"/>
      <c r="P975" s="40"/>
      <c r="Q975" s="56"/>
      <c r="R975" s="82"/>
      <c r="S975" s="40"/>
      <c r="T975" s="40"/>
      <c r="U975" s="40"/>
      <c r="V975" s="56"/>
      <c r="W975" s="83"/>
      <c r="X975" s="84"/>
      <c r="Y975" s="85"/>
      <c r="Z975" s="70" t="str">
        <f>IFERROR(VLOOKUP(Y975, '【参考】数式用'!$A$2:$B$50, 2, FALSE), "")</f>
        <v/>
      </c>
      <c r="AA975" s="2"/>
      <c r="AB975" s="2"/>
      <c r="AC975" s="2"/>
      <c r="AD975" s="2"/>
      <c r="AE975" s="2"/>
      <c r="AF975" s="2"/>
      <c r="AG975" s="2"/>
      <c r="AH975" s="2"/>
      <c r="AI975" s="2"/>
      <c r="AJ975" s="2"/>
    </row>
    <row r="976" ht="34.5" customHeight="1">
      <c r="A976" s="2"/>
      <c r="B976" s="50">
        <f t="shared" si="1"/>
        <v>938</v>
      </c>
      <c r="C976" s="79"/>
      <c r="D976" s="80"/>
      <c r="E976" s="80"/>
      <c r="F976" s="80"/>
      <c r="G976" s="80"/>
      <c r="H976" s="80"/>
      <c r="I976" s="80"/>
      <c r="J976" s="80"/>
      <c r="K976" s="80"/>
      <c r="L976" s="81"/>
      <c r="M976" s="82"/>
      <c r="N976" s="40"/>
      <c r="O976" s="40"/>
      <c r="P976" s="40"/>
      <c r="Q976" s="56"/>
      <c r="R976" s="82"/>
      <c r="S976" s="40"/>
      <c r="T976" s="40"/>
      <c r="U976" s="40"/>
      <c r="V976" s="56"/>
      <c r="W976" s="83"/>
      <c r="X976" s="84"/>
      <c r="Y976" s="85"/>
      <c r="Z976" s="70" t="str">
        <f>IFERROR(VLOOKUP(Y976, '【参考】数式用'!$A$2:$B$50, 2, FALSE), "")</f>
        <v/>
      </c>
      <c r="AA976" s="2"/>
      <c r="AB976" s="2"/>
      <c r="AC976" s="2"/>
      <c r="AD976" s="2"/>
      <c r="AE976" s="2"/>
      <c r="AF976" s="2"/>
      <c r="AG976" s="2"/>
      <c r="AH976" s="2"/>
      <c r="AI976" s="2"/>
      <c r="AJ976" s="2"/>
    </row>
    <row r="977" ht="34.5" customHeight="1">
      <c r="A977" s="2"/>
      <c r="B977" s="50">
        <f t="shared" si="1"/>
        <v>939</v>
      </c>
      <c r="C977" s="79"/>
      <c r="D977" s="80"/>
      <c r="E977" s="80"/>
      <c r="F977" s="80"/>
      <c r="G977" s="80"/>
      <c r="H977" s="80"/>
      <c r="I977" s="80"/>
      <c r="J977" s="80"/>
      <c r="K977" s="80"/>
      <c r="L977" s="81"/>
      <c r="M977" s="82"/>
      <c r="N977" s="40"/>
      <c r="O977" s="40"/>
      <c r="P977" s="40"/>
      <c r="Q977" s="56"/>
      <c r="R977" s="82"/>
      <c r="S977" s="40"/>
      <c r="T977" s="40"/>
      <c r="U977" s="40"/>
      <c r="V977" s="56"/>
      <c r="W977" s="83"/>
      <c r="X977" s="84"/>
      <c r="Y977" s="85"/>
      <c r="Z977" s="70" t="str">
        <f>IFERROR(VLOOKUP(Y977, '【参考】数式用'!$A$2:$B$50, 2, FALSE), "")</f>
        <v/>
      </c>
      <c r="AA977" s="2"/>
      <c r="AB977" s="2"/>
      <c r="AC977" s="2"/>
      <c r="AD977" s="2"/>
      <c r="AE977" s="2"/>
      <c r="AF977" s="2"/>
      <c r="AG977" s="2"/>
      <c r="AH977" s="2"/>
      <c r="AI977" s="2"/>
      <c r="AJ977" s="2"/>
    </row>
    <row r="978" ht="34.5" customHeight="1">
      <c r="A978" s="2"/>
      <c r="B978" s="50">
        <f t="shared" si="1"/>
        <v>940</v>
      </c>
      <c r="C978" s="79"/>
      <c r="D978" s="80"/>
      <c r="E978" s="80"/>
      <c r="F978" s="80"/>
      <c r="G978" s="80"/>
      <c r="H978" s="80"/>
      <c r="I978" s="80"/>
      <c r="J978" s="80"/>
      <c r="K978" s="80"/>
      <c r="L978" s="81"/>
      <c r="M978" s="82"/>
      <c r="N978" s="40"/>
      <c r="O978" s="40"/>
      <c r="P978" s="40"/>
      <c r="Q978" s="56"/>
      <c r="R978" s="82"/>
      <c r="S978" s="40"/>
      <c r="T978" s="40"/>
      <c r="U978" s="40"/>
      <c r="V978" s="56"/>
      <c r="W978" s="83"/>
      <c r="X978" s="84"/>
      <c r="Y978" s="85"/>
      <c r="Z978" s="70" t="str">
        <f>IFERROR(VLOOKUP(Y978, '【参考】数式用'!$A$2:$B$50, 2, FALSE), "")</f>
        <v/>
      </c>
      <c r="AA978" s="2"/>
      <c r="AB978" s="2"/>
      <c r="AC978" s="2"/>
      <c r="AD978" s="2"/>
      <c r="AE978" s="2"/>
      <c r="AF978" s="2"/>
      <c r="AG978" s="2"/>
      <c r="AH978" s="2"/>
      <c r="AI978" s="2"/>
      <c r="AJ978" s="2"/>
    </row>
    <row r="979" ht="34.5" customHeight="1">
      <c r="A979" s="2"/>
      <c r="B979" s="50">
        <f t="shared" si="1"/>
        <v>941</v>
      </c>
      <c r="C979" s="79"/>
      <c r="D979" s="80"/>
      <c r="E979" s="80"/>
      <c r="F979" s="80"/>
      <c r="G979" s="80"/>
      <c r="H979" s="80"/>
      <c r="I979" s="80"/>
      <c r="J979" s="80"/>
      <c r="K979" s="80"/>
      <c r="L979" s="81"/>
      <c r="M979" s="82"/>
      <c r="N979" s="40"/>
      <c r="O979" s="40"/>
      <c r="P979" s="40"/>
      <c r="Q979" s="56"/>
      <c r="R979" s="82"/>
      <c r="S979" s="40"/>
      <c r="T979" s="40"/>
      <c r="U979" s="40"/>
      <c r="V979" s="56"/>
      <c r="W979" s="83"/>
      <c r="X979" s="84"/>
      <c r="Y979" s="85"/>
      <c r="Z979" s="70" t="str">
        <f>IFERROR(VLOOKUP(Y979, '【参考】数式用'!$A$2:$B$50, 2, FALSE), "")</f>
        <v/>
      </c>
      <c r="AA979" s="2"/>
      <c r="AB979" s="2"/>
      <c r="AC979" s="2"/>
      <c r="AD979" s="2"/>
      <c r="AE979" s="2"/>
      <c r="AF979" s="2"/>
      <c r="AG979" s="2"/>
      <c r="AH979" s="2"/>
      <c r="AI979" s="2"/>
      <c r="AJ979" s="2"/>
    </row>
    <row r="980" ht="34.5" customHeight="1">
      <c r="A980" s="2"/>
      <c r="B980" s="50">
        <f t="shared" si="1"/>
        <v>942</v>
      </c>
      <c r="C980" s="79"/>
      <c r="D980" s="80"/>
      <c r="E980" s="80"/>
      <c r="F980" s="80"/>
      <c r="G980" s="80"/>
      <c r="H980" s="80"/>
      <c r="I980" s="80"/>
      <c r="J980" s="80"/>
      <c r="K980" s="80"/>
      <c r="L980" s="81"/>
      <c r="M980" s="82"/>
      <c r="N980" s="40"/>
      <c r="O980" s="40"/>
      <c r="P980" s="40"/>
      <c r="Q980" s="56"/>
      <c r="R980" s="82"/>
      <c r="S980" s="40"/>
      <c r="T980" s="40"/>
      <c r="U980" s="40"/>
      <c r="V980" s="56"/>
      <c r="W980" s="83"/>
      <c r="X980" s="84"/>
      <c r="Y980" s="85"/>
      <c r="Z980" s="70" t="str">
        <f>IFERROR(VLOOKUP(Y980, '【参考】数式用'!$A$2:$B$50, 2, FALSE), "")</f>
        <v/>
      </c>
      <c r="AA980" s="2"/>
      <c r="AB980" s="2"/>
      <c r="AC980" s="2"/>
      <c r="AD980" s="2"/>
      <c r="AE980" s="2"/>
      <c r="AF980" s="2"/>
      <c r="AG980" s="2"/>
      <c r="AH980" s="2"/>
      <c r="AI980" s="2"/>
      <c r="AJ980" s="2"/>
    </row>
    <row r="981" ht="34.5" customHeight="1">
      <c r="A981" s="2"/>
      <c r="B981" s="50">
        <f t="shared" si="1"/>
        <v>943</v>
      </c>
      <c r="C981" s="79"/>
      <c r="D981" s="80"/>
      <c r="E981" s="80"/>
      <c r="F981" s="80"/>
      <c r="G981" s="80"/>
      <c r="H981" s="80"/>
      <c r="I981" s="80"/>
      <c r="J981" s="80"/>
      <c r="K981" s="80"/>
      <c r="L981" s="81"/>
      <c r="M981" s="82"/>
      <c r="N981" s="40"/>
      <c r="O981" s="40"/>
      <c r="P981" s="40"/>
      <c r="Q981" s="56"/>
      <c r="R981" s="82"/>
      <c r="S981" s="40"/>
      <c r="T981" s="40"/>
      <c r="U981" s="40"/>
      <c r="V981" s="56"/>
      <c r="W981" s="83"/>
      <c r="X981" s="84"/>
      <c r="Y981" s="85"/>
      <c r="Z981" s="70" t="str">
        <f>IFERROR(VLOOKUP(Y981, '【参考】数式用'!$A$2:$B$50, 2, FALSE), "")</f>
        <v/>
      </c>
      <c r="AA981" s="2"/>
      <c r="AB981" s="2"/>
      <c r="AC981" s="2"/>
      <c r="AD981" s="2"/>
      <c r="AE981" s="2"/>
      <c r="AF981" s="2"/>
      <c r="AG981" s="2"/>
      <c r="AH981" s="2"/>
      <c r="AI981" s="2"/>
      <c r="AJ981" s="2"/>
    </row>
    <row r="982" ht="34.5" customHeight="1">
      <c r="A982" s="2"/>
      <c r="B982" s="50">
        <f t="shared" si="1"/>
        <v>944</v>
      </c>
      <c r="C982" s="79"/>
      <c r="D982" s="80"/>
      <c r="E982" s="80"/>
      <c r="F982" s="80"/>
      <c r="G982" s="80"/>
      <c r="H982" s="80"/>
      <c r="I982" s="80"/>
      <c r="J982" s="80"/>
      <c r="K982" s="80"/>
      <c r="L982" s="81"/>
      <c r="M982" s="82"/>
      <c r="N982" s="40"/>
      <c r="O982" s="40"/>
      <c r="P982" s="40"/>
      <c r="Q982" s="56"/>
      <c r="R982" s="82"/>
      <c r="S982" s="40"/>
      <c r="T982" s="40"/>
      <c r="U982" s="40"/>
      <c r="V982" s="56"/>
      <c r="W982" s="83"/>
      <c r="X982" s="84"/>
      <c r="Y982" s="85"/>
      <c r="Z982" s="70" t="str">
        <f>IFERROR(VLOOKUP(Y982, '【参考】数式用'!$A$2:$B$50, 2, FALSE), "")</f>
        <v/>
      </c>
      <c r="AA982" s="2"/>
      <c r="AB982" s="2"/>
      <c r="AC982" s="2"/>
      <c r="AD982" s="2"/>
      <c r="AE982" s="2"/>
      <c r="AF982" s="2"/>
      <c r="AG982" s="2"/>
      <c r="AH982" s="2"/>
      <c r="AI982" s="2"/>
      <c r="AJ982" s="2"/>
    </row>
    <row r="983" ht="34.5" customHeight="1">
      <c r="A983" s="2"/>
      <c r="B983" s="50">
        <f t="shared" si="1"/>
        <v>945</v>
      </c>
      <c r="C983" s="79"/>
      <c r="D983" s="80"/>
      <c r="E983" s="80"/>
      <c r="F983" s="80"/>
      <c r="G983" s="80"/>
      <c r="H983" s="80"/>
      <c r="I983" s="80"/>
      <c r="J983" s="80"/>
      <c r="K983" s="80"/>
      <c r="L983" s="81"/>
      <c r="M983" s="82"/>
      <c r="N983" s="40"/>
      <c r="O983" s="40"/>
      <c r="P983" s="40"/>
      <c r="Q983" s="56"/>
      <c r="R983" s="82"/>
      <c r="S983" s="40"/>
      <c r="T983" s="40"/>
      <c r="U983" s="40"/>
      <c r="V983" s="56"/>
      <c r="W983" s="83"/>
      <c r="X983" s="84"/>
      <c r="Y983" s="85"/>
      <c r="Z983" s="70" t="str">
        <f>IFERROR(VLOOKUP(Y983, '【参考】数式用'!$A$2:$B$50, 2, FALSE), "")</f>
        <v/>
      </c>
      <c r="AA983" s="2"/>
      <c r="AB983" s="2"/>
      <c r="AC983" s="2"/>
      <c r="AD983" s="2"/>
      <c r="AE983" s="2"/>
      <c r="AF983" s="2"/>
      <c r="AG983" s="2"/>
      <c r="AH983" s="2"/>
      <c r="AI983" s="2"/>
      <c r="AJ983" s="2"/>
    </row>
    <row r="984" ht="34.5" customHeight="1">
      <c r="A984" s="2"/>
      <c r="B984" s="50">
        <f t="shared" si="1"/>
        <v>946</v>
      </c>
      <c r="C984" s="79"/>
      <c r="D984" s="80"/>
      <c r="E984" s="80"/>
      <c r="F984" s="80"/>
      <c r="G984" s="80"/>
      <c r="H984" s="80"/>
      <c r="I984" s="80"/>
      <c r="J984" s="80"/>
      <c r="K984" s="80"/>
      <c r="L984" s="81"/>
      <c r="M984" s="82"/>
      <c r="N984" s="40"/>
      <c r="O984" s="40"/>
      <c r="P984" s="40"/>
      <c r="Q984" s="56"/>
      <c r="R984" s="82"/>
      <c r="S984" s="40"/>
      <c r="T984" s="40"/>
      <c r="U984" s="40"/>
      <c r="V984" s="56"/>
      <c r="W984" s="83"/>
      <c r="X984" s="84"/>
      <c r="Y984" s="85"/>
      <c r="Z984" s="70" t="str">
        <f>IFERROR(VLOOKUP(Y984, '【参考】数式用'!$A$2:$B$50, 2, FALSE), "")</f>
        <v/>
      </c>
      <c r="AA984" s="2"/>
      <c r="AB984" s="2"/>
      <c r="AC984" s="2"/>
      <c r="AD984" s="2"/>
      <c r="AE984" s="2"/>
      <c r="AF984" s="2"/>
      <c r="AG984" s="2"/>
      <c r="AH984" s="2"/>
      <c r="AI984" s="2"/>
      <c r="AJ984" s="2"/>
    </row>
    <row r="985" ht="34.5" customHeight="1">
      <c r="A985" s="2"/>
      <c r="B985" s="50">
        <f t="shared" si="1"/>
        <v>947</v>
      </c>
      <c r="C985" s="79"/>
      <c r="D985" s="80"/>
      <c r="E985" s="80"/>
      <c r="F985" s="80"/>
      <c r="G985" s="80"/>
      <c r="H985" s="80"/>
      <c r="I985" s="80"/>
      <c r="J985" s="80"/>
      <c r="K985" s="80"/>
      <c r="L985" s="81"/>
      <c r="M985" s="82"/>
      <c r="N985" s="40"/>
      <c r="O985" s="40"/>
      <c r="P985" s="40"/>
      <c r="Q985" s="56"/>
      <c r="R985" s="82"/>
      <c r="S985" s="40"/>
      <c r="T985" s="40"/>
      <c r="U985" s="40"/>
      <c r="V985" s="56"/>
      <c r="W985" s="83"/>
      <c r="X985" s="84"/>
      <c r="Y985" s="85"/>
      <c r="Z985" s="70" t="str">
        <f>IFERROR(VLOOKUP(Y985, '【参考】数式用'!$A$2:$B$50, 2, FALSE), "")</f>
        <v/>
      </c>
      <c r="AA985" s="2"/>
      <c r="AB985" s="2"/>
      <c r="AC985" s="2"/>
      <c r="AD985" s="2"/>
      <c r="AE985" s="2"/>
      <c r="AF985" s="2"/>
      <c r="AG985" s="2"/>
      <c r="AH985" s="2"/>
      <c r="AI985" s="2"/>
      <c r="AJ985" s="2"/>
    </row>
    <row r="986" ht="34.5" customHeight="1">
      <c r="A986" s="2"/>
      <c r="B986" s="50">
        <f t="shared" si="1"/>
        <v>948</v>
      </c>
      <c r="C986" s="79"/>
      <c r="D986" s="80"/>
      <c r="E986" s="80"/>
      <c r="F986" s="80"/>
      <c r="G986" s="80"/>
      <c r="H986" s="80"/>
      <c r="I986" s="80"/>
      <c r="J986" s="80"/>
      <c r="K986" s="80"/>
      <c r="L986" s="81"/>
      <c r="M986" s="82"/>
      <c r="N986" s="40"/>
      <c r="O986" s="40"/>
      <c r="P986" s="40"/>
      <c r="Q986" s="56"/>
      <c r="R986" s="82"/>
      <c r="S986" s="40"/>
      <c r="T986" s="40"/>
      <c r="U986" s="40"/>
      <c r="V986" s="56"/>
      <c r="W986" s="83"/>
      <c r="X986" s="84"/>
      <c r="Y986" s="85"/>
      <c r="Z986" s="70" t="str">
        <f>IFERROR(VLOOKUP(Y986, '【参考】数式用'!$A$2:$B$50, 2, FALSE), "")</f>
        <v/>
      </c>
      <c r="AA986" s="2"/>
      <c r="AB986" s="2"/>
      <c r="AC986" s="2"/>
      <c r="AD986" s="2"/>
      <c r="AE986" s="2"/>
      <c r="AF986" s="2"/>
      <c r="AG986" s="2"/>
      <c r="AH986" s="2"/>
      <c r="AI986" s="2"/>
      <c r="AJ986" s="2"/>
    </row>
    <row r="987" ht="34.5" customHeight="1">
      <c r="A987" s="2"/>
      <c r="B987" s="50">
        <f t="shared" si="1"/>
        <v>949</v>
      </c>
      <c r="C987" s="79"/>
      <c r="D987" s="80"/>
      <c r="E987" s="80"/>
      <c r="F987" s="80"/>
      <c r="G987" s="80"/>
      <c r="H987" s="80"/>
      <c r="I987" s="80"/>
      <c r="J987" s="80"/>
      <c r="K987" s="80"/>
      <c r="L987" s="81"/>
      <c r="M987" s="82"/>
      <c r="N987" s="40"/>
      <c r="O987" s="40"/>
      <c r="P987" s="40"/>
      <c r="Q987" s="56"/>
      <c r="R987" s="82"/>
      <c r="S987" s="40"/>
      <c r="T987" s="40"/>
      <c r="U987" s="40"/>
      <c r="V987" s="56"/>
      <c r="W987" s="83"/>
      <c r="X987" s="84"/>
      <c r="Y987" s="85"/>
      <c r="Z987" s="70" t="str">
        <f>IFERROR(VLOOKUP(Y987, '【参考】数式用'!$A$2:$B$50, 2, FALSE), "")</f>
        <v/>
      </c>
      <c r="AA987" s="2"/>
      <c r="AB987" s="2"/>
      <c r="AC987" s="2"/>
      <c r="AD987" s="2"/>
      <c r="AE987" s="2"/>
      <c r="AF987" s="2"/>
      <c r="AG987" s="2"/>
      <c r="AH987" s="2"/>
      <c r="AI987" s="2"/>
      <c r="AJ987" s="2"/>
    </row>
    <row r="988" ht="34.5" customHeight="1">
      <c r="A988" s="2"/>
      <c r="B988" s="50">
        <f t="shared" si="1"/>
        <v>950</v>
      </c>
      <c r="C988" s="79"/>
      <c r="D988" s="80"/>
      <c r="E988" s="80"/>
      <c r="F988" s="80"/>
      <c r="G988" s="80"/>
      <c r="H988" s="80"/>
      <c r="I988" s="80"/>
      <c r="J988" s="80"/>
      <c r="K988" s="80"/>
      <c r="L988" s="81"/>
      <c r="M988" s="82"/>
      <c r="N988" s="40"/>
      <c r="O988" s="40"/>
      <c r="P988" s="40"/>
      <c r="Q988" s="56"/>
      <c r="R988" s="82"/>
      <c r="S988" s="40"/>
      <c r="T988" s="40"/>
      <c r="U988" s="40"/>
      <c r="V988" s="56"/>
      <c r="W988" s="83"/>
      <c r="X988" s="84"/>
      <c r="Y988" s="85"/>
      <c r="Z988" s="70" t="str">
        <f>IFERROR(VLOOKUP(Y988, '【参考】数式用'!$A$2:$B$50, 2, FALSE), "")</f>
        <v/>
      </c>
      <c r="AA988" s="2"/>
      <c r="AB988" s="2"/>
      <c r="AC988" s="2"/>
      <c r="AD988" s="2"/>
      <c r="AE988" s="2"/>
      <c r="AF988" s="2"/>
      <c r="AG988" s="2"/>
      <c r="AH988" s="2"/>
      <c r="AI988" s="2"/>
      <c r="AJ988" s="2"/>
    </row>
    <row r="989" ht="34.5" customHeight="1">
      <c r="A989" s="2"/>
      <c r="B989" s="50">
        <f t="shared" si="1"/>
        <v>951</v>
      </c>
      <c r="C989" s="79"/>
      <c r="D989" s="80"/>
      <c r="E989" s="80"/>
      <c r="F989" s="80"/>
      <c r="G989" s="80"/>
      <c r="H989" s="80"/>
      <c r="I989" s="80"/>
      <c r="J989" s="80"/>
      <c r="K989" s="80"/>
      <c r="L989" s="81"/>
      <c r="M989" s="82"/>
      <c r="N989" s="40"/>
      <c r="O989" s="40"/>
      <c r="P989" s="40"/>
      <c r="Q989" s="56"/>
      <c r="R989" s="82"/>
      <c r="S989" s="40"/>
      <c r="T989" s="40"/>
      <c r="U989" s="40"/>
      <c r="V989" s="56"/>
      <c r="W989" s="83"/>
      <c r="X989" s="84"/>
      <c r="Y989" s="85"/>
      <c r="Z989" s="70" t="str">
        <f>IFERROR(VLOOKUP(Y989, '【参考】数式用'!$A$2:$B$50, 2, FALSE), "")</f>
        <v/>
      </c>
      <c r="AA989" s="2"/>
      <c r="AB989" s="2"/>
      <c r="AC989" s="2"/>
      <c r="AD989" s="2"/>
      <c r="AE989" s="2"/>
      <c r="AF989" s="2"/>
      <c r="AG989" s="2"/>
      <c r="AH989" s="2"/>
      <c r="AI989" s="2"/>
      <c r="AJ989" s="2"/>
    </row>
    <row r="990" ht="34.5" customHeight="1">
      <c r="A990" s="2"/>
      <c r="B990" s="50">
        <f t="shared" si="1"/>
        <v>952</v>
      </c>
      <c r="C990" s="79"/>
      <c r="D990" s="80"/>
      <c r="E990" s="80"/>
      <c r="F990" s="80"/>
      <c r="G990" s="80"/>
      <c r="H990" s="80"/>
      <c r="I990" s="80"/>
      <c r="J990" s="80"/>
      <c r="K990" s="80"/>
      <c r="L990" s="81"/>
      <c r="M990" s="82"/>
      <c r="N990" s="40"/>
      <c r="O990" s="40"/>
      <c r="P990" s="40"/>
      <c r="Q990" s="56"/>
      <c r="R990" s="82"/>
      <c r="S990" s="40"/>
      <c r="T990" s="40"/>
      <c r="U990" s="40"/>
      <c r="V990" s="56"/>
      <c r="W990" s="83"/>
      <c r="X990" s="84"/>
      <c r="Y990" s="85"/>
      <c r="Z990" s="70" t="str">
        <f>IFERROR(VLOOKUP(Y990, '【参考】数式用'!$A$2:$B$50, 2, FALSE), "")</f>
        <v/>
      </c>
      <c r="AA990" s="2"/>
      <c r="AB990" s="2"/>
      <c r="AC990" s="2"/>
      <c r="AD990" s="2"/>
      <c r="AE990" s="2"/>
      <c r="AF990" s="2"/>
      <c r="AG990" s="2"/>
      <c r="AH990" s="2"/>
      <c r="AI990" s="2"/>
      <c r="AJ990" s="2"/>
    </row>
    <row r="991" ht="34.5" customHeight="1">
      <c r="A991" s="2"/>
      <c r="B991" s="50">
        <f t="shared" si="1"/>
        <v>953</v>
      </c>
      <c r="C991" s="79"/>
      <c r="D991" s="80"/>
      <c r="E991" s="80"/>
      <c r="F991" s="80"/>
      <c r="G991" s="80"/>
      <c r="H991" s="80"/>
      <c r="I991" s="80"/>
      <c r="J991" s="80"/>
      <c r="K991" s="80"/>
      <c r="L991" s="81"/>
      <c r="M991" s="82"/>
      <c r="N991" s="40"/>
      <c r="O991" s="40"/>
      <c r="P991" s="40"/>
      <c r="Q991" s="56"/>
      <c r="R991" s="82"/>
      <c r="S991" s="40"/>
      <c r="T991" s="40"/>
      <c r="U991" s="40"/>
      <c r="V991" s="56"/>
      <c r="W991" s="83"/>
      <c r="X991" s="84"/>
      <c r="Y991" s="85"/>
      <c r="Z991" s="70" t="str">
        <f>IFERROR(VLOOKUP(Y991, '【参考】数式用'!$A$2:$B$50, 2, FALSE), "")</f>
        <v/>
      </c>
      <c r="AA991" s="2"/>
      <c r="AB991" s="2"/>
      <c r="AC991" s="2"/>
      <c r="AD991" s="2"/>
      <c r="AE991" s="2"/>
      <c r="AF991" s="2"/>
      <c r="AG991" s="2"/>
      <c r="AH991" s="2"/>
      <c r="AI991" s="2"/>
      <c r="AJ991" s="2"/>
    </row>
    <row r="992" ht="34.5" customHeight="1">
      <c r="A992" s="2"/>
      <c r="B992" s="50">
        <f t="shared" si="1"/>
        <v>954</v>
      </c>
      <c r="C992" s="79"/>
      <c r="D992" s="80"/>
      <c r="E992" s="80"/>
      <c r="F992" s="80"/>
      <c r="G992" s="80"/>
      <c r="H992" s="80"/>
      <c r="I992" s="80"/>
      <c r="J992" s="80"/>
      <c r="K992" s="80"/>
      <c r="L992" s="81"/>
      <c r="M992" s="82"/>
      <c r="N992" s="40"/>
      <c r="O992" s="40"/>
      <c r="P992" s="40"/>
      <c r="Q992" s="56"/>
      <c r="R992" s="82"/>
      <c r="S992" s="40"/>
      <c r="T992" s="40"/>
      <c r="U992" s="40"/>
      <c r="V992" s="56"/>
      <c r="W992" s="83"/>
      <c r="X992" s="84"/>
      <c r="Y992" s="85"/>
      <c r="Z992" s="70" t="str">
        <f>IFERROR(VLOOKUP(Y992, '【参考】数式用'!$A$2:$B$50, 2, FALSE), "")</f>
        <v/>
      </c>
      <c r="AA992" s="2"/>
      <c r="AB992" s="2"/>
      <c r="AC992" s="2"/>
      <c r="AD992" s="2"/>
      <c r="AE992" s="2"/>
      <c r="AF992" s="2"/>
      <c r="AG992" s="2"/>
      <c r="AH992" s="2"/>
      <c r="AI992" s="2"/>
      <c r="AJ992" s="2"/>
    </row>
    <row r="993" ht="34.5" customHeight="1">
      <c r="A993" s="2"/>
      <c r="B993" s="50">
        <f t="shared" si="1"/>
        <v>955</v>
      </c>
      <c r="C993" s="79"/>
      <c r="D993" s="80"/>
      <c r="E993" s="80"/>
      <c r="F993" s="80"/>
      <c r="G993" s="80"/>
      <c r="H993" s="80"/>
      <c r="I993" s="80"/>
      <c r="J993" s="80"/>
      <c r="K993" s="80"/>
      <c r="L993" s="81"/>
      <c r="M993" s="82"/>
      <c r="N993" s="40"/>
      <c r="O993" s="40"/>
      <c r="P993" s="40"/>
      <c r="Q993" s="56"/>
      <c r="R993" s="82"/>
      <c r="S993" s="40"/>
      <c r="T993" s="40"/>
      <c r="U993" s="40"/>
      <c r="V993" s="56"/>
      <c r="W993" s="83"/>
      <c r="X993" s="84"/>
      <c r="Y993" s="85"/>
      <c r="Z993" s="70" t="str">
        <f>IFERROR(VLOOKUP(Y993, '【参考】数式用'!$A$2:$B$50, 2, FALSE), "")</f>
        <v/>
      </c>
      <c r="AA993" s="2"/>
      <c r="AB993" s="2"/>
      <c r="AC993" s="2"/>
      <c r="AD993" s="2"/>
      <c r="AE993" s="2"/>
      <c r="AF993" s="2"/>
      <c r="AG993" s="2"/>
      <c r="AH993" s="2"/>
      <c r="AI993" s="2"/>
      <c r="AJ993" s="2"/>
    </row>
    <row r="994" ht="34.5" customHeight="1">
      <c r="A994" s="2"/>
      <c r="B994" s="50">
        <f t="shared" si="1"/>
        <v>956</v>
      </c>
      <c r="C994" s="79"/>
      <c r="D994" s="80"/>
      <c r="E994" s="80"/>
      <c r="F994" s="80"/>
      <c r="G994" s="80"/>
      <c r="H994" s="80"/>
      <c r="I994" s="80"/>
      <c r="J994" s="80"/>
      <c r="K994" s="80"/>
      <c r="L994" s="81"/>
      <c r="M994" s="82"/>
      <c r="N994" s="40"/>
      <c r="O994" s="40"/>
      <c r="P994" s="40"/>
      <c r="Q994" s="56"/>
      <c r="R994" s="82"/>
      <c r="S994" s="40"/>
      <c r="T994" s="40"/>
      <c r="U994" s="40"/>
      <c r="V994" s="56"/>
      <c r="W994" s="83"/>
      <c r="X994" s="84"/>
      <c r="Y994" s="85"/>
      <c r="Z994" s="70" t="str">
        <f>IFERROR(VLOOKUP(Y994, '【参考】数式用'!$A$2:$B$50, 2, FALSE), "")</f>
        <v/>
      </c>
      <c r="AA994" s="2"/>
      <c r="AB994" s="2"/>
      <c r="AC994" s="2"/>
      <c r="AD994" s="2"/>
      <c r="AE994" s="2"/>
      <c r="AF994" s="2"/>
      <c r="AG994" s="2"/>
      <c r="AH994" s="2"/>
      <c r="AI994" s="2"/>
      <c r="AJ994" s="2"/>
    </row>
    <row r="995" ht="34.5" customHeight="1">
      <c r="A995" s="2"/>
      <c r="B995" s="50">
        <f t="shared" si="1"/>
        <v>957</v>
      </c>
      <c r="C995" s="79"/>
      <c r="D995" s="80"/>
      <c r="E995" s="80"/>
      <c r="F995" s="80"/>
      <c r="G995" s="80"/>
      <c r="H995" s="80"/>
      <c r="I995" s="80"/>
      <c r="J995" s="80"/>
      <c r="K995" s="80"/>
      <c r="L995" s="81"/>
      <c r="M995" s="82"/>
      <c r="N995" s="40"/>
      <c r="O995" s="40"/>
      <c r="P995" s="40"/>
      <c r="Q995" s="56"/>
      <c r="R995" s="82"/>
      <c r="S995" s="40"/>
      <c r="T995" s="40"/>
      <c r="U995" s="40"/>
      <c r="V995" s="56"/>
      <c r="W995" s="83"/>
      <c r="X995" s="84"/>
      <c r="Y995" s="85"/>
      <c r="Z995" s="70" t="str">
        <f>IFERROR(VLOOKUP(Y995, '【参考】数式用'!$A$2:$B$50, 2, FALSE), "")</f>
        <v/>
      </c>
      <c r="AA995" s="2"/>
      <c r="AB995" s="2"/>
      <c r="AC995" s="2"/>
      <c r="AD995" s="2"/>
      <c r="AE995" s="2"/>
      <c r="AF995" s="2"/>
      <c r="AG995" s="2"/>
      <c r="AH995" s="2"/>
      <c r="AI995" s="2"/>
      <c r="AJ995" s="2"/>
    </row>
    <row r="996" ht="34.5" customHeight="1">
      <c r="A996" s="2"/>
      <c r="B996" s="50">
        <f t="shared" si="1"/>
        <v>958</v>
      </c>
      <c r="C996" s="79"/>
      <c r="D996" s="80"/>
      <c r="E996" s="80"/>
      <c r="F996" s="80"/>
      <c r="G996" s="80"/>
      <c r="H996" s="80"/>
      <c r="I996" s="80"/>
      <c r="J996" s="80"/>
      <c r="K996" s="80"/>
      <c r="L996" s="81"/>
      <c r="M996" s="82"/>
      <c r="N996" s="40"/>
      <c r="O996" s="40"/>
      <c r="P996" s="40"/>
      <c r="Q996" s="56"/>
      <c r="R996" s="82"/>
      <c r="S996" s="40"/>
      <c r="T996" s="40"/>
      <c r="U996" s="40"/>
      <c r="V996" s="56"/>
      <c r="W996" s="83"/>
      <c r="X996" s="84"/>
      <c r="Y996" s="85"/>
      <c r="Z996" s="70" t="str">
        <f>IFERROR(VLOOKUP(Y996, '【参考】数式用'!$A$2:$B$50, 2, FALSE), "")</f>
        <v/>
      </c>
      <c r="AA996" s="2"/>
      <c r="AB996" s="2"/>
      <c r="AC996" s="2"/>
      <c r="AD996" s="2"/>
      <c r="AE996" s="2"/>
      <c r="AF996" s="2"/>
      <c r="AG996" s="2"/>
      <c r="AH996" s="2"/>
      <c r="AI996" s="2"/>
      <c r="AJ996" s="2"/>
    </row>
    <row r="997" ht="34.5" customHeight="1">
      <c r="A997" s="2"/>
      <c r="B997" s="50">
        <f t="shared" si="1"/>
        <v>959</v>
      </c>
      <c r="C997" s="79"/>
      <c r="D997" s="80"/>
      <c r="E997" s="80"/>
      <c r="F997" s="80"/>
      <c r="G997" s="80"/>
      <c r="H997" s="80"/>
      <c r="I997" s="80"/>
      <c r="J997" s="80"/>
      <c r="K997" s="80"/>
      <c r="L997" s="81"/>
      <c r="M997" s="82"/>
      <c r="N997" s="40"/>
      <c r="O997" s="40"/>
      <c r="P997" s="40"/>
      <c r="Q997" s="56"/>
      <c r="R997" s="82"/>
      <c r="S997" s="40"/>
      <c r="T997" s="40"/>
      <c r="U997" s="40"/>
      <c r="V997" s="56"/>
      <c r="W997" s="83"/>
      <c r="X997" s="84"/>
      <c r="Y997" s="85"/>
      <c r="Z997" s="70" t="str">
        <f>IFERROR(VLOOKUP(Y997, '【参考】数式用'!$A$2:$B$50, 2, FALSE), "")</f>
        <v/>
      </c>
      <c r="AA997" s="2"/>
      <c r="AB997" s="2"/>
      <c r="AC997" s="2"/>
      <c r="AD997" s="2"/>
      <c r="AE997" s="2"/>
      <c r="AF997" s="2"/>
      <c r="AG997" s="2"/>
      <c r="AH997" s="2"/>
      <c r="AI997" s="2"/>
      <c r="AJ997" s="2"/>
    </row>
    <row r="998" ht="34.5" customHeight="1">
      <c r="A998" s="2"/>
      <c r="B998" s="50">
        <f t="shared" si="1"/>
        <v>960</v>
      </c>
      <c r="C998" s="79"/>
      <c r="D998" s="80"/>
      <c r="E998" s="80"/>
      <c r="F998" s="80"/>
      <c r="G998" s="80"/>
      <c r="H998" s="80"/>
      <c r="I998" s="80"/>
      <c r="J998" s="80"/>
      <c r="K998" s="80"/>
      <c r="L998" s="81"/>
      <c r="M998" s="82"/>
      <c r="N998" s="40"/>
      <c r="O998" s="40"/>
      <c r="P998" s="40"/>
      <c r="Q998" s="56"/>
      <c r="R998" s="82"/>
      <c r="S998" s="40"/>
      <c r="T998" s="40"/>
      <c r="U998" s="40"/>
      <c r="V998" s="56"/>
      <c r="W998" s="83"/>
      <c r="X998" s="84"/>
      <c r="Y998" s="85"/>
      <c r="Z998" s="70" t="str">
        <f>IFERROR(VLOOKUP(Y998, '【参考】数式用'!$A$2:$B$50, 2, FALSE), "")</f>
        <v/>
      </c>
      <c r="AA998" s="2"/>
      <c r="AB998" s="2"/>
      <c r="AC998" s="2"/>
      <c r="AD998" s="2"/>
      <c r="AE998" s="2"/>
      <c r="AF998" s="2"/>
      <c r="AG998" s="2"/>
      <c r="AH998" s="2"/>
      <c r="AI998" s="2"/>
      <c r="AJ998" s="2"/>
    </row>
    <row r="999" ht="34.5" customHeight="1">
      <c r="A999" s="2"/>
      <c r="B999" s="50">
        <f t="shared" si="1"/>
        <v>961</v>
      </c>
      <c r="C999" s="79"/>
      <c r="D999" s="80"/>
      <c r="E999" s="80"/>
      <c r="F999" s="80"/>
      <c r="G999" s="80"/>
      <c r="H999" s="80"/>
      <c r="I999" s="80"/>
      <c r="J999" s="80"/>
      <c r="K999" s="80"/>
      <c r="L999" s="81"/>
      <c r="M999" s="82"/>
      <c r="N999" s="40"/>
      <c r="O999" s="40"/>
      <c r="P999" s="40"/>
      <c r="Q999" s="56"/>
      <c r="R999" s="82"/>
      <c r="S999" s="40"/>
      <c r="T999" s="40"/>
      <c r="U999" s="40"/>
      <c r="V999" s="56"/>
      <c r="W999" s="83"/>
      <c r="X999" s="84"/>
      <c r="Y999" s="85"/>
      <c r="Z999" s="70" t="str">
        <f>IFERROR(VLOOKUP(Y999, '【参考】数式用'!$A$2:$B$50, 2, FALSE), "")</f>
        <v/>
      </c>
      <c r="AA999" s="2"/>
      <c r="AB999" s="2"/>
      <c r="AC999" s="2"/>
      <c r="AD999" s="2"/>
      <c r="AE999" s="2"/>
      <c r="AF999" s="2"/>
      <c r="AG999" s="2"/>
      <c r="AH999" s="2"/>
      <c r="AI999" s="2"/>
      <c r="AJ999" s="2"/>
    </row>
    <row r="1000" ht="34.5" customHeight="1">
      <c r="A1000" s="2"/>
      <c r="B1000" s="50">
        <f t="shared" si="1"/>
        <v>962</v>
      </c>
      <c r="C1000" s="79"/>
      <c r="D1000" s="80"/>
      <c r="E1000" s="80"/>
      <c r="F1000" s="80"/>
      <c r="G1000" s="80"/>
      <c r="H1000" s="80"/>
      <c r="I1000" s="80"/>
      <c r="J1000" s="80"/>
      <c r="K1000" s="80"/>
      <c r="L1000" s="81"/>
      <c r="M1000" s="82"/>
      <c r="N1000" s="40"/>
      <c r="O1000" s="40"/>
      <c r="P1000" s="40"/>
      <c r="Q1000" s="56"/>
      <c r="R1000" s="82"/>
      <c r="S1000" s="40"/>
      <c r="T1000" s="40"/>
      <c r="U1000" s="40"/>
      <c r="V1000" s="56"/>
      <c r="W1000" s="83"/>
      <c r="X1000" s="84"/>
      <c r="Y1000" s="85"/>
      <c r="Z1000" s="70" t="str">
        <f>IFERROR(VLOOKUP(Y1000, '【参考】数式用'!$A$2:$B$50, 2, FALSE), "")</f>
        <v/>
      </c>
      <c r="AA1000" s="2"/>
      <c r="AB1000" s="2"/>
      <c r="AC1000" s="2"/>
      <c r="AD1000" s="2"/>
      <c r="AE1000" s="2"/>
      <c r="AF1000" s="2"/>
      <c r="AG1000" s="2"/>
      <c r="AH1000" s="2"/>
      <c r="AI1000" s="2"/>
      <c r="AJ1000" s="2"/>
    </row>
    <row r="1001" ht="34.5" customHeight="1">
      <c r="A1001" s="2"/>
      <c r="B1001" s="50">
        <f t="shared" si="1"/>
        <v>963</v>
      </c>
      <c r="C1001" s="79"/>
      <c r="D1001" s="80"/>
      <c r="E1001" s="80"/>
      <c r="F1001" s="80"/>
      <c r="G1001" s="80"/>
      <c r="H1001" s="80"/>
      <c r="I1001" s="80"/>
      <c r="J1001" s="80"/>
      <c r="K1001" s="80"/>
      <c r="L1001" s="81"/>
      <c r="M1001" s="82"/>
      <c r="N1001" s="40"/>
      <c r="O1001" s="40"/>
      <c r="P1001" s="40"/>
      <c r="Q1001" s="56"/>
      <c r="R1001" s="82"/>
      <c r="S1001" s="40"/>
      <c r="T1001" s="40"/>
      <c r="U1001" s="40"/>
      <c r="V1001" s="56"/>
      <c r="W1001" s="83"/>
      <c r="X1001" s="84"/>
      <c r="Y1001" s="85"/>
      <c r="Z1001" s="70" t="str">
        <f>IFERROR(VLOOKUP(Y1001, '【参考】数式用'!$A$2:$B$50, 2, FALSE), "")</f>
        <v/>
      </c>
      <c r="AA1001" s="2"/>
      <c r="AB1001" s="2"/>
      <c r="AC1001" s="2"/>
      <c r="AD1001" s="2"/>
      <c r="AE1001" s="2"/>
      <c r="AF1001" s="2"/>
      <c r="AG1001" s="2"/>
      <c r="AH1001" s="2"/>
      <c r="AI1001" s="2"/>
      <c r="AJ1001" s="2"/>
    </row>
    <row r="1002" ht="34.5" customHeight="1">
      <c r="A1002" s="2"/>
      <c r="B1002" s="50">
        <f t="shared" si="1"/>
        <v>964</v>
      </c>
      <c r="C1002" s="79"/>
      <c r="D1002" s="80"/>
      <c r="E1002" s="80"/>
      <c r="F1002" s="80"/>
      <c r="G1002" s="80"/>
      <c r="H1002" s="80"/>
      <c r="I1002" s="80"/>
      <c r="J1002" s="80"/>
      <c r="K1002" s="80"/>
      <c r="L1002" s="81"/>
      <c r="M1002" s="82"/>
      <c r="N1002" s="40"/>
      <c r="O1002" s="40"/>
      <c r="P1002" s="40"/>
      <c r="Q1002" s="56"/>
      <c r="R1002" s="82"/>
      <c r="S1002" s="40"/>
      <c r="T1002" s="40"/>
      <c r="U1002" s="40"/>
      <c r="V1002" s="56"/>
      <c r="W1002" s="83"/>
      <c r="X1002" s="84"/>
      <c r="Y1002" s="85"/>
      <c r="Z1002" s="70" t="str">
        <f>IFERROR(VLOOKUP(Y1002, '【参考】数式用'!$A$2:$B$50, 2, FALSE), "")</f>
        <v/>
      </c>
      <c r="AA1002" s="2"/>
      <c r="AB1002" s="2"/>
      <c r="AC1002" s="2"/>
      <c r="AD1002" s="2"/>
      <c r="AE1002" s="2"/>
      <c r="AF1002" s="2"/>
      <c r="AG1002" s="2"/>
      <c r="AH1002" s="2"/>
      <c r="AI1002" s="2"/>
      <c r="AJ1002" s="2"/>
    </row>
    <row r="1003" ht="34.5" customHeight="1">
      <c r="A1003" s="2"/>
      <c r="B1003" s="50">
        <f t="shared" si="1"/>
        <v>965</v>
      </c>
      <c r="C1003" s="79"/>
      <c r="D1003" s="80"/>
      <c r="E1003" s="80"/>
      <c r="F1003" s="80"/>
      <c r="G1003" s="80"/>
      <c r="H1003" s="80"/>
      <c r="I1003" s="80"/>
      <c r="J1003" s="80"/>
      <c r="K1003" s="80"/>
      <c r="L1003" s="81"/>
      <c r="M1003" s="82"/>
      <c r="N1003" s="40"/>
      <c r="O1003" s="40"/>
      <c r="P1003" s="40"/>
      <c r="Q1003" s="56"/>
      <c r="R1003" s="82"/>
      <c r="S1003" s="40"/>
      <c r="T1003" s="40"/>
      <c r="U1003" s="40"/>
      <c r="V1003" s="56"/>
      <c r="W1003" s="83"/>
      <c r="X1003" s="84"/>
      <c r="Y1003" s="85"/>
      <c r="Z1003" s="70" t="str">
        <f>IFERROR(VLOOKUP(Y1003, '【参考】数式用'!$A$2:$B$50, 2, FALSE), "")</f>
        <v/>
      </c>
      <c r="AA1003" s="2"/>
      <c r="AB1003" s="2"/>
      <c r="AC1003" s="2"/>
      <c r="AD1003" s="2"/>
      <c r="AE1003" s="2"/>
      <c r="AF1003" s="2"/>
      <c r="AG1003" s="2"/>
      <c r="AH1003" s="2"/>
      <c r="AI1003" s="2"/>
      <c r="AJ1003" s="2"/>
    </row>
    <row r="1004" ht="34.5" customHeight="1">
      <c r="A1004" s="2"/>
      <c r="B1004" s="50">
        <f t="shared" si="1"/>
        <v>966</v>
      </c>
      <c r="C1004" s="79"/>
      <c r="D1004" s="80"/>
      <c r="E1004" s="80"/>
      <c r="F1004" s="80"/>
      <c r="G1004" s="80"/>
      <c r="H1004" s="80"/>
      <c r="I1004" s="80"/>
      <c r="J1004" s="80"/>
      <c r="K1004" s="80"/>
      <c r="L1004" s="81"/>
      <c r="M1004" s="82"/>
      <c r="N1004" s="40"/>
      <c r="O1004" s="40"/>
      <c r="P1004" s="40"/>
      <c r="Q1004" s="56"/>
      <c r="R1004" s="82"/>
      <c r="S1004" s="40"/>
      <c r="T1004" s="40"/>
      <c r="U1004" s="40"/>
      <c r="V1004" s="56"/>
      <c r="W1004" s="83"/>
      <c r="X1004" s="84"/>
      <c r="Y1004" s="85"/>
      <c r="Z1004" s="70" t="str">
        <f>IFERROR(VLOOKUP(Y1004, '【参考】数式用'!$A$2:$B$50, 2, FALSE), "")</f>
        <v/>
      </c>
      <c r="AA1004" s="2"/>
      <c r="AB1004" s="2"/>
      <c r="AC1004" s="2"/>
      <c r="AD1004" s="2"/>
      <c r="AE1004" s="2"/>
      <c r="AF1004" s="2"/>
      <c r="AG1004" s="2"/>
      <c r="AH1004" s="2"/>
      <c r="AI1004" s="2"/>
      <c r="AJ1004" s="2"/>
    </row>
    <row r="1005" ht="34.5" customHeight="1">
      <c r="A1005" s="2"/>
      <c r="B1005" s="50">
        <f t="shared" si="1"/>
        <v>967</v>
      </c>
      <c r="C1005" s="79"/>
      <c r="D1005" s="80"/>
      <c r="E1005" s="80"/>
      <c r="F1005" s="80"/>
      <c r="G1005" s="80"/>
      <c r="H1005" s="80"/>
      <c r="I1005" s="80"/>
      <c r="J1005" s="80"/>
      <c r="K1005" s="80"/>
      <c r="L1005" s="81"/>
      <c r="M1005" s="82"/>
      <c r="N1005" s="40"/>
      <c r="O1005" s="40"/>
      <c r="P1005" s="40"/>
      <c r="Q1005" s="56"/>
      <c r="R1005" s="82"/>
      <c r="S1005" s="40"/>
      <c r="T1005" s="40"/>
      <c r="U1005" s="40"/>
      <c r="V1005" s="56"/>
      <c r="W1005" s="83"/>
      <c r="X1005" s="84"/>
      <c r="Y1005" s="85"/>
      <c r="Z1005" s="70" t="str">
        <f>IFERROR(VLOOKUP(Y1005, '【参考】数式用'!$A$2:$B$50, 2, FALSE), "")</f>
        <v/>
      </c>
      <c r="AA1005" s="2"/>
      <c r="AB1005" s="2"/>
      <c r="AC1005" s="2"/>
      <c r="AD1005" s="2"/>
      <c r="AE1005" s="2"/>
      <c r="AF1005" s="2"/>
      <c r="AG1005" s="2"/>
      <c r="AH1005" s="2"/>
      <c r="AI1005" s="2"/>
      <c r="AJ1005" s="2"/>
    </row>
    <row r="1006" ht="34.5" customHeight="1">
      <c r="A1006" s="2"/>
      <c r="B1006" s="50">
        <f t="shared" si="1"/>
        <v>968</v>
      </c>
      <c r="C1006" s="79"/>
      <c r="D1006" s="80"/>
      <c r="E1006" s="80"/>
      <c r="F1006" s="80"/>
      <c r="G1006" s="80"/>
      <c r="H1006" s="80"/>
      <c r="I1006" s="80"/>
      <c r="J1006" s="80"/>
      <c r="K1006" s="80"/>
      <c r="L1006" s="81"/>
      <c r="M1006" s="82"/>
      <c r="N1006" s="40"/>
      <c r="O1006" s="40"/>
      <c r="P1006" s="40"/>
      <c r="Q1006" s="56"/>
      <c r="R1006" s="82"/>
      <c r="S1006" s="40"/>
      <c r="T1006" s="40"/>
      <c r="U1006" s="40"/>
      <c r="V1006" s="56"/>
      <c r="W1006" s="83"/>
      <c r="X1006" s="84"/>
      <c r="Y1006" s="85"/>
      <c r="Z1006" s="70" t="str">
        <f>IFERROR(VLOOKUP(Y1006, '【参考】数式用'!$A$2:$B$50, 2, FALSE), "")</f>
        <v/>
      </c>
      <c r="AA1006" s="2"/>
      <c r="AB1006" s="2"/>
      <c r="AC1006" s="2"/>
      <c r="AD1006" s="2"/>
      <c r="AE1006" s="2"/>
      <c r="AF1006" s="2"/>
      <c r="AG1006" s="2"/>
      <c r="AH1006" s="2"/>
      <c r="AI1006" s="2"/>
      <c r="AJ1006" s="2"/>
    </row>
    <row r="1007" ht="34.5" customHeight="1">
      <c r="A1007" s="2"/>
      <c r="B1007" s="50">
        <f t="shared" si="1"/>
        <v>969</v>
      </c>
      <c r="C1007" s="79"/>
      <c r="D1007" s="80"/>
      <c r="E1007" s="80"/>
      <c r="F1007" s="80"/>
      <c r="G1007" s="80"/>
      <c r="H1007" s="80"/>
      <c r="I1007" s="80"/>
      <c r="J1007" s="80"/>
      <c r="K1007" s="80"/>
      <c r="L1007" s="81"/>
      <c r="M1007" s="82"/>
      <c r="N1007" s="40"/>
      <c r="O1007" s="40"/>
      <c r="P1007" s="40"/>
      <c r="Q1007" s="56"/>
      <c r="R1007" s="82"/>
      <c r="S1007" s="40"/>
      <c r="T1007" s="40"/>
      <c r="U1007" s="40"/>
      <c r="V1007" s="56"/>
      <c r="W1007" s="83"/>
      <c r="X1007" s="84"/>
      <c r="Y1007" s="85"/>
      <c r="Z1007" s="70" t="str">
        <f>IFERROR(VLOOKUP(Y1007, '【参考】数式用'!$A$2:$B$50, 2, FALSE), "")</f>
        <v/>
      </c>
      <c r="AA1007" s="2"/>
      <c r="AB1007" s="2"/>
      <c r="AC1007" s="2"/>
      <c r="AD1007" s="2"/>
      <c r="AE1007" s="2"/>
      <c r="AF1007" s="2"/>
      <c r="AG1007" s="2"/>
      <c r="AH1007" s="2"/>
      <c r="AI1007" s="2"/>
      <c r="AJ1007" s="2"/>
    </row>
    <row r="1008" ht="34.5" customHeight="1">
      <c r="A1008" s="2"/>
      <c r="B1008" s="50">
        <f t="shared" si="1"/>
        <v>970</v>
      </c>
      <c r="C1008" s="79"/>
      <c r="D1008" s="80"/>
      <c r="E1008" s="80"/>
      <c r="F1008" s="80"/>
      <c r="G1008" s="80"/>
      <c r="H1008" s="80"/>
      <c r="I1008" s="80"/>
      <c r="J1008" s="80"/>
      <c r="K1008" s="80"/>
      <c r="L1008" s="81"/>
      <c r="M1008" s="82"/>
      <c r="N1008" s="40"/>
      <c r="O1008" s="40"/>
      <c r="P1008" s="40"/>
      <c r="Q1008" s="56"/>
      <c r="R1008" s="82"/>
      <c r="S1008" s="40"/>
      <c r="T1008" s="40"/>
      <c r="U1008" s="40"/>
      <c r="V1008" s="56"/>
      <c r="W1008" s="83"/>
      <c r="X1008" s="84"/>
      <c r="Y1008" s="85"/>
      <c r="Z1008" s="70" t="str">
        <f>IFERROR(VLOOKUP(Y1008, '【参考】数式用'!$A$2:$B$50, 2, FALSE), "")</f>
        <v/>
      </c>
      <c r="AA1008" s="2"/>
      <c r="AB1008" s="2"/>
      <c r="AC1008" s="2"/>
      <c r="AD1008" s="2"/>
      <c r="AE1008" s="2"/>
      <c r="AF1008" s="2"/>
      <c r="AG1008" s="2"/>
      <c r="AH1008" s="2"/>
      <c r="AI1008" s="2"/>
      <c r="AJ1008" s="2"/>
    </row>
    <row r="1009" ht="34.5" customHeight="1">
      <c r="A1009" s="2"/>
      <c r="B1009" s="50">
        <f t="shared" si="1"/>
        <v>971</v>
      </c>
      <c r="C1009" s="79"/>
      <c r="D1009" s="80"/>
      <c r="E1009" s="80"/>
      <c r="F1009" s="80"/>
      <c r="G1009" s="80"/>
      <c r="H1009" s="80"/>
      <c r="I1009" s="80"/>
      <c r="J1009" s="80"/>
      <c r="K1009" s="80"/>
      <c r="L1009" s="81"/>
      <c r="M1009" s="82"/>
      <c r="N1009" s="40"/>
      <c r="O1009" s="40"/>
      <c r="P1009" s="40"/>
      <c r="Q1009" s="56"/>
      <c r="R1009" s="82"/>
      <c r="S1009" s="40"/>
      <c r="T1009" s="40"/>
      <c r="U1009" s="40"/>
      <c r="V1009" s="56"/>
      <c r="W1009" s="83"/>
      <c r="X1009" s="84"/>
      <c r="Y1009" s="85"/>
      <c r="Z1009" s="70" t="str">
        <f>IFERROR(VLOOKUP(Y1009, '【参考】数式用'!$A$2:$B$50, 2, FALSE), "")</f>
        <v/>
      </c>
      <c r="AA1009" s="2"/>
      <c r="AB1009" s="2"/>
      <c r="AC1009" s="2"/>
      <c r="AD1009" s="2"/>
      <c r="AE1009" s="2"/>
      <c r="AF1009" s="2"/>
      <c r="AG1009" s="2"/>
      <c r="AH1009" s="2"/>
      <c r="AI1009" s="2"/>
      <c r="AJ1009" s="2"/>
    </row>
    <row r="1010" ht="34.5" customHeight="1">
      <c r="A1010" s="2"/>
      <c r="B1010" s="50">
        <f t="shared" si="1"/>
        <v>972</v>
      </c>
      <c r="C1010" s="79"/>
      <c r="D1010" s="80"/>
      <c r="E1010" s="80"/>
      <c r="F1010" s="80"/>
      <c r="G1010" s="80"/>
      <c r="H1010" s="80"/>
      <c r="I1010" s="80"/>
      <c r="J1010" s="80"/>
      <c r="K1010" s="80"/>
      <c r="L1010" s="81"/>
      <c r="M1010" s="82"/>
      <c r="N1010" s="40"/>
      <c r="O1010" s="40"/>
      <c r="P1010" s="40"/>
      <c r="Q1010" s="56"/>
      <c r="R1010" s="82"/>
      <c r="S1010" s="40"/>
      <c r="T1010" s="40"/>
      <c r="U1010" s="40"/>
      <c r="V1010" s="56"/>
      <c r="W1010" s="83"/>
      <c r="X1010" s="84"/>
      <c r="Y1010" s="85"/>
      <c r="Z1010" s="70" t="str">
        <f>IFERROR(VLOOKUP(Y1010, '【参考】数式用'!$A$2:$B$50, 2, FALSE), "")</f>
        <v/>
      </c>
      <c r="AA1010" s="2"/>
      <c r="AB1010" s="2"/>
      <c r="AC1010" s="2"/>
      <c r="AD1010" s="2"/>
      <c r="AE1010" s="2"/>
      <c r="AF1010" s="2"/>
      <c r="AG1010" s="2"/>
      <c r="AH1010" s="2"/>
      <c r="AI1010" s="2"/>
      <c r="AJ1010" s="2"/>
    </row>
    <row r="1011" ht="34.5" customHeight="1">
      <c r="A1011" s="2"/>
      <c r="B1011" s="50">
        <f t="shared" si="1"/>
        <v>973</v>
      </c>
      <c r="C1011" s="79"/>
      <c r="D1011" s="80"/>
      <c r="E1011" s="80"/>
      <c r="F1011" s="80"/>
      <c r="G1011" s="80"/>
      <c r="H1011" s="80"/>
      <c r="I1011" s="80"/>
      <c r="J1011" s="80"/>
      <c r="K1011" s="80"/>
      <c r="L1011" s="81"/>
      <c r="M1011" s="82"/>
      <c r="N1011" s="40"/>
      <c r="O1011" s="40"/>
      <c r="P1011" s="40"/>
      <c r="Q1011" s="56"/>
      <c r="R1011" s="82"/>
      <c r="S1011" s="40"/>
      <c r="T1011" s="40"/>
      <c r="U1011" s="40"/>
      <c r="V1011" s="56"/>
      <c r="W1011" s="83"/>
      <c r="X1011" s="84"/>
      <c r="Y1011" s="85"/>
      <c r="Z1011" s="70" t="str">
        <f>IFERROR(VLOOKUP(Y1011, '【参考】数式用'!$A$2:$B$50, 2, FALSE), "")</f>
        <v/>
      </c>
      <c r="AA1011" s="2"/>
      <c r="AB1011" s="2"/>
      <c r="AC1011" s="2"/>
      <c r="AD1011" s="2"/>
      <c r="AE1011" s="2"/>
      <c r="AF1011" s="2"/>
      <c r="AG1011" s="2"/>
      <c r="AH1011" s="2"/>
      <c r="AI1011" s="2"/>
      <c r="AJ1011" s="2"/>
    </row>
    <row r="1012" ht="34.5" customHeight="1">
      <c r="A1012" s="2"/>
      <c r="B1012" s="50">
        <f t="shared" si="1"/>
        <v>974</v>
      </c>
      <c r="C1012" s="79"/>
      <c r="D1012" s="80"/>
      <c r="E1012" s="80"/>
      <c r="F1012" s="80"/>
      <c r="G1012" s="80"/>
      <c r="H1012" s="80"/>
      <c r="I1012" s="80"/>
      <c r="J1012" s="80"/>
      <c r="K1012" s="80"/>
      <c r="L1012" s="81"/>
      <c r="M1012" s="82"/>
      <c r="N1012" s="40"/>
      <c r="O1012" s="40"/>
      <c r="P1012" s="40"/>
      <c r="Q1012" s="56"/>
      <c r="R1012" s="82"/>
      <c r="S1012" s="40"/>
      <c r="T1012" s="40"/>
      <c r="U1012" s="40"/>
      <c r="V1012" s="56"/>
      <c r="W1012" s="83"/>
      <c r="X1012" s="84"/>
      <c r="Y1012" s="85"/>
      <c r="Z1012" s="70" t="str">
        <f>IFERROR(VLOOKUP(Y1012, '【参考】数式用'!$A$2:$B$50, 2, FALSE), "")</f>
        <v/>
      </c>
      <c r="AA1012" s="2"/>
      <c r="AB1012" s="2"/>
      <c r="AC1012" s="2"/>
      <c r="AD1012" s="2"/>
      <c r="AE1012" s="2"/>
      <c r="AF1012" s="2"/>
      <c r="AG1012" s="2"/>
      <c r="AH1012" s="2"/>
      <c r="AI1012" s="2"/>
      <c r="AJ1012" s="2"/>
    </row>
    <row r="1013" ht="34.5" customHeight="1">
      <c r="A1013" s="2"/>
      <c r="B1013" s="50">
        <f t="shared" si="1"/>
        <v>975</v>
      </c>
      <c r="C1013" s="79"/>
      <c r="D1013" s="80"/>
      <c r="E1013" s="80"/>
      <c r="F1013" s="80"/>
      <c r="G1013" s="80"/>
      <c r="H1013" s="80"/>
      <c r="I1013" s="80"/>
      <c r="J1013" s="80"/>
      <c r="K1013" s="80"/>
      <c r="L1013" s="81"/>
      <c r="M1013" s="82"/>
      <c r="N1013" s="40"/>
      <c r="O1013" s="40"/>
      <c r="P1013" s="40"/>
      <c r="Q1013" s="56"/>
      <c r="R1013" s="82"/>
      <c r="S1013" s="40"/>
      <c r="T1013" s="40"/>
      <c r="U1013" s="40"/>
      <c r="V1013" s="56"/>
      <c r="W1013" s="83"/>
      <c r="X1013" s="84"/>
      <c r="Y1013" s="85"/>
      <c r="Z1013" s="70" t="str">
        <f>IFERROR(VLOOKUP(Y1013, '【参考】数式用'!$A$2:$B$50, 2, FALSE), "")</f>
        <v/>
      </c>
      <c r="AA1013" s="2"/>
      <c r="AB1013" s="2"/>
      <c r="AC1013" s="2"/>
      <c r="AD1013" s="2"/>
      <c r="AE1013" s="2"/>
      <c r="AF1013" s="2"/>
      <c r="AG1013" s="2"/>
      <c r="AH1013" s="2"/>
      <c r="AI1013" s="2"/>
      <c r="AJ1013" s="2"/>
    </row>
    <row r="1014" ht="34.5" customHeight="1">
      <c r="A1014" s="2"/>
      <c r="B1014" s="50">
        <f t="shared" si="1"/>
        <v>976</v>
      </c>
      <c r="C1014" s="79"/>
      <c r="D1014" s="80"/>
      <c r="E1014" s="80"/>
      <c r="F1014" s="80"/>
      <c r="G1014" s="80"/>
      <c r="H1014" s="80"/>
      <c r="I1014" s="80"/>
      <c r="J1014" s="80"/>
      <c r="K1014" s="80"/>
      <c r="L1014" s="81"/>
      <c r="M1014" s="82"/>
      <c r="N1014" s="40"/>
      <c r="O1014" s="40"/>
      <c r="P1014" s="40"/>
      <c r="Q1014" s="56"/>
      <c r="R1014" s="82"/>
      <c r="S1014" s="40"/>
      <c r="T1014" s="40"/>
      <c r="U1014" s="40"/>
      <c r="V1014" s="56"/>
      <c r="W1014" s="83"/>
      <c r="X1014" s="84"/>
      <c r="Y1014" s="85"/>
      <c r="Z1014" s="70" t="str">
        <f>IFERROR(VLOOKUP(Y1014, '【参考】数式用'!$A$2:$B$50, 2, FALSE), "")</f>
        <v/>
      </c>
      <c r="AA1014" s="2"/>
      <c r="AB1014" s="2"/>
      <c r="AC1014" s="2"/>
      <c r="AD1014" s="2"/>
      <c r="AE1014" s="2"/>
      <c r="AF1014" s="2"/>
      <c r="AG1014" s="2"/>
      <c r="AH1014" s="2"/>
      <c r="AI1014" s="2"/>
      <c r="AJ1014" s="2"/>
    </row>
    <row r="1015" ht="34.5" customHeight="1">
      <c r="A1015" s="2"/>
      <c r="B1015" s="50">
        <f t="shared" si="1"/>
        <v>977</v>
      </c>
      <c r="C1015" s="79"/>
      <c r="D1015" s="80"/>
      <c r="E1015" s="80"/>
      <c r="F1015" s="80"/>
      <c r="G1015" s="80"/>
      <c r="H1015" s="80"/>
      <c r="I1015" s="80"/>
      <c r="J1015" s="80"/>
      <c r="K1015" s="80"/>
      <c r="L1015" s="81"/>
      <c r="M1015" s="82"/>
      <c r="N1015" s="40"/>
      <c r="O1015" s="40"/>
      <c r="P1015" s="40"/>
      <c r="Q1015" s="56"/>
      <c r="R1015" s="82"/>
      <c r="S1015" s="40"/>
      <c r="T1015" s="40"/>
      <c r="U1015" s="40"/>
      <c r="V1015" s="56"/>
      <c r="W1015" s="83"/>
      <c r="X1015" s="84"/>
      <c r="Y1015" s="85"/>
      <c r="Z1015" s="70" t="str">
        <f>IFERROR(VLOOKUP(Y1015, '【参考】数式用'!$A$2:$B$50, 2, FALSE), "")</f>
        <v/>
      </c>
      <c r="AA1015" s="2"/>
      <c r="AB1015" s="2"/>
      <c r="AC1015" s="2"/>
      <c r="AD1015" s="2"/>
      <c r="AE1015" s="2"/>
      <c r="AF1015" s="2"/>
      <c r="AG1015" s="2"/>
      <c r="AH1015" s="2"/>
      <c r="AI1015" s="2"/>
      <c r="AJ1015" s="2"/>
    </row>
    <row r="1016" ht="34.5" customHeight="1">
      <c r="A1016" s="2"/>
      <c r="B1016" s="50">
        <f t="shared" si="1"/>
        <v>978</v>
      </c>
      <c r="C1016" s="79"/>
      <c r="D1016" s="80"/>
      <c r="E1016" s="80"/>
      <c r="F1016" s="80"/>
      <c r="G1016" s="80"/>
      <c r="H1016" s="80"/>
      <c r="I1016" s="80"/>
      <c r="J1016" s="80"/>
      <c r="K1016" s="80"/>
      <c r="L1016" s="81"/>
      <c r="M1016" s="82"/>
      <c r="N1016" s="40"/>
      <c r="O1016" s="40"/>
      <c r="P1016" s="40"/>
      <c r="Q1016" s="56"/>
      <c r="R1016" s="82"/>
      <c r="S1016" s="40"/>
      <c r="T1016" s="40"/>
      <c r="U1016" s="40"/>
      <c r="V1016" s="56"/>
      <c r="W1016" s="83"/>
      <c r="X1016" s="84"/>
      <c r="Y1016" s="85"/>
      <c r="Z1016" s="70" t="str">
        <f>IFERROR(VLOOKUP(Y1016, '【参考】数式用'!$A$2:$B$50, 2, FALSE), "")</f>
        <v/>
      </c>
      <c r="AA1016" s="2"/>
      <c r="AB1016" s="2"/>
      <c r="AC1016" s="2"/>
      <c r="AD1016" s="2"/>
      <c r="AE1016" s="2"/>
      <c r="AF1016" s="2"/>
      <c r="AG1016" s="2"/>
      <c r="AH1016" s="2"/>
      <c r="AI1016" s="2"/>
      <c r="AJ1016" s="2"/>
    </row>
    <row r="1017" ht="34.5" customHeight="1">
      <c r="A1017" s="2"/>
      <c r="B1017" s="50">
        <f t="shared" si="1"/>
        <v>979</v>
      </c>
      <c r="C1017" s="79"/>
      <c r="D1017" s="80"/>
      <c r="E1017" s="80"/>
      <c r="F1017" s="80"/>
      <c r="G1017" s="80"/>
      <c r="H1017" s="80"/>
      <c r="I1017" s="80"/>
      <c r="J1017" s="80"/>
      <c r="K1017" s="80"/>
      <c r="L1017" s="81"/>
      <c r="M1017" s="82"/>
      <c r="N1017" s="40"/>
      <c r="O1017" s="40"/>
      <c r="P1017" s="40"/>
      <c r="Q1017" s="56"/>
      <c r="R1017" s="82"/>
      <c r="S1017" s="40"/>
      <c r="T1017" s="40"/>
      <c r="U1017" s="40"/>
      <c r="V1017" s="56"/>
      <c r="W1017" s="83"/>
      <c r="X1017" s="84"/>
      <c r="Y1017" s="85"/>
      <c r="Z1017" s="70" t="str">
        <f>IFERROR(VLOOKUP(Y1017, '【参考】数式用'!$A$2:$B$50, 2, FALSE), "")</f>
        <v/>
      </c>
      <c r="AA1017" s="2"/>
      <c r="AB1017" s="2"/>
      <c r="AC1017" s="2"/>
      <c r="AD1017" s="2"/>
      <c r="AE1017" s="2"/>
      <c r="AF1017" s="2"/>
      <c r="AG1017" s="2"/>
      <c r="AH1017" s="2"/>
      <c r="AI1017" s="2"/>
      <c r="AJ1017" s="2"/>
    </row>
    <row r="1018" ht="34.5" customHeight="1">
      <c r="A1018" s="2"/>
      <c r="B1018" s="50">
        <f t="shared" si="1"/>
        <v>980</v>
      </c>
      <c r="C1018" s="79"/>
      <c r="D1018" s="80"/>
      <c r="E1018" s="80"/>
      <c r="F1018" s="80"/>
      <c r="G1018" s="80"/>
      <c r="H1018" s="80"/>
      <c r="I1018" s="80"/>
      <c r="J1018" s="80"/>
      <c r="K1018" s="80"/>
      <c r="L1018" s="81"/>
      <c r="M1018" s="82"/>
      <c r="N1018" s="40"/>
      <c r="O1018" s="40"/>
      <c r="P1018" s="40"/>
      <c r="Q1018" s="56"/>
      <c r="R1018" s="82"/>
      <c r="S1018" s="40"/>
      <c r="T1018" s="40"/>
      <c r="U1018" s="40"/>
      <c r="V1018" s="56"/>
      <c r="W1018" s="83"/>
      <c r="X1018" s="84"/>
      <c r="Y1018" s="85"/>
      <c r="Z1018" s="70" t="str">
        <f>IFERROR(VLOOKUP(Y1018, '【参考】数式用'!$A$2:$B$50, 2, FALSE), "")</f>
        <v/>
      </c>
      <c r="AA1018" s="2"/>
      <c r="AB1018" s="2"/>
      <c r="AC1018" s="2"/>
      <c r="AD1018" s="2"/>
      <c r="AE1018" s="2"/>
      <c r="AF1018" s="2"/>
      <c r="AG1018" s="2"/>
      <c r="AH1018" s="2"/>
      <c r="AI1018" s="2"/>
      <c r="AJ1018" s="2"/>
    </row>
    <row r="1019" ht="34.5" customHeight="1">
      <c r="A1019" s="2"/>
      <c r="B1019" s="50">
        <f t="shared" si="1"/>
        <v>981</v>
      </c>
      <c r="C1019" s="79"/>
      <c r="D1019" s="80"/>
      <c r="E1019" s="80"/>
      <c r="F1019" s="80"/>
      <c r="G1019" s="80"/>
      <c r="H1019" s="80"/>
      <c r="I1019" s="80"/>
      <c r="J1019" s="80"/>
      <c r="K1019" s="80"/>
      <c r="L1019" s="81"/>
      <c r="M1019" s="82"/>
      <c r="N1019" s="40"/>
      <c r="O1019" s="40"/>
      <c r="P1019" s="40"/>
      <c r="Q1019" s="56"/>
      <c r="R1019" s="82"/>
      <c r="S1019" s="40"/>
      <c r="T1019" s="40"/>
      <c r="U1019" s="40"/>
      <c r="V1019" s="56"/>
      <c r="W1019" s="83"/>
      <c r="X1019" s="84"/>
      <c r="Y1019" s="85"/>
      <c r="Z1019" s="70" t="str">
        <f>IFERROR(VLOOKUP(Y1019, '【参考】数式用'!$A$2:$B$50, 2, FALSE), "")</f>
        <v/>
      </c>
      <c r="AA1019" s="2"/>
      <c r="AB1019" s="2"/>
      <c r="AC1019" s="2"/>
      <c r="AD1019" s="2"/>
      <c r="AE1019" s="2"/>
      <c r="AF1019" s="2"/>
      <c r="AG1019" s="2"/>
      <c r="AH1019" s="2"/>
      <c r="AI1019" s="2"/>
      <c r="AJ1019" s="2"/>
    </row>
    <row r="1020" ht="34.5" customHeight="1">
      <c r="A1020" s="2"/>
      <c r="B1020" s="50">
        <f t="shared" si="1"/>
        <v>982</v>
      </c>
      <c r="C1020" s="79"/>
      <c r="D1020" s="80"/>
      <c r="E1020" s="80"/>
      <c r="F1020" s="80"/>
      <c r="G1020" s="80"/>
      <c r="H1020" s="80"/>
      <c r="I1020" s="80"/>
      <c r="J1020" s="80"/>
      <c r="K1020" s="80"/>
      <c r="L1020" s="81"/>
      <c r="M1020" s="82"/>
      <c r="N1020" s="40"/>
      <c r="O1020" s="40"/>
      <c r="P1020" s="40"/>
      <c r="Q1020" s="56"/>
      <c r="R1020" s="82"/>
      <c r="S1020" s="40"/>
      <c r="T1020" s="40"/>
      <c r="U1020" s="40"/>
      <c r="V1020" s="56"/>
      <c r="W1020" s="83"/>
      <c r="X1020" s="84"/>
      <c r="Y1020" s="85"/>
      <c r="Z1020" s="70" t="str">
        <f>IFERROR(VLOOKUP(Y1020, '【参考】数式用'!$A$2:$B$50, 2, FALSE), "")</f>
        <v/>
      </c>
      <c r="AA1020" s="2"/>
      <c r="AB1020" s="2"/>
      <c r="AC1020" s="2"/>
      <c r="AD1020" s="2"/>
      <c r="AE1020" s="2"/>
      <c r="AF1020" s="2"/>
      <c r="AG1020" s="2"/>
      <c r="AH1020" s="2"/>
      <c r="AI1020" s="2"/>
      <c r="AJ1020" s="2"/>
    </row>
    <row r="1021" ht="34.5" customHeight="1">
      <c r="A1021" s="2"/>
      <c r="B1021" s="50">
        <f t="shared" si="1"/>
        <v>983</v>
      </c>
      <c r="C1021" s="79"/>
      <c r="D1021" s="80"/>
      <c r="E1021" s="80"/>
      <c r="F1021" s="80"/>
      <c r="G1021" s="80"/>
      <c r="H1021" s="80"/>
      <c r="I1021" s="80"/>
      <c r="J1021" s="80"/>
      <c r="K1021" s="80"/>
      <c r="L1021" s="81"/>
      <c r="M1021" s="82"/>
      <c r="N1021" s="40"/>
      <c r="O1021" s="40"/>
      <c r="P1021" s="40"/>
      <c r="Q1021" s="56"/>
      <c r="R1021" s="82"/>
      <c r="S1021" s="40"/>
      <c r="T1021" s="40"/>
      <c r="U1021" s="40"/>
      <c r="V1021" s="56"/>
      <c r="W1021" s="83"/>
      <c r="X1021" s="84"/>
      <c r="Y1021" s="85"/>
      <c r="Z1021" s="70" t="str">
        <f>IFERROR(VLOOKUP(Y1021, '【参考】数式用'!$A$2:$B$50, 2, FALSE), "")</f>
        <v/>
      </c>
      <c r="AA1021" s="2"/>
      <c r="AB1021" s="2"/>
      <c r="AC1021" s="2"/>
      <c r="AD1021" s="2"/>
      <c r="AE1021" s="2"/>
      <c r="AF1021" s="2"/>
      <c r="AG1021" s="2"/>
      <c r="AH1021" s="2"/>
      <c r="AI1021" s="2"/>
      <c r="AJ1021" s="2"/>
    </row>
    <row r="1022" ht="34.5" customHeight="1">
      <c r="A1022" s="2"/>
      <c r="B1022" s="50">
        <f t="shared" si="1"/>
        <v>984</v>
      </c>
      <c r="C1022" s="79"/>
      <c r="D1022" s="80"/>
      <c r="E1022" s="80"/>
      <c r="F1022" s="80"/>
      <c r="G1022" s="80"/>
      <c r="H1022" s="80"/>
      <c r="I1022" s="80"/>
      <c r="J1022" s="80"/>
      <c r="K1022" s="80"/>
      <c r="L1022" s="81"/>
      <c r="M1022" s="82"/>
      <c r="N1022" s="40"/>
      <c r="O1022" s="40"/>
      <c r="P1022" s="40"/>
      <c r="Q1022" s="56"/>
      <c r="R1022" s="82"/>
      <c r="S1022" s="40"/>
      <c r="T1022" s="40"/>
      <c r="U1022" s="40"/>
      <c r="V1022" s="56"/>
      <c r="W1022" s="83"/>
      <c r="X1022" s="84"/>
      <c r="Y1022" s="85"/>
      <c r="Z1022" s="70" t="str">
        <f>IFERROR(VLOOKUP(Y1022, '【参考】数式用'!$A$2:$B$50, 2, FALSE), "")</f>
        <v/>
      </c>
      <c r="AA1022" s="2"/>
      <c r="AB1022" s="2"/>
      <c r="AC1022" s="2"/>
      <c r="AD1022" s="2"/>
      <c r="AE1022" s="2"/>
      <c r="AF1022" s="2"/>
      <c r="AG1022" s="2"/>
      <c r="AH1022" s="2"/>
      <c r="AI1022" s="2"/>
      <c r="AJ1022" s="2"/>
    </row>
    <row r="1023" ht="34.5" customHeight="1">
      <c r="A1023" s="2"/>
      <c r="B1023" s="50">
        <f t="shared" si="1"/>
        <v>985</v>
      </c>
      <c r="C1023" s="79"/>
      <c r="D1023" s="80"/>
      <c r="E1023" s="80"/>
      <c r="F1023" s="80"/>
      <c r="G1023" s="80"/>
      <c r="H1023" s="80"/>
      <c r="I1023" s="80"/>
      <c r="J1023" s="80"/>
      <c r="K1023" s="80"/>
      <c r="L1023" s="81"/>
      <c r="M1023" s="82"/>
      <c r="N1023" s="40"/>
      <c r="O1023" s="40"/>
      <c r="P1023" s="40"/>
      <c r="Q1023" s="56"/>
      <c r="R1023" s="82"/>
      <c r="S1023" s="40"/>
      <c r="T1023" s="40"/>
      <c r="U1023" s="40"/>
      <c r="V1023" s="56"/>
      <c r="W1023" s="83"/>
      <c r="X1023" s="84"/>
      <c r="Y1023" s="85"/>
      <c r="Z1023" s="70" t="str">
        <f>IFERROR(VLOOKUP(Y1023, '【参考】数式用'!$A$2:$B$50, 2, FALSE), "")</f>
        <v/>
      </c>
      <c r="AA1023" s="2"/>
      <c r="AB1023" s="2"/>
      <c r="AC1023" s="2"/>
      <c r="AD1023" s="2"/>
      <c r="AE1023" s="2"/>
      <c r="AF1023" s="2"/>
      <c r="AG1023" s="2"/>
      <c r="AH1023" s="2"/>
      <c r="AI1023" s="2"/>
      <c r="AJ1023" s="2"/>
    </row>
    <row r="1024" ht="34.5" customHeight="1">
      <c r="A1024" s="2"/>
      <c r="B1024" s="50">
        <f t="shared" si="1"/>
        <v>986</v>
      </c>
      <c r="C1024" s="79"/>
      <c r="D1024" s="80"/>
      <c r="E1024" s="80"/>
      <c r="F1024" s="80"/>
      <c r="G1024" s="80"/>
      <c r="H1024" s="80"/>
      <c r="I1024" s="80"/>
      <c r="J1024" s="80"/>
      <c r="K1024" s="80"/>
      <c r="L1024" s="81"/>
      <c r="M1024" s="82"/>
      <c r="N1024" s="40"/>
      <c r="O1024" s="40"/>
      <c r="P1024" s="40"/>
      <c r="Q1024" s="56"/>
      <c r="R1024" s="82"/>
      <c r="S1024" s="40"/>
      <c r="T1024" s="40"/>
      <c r="U1024" s="40"/>
      <c r="V1024" s="56"/>
      <c r="W1024" s="83"/>
      <c r="X1024" s="84"/>
      <c r="Y1024" s="85"/>
      <c r="Z1024" s="70" t="str">
        <f>IFERROR(VLOOKUP(Y1024, '【参考】数式用'!$A$2:$B$50, 2, FALSE), "")</f>
        <v/>
      </c>
      <c r="AA1024" s="2"/>
      <c r="AB1024" s="2"/>
      <c r="AC1024" s="2"/>
      <c r="AD1024" s="2"/>
      <c r="AE1024" s="2"/>
      <c r="AF1024" s="2"/>
      <c r="AG1024" s="2"/>
      <c r="AH1024" s="2"/>
      <c r="AI1024" s="2"/>
      <c r="AJ1024" s="2"/>
    </row>
    <row r="1025" ht="34.5" customHeight="1">
      <c r="A1025" s="2"/>
      <c r="B1025" s="50">
        <f t="shared" si="1"/>
        <v>987</v>
      </c>
      <c r="C1025" s="79"/>
      <c r="D1025" s="80"/>
      <c r="E1025" s="80"/>
      <c r="F1025" s="80"/>
      <c r="G1025" s="80"/>
      <c r="H1025" s="80"/>
      <c r="I1025" s="80"/>
      <c r="J1025" s="80"/>
      <c r="K1025" s="80"/>
      <c r="L1025" s="81"/>
      <c r="M1025" s="82"/>
      <c r="N1025" s="40"/>
      <c r="O1025" s="40"/>
      <c r="P1025" s="40"/>
      <c r="Q1025" s="56"/>
      <c r="R1025" s="82"/>
      <c r="S1025" s="40"/>
      <c r="T1025" s="40"/>
      <c r="U1025" s="40"/>
      <c r="V1025" s="56"/>
      <c r="W1025" s="83"/>
      <c r="X1025" s="84"/>
      <c r="Y1025" s="85"/>
      <c r="Z1025" s="70" t="str">
        <f>IFERROR(VLOOKUP(Y1025, '【参考】数式用'!$A$2:$B$50, 2, FALSE), "")</f>
        <v/>
      </c>
      <c r="AA1025" s="2"/>
      <c r="AB1025" s="2"/>
      <c r="AC1025" s="2"/>
      <c r="AD1025" s="2"/>
      <c r="AE1025" s="2"/>
      <c r="AF1025" s="2"/>
      <c r="AG1025" s="2"/>
      <c r="AH1025" s="2"/>
      <c r="AI1025" s="2"/>
      <c r="AJ1025" s="2"/>
    </row>
    <row r="1026" ht="34.5" customHeight="1">
      <c r="A1026" s="2"/>
      <c r="B1026" s="50">
        <f t="shared" si="1"/>
        <v>988</v>
      </c>
      <c r="C1026" s="79"/>
      <c r="D1026" s="80"/>
      <c r="E1026" s="80"/>
      <c r="F1026" s="80"/>
      <c r="G1026" s="80"/>
      <c r="H1026" s="80"/>
      <c r="I1026" s="80"/>
      <c r="J1026" s="80"/>
      <c r="K1026" s="80"/>
      <c r="L1026" s="81"/>
      <c r="M1026" s="82"/>
      <c r="N1026" s="40"/>
      <c r="O1026" s="40"/>
      <c r="P1026" s="40"/>
      <c r="Q1026" s="56"/>
      <c r="R1026" s="82"/>
      <c r="S1026" s="40"/>
      <c r="T1026" s="40"/>
      <c r="U1026" s="40"/>
      <c r="V1026" s="56"/>
      <c r="W1026" s="83"/>
      <c r="X1026" s="84"/>
      <c r="Y1026" s="85"/>
      <c r="Z1026" s="70" t="str">
        <f>IFERROR(VLOOKUP(Y1026, '【参考】数式用'!$A$2:$B$50, 2, FALSE), "")</f>
        <v/>
      </c>
      <c r="AA1026" s="2"/>
      <c r="AB1026" s="2"/>
      <c r="AC1026" s="2"/>
      <c r="AD1026" s="2"/>
      <c r="AE1026" s="2"/>
      <c r="AF1026" s="2"/>
      <c r="AG1026" s="2"/>
      <c r="AH1026" s="2"/>
      <c r="AI1026" s="2"/>
      <c r="AJ1026" s="2"/>
    </row>
    <row r="1027" ht="34.5" customHeight="1">
      <c r="A1027" s="2"/>
      <c r="B1027" s="50">
        <f t="shared" si="1"/>
        <v>989</v>
      </c>
      <c r="C1027" s="79"/>
      <c r="D1027" s="80"/>
      <c r="E1027" s="80"/>
      <c r="F1027" s="80"/>
      <c r="G1027" s="80"/>
      <c r="H1027" s="80"/>
      <c r="I1027" s="80"/>
      <c r="J1027" s="80"/>
      <c r="K1027" s="80"/>
      <c r="L1027" s="81"/>
      <c r="M1027" s="82"/>
      <c r="N1027" s="40"/>
      <c r="O1027" s="40"/>
      <c r="P1027" s="40"/>
      <c r="Q1027" s="56"/>
      <c r="R1027" s="82"/>
      <c r="S1027" s="40"/>
      <c r="T1027" s="40"/>
      <c r="U1027" s="40"/>
      <c r="V1027" s="56"/>
      <c r="W1027" s="83"/>
      <c r="X1027" s="84"/>
      <c r="Y1027" s="85"/>
      <c r="Z1027" s="70" t="str">
        <f>IFERROR(VLOOKUP(Y1027, '【参考】数式用'!$A$2:$B$50, 2, FALSE), "")</f>
        <v/>
      </c>
      <c r="AA1027" s="2"/>
      <c r="AB1027" s="2"/>
      <c r="AC1027" s="2"/>
      <c r="AD1027" s="2"/>
      <c r="AE1027" s="2"/>
      <c r="AF1027" s="2"/>
      <c r="AG1027" s="2"/>
      <c r="AH1027" s="2"/>
      <c r="AI1027" s="2"/>
      <c r="AJ1027" s="2"/>
    </row>
    <row r="1028" ht="34.5" customHeight="1">
      <c r="A1028" s="2"/>
      <c r="B1028" s="50">
        <f t="shared" si="1"/>
        <v>990</v>
      </c>
      <c r="C1028" s="79"/>
      <c r="D1028" s="80"/>
      <c r="E1028" s="80"/>
      <c r="F1028" s="80"/>
      <c r="G1028" s="80"/>
      <c r="H1028" s="80"/>
      <c r="I1028" s="80"/>
      <c r="J1028" s="80"/>
      <c r="K1028" s="80"/>
      <c r="L1028" s="81"/>
      <c r="M1028" s="82"/>
      <c r="N1028" s="40"/>
      <c r="O1028" s="40"/>
      <c r="P1028" s="40"/>
      <c r="Q1028" s="56"/>
      <c r="R1028" s="82"/>
      <c r="S1028" s="40"/>
      <c r="T1028" s="40"/>
      <c r="U1028" s="40"/>
      <c r="V1028" s="56"/>
      <c r="W1028" s="83"/>
      <c r="X1028" s="84"/>
      <c r="Y1028" s="85"/>
      <c r="Z1028" s="70" t="str">
        <f>IFERROR(VLOOKUP(Y1028, '【参考】数式用'!$A$2:$B$50, 2, FALSE), "")</f>
        <v/>
      </c>
      <c r="AA1028" s="2"/>
      <c r="AB1028" s="2"/>
      <c r="AC1028" s="2"/>
      <c r="AD1028" s="2"/>
      <c r="AE1028" s="2"/>
      <c r="AF1028" s="2"/>
      <c r="AG1028" s="2"/>
      <c r="AH1028" s="2"/>
      <c r="AI1028" s="2"/>
      <c r="AJ1028" s="2"/>
    </row>
    <row r="1029" ht="34.5" customHeight="1">
      <c r="A1029" s="2"/>
      <c r="B1029" s="50">
        <f t="shared" si="1"/>
        <v>991</v>
      </c>
      <c r="C1029" s="79"/>
      <c r="D1029" s="80"/>
      <c r="E1029" s="80"/>
      <c r="F1029" s="80"/>
      <c r="G1029" s="80"/>
      <c r="H1029" s="80"/>
      <c r="I1029" s="80"/>
      <c r="J1029" s="80"/>
      <c r="K1029" s="80"/>
      <c r="L1029" s="81"/>
      <c r="M1029" s="82"/>
      <c r="N1029" s="40"/>
      <c r="O1029" s="40"/>
      <c r="P1029" s="40"/>
      <c r="Q1029" s="56"/>
      <c r="R1029" s="82"/>
      <c r="S1029" s="40"/>
      <c r="T1029" s="40"/>
      <c r="U1029" s="40"/>
      <c r="V1029" s="56"/>
      <c r="W1029" s="83"/>
      <c r="X1029" s="84"/>
      <c r="Y1029" s="85"/>
      <c r="Z1029" s="70" t="str">
        <f>IFERROR(VLOOKUP(Y1029, '【参考】数式用'!$A$2:$B$50, 2, FALSE), "")</f>
        <v/>
      </c>
      <c r="AA1029" s="2"/>
      <c r="AB1029" s="2"/>
      <c r="AC1029" s="2"/>
      <c r="AD1029" s="2"/>
      <c r="AE1029" s="2"/>
      <c r="AF1029" s="2"/>
      <c r="AG1029" s="2"/>
      <c r="AH1029" s="2"/>
      <c r="AI1029" s="2"/>
      <c r="AJ1029" s="2"/>
    </row>
    <row r="1030" ht="34.5" customHeight="1">
      <c r="A1030" s="2"/>
      <c r="B1030" s="50">
        <f t="shared" si="1"/>
        <v>992</v>
      </c>
      <c r="C1030" s="79"/>
      <c r="D1030" s="80"/>
      <c r="E1030" s="80"/>
      <c r="F1030" s="80"/>
      <c r="G1030" s="80"/>
      <c r="H1030" s="80"/>
      <c r="I1030" s="80"/>
      <c r="J1030" s="80"/>
      <c r="K1030" s="80"/>
      <c r="L1030" s="81"/>
      <c r="M1030" s="82"/>
      <c r="N1030" s="40"/>
      <c r="O1030" s="40"/>
      <c r="P1030" s="40"/>
      <c r="Q1030" s="56"/>
      <c r="R1030" s="82"/>
      <c r="S1030" s="40"/>
      <c r="T1030" s="40"/>
      <c r="U1030" s="40"/>
      <c r="V1030" s="56"/>
      <c r="W1030" s="83"/>
      <c r="X1030" s="84"/>
      <c r="Y1030" s="85"/>
      <c r="Z1030" s="70" t="str">
        <f>IFERROR(VLOOKUP(Y1030, '【参考】数式用'!$A$2:$B$50, 2, FALSE), "")</f>
        <v/>
      </c>
      <c r="AA1030" s="2"/>
      <c r="AB1030" s="2"/>
      <c r="AC1030" s="2"/>
      <c r="AD1030" s="2"/>
      <c r="AE1030" s="2"/>
      <c r="AF1030" s="2"/>
      <c r="AG1030" s="2"/>
      <c r="AH1030" s="2"/>
      <c r="AI1030" s="2"/>
      <c r="AJ1030" s="2"/>
    </row>
    <row r="1031" ht="34.5" customHeight="1">
      <c r="A1031" s="2"/>
      <c r="B1031" s="50">
        <f t="shared" si="1"/>
        <v>993</v>
      </c>
      <c r="C1031" s="79"/>
      <c r="D1031" s="80"/>
      <c r="E1031" s="80"/>
      <c r="F1031" s="80"/>
      <c r="G1031" s="80"/>
      <c r="H1031" s="80"/>
      <c r="I1031" s="80"/>
      <c r="J1031" s="80"/>
      <c r="K1031" s="80"/>
      <c r="L1031" s="81"/>
      <c r="M1031" s="82"/>
      <c r="N1031" s="40"/>
      <c r="O1031" s="40"/>
      <c r="P1031" s="40"/>
      <c r="Q1031" s="56"/>
      <c r="R1031" s="82"/>
      <c r="S1031" s="40"/>
      <c r="T1031" s="40"/>
      <c r="U1031" s="40"/>
      <c r="V1031" s="56"/>
      <c r="W1031" s="83"/>
      <c r="X1031" s="84"/>
      <c r="Y1031" s="85"/>
      <c r="Z1031" s="70" t="str">
        <f>IFERROR(VLOOKUP(Y1031, '【参考】数式用'!$A$2:$B$50, 2, FALSE), "")</f>
        <v/>
      </c>
      <c r="AA1031" s="2"/>
      <c r="AB1031" s="2"/>
      <c r="AC1031" s="2"/>
      <c r="AD1031" s="2"/>
      <c r="AE1031" s="2"/>
      <c r="AF1031" s="2"/>
      <c r="AG1031" s="2"/>
      <c r="AH1031" s="2"/>
      <c r="AI1031" s="2"/>
      <c r="AJ1031" s="2"/>
    </row>
    <row r="1032" ht="34.5" customHeight="1">
      <c r="A1032" s="2"/>
      <c r="B1032" s="50">
        <f t="shared" si="1"/>
        <v>994</v>
      </c>
      <c r="C1032" s="79"/>
      <c r="D1032" s="80"/>
      <c r="E1032" s="80"/>
      <c r="F1032" s="80"/>
      <c r="G1032" s="80"/>
      <c r="H1032" s="80"/>
      <c r="I1032" s="80"/>
      <c r="J1032" s="80"/>
      <c r="K1032" s="80"/>
      <c r="L1032" s="81"/>
      <c r="M1032" s="82"/>
      <c r="N1032" s="40"/>
      <c r="O1032" s="40"/>
      <c r="P1032" s="40"/>
      <c r="Q1032" s="56"/>
      <c r="R1032" s="82"/>
      <c r="S1032" s="40"/>
      <c r="T1032" s="40"/>
      <c r="U1032" s="40"/>
      <c r="V1032" s="56"/>
      <c r="W1032" s="83"/>
      <c r="X1032" s="84"/>
      <c r="Y1032" s="85"/>
      <c r="Z1032" s="70" t="str">
        <f>IFERROR(VLOOKUP(Y1032, '【参考】数式用'!$A$2:$B$50, 2, FALSE), "")</f>
        <v/>
      </c>
      <c r="AA1032" s="2"/>
      <c r="AB1032" s="2"/>
      <c r="AC1032" s="2"/>
      <c r="AD1032" s="2"/>
      <c r="AE1032" s="2"/>
      <c r="AF1032" s="2"/>
      <c r="AG1032" s="2"/>
      <c r="AH1032" s="2"/>
      <c r="AI1032" s="2"/>
      <c r="AJ1032" s="2"/>
    </row>
    <row r="1033" ht="34.5" customHeight="1">
      <c r="A1033" s="2"/>
      <c r="B1033" s="50">
        <f t="shared" si="1"/>
        <v>995</v>
      </c>
      <c r="C1033" s="79"/>
      <c r="D1033" s="80"/>
      <c r="E1033" s="80"/>
      <c r="F1033" s="80"/>
      <c r="G1033" s="80"/>
      <c r="H1033" s="80"/>
      <c r="I1033" s="80"/>
      <c r="J1033" s="80"/>
      <c r="K1033" s="80"/>
      <c r="L1033" s="81"/>
      <c r="M1033" s="82"/>
      <c r="N1033" s="40"/>
      <c r="O1033" s="40"/>
      <c r="P1033" s="40"/>
      <c r="Q1033" s="56"/>
      <c r="R1033" s="82"/>
      <c r="S1033" s="40"/>
      <c r="T1033" s="40"/>
      <c r="U1033" s="40"/>
      <c r="V1033" s="56"/>
      <c r="W1033" s="83"/>
      <c r="X1033" s="84"/>
      <c r="Y1033" s="85"/>
      <c r="Z1033" s="70" t="str">
        <f>IFERROR(VLOOKUP(Y1033, '【参考】数式用'!$A$2:$B$50, 2, FALSE), "")</f>
        <v/>
      </c>
      <c r="AA1033" s="2"/>
      <c r="AB1033" s="2"/>
      <c r="AC1033" s="2"/>
      <c r="AD1033" s="2"/>
      <c r="AE1033" s="2"/>
      <c r="AF1033" s="2"/>
      <c r="AG1033" s="2"/>
      <c r="AH1033" s="2"/>
      <c r="AI1033" s="2"/>
      <c r="AJ1033" s="2"/>
    </row>
    <row r="1034" ht="34.5" customHeight="1">
      <c r="A1034" s="2"/>
      <c r="B1034" s="50">
        <f t="shared" si="1"/>
        <v>996</v>
      </c>
      <c r="C1034" s="79"/>
      <c r="D1034" s="80"/>
      <c r="E1034" s="80"/>
      <c r="F1034" s="80"/>
      <c r="G1034" s="80"/>
      <c r="H1034" s="80"/>
      <c r="I1034" s="80"/>
      <c r="J1034" s="80"/>
      <c r="K1034" s="80"/>
      <c r="L1034" s="81"/>
      <c r="M1034" s="82"/>
      <c r="N1034" s="40"/>
      <c r="O1034" s="40"/>
      <c r="P1034" s="40"/>
      <c r="Q1034" s="56"/>
      <c r="R1034" s="82"/>
      <c r="S1034" s="40"/>
      <c r="T1034" s="40"/>
      <c r="U1034" s="40"/>
      <c r="V1034" s="56"/>
      <c r="W1034" s="83"/>
      <c r="X1034" s="84"/>
      <c r="Y1034" s="85"/>
      <c r="Z1034" s="70" t="str">
        <f>IFERROR(VLOOKUP(Y1034, '【参考】数式用'!$A$2:$B$50, 2, FALSE), "")</f>
        <v/>
      </c>
      <c r="AA1034" s="2"/>
      <c r="AB1034" s="2"/>
      <c r="AC1034" s="2"/>
      <c r="AD1034" s="2"/>
      <c r="AE1034" s="2"/>
      <c r="AF1034" s="2"/>
      <c r="AG1034" s="2"/>
      <c r="AH1034" s="2"/>
      <c r="AI1034" s="2"/>
      <c r="AJ1034" s="2"/>
    </row>
    <row r="1035" ht="34.5" customHeight="1">
      <c r="A1035" s="2"/>
      <c r="B1035" s="50">
        <f t="shared" si="1"/>
        <v>997</v>
      </c>
      <c r="C1035" s="79"/>
      <c r="D1035" s="80"/>
      <c r="E1035" s="80"/>
      <c r="F1035" s="80"/>
      <c r="G1035" s="80"/>
      <c r="H1035" s="80"/>
      <c r="I1035" s="80"/>
      <c r="J1035" s="80"/>
      <c r="K1035" s="80"/>
      <c r="L1035" s="81"/>
      <c r="M1035" s="82"/>
      <c r="N1035" s="40"/>
      <c r="O1035" s="40"/>
      <c r="P1035" s="40"/>
      <c r="Q1035" s="56"/>
      <c r="R1035" s="82"/>
      <c r="S1035" s="40"/>
      <c r="T1035" s="40"/>
      <c r="U1035" s="40"/>
      <c r="V1035" s="56"/>
      <c r="W1035" s="83"/>
      <c r="X1035" s="84"/>
      <c r="Y1035" s="85"/>
      <c r="Z1035" s="70" t="str">
        <f>IFERROR(VLOOKUP(Y1035, '【参考】数式用'!$A$2:$B$50, 2, FALSE), "")</f>
        <v/>
      </c>
      <c r="AA1035" s="2"/>
      <c r="AB1035" s="2"/>
      <c r="AC1035" s="2"/>
      <c r="AD1035" s="2"/>
      <c r="AE1035" s="2"/>
      <c r="AF1035" s="2"/>
      <c r="AG1035" s="2"/>
      <c r="AH1035" s="2"/>
      <c r="AI1035" s="2"/>
      <c r="AJ1035" s="2"/>
    </row>
    <row r="1036" ht="34.5" customHeight="1">
      <c r="A1036" s="2"/>
      <c r="B1036" s="50">
        <f t="shared" si="1"/>
        <v>998</v>
      </c>
      <c r="C1036" s="79"/>
      <c r="D1036" s="80"/>
      <c r="E1036" s="80"/>
      <c r="F1036" s="80"/>
      <c r="G1036" s="80"/>
      <c r="H1036" s="80"/>
      <c r="I1036" s="80"/>
      <c r="J1036" s="80"/>
      <c r="K1036" s="80"/>
      <c r="L1036" s="81"/>
      <c r="M1036" s="82"/>
      <c r="N1036" s="40"/>
      <c r="O1036" s="40"/>
      <c r="P1036" s="40"/>
      <c r="Q1036" s="56"/>
      <c r="R1036" s="82"/>
      <c r="S1036" s="40"/>
      <c r="T1036" s="40"/>
      <c r="U1036" s="40"/>
      <c r="V1036" s="56"/>
      <c r="W1036" s="83"/>
      <c r="X1036" s="84"/>
      <c r="Y1036" s="85"/>
      <c r="Z1036" s="70" t="str">
        <f>IFERROR(VLOOKUP(Y1036, '【参考】数式用'!$A$2:$B$50, 2, FALSE), "")</f>
        <v/>
      </c>
      <c r="AA1036" s="2"/>
      <c r="AB1036" s="2"/>
      <c r="AC1036" s="2"/>
      <c r="AD1036" s="2"/>
      <c r="AE1036" s="2"/>
      <c r="AF1036" s="2"/>
      <c r="AG1036" s="2"/>
      <c r="AH1036" s="2"/>
      <c r="AI1036" s="2"/>
      <c r="AJ1036" s="2"/>
    </row>
    <row r="1037" ht="34.5" customHeight="1">
      <c r="A1037" s="2"/>
      <c r="B1037" s="50">
        <f t="shared" si="1"/>
        <v>999</v>
      </c>
      <c r="C1037" s="79"/>
      <c r="D1037" s="80"/>
      <c r="E1037" s="80"/>
      <c r="F1037" s="80"/>
      <c r="G1037" s="80"/>
      <c r="H1037" s="80"/>
      <c r="I1037" s="80"/>
      <c r="J1037" s="80"/>
      <c r="K1037" s="80"/>
      <c r="L1037" s="81"/>
      <c r="M1037" s="82"/>
      <c r="N1037" s="40"/>
      <c r="O1037" s="40"/>
      <c r="P1037" s="40"/>
      <c r="Q1037" s="56"/>
      <c r="R1037" s="82"/>
      <c r="S1037" s="40"/>
      <c r="T1037" s="40"/>
      <c r="U1037" s="40"/>
      <c r="V1037" s="56"/>
      <c r="W1037" s="83"/>
      <c r="X1037" s="84"/>
      <c r="Y1037" s="85"/>
      <c r="Z1037" s="70" t="str">
        <f>IFERROR(VLOOKUP(Y1037, '【参考】数式用'!$A$2:$B$50, 2, FALSE), "")</f>
        <v/>
      </c>
      <c r="AA1037" s="2"/>
      <c r="AB1037" s="2"/>
      <c r="AC1037" s="2"/>
      <c r="AD1037" s="2"/>
      <c r="AE1037" s="2"/>
      <c r="AF1037" s="2"/>
      <c r="AG1037" s="2"/>
      <c r="AH1037" s="2"/>
      <c r="AI1037" s="2"/>
      <c r="AJ1037" s="2"/>
    </row>
    <row r="1038" ht="34.5" customHeight="1">
      <c r="A1038" s="2"/>
      <c r="B1038" s="50">
        <f t="shared" si="1"/>
        <v>1000</v>
      </c>
      <c r="C1038" s="79"/>
      <c r="D1038" s="80"/>
      <c r="E1038" s="80"/>
      <c r="F1038" s="80"/>
      <c r="G1038" s="80"/>
      <c r="H1038" s="80"/>
      <c r="I1038" s="80"/>
      <c r="J1038" s="80"/>
      <c r="K1038" s="80"/>
      <c r="L1038" s="81"/>
      <c r="M1038" s="82"/>
      <c r="N1038" s="40"/>
      <c r="O1038" s="40"/>
      <c r="P1038" s="40"/>
      <c r="Q1038" s="56"/>
      <c r="R1038" s="82"/>
      <c r="S1038" s="40"/>
      <c r="T1038" s="40"/>
      <c r="U1038" s="40"/>
      <c r="V1038" s="56"/>
      <c r="W1038" s="83"/>
      <c r="X1038" s="84"/>
      <c r="Y1038" s="85"/>
      <c r="Z1038" s="70" t="str">
        <f>IFERROR(VLOOKUP(Y1038, '【参考】数式用'!$A$2:$B$50, 2, FALSE), "")</f>
        <v/>
      </c>
      <c r="AA1038" s="2"/>
      <c r="AB1038" s="2"/>
      <c r="AC1038" s="2"/>
      <c r="AD1038" s="2"/>
      <c r="AE1038" s="2"/>
      <c r="AF1038" s="2"/>
      <c r="AG1038" s="2"/>
      <c r="AH1038" s="2"/>
      <c r="AI1038" s="2"/>
      <c r="AJ1038" s="2"/>
    </row>
    <row r="1039" ht="34.5" customHeight="1">
      <c r="A1039" s="2"/>
      <c r="B1039" s="50">
        <f t="shared" si="1"/>
        <v>1001</v>
      </c>
      <c r="C1039" s="79"/>
      <c r="D1039" s="80"/>
      <c r="E1039" s="80"/>
      <c r="F1039" s="80"/>
      <c r="G1039" s="80"/>
      <c r="H1039" s="80"/>
      <c r="I1039" s="80"/>
      <c r="J1039" s="80"/>
      <c r="K1039" s="80"/>
      <c r="L1039" s="81"/>
      <c r="M1039" s="82"/>
      <c r="N1039" s="40"/>
      <c r="O1039" s="40"/>
      <c r="P1039" s="40"/>
      <c r="Q1039" s="56"/>
      <c r="R1039" s="82"/>
      <c r="S1039" s="40"/>
      <c r="T1039" s="40"/>
      <c r="U1039" s="40"/>
      <c r="V1039" s="56"/>
      <c r="W1039" s="83"/>
      <c r="X1039" s="84"/>
      <c r="Y1039" s="85"/>
      <c r="Z1039" s="70" t="str">
        <f>IFERROR(VLOOKUP(Y1039, '【参考】数式用'!$A$2:$B$50, 2, FALSE), "")</f>
        <v/>
      </c>
      <c r="AA1039" s="2"/>
      <c r="AB1039" s="2"/>
      <c r="AC1039" s="2"/>
      <c r="AD1039" s="2"/>
      <c r="AE1039" s="2"/>
      <c r="AF1039" s="2"/>
      <c r="AG1039" s="2"/>
      <c r="AH1039" s="2"/>
      <c r="AI1039" s="2"/>
      <c r="AJ1039" s="2"/>
    </row>
    <row r="1040" ht="34.5" customHeight="1">
      <c r="A1040" s="2"/>
      <c r="B1040" s="50">
        <f t="shared" si="1"/>
        <v>1002</v>
      </c>
      <c r="C1040" s="79"/>
      <c r="D1040" s="80"/>
      <c r="E1040" s="80"/>
      <c r="F1040" s="80"/>
      <c r="G1040" s="80"/>
      <c r="H1040" s="80"/>
      <c r="I1040" s="80"/>
      <c r="J1040" s="80"/>
      <c r="K1040" s="80"/>
      <c r="L1040" s="81"/>
      <c r="M1040" s="82"/>
      <c r="N1040" s="40"/>
      <c r="O1040" s="40"/>
      <c r="P1040" s="40"/>
      <c r="Q1040" s="56"/>
      <c r="R1040" s="82"/>
      <c r="S1040" s="40"/>
      <c r="T1040" s="40"/>
      <c r="U1040" s="40"/>
      <c r="V1040" s="56"/>
      <c r="W1040" s="83"/>
      <c r="X1040" s="84"/>
      <c r="Y1040" s="85"/>
      <c r="Z1040" s="70" t="str">
        <f>IFERROR(VLOOKUP(Y1040, '【参考】数式用'!$A$2:$B$50, 2, FALSE), "")</f>
        <v/>
      </c>
      <c r="AA1040" s="2"/>
      <c r="AB1040" s="2"/>
      <c r="AC1040" s="2"/>
      <c r="AD1040" s="2"/>
      <c r="AE1040" s="2"/>
      <c r="AF1040" s="2"/>
      <c r="AG1040" s="2"/>
      <c r="AH1040" s="2"/>
      <c r="AI1040" s="2"/>
      <c r="AJ1040" s="2"/>
    </row>
    <row r="1041" ht="34.5" customHeight="1">
      <c r="A1041" s="2"/>
      <c r="B1041" s="50">
        <f t="shared" si="1"/>
        <v>1003</v>
      </c>
      <c r="C1041" s="79"/>
      <c r="D1041" s="80"/>
      <c r="E1041" s="80"/>
      <c r="F1041" s="80"/>
      <c r="G1041" s="80"/>
      <c r="H1041" s="80"/>
      <c r="I1041" s="80"/>
      <c r="J1041" s="80"/>
      <c r="K1041" s="80"/>
      <c r="L1041" s="81"/>
      <c r="M1041" s="82"/>
      <c r="N1041" s="40"/>
      <c r="O1041" s="40"/>
      <c r="P1041" s="40"/>
      <c r="Q1041" s="56"/>
      <c r="R1041" s="82"/>
      <c r="S1041" s="40"/>
      <c r="T1041" s="40"/>
      <c r="U1041" s="40"/>
      <c r="V1041" s="56"/>
      <c r="W1041" s="83"/>
      <c r="X1041" s="84"/>
      <c r="Y1041" s="85"/>
      <c r="Z1041" s="70" t="str">
        <f>IFERROR(VLOOKUP(Y1041, '【参考】数式用'!$A$2:$B$50, 2, FALSE), "")</f>
        <v/>
      </c>
      <c r="AA1041" s="2"/>
      <c r="AB1041" s="2"/>
      <c r="AC1041" s="2"/>
      <c r="AD1041" s="2"/>
      <c r="AE1041" s="2"/>
      <c r="AF1041" s="2"/>
      <c r="AG1041" s="2"/>
      <c r="AH1041" s="2"/>
      <c r="AI1041" s="2"/>
      <c r="AJ1041" s="2"/>
    </row>
    <row r="1042" ht="34.5" customHeight="1">
      <c r="A1042" s="2"/>
      <c r="B1042" s="50">
        <f t="shared" si="1"/>
        <v>1004</v>
      </c>
      <c r="C1042" s="79"/>
      <c r="D1042" s="80"/>
      <c r="E1042" s="80"/>
      <c r="F1042" s="80"/>
      <c r="G1042" s="80"/>
      <c r="H1042" s="80"/>
      <c r="I1042" s="80"/>
      <c r="J1042" s="80"/>
      <c r="K1042" s="80"/>
      <c r="L1042" s="81"/>
      <c r="M1042" s="82"/>
      <c r="N1042" s="40"/>
      <c r="O1042" s="40"/>
      <c r="P1042" s="40"/>
      <c r="Q1042" s="56"/>
      <c r="R1042" s="82"/>
      <c r="S1042" s="40"/>
      <c r="T1042" s="40"/>
      <c r="U1042" s="40"/>
      <c r="V1042" s="56"/>
      <c r="W1042" s="83"/>
      <c r="X1042" s="84"/>
      <c r="Y1042" s="85"/>
      <c r="Z1042" s="70" t="str">
        <f>IFERROR(VLOOKUP(Y1042, '【参考】数式用'!$A$2:$B$50, 2, FALSE), "")</f>
        <v/>
      </c>
      <c r="AA1042" s="2"/>
      <c r="AB1042" s="2"/>
      <c r="AC1042" s="2"/>
      <c r="AD1042" s="2"/>
      <c r="AE1042" s="2"/>
      <c r="AF1042" s="2"/>
      <c r="AG1042" s="2"/>
      <c r="AH1042" s="2"/>
      <c r="AI1042" s="2"/>
      <c r="AJ1042" s="2"/>
    </row>
    <row r="1043" ht="34.5" customHeight="1">
      <c r="A1043" s="2"/>
      <c r="B1043" s="50">
        <f t="shared" si="1"/>
        <v>1005</v>
      </c>
      <c r="C1043" s="79"/>
      <c r="D1043" s="80"/>
      <c r="E1043" s="80"/>
      <c r="F1043" s="80"/>
      <c r="G1043" s="80"/>
      <c r="H1043" s="80"/>
      <c r="I1043" s="80"/>
      <c r="J1043" s="80"/>
      <c r="K1043" s="80"/>
      <c r="L1043" s="81"/>
      <c r="M1043" s="82"/>
      <c r="N1043" s="40"/>
      <c r="O1043" s="40"/>
      <c r="P1043" s="40"/>
      <c r="Q1043" s="56"/>
      <c r="R1043" s="82"/>
      <c r="S1043" s="40"/>
      <c r="T1043" s="40"/>
      <c r="U1043" s="40"/>
      <c r="V1043" s="56"/>
      <c r="W1043" s="83"/>
      <c r="X1043" s="84"/>
      <c r="Y1043" s="85"/>
      <c r="Z1043" s="70" t="str">
        <f>IFERROR(VLOOKUP(Y1043, '【参考】数式用'!$A$2:$B$50, 2, FALSE), "")</f>
        <v/>
      </c>
      <c r="AA1043" s="2"/>
      <c r="AB1043" s="2"/>
      <c r="AC1043" s="2"/>
      <c r="AD1043" s="2"/>
      <c r="AE1043" s="2"/>
      <c r="AF1043" s="2"/>
      <c r="AG1043" s="2"/>
      <c r="AH1043" s="2"/>
      <c r="AI1043" s="2"/>
      <c r="AJ1043" s="2"/>
    </row>
    <row r="1044" ht="34.5" customHeight="1">
      <c r="A1044" s="2"/>
      <c r="B1044" s="50">
        <f t="shared" si="1"/>
        <v>1006</v>
      </c>
      <c r="C1044" s="79"/>
      <c r="D1044" s="80"/>
      <c r="E1044" s="80"/>
      <c r="F1044" s="80"/>
      <c r="G1044" s="80"/>
      <c r="H1044" s="80"/>
      <c r="I1044" s="80"/>
      <c r="J1044" s="80"/>
      <c r="K1044" s="80"/>
      <c r="L1044" s="81"/>
      <c r="M1044" s="82"/>
      <c r="N1044" s="40"/>
      <c r="O1044" s="40"/>
      <c r="P1044" s="40"/>
      <c r="Q1044" s="56"/>
      <c r="R1044" s="82"/>
      <c r="S1044" s="40"/>
      <c r="T1044" s="40"/>
      <c r="U1044" s="40"/>
      <c r="V1044" s="56"/>
      <c r="W1044" s="83"/>
      <c r="X1044" s="84"/>
      <c r="Y1044" s="85"/>
      <c r="Z1044" s="70" t="str">
        <f>IFERROR(VLOOKUP(Y1044, '【参考】数式用'!$A$2:$B$50, 2, FALSE), "")</f>
        <v/>
      </c>
      <c r="AA1044" s="2"/>
      <c r="AB1044" s="2"/>
      <c r="AC1044" s="2"/>
      <c r="AD1044" s="2"/>
      <c r="AE1044" s="2"/>
      <c r="AF1044" s="2"/>
      <c r="AG1044" s="2"/>
      <c r="AH1044" s="2"/>
      <c r="AI1044" s="2"/>
      <c r="AJ1044" s="2"/>
    </row>
    <row r="1045" ht="34.5" customHeight="1">
      <c r="A1045" s="2"/>
      <c r="B1045" s="50">
        <f t="shared" si="1"/>
        <v>1007</v>
      </c>
      <c r="C1045" s="79"/>
      <c r="D1045" s="80"/>
      <c r="E1045" s="80"/>
      <c r="F1045" s="80"/>
      <c r="G1045" s="80"/>
      <c r="H1045" s="80"/>
      <c r="I1045" s="80"/>
      <c r="J1045" s="80"/>
      <c r="K1045" s="80"/>
      <c r="L1045" s="81"/>
      <c r="M1045" s="82"/>
      <c r="N1045" s="40"/>
      <c r="O1045" s="40"/>
      <c r="P1045" s="40"/>
      <c r="Q1045" s="56"/>
      <c r="R1045" s="82"/>
      <c r="S1045" s="40"/>
      <c r="T1045" s="40"/>
      <c r="U1045" s="40"/>
      <c r="V1045" s="56"/>
      <c r="W1045" s="83"/>
      <c r="X1045" s="84"/>
      <c r="Y1045" s="85"/>
      <c r="Z1045" s="70" t="str">
        <f>IFERROR(VLOOKUP(Y1045, '【参考】数式用'!$A$2:$B$50, 2, FALSE), "")</f>
        <v/>
      </c>
      <c r="AA1045" s="2"/>
      <c r="AB1045" s="2"/>
      <c r="AC1045" s="2"/>
      <c r="AD1045" s="2"/>
      <c r="AE1045" s="2"/>
      <c r="AF1045" s="2"/>
      <c r="AG1045" s="2"/>
      <c r="AH1045" s="2"/>
      <c r="AI1045" s="2"/>
      <c r="AJ1045" s="2"/>
    </row>
    <row r="1046" ht="34.5" customHeight="1">
      <c r="A1046" s="2"/>
      <c r="B1046" s="50">
        <f t="shared" si="1"/>
        <v>1008</v>
      </c>
      <c r="C1046" s="79"/>
      <c r="D1046" s="80"/>
      <c r="E1046" s="80"/>
      <c r="F1046" s="80"/>
      <c r="G1046" s="80"/>
      <c r="H1046" s="80"/>
      <c r="I1046" s="80"/>
      <c r="J1046" s="80"/>
      <c r="K1046" s="80"/>
      <c r="L1046" s="81"/>
      <c r="M1046" s="82"/>
      <c r="N1046" s="40"/>
      <c r="O1046" s="40"/>
      <c r="P1046" s="40"/>
      <c r="Q1046" s="56"/>
      <c r="R1046" s="82"/>
      <c r="S1046" s="40"/>
      <c r="T1046" s="40"/>
      <c r="U1046" s="40"/>
      <c r="V1046" s="56"/>
      <c r="W1046" s="83"/>
      <c r="X1046" s="84"/>
      <c r="Y1046" s="85"/>
      <c r="Z1046" s="70" t="str">
        <f>IFERROR(VLOOKUP(Y1046, '【参考】数式用'!$A$2:$B$50, 2, FALSE), "")</f>
        <v/>
      </c>
      <c r="AA1046" s="2"/>
      <c r="AB1046" s="2"/>
      <c r="AC1046" s="2"/>
      <c r="AD1046" s="2"/>
      <c r="AE1046" s="2"/>
      <c r="AF1046" s="2"/>
      <c r="AG1046" s="2"/>
      <c r="AH1046" s="2"/>
      <c r="AI1046" s="2"/>
      <c r="AJ1046" s="2"/>
    </row>
    <row r="1047" ht="34.5" customHeight="1">
      <c r="A1047" s="2"/>
      <c r="B1047" s="50">
        <f t="shared" si="1"/>
        <v>1009</v>
      </c>
      <c r="C1047" s="79"/>
      <c r="D1047" s="80"/>
      <c r="E1047" s="80"/>
      <c r="F1047" s="80"/>
      <c r="G1047" s="80"/>
      <c r="H1047" s="80"/>
      <c r="I1047" s="80"/>
      <c r="J1047" s="80"/>
      <c r="K1047" s="80"/>
      <c r="L1047" s="81"/>
      <c r="M1047" s="82"/>
      <c r="N1047" s="40"/>
      <c r="O1047" s="40"/>
      <c r="P1047" s="40"/>
      <c r="Q1047" s="56"/>
      <c r="R1047" s="82"/>
      <c r="S1047" s="40"/>
      <c r="T1047" s="40"/>
      <c r="U1047" s="40"/>
      <c r="V1047" s="56"/>
      <c r="W1047" s="83"/>
      <c r="X1047" s="84"/>
      <c r="Y1047" s="85"/>
      <c r="Z1047" s="70" t="str">
        <f>IFERROR(VLOOKUP(Y1047, '【参考】数式用'!$A$2:$B$50, 2, FALSE), "")</f>
        <v/>
      </c>
      <c r="AA1047" s="2"/>
      <c r="AB1047" s="2"/>
      <c r="AC1047" s="2"/>
      <c r="AD1047" s="2"/>
      <c r="AE1047" s="2"/>
      <c r="AF1047" s="2"/>
      <c r="AG1047" s="2"/>
      <c r="AH1047" s="2"/>
      <c r="AI1047" s="2"/>
      <c r="AJ1047" s="2"/>
    </row>
    <row r="1048" ht="34.5" customHeight="1">
      <c r="A1048" s="2"/>
      <c r="B1048" s="50">
        <f t="shared" si="1"/>
        <v>1010</v>
      </c>
      <c r="C1048" s="79"/>
      <c r="D1048" s="80"/>
      <c r="E1048" s="80"/>
      <c r="F1048" s="80"/>
      <c r="G1048" s="80"/>
      <c r="H1048" s="80"/>
      <c r="I1048" s="80"/>
      <c r="J1048" s="80"/>
      <c r="K1048" s="80"/>
      <c r="L1048" s="81"/>
      <c r="M1048" s="82"/>
      <c r="N1048" s="40"/>
      <c r="O1048" s="40"/>
      <c r="P1048" s="40"/>
      <c r="Q1048" s="56"/>
      <c r="R1048" s="82"/>
      <c r="S1048" s="40"/>
      <c r="T1048" s="40"/>
      <c r="U1048" s="40"/>
      <c r="V1048" s="56"/>
      <c r="W1048" s="83"/>
      <c r="X1048" s="84"/>
      <c r="Y1048" s="85"/>
      <c r="Z1048" s="70" t="str">
        <f>IFERROR(VLOOKUP(Y1048, '【参考】数式用'!$A$2:$B$50, 2, FALSE), "")</f>
        <v/>
      </c>
      <c r="AA1048" s="2"/>
      <c r="AB1048" s="2"/>
      <c r="AC1048" s="2"/>
      <c r="AD1048" s="2"/>
      <c r="AE1048" s="2"/>
      <c r="AF1048" s="2"/>
      <c r="AG1048" s="2"/>
      <c r="AH1048" s="2"/>
      <c r="AI1048" s="2"/>
      <c r="AJ1048" s="2"/>
    </row>
    <row r="1049" ht="34.5" customHeight="1">
      <c r="A1049" s="2"/>
      <c r="B1049" s="50">
        <f t="shared" si="1"/>
        <v>1011</v>
      </c>
      <c r="C1049" s="79"/>
      <c r="D1049" s="80"/>
      <c r="E1049" s="80"/>
      <c r="F1049" s="80"/>
      <c r="G1049" s="80"/>
      <c r="H1049" s="80"/>
      <c r="I1049" s="80"/>
      <c r="J1049" s="80"/>
      <c r="K1049" s="80"/>
      <c r="L1049" s="81"/>
      <c r="M1049" s="82"/>
      <c r="N1049" s="40"/>
      <c r="O1049" s="40"/>
      <c r="P1049" s="40"/>
      <c r="Q1049" s="56"/>
      <c r="R1049" s="82"/>
      <c r="S1049" s="40"/>
      <c r="T1049" s="40"/>
      <c r="U1049" s="40"/>
      <c r="V1049" s="56"/>
      <c r="W1049" s="83"/>
      <c r="X1049" s="84"/>
      <c r="Y1049" s="85"/>
      <c r="Z1049" s="70" t="str">
        <f>IFERROR(VLOOKUP(Y1049, '【参考】数式用'!$A$2:$B$50, 2, FALSE), "")</f>
        <v/>
      </c>
      <c r="AA1049" s="2"/>
      <c r="AB1049" s="2"/>
      <c r="AC1049" s="2"/>
      <c r="AD1049" s="2"/>
      <c r="AE1049" s="2"/>
      <c r="AF1049" s="2"/>
      <c r="AG1049" s="2"/>
      <c r="AH1049" s="2"/>
      <c r="AI1049" s="2"/>
      <c r="AJ1049" s="2"/>
    </row>
    <row r="1050" ht="34.5" customHeight="1">
      <c r="A1050" s="2"/>
      <c r="B1050" s="50">
        <f t="shared" si="1"/>
        <v>1012</v>
      </c>
      <c r="C1050" s="79"/>
      <c r="D1050" s="80"/>
      <c r="E1050" s="80"/>
      <c r="F1050" s="80"/>
      <c r="G1050" s="80"/>
      <c r="H1050" s="80"/>
      <c r="I1050" s="80"/>
      <c r="J1050" s="80"/>
      <c r="K1050" s="80"/>
      <c r="L1050" s="81"/>
      <c r="M1050" s="82"/>
      <c r="N1050" s="40"/>
      <c r="O1050" s="40"/>
      <c r="P1050" s="40"/>
      <c r="Q1050" s="56"/>
      <c r="R1050" s="82"/>
      <c r="S1050" s="40"/>
      <c r="T1050" s="40"/>
      <c r="U1050" s="40"/>
      <c r="V1050" s="56"/>
      <c r="W1050" s="83"/>
      <c r="X1050" s="84"/>
      <c r="Y1050" s="85"/>
      <c r="Z1050" s="70" t="str">
        <f>IFERROR(VLOOKUP(Y1050, '【参考】数式用'!$A$2:$B$50, 2, FALSE), "")</f>
        <v/>
      </c>
      <c r="AA1050" s="2"/>
      <c r="AB1050" s="2"/>
      <c r="AC1050" s="2"/>
      <c r="AD1050" s="2"/>
      <c r="AE1050" s="2"/>
      <c r="AF1050" s="2"/>
      <c r="AG1050" s="2"/>
      <c r="AH1050" s="2"/>
      <c r="AI1050" s="2"/>
      <c r="AJ1050" s="2"/>
    </row>
    <row r="1051" ht="34.5" customHeight="1">
      <c r="A1051" s="2"/>
      <c r="B1051" s="50">
        <f t="shared" si="1"/>
        <v>1013</v>
      </c>
      <c r="C1051" s="79"/>
      <c r="D1051" s="80"/>
      <c r="E1051" s="80"/>
      <c r="F1051" s="80"/>
      <c r="G1051" s="80"/>
      <c r="H1051" s="80"/>
      <c r="I1051" s="80"/>
      <c r="J1051" s="80"/>
      <c r="K1051" s="80"/>
      <c r="L1051" s="81"/>
      <c r="M1051" s="82"/>
      <c r="N1051" s="40"/>
      <c r="O1051" s="40"/>
      <c r="P1051" s="40"/>
      <c r="Q1051" s="56"/>
      <c r="R1051" s="82"/>
      <c r="S1051" s="40"/>
      <c r="T1051" s="40"/>
      <c r="U1051" s="40"/>
      <c r="V1051" s="56"/>
      <c r="W1051" s="83"/>
      <c r="X1051" s="84"/>
      <c r="Y1051" s="85"/>
      <c r="Z1051" s="70" t="str">
        <f>IFERROR(VLOOKUP(Y1051, '【参考】数式用'!$A$2:$B$50, 2, FALSE), "")</f>
        <v/>
      </c>
      <c r="AA1051" s="2"/>
      <c r="AB1051" s="2"/>
      <c r="AC1051" s="2"/>
      <c r="AD1051" s="2"/>
      <c r="AE1051" s="2"/>
      <c r="AF1051" s="2"/>
      <c r="AG1051" s="2"/>
      <c r="AH1051" s="2"/>
      <c r="AI1051" s="2"/>
      <c r="AJ1051" s="2"/>
    </row>
    <row r="1052" ht="34.5" customHeight="1">
      <c r="A1052" s="2"/>
      <c r="B1052" s="50">
        <f t="shared" si="1"/>
        <v>1014</v>
      </c>
      <c r="C1052" s="79"/>
      <c r="D1052" s="80"/>
      <c r="E1052" s="80"/>
      <c r="F1052" s="80"/>
      <c r="G1052" s="80"/>
      <c r="H1052" s="80"/>
      <c r="I1052" s="80"/>
      <c r="J1052" s="80"/>
      <c r="K1052" s="80"/>
      <c r="L1052" s="81"/>
      <c r="M1052" s="82"/>
      <c r="N1052" s="40"/>
      <c r="O1052" s="40"/>
      <c r="P1052" s="40"/>
      <c r="Q1052" s="56"/>
      <c r="R1052" s="82"/>
      <c r="S1052" s="40"/>
      <c r="T1052" s="40"/>
      <c r="U1052" s="40"/>
      <c r="V1052" s="56"/>
      <c r="W1052" s="83"/>
      <c r="X1052" s="84"/>
      <c r="Y1052" s="85"/>
      <c r="Z1052" s="70" t="str">
        <f>IFERROR(VLOOKUP(Y1052, '【参考】数式用'!$A$2:$B$50, 2, FALSE), "")</f>
        <v/>
      </c>
      <c r="AA1052" s="2"/>
      <c r="AB1052" s="2"/>
      <c r="AC1052" s="2"/>
      <c r="AD1052" s="2"/>
      <c r="AE1052" s="2"/>
      <c r="AF1052" s="2"/>
      <c r="AG1052" s="2"/>
      <c r="AH1052" s="2"/>
      <c r="AI1052" s="2"/>
      <c r="AJ1052" s="2"/>
    </row>
    <row r="1053" ht="34.5" customHeight="1">
      <c r="A1053" s="2"/>
      <c r="B1053" s="50">
        <f t="shared" si="1"/>
        <v>1015</v>
      </c>
      <c r="C1053" s="79"/>
      <c r="D1053" s="80"/>
      <c r="E1053" s="80"/>
      <c r="F1053" s="80"/>
      <c r="G1053" s="80"/>
      <c r="H1053" s="80"/>
      <c r="I1053" s="80"/>
      <c r="J1053" s="80"/>
      <c r="K1053" s="80"/>
      <c r="L1053" s="81"/>
      <c r="M1053" s="82"/>
      <c r="N1053" s="40"/>
      <c r="O1053" s="40"/>
      <c r="P1053" s="40"/>
      <c r="Q1053" s="56"/>
      <c r="R1053" s="82"/>
      <c r="S1053" s="40"/>
      <c r="T1053" s="40"/>
      <c r="U1053" s="40"/>
      <c r="V1053" s="56"/>
      <c r="W1053" s="83"/>
      <c r="X1053" s="84"/>
      <c r="Y1053" s="85"/>
      <c r="Z1053" s="70" t="str">
        <f>IFERROR(VLOOKUP(Y1053, '【参考】数式用'!$A$2:$B$50, 2, FALSE), "")</f>
        <v/>
      </c>
      <c r="AA1053" s="2"/>
      <c r="AB1053" s="2"/>
      <c r="AC1053" s="2"/>
      <c r="AD1053" s="2"/>
      <c r="AE1053" s="2"/>
      <c r="AF1053" s="2"/>
      <c r="AG1053" s="2"/>
      <c r="AH1053" s="2"/>
      <c r="AI1053" s="2"/>
      <c r="AJ1053" s="2"/>
    </row>
    <row r="1054" ht="34.5" customHeight="1">
      <c r="A1054" s="2"/>
      <c r="B1054" s="50">
        <f t="shared" si="1"/>
        <v>1016</v>
      </c>
      <c r="C1054" s="79"/>
      <c r="D1054" s="80"/>
      <c r="E1054" s="80"/>
      <c r="F1054" s="80"/>
      <c r="G1054" s="80"/>
      <c r="H1054" s="80"/>
      <c r="I1054" s="80"/>
      <c r="J1054" s="80"/>
      <c r="K1054" s="80"/>
      <c r="L1054" s="81"/>
      <c r="M1054" s="82"/>
      <c r="N1054" s="40"/>
      <c r="O1054" s="40"/>
      <c r="P1054" s="40"/>
      <c r="Q1054" s="56"/>
      <c r="R1054" s="82"/>
      <c r="S1054" s="40"/>
      <c r="T1054" s="40"/>
      <c r="U1054" s="40"/>
      <c r="V1054" s="56"/>
      <c r="W1054" s="83"/>
      <c r="X1054" s="84"/>
      <c r="Y1054" s="85"/>
      <c r="Z1054" s="70" t="str">
        <f>IFERROR(VLOOKUP(Y1054, '【参考】数式用'!$A$2:$B$50, 2, FALSE), "")</f>
        <v/>
      </c>
      <c r="AA1054" s="2"/>
      <c r="AB1054" s="2"/>
      <c r="AC1054" s="2"/>
      <c r="AD1054" s="2"/>
      <c r="AE1054" s="2"/>
      <c r="AF1054" s="2"/>
      <c r="AG1054" s="2"/>
      <c r="AH1054" s="2"/>
      <c r="AI1054" s="2"/>
      <c r="AJ1054" s="2"/>
    </row>
    <row r="1055" ht="34.5" customHeight="1">
      <c r="A1055" s="2"/>
      <c r="B1055" s="50">
        <f t="shared" si="1"/>
        <v>1017</v>
      </c>
      <c r="C1055" s="79"/>
      <c r="D1055" s="80"/>
      <c r="E1055" s="80"/>
      <c r="F1055" s="80"/>
      <c r="G1055" s="80"/>
      <c r="H1055" s="80"/>
      <c r="I1055" s="80"/>
      <c r="J1055" s="80"/>
      <c r="K1055" s="80"/>
      <c r="L1055" s="81"/>
      <c r="M1055" s="82"/>
      <c r="N1055" s="40"/>
      <c r="O1055" s="40"/>
      <c r="P1055" s="40"/>
      <c r="Q1055" s="56"/>
      <c r="R1055" s="82"/>
      <c r="S1055" s="40"/>
      <c r="T1055" s="40"/>
      <c r="U1055" s="40"/>
      <c r="V1055" s="56"/>
      <c r="W1055" s="83"/>
      <c r="X1055" s="84"/>
      <c r="Y1055" s="85"/>
      <c r="Z1055" s="70" t="str">
        <f>IFERROR(VLOOKUP(Y1055, '【参考】数式用'!$A$2:$B$50, 2, FALSE), "")</f>
        <v/>
      </c>
      <c r="AA1055" s="2"/>
      <c r="AB1055" s="2"/>
      <c r="AC1055" s="2"/>
      <c r="AD1055" s="2"/>
      <c r="AE1055" s="2"/>
      <c r="AF1055" s="2"/>
      <c r="AG1055" s="2"/>
      <c r="AH1055" s="2"/>
      <c r="AI1055" s="2"/>
      <c r="AJ1055" s="2"/>
    </row>
    <row r="1056" ht="34.5" customHeight="1">
      <c r="A1056" s="2"/>
      <c r="B1056" s="50">
        <f t="shared" si="1"/>
        <v>1018</v>
      </c>
      <c r="C1056" s="79"/>
      <c r="D1056" s="80"/>
      <c r="E1056" s="80"/>
      <c r="F1056" s="80"/>
      <c r="G1056" s="80"/>
      <c r="H1056" s="80"/>
      <c r="I1056" s="80"/>
      <c r="J1056" s="80"/>
      <c r="K1056" s="80"/>
      <c r="L1056" s="81"/>
      <c r="M1056" s="82"/>
      <c r="N1056" s="40"/>
      <c r="O1056" s="40"/>
      <c r="P1056" s="40"/>
      <c r="Q1056" s="56"/>
      <c r="R1056" s="82"/>
      <c r="S1056" s="40"/>
      <c r="T1056" s="40"/>
      <c r="U1056" s="40"/>
      <c r="V1056" s="56"/>
      <c r="W1056" s="83"/>
      <c r="X1056" s="84"/>
      <c r="Y1056" s="85"/>
      <c r="Z1056" s="70" t="str">
        <f>IFERROR(VLOOKUP(Y1056, '【参考】数式用'!$A$2:$B$50, 2, FALSE), "")</f>
        <v/>
      </c>
      <c r="AA1056" s="2"/>
      <c r="AB1056" s="2"/>
      <c r="AC1056" s="2"/>
      <c r="AD1056" s="2"/>
      <c r="AE1056" s="2"/>
      <c r="AF1056" s="2"/>
      <c r="AG1056" s="2"/>
      <c r="AH1056" s="2"/>
      <c r="AI1056" s="2"/>
      <c r="AJ1056" s="2"/>
    </row>
    <row r="1057" ht="34.5" customHeight="1">
      <c r="A1057" s="2"/>
      <c r="B1057" s="50">
        <f t="shared" si="1"/>
        <v>1019</v>
      </c>
      <c r="C1057" s="79"/>
      <c r="D1057" s="80"/>
      <c r="E1057" s="80"/>
      <c r="F1057" s="80"/>
      <c r="G1057" s="80"/>
      <c r="H1057" s="80"/>
      <c r="I1057" s="80"/>
      <c r="J1057" s="80"/>
      <c r="K1057" s="80"/>
      <c r="L1057" s="81"/>
      <c r="M1057" s="82"/>
      <c r="N1057" s="40"/>
      <c r="O1057" s="40"/>
      <c r="P1057" s="40"/>
      <c r="Q1057" s="56"/>
      <c r="R1057" s="82"/>
      <c r="S1057" s="40"/>
      <c r="T1057" s="40"/>
      <c r="U1057" s="40"/>
      <c r="V1057" s="56"/>
      <c r="W1057" s="83"/>
      <c r="X1057" s="84"/>
      <c r="Y1057" s="85"/>
      <c r="Z1057" s="70" t="str">
        <f>IFERROR(VLOOKUP(Y1057, '【参考】数式用'!$A$2:$B$50, 2, FALSE), "")</f>
        <v/>
      </c>
      <c r="AA1057" s="2"/>
      <c r="AB1057" s="2"/>
      <c r="AC1057" s="2"/>
      <c r="AD1057" s="2"/>
      <c r="AE1057" s="2"/>
      <c r="AF1057" s="2"/>
      <c r="AG1057" s="2"/>
      <c r="AH1057" s="2"/>
      <c r="AI1057" s="2"/>
      <c r="AJ1057" s="2"/>
    </row>
    <row r="1058" ht="34.5" customHeight="1">
      <c r="A1058" s="2"/>
      <c r="B1058" s="50">
        <f t="shared" si="1"/>
        <v>1020</v>
      </c>
      <c r="C1058" s="79"/>
      <c r="D1058" s="80"/>
      <c r="E1058" s="80"/>
      <c r="F1058" s="80"/>
      <c r="G1058" s="80"/>
      <c r="H1058" s="80"/>
      <c r="I1058" s="80"/>
      <c r="J1058" s="80"/>
      <c r="K1058" s="80"/>
      <c r="L1058" s="81"/>
      <c r="M1058" s="82"/>
      <c r="N1058" s="40"/>
      <c r="O1058" s="40"/>
      <c r="P1058" s="40"/>
      <c r="Q1058" s="56"/>
      <c r="R1058" s="82"/>
      <c r="S1058" s="40"/>
      <c r="T1058" s="40"/>
      <c r="U1058" s="40"/>
      <c r="V1058" s="56"/>
      <c r="W1058" s="83"/>
      <c r="X1058" s="84"/>
      <c r="Y1058" s="85"/>
      <c r="Z1058" s="70" t="str">
        <f>IFERROR(VLOOKUP(Y1058, '【参考】数式用'!$A$2:$B$50, 2, FALSE), "")</f>
        <v/>
      </c>
      <c r="AA1058" s="2"/>
      <c r="AB1058" s="2"/>
      <c r="AC1058" s="2"/>
      <c r="AD1058" s="2"/>
      <c r="AE1058" s="2"/>
      <c r="AF1058" s="2"/>
      <c r="AG1058" s="2"/>
      <c r="AH1058" s="2"/>
      <c r="AI1058" s="2"/>
      <c r="AJ1058" s="2"/>
    </row>
    <row r="1059" ht="34.5" customHeight="1">
      <c r="A1059" s="2"/>
      <c r="B1059" s="50">
        <f t="shared" si="1"/>
        <v>1021</v>
      </c>
      <c r="C1059" s="79"/>
      <c r="D1059" s="80"/>
      <c r="E1059" s="80"/>
      <c r="F1059" s="80"/>
      <c r="G1059" s="80"/>
      <c r="H1059" s="80"/>
      <c r="I1059" s="80"/>
      <c r="J1059" s="80"/>
      <c r="K1059" s="80"/>
      <c r="L1059" s="81"/>
      <c r="M1059" s="82"/>
      <c r="N1059" s="40"/>
      <c r="O1059" s="40"/>
      <c r="P1059" s="40"/>
      <c r="Q1059" s="56"/>
      <c r="R1059" s="82"/>
      <c r="S1059" s="40"/>
      <c r="T1059" s="40"/>
      <c r="U1059" s="40"/>
      <c r="V1059" s="56"/>
      <c r="W1059" s="83"/>
      <c r="X1059" s="84"/>
      <c r="Y1059" s="85"/>
      <c r="Z1059" s="70" t="str">
        <f>IFERROR(VLOOKUP(Y1059, '【参考】数式用'!$A$2:$B$50, 2, FALSE), "")</f>
        <v/>
      </c>
      <c r="AA1059" s="2"/>
      <c r="AB1059" s="2"/>
      <c r="AC1059" s="2"/>
      <c r="AD1059" s="2"/>
      <c r="AE1059" s="2"/>
      <c r="AF1059" s="2"/>
      <c r="AG1059" s="2"/>
      <c r="AH1059" s="2"/>
      <c r="AI1059" s="2"/>
      <c r="AJ1059" s="2"/>
    </row>
    <row r="1060" ht="34.5" customHeight="1">
      <c r="A1060" s="2"/>
      <c r="B1060" s="50">
        <f t="shared" si="1"/>
        <v>1022</v>
      </c>
      <c r="C1060" s="79"/>
      <c r="D1060" s="80"/>
      <c r="E1060" s="80"/>
      <c r="F1060" s="80"/>
      <c r="G1060" s="80"/>
      <c r="H1060" s="80"/>
      <c r="I1060" s="80"/>
      <c r="J1060" s="80"/>
      <c r="K1060" s="80"/>
      <c r="L1060" s="81"/>
      <c r="M1060" s="82"/>
      <c r="N1060" s="40"/>
      <c r="O1060" s="40"/>
      <c r="P1060" s="40"/>
      <c r="Q1060" s="56"/>
      <c r="R1060" s="82"/>
      <c r="S1060" s="40"/>
      <c r="T1060" s="40"/>
      <c r="U1060" s="40"/>
      <c r="V1060" s="56"/>
      <c r="W1060" s="83"/>
      <c r="X1060" s="84"/>
      <c r="Y1060" s="85"/>
      <c r="Z1060" s="70" t="str">
        <f>IFERROR(VLOOKUP(Y1060, '【参考】数式用'!$A$2:$B$50, 2, FALSE), "")</f>
        <v/>
      </c>
      <c r="AA1060" s="2"/>
      <c r="AB1060" s="2"/>
      <c r="AC1060" s="2"/>
      <c r="AD1060" s="2"/>
      <c r="AE1060" s="2"/>
      <c r="AF1060" s="2"/>
      <c r="AG1060" s="2"/>
      <c r="AH1060" s="2"/>
      <c r="AI1060" s="2"/>
      <c r="AJ1060" s="2"/>
    </row>
    <row r="1061" ht="34.5" customHeight="1">
      <c r="A1061" s="2"/>
      <c r="B1061" s="50">
        <f t="shared" si="1"/>
        <v>1023</v>
      </c>
      <c r="C1061" s="79"/>
      <c r="D1061" s="80"/>
      <c r="E1061" s="80"/>
      <c r="F1061" s="80"/>
      <c r="G1061" s="80"/>
      <c r="H1061" s="80"/>
      <c r="I1061" s="80"/>
      <c r="J1061" s="80"/>
      <c r="K1061" s="80"/>
      <c r="L1061" s="81"/>
      <c r="M1061" s="82"/>
      <c r="N1061" s="40"/>
      <c r="O1061" s="40"/>
      <c r="P1061" s="40"/>
      <c r="Q1061" s="56"/>
      <c r="R1061" s="82"/>
      <c r="S1061" s="40"/>
      <c r="T1061" s="40"/>
      <c r="U1061" s="40"/>
      <c r="V1061" s="56"/>
      <c r="W1061" s="83"/>
      <c r="X1061" s="84"/>
      <c r="Y1061" s="85"/>
      <c r="Z1061" s="70" t="str">
        <f>IFERROR(VLOOKUP(Y1061, '【参考】数式用'!$A$2:$B$50, 2, FALSE), "")</f>
        <v/>
      </c>
      <c r="AA1061" s="2"/>
      <c r="AB1061" s="2"/>
      <c r="AC1061" s="2"/>
      <c r="AD1061" s="2"/>
      <c r="AE1061" s="2"/>
      <c r="AF1061" s="2"/>
      <c r="AG1061" s="2"/>
      <c r="AH1061" s="2"/>
      <c r="AI1061" s="2"/>
      <c r="AJ1061" s="2"/>
    </row>
    <row r="1062" ht="34.5" customHeight="1">
      <c r="A1062" s="2"/>
      <c r="B1062" s="50">
        <f t="shared" si="1"/>
        <v>1024</v>
      </c>
      <c r="C1062" s="79"/>
      <c r="D1062" s="80"/>
      <c r="E1062" s="80"/>
      <c r="F1062" s="80"/>
      <c r="G1062" s="80"/>
      <c r="H1062" s="80"/>
      <c r="I1062" s="80"/>
      <c r="J1062" s="80"/>
      <c r="K1062" s="80"/>
      <c r="L1062" s="81"/>
      <c r="M1062" s="82"/>
      <c r="N1062" s="40"/>
      <c r="O1062" s="40"/>
      <c r="P1062" s="40"/>
      <c r="Q1062" s="56"/>
      <c r="R1062" s="82"/>
      <c r="S1062" s="40"/>
      <c r="T1062" s="40"/>
      <c r="U1062" s="40"/>
      <c r="V1062" s="56"/>
      <c r="W1062" s="83"/>
      <c r="X1062" s="84"/>
      <c r="Y1062" s="85"/>
      <c r="Z1062" s="70" t="str">
        <f>IFERROR(VLOOKUP(Y1062, '【参考】数式用'!$A$2:$B$50, 2, FALSE), "")</f>
        <v/>
      </c>
      <c r="AA1062" s="2"/>
      <c r="AB1062" s="2"/>
      <c r="AC1062" s="2"/>
      <c r="AD1062" s="2"/>
      <c r="AE1062" s="2"/>
      <c r="AF1062" s="2"/>
      <c r="AG1062" s="2"/>
      <c r="AH1062" s="2"/>
      <c r="AI1062" s="2"/>
      <c r="AJ1062" s="2"/>
    </row>
    <row r="1063" ht="34.5" customHeight="1">
      <c r="A1063" s="2"/>
      <c r="B1063" s="50">
        <f t="shared" si="1"/>
        <v>1025</v>
      </c>
      <c r="C1063" s="79"/>
      <c r="D1063" s="80"/>
      <c r="E1063" s="80"/>
      <c r="F1063" s="80"/>
      <c r="G1063" s="80"/>
      <c r="H1063" s="80"/>
      <c r="I1063" s="80"/>
      <c r="J1063" s="80"/>
      <c r="K1063" s="80"/>
      <c r="L1063" s="81"/>
      <c r="M1063" s="82"/>
      <c r="N1063" s="40"/>
      <c r="O1063" s="40"/>
      <c r="P1063" s="40"/>
      <c r="Q1063" s="56"/>
      <c r="R1063" s="82"/>
      <c r="S1063" s="40"/>
      <c r="T1063" s="40"/>
      <c r="U1063" s="40"/>
      <c r="V1063" s="56"/>
      <c r="W1063" s="83"/>
      <c r="X1063" s="84"/>
      <c r="Y1063" s="85"/>
      <c r="Z1063" s="70" t="str">
        <f>IFERROR(VLOOKUP(Y1063, '【参考】数式用'!$A$2:$B$50, 2, FALSE), "")</f>
        <v/>
      </c>
      <c r="AA1063" s="2"/>
      <c r="AB1063" s="2"/>
      <c r="AC1063" s="2"/>
      <c r="AD1063" s="2"/>
      <c r="AE1063" s="2"/>
      <c r="AF1063" s="2"/>
      <c r="AG1063" s="2"/>
      <c r="AH1063" s="2"/>
      <c r="AI1063" s="2"/>
      <c r="AJ1063" s="2"/>
    </row>
    <row r="1064" ht="34.5" customHeight="1">
      <c r="A1064" s="2"/>
      <c r="B1064" s="50">
        <f t="shared" si="1"/>
        <v>1026</v>
      </c>
      <c r="C1064" s="79"/>
      <c r="D1064" s="80"/>
      <c r="E1064" s="80"/>
      <c r="F1064" s="80"/>
      <c r="G1064" s="80"/>
      <c r="H1064" s="80"/>
      <c r="I1064" s="80"/>
      <c r="J1064" s="80"/>
      <c r="K1064" s="80"/>
      <c r="L1064" s="81"/>
      <c r="M1064" s="82"/>
      <c r="N1064" s="40"/>
      <c r="O1064" s="40"/>
      <c r="P1064" s="40"/>
      <c r="Q1064" s="56"/>
      <c r="R1064" s="82"/>
      <c r="S1064" s="40"/>
      <c r="T1064" s="40"/>
      <c r="U1064" s="40"/>
      <c r="V1064" s="56"/>
      <c r="W1064" s="83"/>
      <c r="X1064" s="84"/>
      <c r="Y1064" s="85"/>
      <c r="Z1064" s="70" t="str">
        <f>IFERROR(VLOOKUP(Y1064, '【参考】数式用'!$A$2:$B$50, 2, FALSE), "")</f>
        <v/>
      </c>
      <c r="AA1064" s="2"/>
      <c r="AB1064" s="2"/>
      <c r="AC1064" s="2"/>
      <c r="AD1064" s="2"/>
      <c r="AE1064" s="2"/>
      <c r="AF1064" s="2"/>
      <c r="AG1064" s="2"/>
      <c r="AH1064" s="2"/>
      <c r="AI1064" s="2"/>
      <c r="AJ1064" s="2"/>
    </row>
    <row r="1065" ht="34.5" customHeight="1">
      <c r="A1065" s="2"/>
      <c r="B1065" s="50">
        <f t="shared" si="1"/>
        <v>1027</v>
      </c>
      <c r="C1065" s="79"/>
      <c r="D1065" s="80"/>
      <c r="E1065" s="80"/>
      <c r="F1065" s="80"/>
      <c r="G1065" s="80"/>
      <c r="H1065" s="80"/>
      <c r="I1065" s="80"/>
      <c r="J1065" s="80"/>
      <c r="K1065" s="80"/>
      <c r="L1065" s="81"/>
      <c r="M1065" s="82"/>
      <c r="N1065" s="40"/>
      <c r="O1065" s="40"/>
      <c r="P1065" s="40"/>
      <c r="Q1065" s="56"/>
      <c r="R1065" s="82"/>
      <c r="S1065" s="40"/>
      <c r="T1065" s="40"/>
      <c r="U1065" s="40"/>
      <c r="V1065" s="56"/>
      <c r="W1065" s="83"/>
      <c r="X1065" s="84"/>
      <c r="Y1065" s="85"/>
      <c r="Z1065" s="70" t="str">
        <f>IFERROR(VLOOKUP(Y1065, '【参考】数式用'!$A$2:$B$50, 2, FALSE), "")</f>
        <v/>
      </c>
      <c r="AA1065" s="2"/>
      <c r="AB1065" s="2"/>
      <c r="AC1065" s="2"/>
      <c r="AD1065" s="2"/>
      <c r="AE1065" s="2"/>
      <c r="AF1065" s="2"/>
      <c r="AG1065" s="2"/>
      <c r="AH1065" s="2"/>
      <c r="AI1065" s="2"/>
      <c r="AJ1065" s="2"/>
    </row>
    <row r="1066" ht="34.5" customHeight="1">
      <c r="A1066" s="2"/>
      <c r="B1066" s="50">
        <f t="shared" si="1"/>
        <v>1028</v>
      </c>
      <c r="C1066" s="79"/>
      <c r="D1066" s="80"/>
      <c r="E1066" s="80"/>
      <c r="F1066" s="80"/>
      <c r="G1066" s="80"/>
      <c r="H1066" s="80"/>
      <c r="I1066" s="80"/>
      <c r="J1066" s="80"/>
      <c r="K1066" s="80"/>
      <c r="L1066" s="81"/>
      <c r="M1066" s="82"/>
      <c r="N1066" s="40"/>
      <c r="O1066" s="40"/>
      <c r="P1066" s="40"/>
      <c r="Q1066" s="56"/>
      <c r="R1066" s="82"/>
      <c r="S1066" s="40"/>
      <c r="T1066" s="40"/>
      <c r="U1066" s="40"/>
      <c r="V1066" s="56"/>
      <c r="W1066" s="83"/>
      <c r="X1066" s="84"/>
      <c r="Y1066" s="85"/>
      <c r="Z1066" s="70" t="str">
        <f>IFERROR(VLOOKUP(Y1066, '【参考】数式用'!$A$2:$B$50, 2, FALSE), "")</f>
        <v/>
      </c>
      <c r="AA1066" s="2"/>
      <c r="AB1066" s="2"/>
      <c r="AC1066" s="2"/>
      <c r="AD1066" s="2"/>
      <c r="AE1066" s="2"/>
      <c r="AF1066" s="2"/>
      <c r="AG1066" s="2"/>
      <c r="AH1066" s="2"/>
      <c r="AI1066" s="2"/>
      <c r="AJ1066" s="2"/>
    </row>
    <row r="1067" ht="34.5" customHeight="1">
      <c r="A1067" s="2"/>
      <c r="B1067" s="50">
        <f t="shared" si="1"/>
        <v>1029</v>
      </c>
      <c r="C1067" s="79"/>
      <c r="D1067" s="80"/>
      <c r="E1067" s="80"/>
      <c r="F1067" s="80"/>
      <c r="G1067" s="80"/>
      <c r="H1067" s="80"/>
      <c r="I1067" s="80"/>
      <c r="J1067" s="80"/>
      <c r="K1067" s="80"/>
      <c r="L1067" s="81"/>
      <c r="M1067" s="82"/>
      <c r="N1067" s="40"/>
      <c r="O1067" s="40"/>
      <c r="P1067" s="40"/>
      <c r="Q1067" s="56"/>
      <c r="R1067" s="82"/>
      <c r="S1067" s="40"/>
      <c r="T1067" s="40"/>
      <c r="U1067" s="40"/>
      <c r="V1067" s="56"/>
      <c r="W1067" s="83"/>
      <c r="X1067" s="84"/>
      <c r="Y1067" s="85"/>
      <c r="Z1067" s="70" t="str">
        <f>IFERROR(VLOOKUP(Y1067, '【参考】数式用'!$A$2:$B$50, 2, FALSE), "")</f>
        <v/>
      </c>
      <c r="AA1067" s="2"/>
      <c r="AB1067" s="2"/>
      <c r="AC1067" s="2"/>
      <c r="AD1067" s="2"/>
      <c r="AE1067" s="2"/>
      <c r="AF1067" s="2"/>
      <c r="AG1067" s="2"/>
      <c r="AH1067" s="2"/>
      <c r="AI1067" s="2"/>
      <c r="AJ1067" s="2"/>
    </row>
    <row r="1068" ht="34.5" customHeight="1">
      <c r="A1068" s="2"/>
      <c r="B1068" s="50">
        <f t="shared" si="1"/>
        <v>1030</v>
      </c>
      <c r="C1068" s="79"/>
      <c r="D1068" s="80"/>
      <c r="E1068" s="80"/>
      <c r="F1068" s="80"/>
      <c r="G1068" s="80"/>
      <c r="H1068" s="80"/>
      <c r="I1068" s="80"/>
      <c r="J1068" s="80"/>
      <c r="K1068" s="80"/>
      <c r="L1068" s="81"/>
      <c r="M1068" s="82"/>
      <c r="N1068" s="40"/>
      <c r="O1068" s="40"/>
      <c r="P1068" s="40"/>
      <c r="Q1068" s="56"/>
      <c r="R1068" s="82"/>
      <c r="S1068" s="40"/>
      <c r="T1068" s="40"/>
      <c r="U1068" s="40"/>
      <c r="V1068" s="56"/>
      <c r="W1068" s="83"/>
      <c r="X1068" s="84"/>
      <c r="Y1068" s="85"/>
      <c r="Z1068" s="70" t="str">
        <f>IFERROR(VLOOKUP(Y1068, '【参考】数式用'!$A$2:$B$50, 2, FALSE), "")</f>
        <v/>
      </c>
      <c r="AA1068" s="2"/>
      <c r="AB1068" s="2"/>
      <c r="AC1068" s="2"/>
      <c r="AD1068" s="2"/>
      <c r="AE1068" s="2"/>
      <c r="AF1068" s="2"/>
      <c r="AG1068" s="2"/>
      <c r="AH1068" s="2"/>
      <c r="AI1068" s="2"/>
      <c r="AJ1068" s="2"/>
    </row>
    <row r="1069" ht="34.5" customHeight="1">
      <c r="A1069" s="2"/>
      <c r="B1069" s="50">
        <f t="shared" si="1"/>
        <v>1031</v>
      </c>
      <c r="C1069" s="79"/>
      <c r="D1069" s="80"/>
      <c r="E1069" s="80"/>
      <c r="F1069" s="80"/>
      <c r="G1069" s="80"/>
      <c r="H1069" s="80"/>
      <c r="I1069" s="80"/>
      <c r="J1069" s="80"/>
      <c r="K1069" s="80"/>
      <c r="L1069" s="81"/>
      <c r="M1069" s="82"/>
      <c r="N1069" s="40"/>
      <c r="O1069" s="40"/>
      <c r="P1069" s="40"/>
      <c r="Q1069" s="56"/>
      <c r="R1069" s="82"/>
      <c r="S1069" s="40"/>
      <c r="T1069" s="40"/>
      <c r="U1069" s="40"/>
      <c r="V1069" s="56"/>
      <c r="W1069" s="83"/>
      <c r="X1069" s="84"/>
      <c r="Y1069" s="85"/>
      <c r="Z1069" s="70" t="str">
        <f>IFERROR(VLOOKUP(Y1069, '【参考】数式用'!$A$2:$B$50, 2, FALSE), "")</f>
        <v/>
      </c>
      <c r="AA1069" s="2"/>
      <c r="AB1069" s="2"/>
      <c r="AC1069" s="2"/>
      <c r="AD1069" s="2"/>
      <c r="AE1069" s="2"/>
      <c r="AF1069" s="2"/>
      <c r="AG1069" s="2"/>
      <c r="AH1069" s="2"/>
      <c r="AI1069" s="2"/>
      <c r="AJ1069" s="2"/>
    </row>
    <row r="1070" ht="34.5" customHeight="1">
      <c r="A1070" s="2"/>
      <c r="B1070" s="50">
        <f t="shared" si="1"/>
        <v>1032</v>
      </c>
      <c r="C1070" s="79"/>
      <c r="D1070" s="80"/>
      <c r="E1070" s="80"/>
      <c r="F1070" s="80"/>
      <c r="G1070" s="80"/>
      <c r="H1070" s="80"/>
      <c r="I1070" s="80"/>
      <c r="J1070" s="80"/>
      <c r="K1070" s="80"/>
      <c r="L1070" s="81"/>
      <c r="M1070" s="82"/>
      <c r="N1070" s="40"/>
      <c r="O1070" s="40"/>
      <c r="P1070" s="40"/>
      <c r="Q1070" s="56"/>
      <c r="R1070" s="82"/>
      <c r="S1070" s="40"/>
      <c r="T1070" s="40"/>
      <c r="U1070" s="40"/>
      <c r="V1070" s="56"/>
      <c r="W1070" s="83"/>
      <c r="X1070" s="84"/>
      <c r="Y1070" s="85"/>
      <c r="Z1070" s="70" t="str">
        <f>IFERROR(VLOOKUP(Y1070, '【参考】数式用'!$A$2:$B$50, 2, FALSE), "")</f>
        <v/>
      </c>
      <c r="AA1070" s="2"/>
      <c r="AB1070" s="2"/>
      <c r="AC1070" s="2"/>
      <c r="AD1070" s="2"/>
      <c r="AE1070" s="2"/>
      <c r="AF1070" s="2"/>
      <c r="AG1070" s="2"/>
      <c r="AH1070" s="2"/>
      <c r="AI1070" s="2"/>
      <c r="AJ1070" s="2"/>
    </row>
    <row r="1071" ht="34.5" customHeight="1">
      <c r="A1071" s="2"/>
      <c r="B1071" s="50">
        <f t="shared" si="1"/>
        <v>1033</v>
      </c>
      <c r="C1071" s="79"/>
      <c r="D1071" s="80"/>
      <c r="E1071" s="80"/>
      <c r="F1071" s="80"/>
      <c r="G1071" s="80"/>
      <c r="H1071" s="80"/>
      <c r="I1071" s="80"/>
      <c r="J1071" s="80"/>
      <c r="K1071" s="80"/>
      <c r="L1071" s="81"/>
      <c r="M1071" s="82"/>
      <c r="N1071" s="40"/>
      <c r="O1071" s="40"/>
      <c r="P1071" s="40"/>
      <c r="Q1071" s="56"/>
      <c r="R1071" s="82"/>
      <c r="S1071" s="40"/>
      <c r="T1071" s="40"/>
      <c r="U1071" s="40"/>
      <c r="V1071" s="56"/>
      <c r="W1071" s="83"/>
      <c r="X1071" s="84"/>
      <c r="Y1071" s="85"/>
      <c r="Z1071" s="70" t="str">
        <f>IFERROR(VLOOKUP(Y1071, '【参考】数式用'!$A$2:$B$50, 2, FALSE), "")</f>
        <v/>
      </c>
      <c r="AA1071" s="2"/>
      <c r="AB1071" s="2"/>
      <c r="AC1071" s="2"/>
      <c r="AD1071" s="2"/>
      <c r="AE1071" s="2"/>
      <c r="AF1071" s="2"/>
      <c r="AG1071" s="2"/>
      <c r="AH1071" s="2"/>
      <c r="AI1071" s="2"/>
      <c r="AJ1071" s="2"/>
    </row>
    <row r="1072" ht="34.5" customHeight="1">
      <c r="A1072" s="2"/>
      <c r="B1072" s="50">
        <f t="shared" si="1"/>
        <v>1034</v>
      </c>
      <c r="C1072" s="79"/>
      <c r="D1072" s="80"/>
      <c r="E1072" s="80"/>
      <c r="F1072" s="80"/>
      <c r="G1072" s="80"/>
      <c r="H1072" s="80"/>
      <c r="I1072" s="80"/>
      <c r="J1072" s="80"/>
      <c r="K1072" s="80"/>
      <c r="L1072" s="81"/>
      <c r="M1072" s="82"/>
      <c r="N1072" s="40"/>
      <c r="O1072" s="40"/>
      <c r="P1072" s="40"/>
      <c r="Q1072" s="56"/>
      <c r="R1072" s="82"/>
      <c r="S1072" s="40"/>
      <c r="T1072" s="40"/>
      <c r="U1072" s="40"/>
      <c r="V1072" s="56"/>
      <c r="W1072" s="83"/>
      <c r="X1072" s="84"/>
      <c r="Y1072" s="85"/>
      <c r="Z1072" s="70" t="str">
        <f>IFERROR(VLOOKUP(Y1072, '【参考】数式用'!$A$2:$B$50, 2, FALSE), "")</f>
        <v/>
      </c>
      <c r="AA1072" s="2"/>
      <c r="AB1072" s="2"/>
      <c r="AC1072" s="2"/>
      <c r="AD1072" s="2"/>
      <c r="AE1072" s="2"/>
      <c r="AF1072" s="2"/>
      <c r="AG1072" s="2"/>
      <c r="AH1072" s="2"/>
      <c r="AI1072" s="2"/>
      <c r="AJ1072" s="2"/>
    </row>
    <row r="1073" ht="34.5" customHeight="1">
      <c r="A1073" s="2"/>
      <c r="B1073" s="50">
        <f t="shared" si="1"/>
        <v>1035</v>
      </c>
      <c r="C1073" s="79"/>
      <c r="D1073" s="80"/>
      <c r="E1073" s="80"/>
      <c r="F1073" s="80"/>
      <c r="G1073" s="80"/>
      <c r="H1073" s="80"/>
      <c r="I1073" s="80"/>
      <c r="J1073" s="80"/>
      <c r="K1073" s="80"/>
      <c r="L1073" s="81"/>
      <c r="M1073" s="82"/>
      <c r="N1073" s="40"/>
      <c r="O1073" s="40"/>
      <c r="P1073" s="40"/>
      <c r="Q1073" s="56"/>
      <c r="R1073" s="82"/>
      <c r="S1073" s="40"/>
      <c r="T1073" s="40"/>
      <c r="U1073" s="40"/>
      <c r="V1073" s="56"/>
      <c r="W1073" s="83"/>
      <c r="X1073" s="84"/>
      <c r="Y1073" s="85"/>
      <c r="Z1073" s="70" t="str">
        <f>IFERROR(VLOOKUP(Y1073, '【参考】数式用'!$A$2:$B$50, 2, FALSE), "")</f>
        <v/>
      </c>
      <c r="AA1073" s="2"/>
      <c r="AB1073" s="2"/>
      <c r="AC1073" s="2"/>
      <c r="AD1073" s="2"/>
      <c r="AE1073" s="2"/>
      <c r="AF1073" s="2"/>
      <c r="AG1073" s="2"/>
      <c r="AH1073" s="2"/>
      <c r="AI1073" s="2"/>
      <c r="AJ1073" s="2"/>
    </row>
    <row r="1074" ht="34.5" customHeight="1">
      <c r="A1074" s="2"/>
      <c r="B1074" s="50">
        <f t="shared" si="1"/>
        <v>1036</v>
      </c>
      <c r="C1074" s="79"/>
      <c r="D1074" s="80"/>
      <c r="E1074" s="80"/>
      <c r="F1074" s="80"/>
      <c r="G1074" s="80"/>
      <c r="H1074" s="80"/>
      <c r="I1074" s="80"/>
      <c r="J1074" s="80"/>
      <c r="K1074" s="80"/>
      <c r="L1074" s="81"/>
      <c r="M1074" s="82"/>
      <c r="N1074" s="40"/>
      <c r="O1074" s="40"/>
      <c r="P1074" s="40"/>
      <c r="Q1074" s="56"/>
      <c r="R1074" s="82"/>
      <c r="S1074" s="40"/>
      <c r="T1074" s="40"/>
      <c r="U1074" s="40"/>
      <c r="V1074" s="56"/>
      <c r="W1074" s="83"/>
      <c r="X1074" s="84"/>
      <c r="Y1074" s="85"/>
      <c r="Z1074" s="70" t="str">
        <f>IFERROR(VLOOKUP(Y1074, '【参考】数式用'!$A$2:$B$50, 2, FALSE), "")</f>
        <v/>
      </c>
      <c r="AA1074" s="2"/>
      <c r="AB1074" s="2"/>
      <c r="AC1074" s="2"/>
      <c r="AD1074" s="2"/>
      <c r="AE1074" s="2"/>
      <c r="AF1074" s="2"/>
      <c r="AG1074" s="2"/>
      <c r="AH1074" s="2"/>
      <c r="AI1074" s="2"/>
      <c r="AJ1074" s="2"/>
    </row>
    <row r="1075" ht="34.5" customHeight="1">
      <c r="A1075" s="2"/>
      <c r="B1075" s="50">
        <f t="shared" si="1"/>
        <v>1037</v>
      </c>
      <c r="C1075" s="79"/>
      <c r="D1075" s="80"/>
      <c r="E1075" s="80"/>
      <c r="F1075" s="80"/>
      <c r="G1075" s="80"/>
      <c r="H1075" s="80"/>
      <c r="I1075" s="80"/>
      <c r="J1075" s="80"/>
      <c r="K1075" s="80"/>
      <c r="L1075" s="81"/>
      <c r="M1075" s="82"/>
      <c r="N1075" s="40"/>
      <c r="O1075" s="40"/>
      <c r="P1075" s="40"/>
      <c r="Q1075" s="56"/>
      <c r="R1075" s="82"/>
      <c r="S1075" s="40"/>
      <c r="T1075" s="40"/>
      <c r="U1075" s="40"/>
      <c r="V1075" s="56"/>
      <c r="W1075" s="83"/>
      <c r="X1075" s="84"/>
      <c r="Y1075" s="85"/>
      <c r="Z1075" s="70" t="str">
        <f>IFERROR(VLOOKUP(Y1075, '【参考】数式用'!$A$2:$B$50, 2, FALSE), "")</f>
        <v/>
      </c>
      <c r="AA1075" s="2"/>
      <c r="AB1075" s="2"/>
      <c r="AC1075" s="2"/>
      <c r="AD1075" s="2"/>
      <c r="AE1075" s="2"/>
      <c r="AF1075" s="2"/>
      <c r="AG1075" s="2"/>
      <c r="AH1075" s="2"/>
      <c r="AI1075" s="2"/>
      <c r="AJ1075" s="2"/>
    </row>
    <row r="1076" ht="34.5" customHeight="1">
      <c r="A1076" s="2"/>
      <c r="B1076" s="50">
        <f t="shared" si="1"/>
        <v>1038</v>
      </c>
      <c r="C1076" s="79"/>
      <c r="D1076" s="80"/>
      <c r="E1076" s="80"/>
      <c r="F1076" s="80"/>
      <c r="G1076" s="80"/>
      <c r="H1076" s="80"/>
      <c r="I1076" s="80"/>
      <c r="J1076" s="80"/>
      <c r="K1076" s="80"/>
      <c r="L1076" s="81"/>
      <c r="M1076" s="82"/>
      <c r="N1076" s="40"/>
      <c r="O1076" s="40"/>
      <c r="P1076" s="40"/>
      <c r="Q1076" s="56"/>
      <c r="R1076" s="82"/>
      <c r="S1076" s="40"/>
      <c r="T1076" s="40"/>
      <c r="U1076" s="40"/>
      <c r="V1076" s="56"/>
      <c r="W1076" s="83"/>
      <c r="X1076" s="84"/>
      <c r="Y1076" s="85"/>
      <c r="Z1076" s="70" t="str">
        <f>IFERROR(VLOOKUP(Y1076, '【参考】数式用'!$A$2:$B$50, 2, FALSE), "")</f>
        <v/>
      </c>
      <c r="AA1076" s="2"/>
      <c r="AB1076" s="2"/>
      <c r="AC1076" s="2"/>
      <c r="AD1076" s="2"/>
      <c r="AE1076" s="2"/>
      <c r="AF1076" s="2"/>
      <c r="AG1076" s="2"/>
      <c r="AH1076" s="2"/>
      <c r="AI1076" s="2"/>
      <c r="AJ1076" s="2"/>
    </row>
    <row r="1077" ht="34.5" customHeight="1">
      <c r="A1077" s="2"/>
      <c r="B1077" s="50">
        <f t="shared" si="1"/>
        <v>1039</v>
      </c>
      <c r="C1077" s="79"/>
      <c r="D1077" s="80"/>
      <c r="E1077" s="80"/>
      <c r="F1077" s="80"/>
      <c r="G1077" s="80"/>
      <c r="H1077" s="80"/>
      <c r="I1077" s="80"/>
      <c r="J1077" s="80"/>
      <c r="K1077" s="80"/>
      <c r="L1077" s="81"/>
      <c r="M1077" s="82"/>
      <c r="N1077" s="40"/>
      <c r="O1077" s="40"/>
      <c r="P1077" s="40"/>
      <c r="Q1077" s="56"/>
      <c r="R1077" s="82"/>
      <c r="S1077" s="40"/>
      <c r="T1077" s="40"/>
      <c r="U1077" s="40"/>
      <c r="V1077" s="56"/>
      <c r="W1077" s="83"/>
      <c r="X1077" s="84"/>
      <c r="Y1077" s="85"/>
      <c r="Z1077" s="70" t="str">
        <f>IFERROR(VLOOKUP(Y1077, '【参考】数式用'!$A$2:$B$50, 2, FALSE), "")</f>
        <v/>
      </c>
      <c r="AA1077" s="2"/>
      <c r="AB1077" s="2"/>
      <c r="AC1077" s="2"/>
      <c r="AD1077" s="2"/>
      <c r="AE1077" s="2"/>
      <c r="AF1077" s="2"/>
      <c r="AG1077" s="2"/>
      <c r="AH1077" s="2"/>
      <c r="AI1077" s="2"/>
      <c r="AJ1077" s="2"/>
    </row>
    <row r="1078" ht="34.5" customHeight="1">
      <c r="A1078" s="2"/>
      <c r="B1078" s="50">
        <f t="shared" si="1"/>
        <v>1040</v>
      </c>
      <c r="C1078" s="79"/>
      <c r="D1078" s="80"/>
      <c r="E1078" s="80"/>
      <c r="F1078" s="80"/>
      <c r="G1078" s="80"/>
      <c r="H1078" s="80"/>
      <c r="I1078" s="80"/>
      <c r="J1078" s="80"/>
      <c r="K1078" s="80"/>
      <c r="L1078" s="81"/>
      <c r="M1078" s="82"/>
      <c r="N1078" s="40"/>
      <c r="O1078" s="40"/>
      <c r="P1078" s="40"/>
      <c r="Q1078" s="56"/>
      <c r="R1078" s="82"/>
      <c r="S1078" s="40"/>
      <c r="T1078" s="40"/>
      <c r="U1078" s="40"/>
      <c r="V1078" s="56"/>
      <c r="W1078" s="83"/>
      <c r="X1078" s="84"/>
      <c r="Y1078" s="85"/>
      <c r="Z1078" s="70" t="str">
        <f>IFERROR(VLOOKUP(Y1078, '【参考】数式用'!$A$2:$B$50, 2, FALSE), "")</f>
        <v/>
      </c>
      <c r="AA1078" s="2"/>
      <c r="AB1078" s="2"/>
      <c r="AC1078" s="2"/>
      <c r="AD1078" s="2"/>
      <c r="AE1078" s="2"/>
      <c r="AF1078" s="2"/>
      <c r="AG1078" s="2"/>
      <c r="AH1078" s="2"/>
      <c r="AI1078" s="2"/>
      <c r="AJ1078" s="2"/>
    </row>
    <row r="1079" ht="34.5" customHeight="1">
      <c r="A1079" s="2"/>
      <c r="B1079" s="50">
        <f t="shared" si="1"/>
        <v>1041</v>
      </c>
      <c r="C1079" s="79"/>
      <c r="D1079" s="80"/>
      <c r="E1079" s="80"/>
      <c r="F1079" s="80"/>
      <c r="G1079" s="80"/>
      <c r="H1079" s="80"/>
      <c r="I1079" s="80"/>
      <c r="J1079" s="80"/>
      <c r="K1079" s="80"/>
      <c r="L1079" s="81"/>
      <c r="M1079" s="82"/>
      <c r="N1079" s="40"/>
      <c r="O1079" s="40"/>
      <c r="P1079" s="40"/>
      <c r="Q1079" s="56"/>
      <c r="R1079" s="82"/>
      <c r="S1079" s="40"/>
      <c r="T1079" s="40"/>
      <c r="U1079" s="40"/>
      <c r="V1079" s="56"/>
      <c r="W1079" s="83"/>
      <c r="X1079" s="84"/>
      <c r="Y1079" s="85"/>
      <c r="Z1079" s="70" t="str">
        <f>IFERROR(VLOOKUP(Y1079, '【参考】数式用'!$A$2:$B$50, 2, FALSE), "")</f>
        <v/>
      </c>
      <c r="AA1079" s="2"/>
      <c r="AB1079" s="2"/>
      <c r="AC1079" s="2"/>
      <c r="AD1079" s="2"/>
      <c r="AE1079" s="2"/>
      <c r="AF1079" s="2"/>
      <c r="AG1079" s="2"/>
      <c r="AH1079" s="2"/>
      <c r="AI1079" s="2"/>
      <c r="AJ1079" s="2"/>
    </row>
    <row r="1080" ht="34.5" customHeight="1">
      <c r="A1080" s="2"/>
      <c r="B1080" s="50">
        <f t="shared" si="1"/>
        <v>1042</v>
      </c>
      <c r="C1080" s="79"/>
      <c r="D1080" s="80"/>
      <c r="E1080" s="80"/>
      <c r="F1080" s="80"/>
      <c r="G1080" s="80"/>
      <c r="H1080" s="80"/>
      <c r="I1080" s="80"/>
      <c r="J1080" s="80"/>
      <c r="K1080" s="80"/>
      <c r="L1080" s="81"/>
      <c r="M1080" s="82"/>
      <c r="N1080" s="40"/>
      <c r="O1080" s="40"/>
      <c r="P1080" s="40"/>
      <c r="Q1080" s="56"/>
      <c r="R1080" s="82"/>
      <c r="S1080" s="40"/>
      <c r="T1080" s="40"/>
      <c r="U1080" s="40"/>
      <c r="V1080" s="56"/>
      <c r="W1080" s="83"/>
      <c r="X1080" s="84"/>
      <c r="Y1080" s="85"/>
      <c r="Z1080" s="70" t="str">
        <f>IFERROR(VLOOKUP(Y1080, '【参考】数式用'!$A$2:$B$50, 2, FALSE), "")</f>
        <v/>
      </c>
      <c r="AA1080" s="2"/>
      <c r="AB1080" s="2"/>
      <c r="AC1080" s="2"/>
      <c r="AD1080" s="2"/>
      <c r="AE1080" s="2"/>
      <c r="AF1080" s="2"/>
      <c r="AG1080" s="2"/>
      <c r="AH1080" s="2"/>
      <c r="AI1080" s="2"/>
      <c r="AJ1080" s="2"/>
    </row>
    <row r="1081" ht="34.5" customHeight="1">
      <c r="A1081" s="2"/>
      <c r="B1081" s="50">
        <f t="shared" si="1"/>
        <v>1043</v>
      </c>
      <c r="C1081" s="79"/>
      <c r="D1081" s="80"/>
      <c r="E1081" s="80"/>
      <c r="F1081" s="80"/>
      <c r="G1081" s="80"/>
      <c r="H1081" s="80"/>
      <c r="I1081" s="80"/>
      <c r="J1081" s="80"/>
      <c r="K1081" s="80"/>
      <c r="L1081" s="81"/>
      <c r="M1081" s="82"/>
      <c r="N1081" s="40"/>
      <c r="O1081" s="40"/>
      <c r="P1081" s="40"/>
      <c r="Q1081" s="56"/>
      <c r="R1081" s="82"/>
      <c r="S1081" s="40"/>
      <c r="T1081" s="40"/>
      <c r="U1081" s="40"/>
      <c r="V1081" s="56"/>
      <c r="W1081" s="83"/>
      <c r="X1081" s="84"/>
      <c r="Y1081" s="85"/>
      <c r="Z1081" s="70" t="str">
        <f>IFERROR(VLOOKUP(Y1081, '【参考】数式用'!$A$2:$B$50, 2, FALSE), "")</f>
        <v/>
      </c>
      <c r="AA1081" s="2"/>
      <c r="AB1081" s="2"/>
      <c r="AC1081" s="2"/>
      <c r="AD1081" s="2"/>
      <c r="AE1081" s="2"/>
      <c r="AF1081" s="2"/>
      <c r="AG1081" s="2"/>
      <c r="AH1081" s="2"/>
      <c r="AI1081" s="2"/>
      <c r="AJ1081" s="2"/>
    </row>
    <row r="1082" ht="34.5" customHeight="1">
      <c r="A1082" s="2"/>
      <c r="B1082" s="50">
        <f t="shared" si="1"/>
        <v>1044</v>
      </c>
      <c r="C1082" s="79"/>
      <c r="D1082" s="80"/>
      <c r="E1082" s="80"/>
      <c r="F1082" s="80"/>
      <c r="G1082" s="80"/>
      <c r="H1082" s="80"/>
      <c r="I1082" s="80"/>
      <c r="J1082" s="80"/>
      <c r="K1082" s="80"/>
      <c r="L1082" s="81"/>
      <c r="M1082" s="82"/>
      <c r="N1082" s="40"/>
      <c r="O1082" s="40"/>
      <c r="P1082" s="40"/>
      <c r="Q1082" s="56"/>
      <c r="R1082" s="82"/>
      <c r="S1082" s="40"/>
      <c r="T1082" s="40"/>
      <c r="U1082" s="40"/>
      <c r="V1082" s="56"/>
      <c r="W1082" s="83"/>
      <c r="X1082" s="84"/>
      <c r="Y1082" s="85"/>
      <c r="Z1082" s="70" t="str">
        <f>IFERROR(VLOOKUP(Y1082, '【参考】数式用'!$A$2:$B$50, 2, FALSE), "")</f>
        <v/>
      </c>
      <c r="AA1082" s="2"/>
      <c r="AB1082" s="2"/>
      <c r="AC1082" s="2"/>
      <c r="AD1082" s="2"/>
      <c r="AE1082" s="2"/>
      <c r="AF1082" s="2"/>
      <c r="AG1082" s="2"/>
      <c r="AH1082" s="2"/>
      <c r="AI1082" s="2"/>
      <c r="AJ1082" s="2"/>
    </row>
    <row r="1083" ht="34.5" customHeight="1">
      <c r="A1083" s="2"/>
      <c r="B1083" s="50">
        <f t="shared" si="1"/>
        <v>1045</v>
      </c>
      <c r="C1083" s="79"/>
      <c r="D1083" s="80"/>
      <c r="E1083" s="80"/>
      <c r="F1083" s="80"/>
      <c r="G1083" s="80"/>
      <c r="H1083" s="80"/>
      <c r="I1083" s="80"/>
      <c r="J1083" s="80"/>
      <c r="K1083" s="80"/>
      <c r="L1083" s="81"/>
      <c r="M1083" s="82"/>
      <c r="N1083" s="40"/>
      <c r="O1083" s="40"/>
      <c r="P1083" s="40"/>
      <c r="Q1083" s="56"/>
      <c r="R1083" s="82"/>
      <c r="S1083" s="40"/>
      <c r="T1083" s="40"/>
      <c r="U1083" s="40"/>
      <c r="V1083" s="56"/>
      <c r="W1083" s="83"/>
      <c r="X1083" s="84"/>
      <c r="Y1083" s="85"/>
      <c r="Z1083" s="70" t="str">
        <f>IFERROR(VLOOKUP(Y1083, '【参考】数式用'!$A$2:$B$50, 2, FALSE), "")</f>
        <v/>
      </c>
      <c r="AA1083" s="2"/>
      <c r="AB1083" s="2"/>
      <c r="AC1083" s="2"/>
      <c r="AD1083" s="2"/>
      <c r="AE1083" s="2"/>
      <c r="AF1083" s="2"/>
      <c r="AG1083" s="2"/>
      <c r="AH1083" s="2"/>
      <c r="AI1083" s="2"/>
      <c r="AJ1083" s="2"/>
    </row>
    <row r="1084" ht="34.5" customHeight="1">
      <c r="A1084" s="2"/>
      <c r="B1084" s="50">
        <f t="shared" si="1"/>
        <v>1046</v>
      </c>
      <c r="C1084" s="79"/>
      <c r="D1084" s="80"/>
      <c r="E1084" s="80"/>
      <c r="F1084" s="80"/>
      <c r="G1084" s="80"/>
      <c r="H1084" s="80"/>
      <c r="I1084" s="80"/>
      <c r="J1084" s="80"/>
      <c r="K1084" s="80"/>
      <c r="L1084" s="81"/>
      <c r="M1084" s="82"/>
      <c r="N1084" s="40"/>
      <c r="O1084" s="40"/>
      <c r="P1084" s="40"/>
      <c r="Q1084" s="56"/>
      <c r="R1084" s="82"/>
      <c r="S1084" s="40"/>
      <c r="T1084" s="40"/>
      <c r="U1084" s="40"/>
      <c r="V1084" s="56"/>
      <c r="W1084" s="83"/>
      <c r="X1084" s="84"/>
      <c r="Y1084" s="85"/>
      <c r="Z1084" s="70" t="str">
        <f>IFERROR(VLOOKUP(Y1084, '【参考】数式用'!$A$2:$B$50, 2, FALSE), "")</f>
        <v/>
      </c>
      <c r="AA1084" s="2"/>
      <c r="AB1084" s="2"/>
      <c r="AC1084" s="2"/>
      <c r="AD1084" s="2"/>
      <c r="AE1084" s="2"/>
      <c r="AF1084" s="2"/>
      <c r="AG1084" s="2"/>
      <c r="AH1084" s="2"/>
      <c r="AI1084" s="2"/>
      <c r="AJ1084" s="2"/>
    </row>
    <row r="1085" ht="34.5" customHeight="1">
      <c r="A1085" s="2"/>
      <c r="B1085" s="50">
        <f t="shared" si="1"/>
        <v>1047</v>
      </c>
      <c r="C1085" s="79"/>
      <c r="D1085" s="80"/>
      <c r="E1085" s="80"/>
      <c r="F1085" s="80"/>
      <c r="G1085" s="80"/>
      <c r="H1085" s="80"/>
      <c r="I1085" s="80"/>
      <c r="J1085" s="80"/>
      <c r="K1085" s="80"/>
      <c r="L1085" s="81"/>
      <c r="M1085" s="82"/>
      <c r="N1085" s="40"/>
      <c r="O1085" s="40"/>
      <c r="P1085" s="40"/>
      <c r="Q1085" s="56"/>
      <c r="R1085" s="82"/>
      <c r="S1085" s="40"/>
      <c r="T1085" s="40"/>
      <c r="U1085" s="40"/>
      <c r="V1085" s="56"/>
      <c r="W1085" s="83"/>
      <c r="X1085" s="84"/>
      <c r="Y1085" s="85"/>
      <c r="Z1085" s="70" t="str">
        <f>IFERROR(VLOOKUP(Y1085, '【参考】数式用'!$A$2:$B$50, 2, FALSE), "")</f>
        <v/>
      </c>
      <c r="AA1085" s="2"/>
      <c r="AB1085" s="2"/>
      <c r="AC1085" s="2"/>
      <c r="AD1085" s="2"/>
      <c r="AE1085" s="2"/>
      <c r="AF1085" s="2"/>
      <c r="AG1085" s="2"/>
      <c r="AH1085" s="2"/>
      <c r="AI1085" s="2"/>
      <c r="AJ1085" s="2"/>
    </row>
    <row r="1086" ht="34.5" customHeight="1">
      <c r="A1086" s="2"/>
      <c r="B1086" s="50">
        <f t="shared" si="1"/>
        <v>1048</v>
      </c>
      <c r="C1086" s="79"/>
      <c r="D1086" s="80"/>
      <c r="E1086" s="80"/>
      <c r="F1086" s="80"/>
      <c r="G1086" s="80"/>
      <c r="H1086" s="80"/>
      <c r="I1086" s="80"/>
      <c r="J1086" s="80"/>
      <c r="K1086" s="80"/>
      <c r="L1086" s="81"/>
      <c r="M1086" s="82"/>
      <c r="N1086" s="40"/>
      <c r="O1086" s="40"/>
      <c r="P1086" s="40"/>
      <c r="Q1086" s="56"/>
      <c r="R1086" s="82"/>
      <c r="S1086" s="40"/>
      <c r="T1086" s="40"/>
      <c r="U1086" s="40"/>
      <c r="V1086" s="56"/>
      <c r="W1086" s="83"/>
      <c r="X1086" s="84"/>
      <c r="Y1086" s="85"/>
      <c r="Z1086" s="70" t="str">
        <f>IFERROR(VLOOKUP(Y1086, '【参考】数式用'!$A$2:$B$50, 2, FALSE), "")</f>
        <v/>
      </c>
      <c r="AA1086" s="2"/>
      <c r="AB1086" s="2"/>
      <c r="AC1086" s="2"/>
      <c r="AD1086" s="2"/>
      <c r="AE1086" s="2"/>
      <c r="AF1086" s="2"/>
      <c r="AG1086" s="2"/>
      <c r="AH1086" s="2"/>
      <c r="AI1086" s="2"/>
      <c r="AJ1086" s="2"/>
    </row>
    <row r="1087" ht="34.5" customHeight="1">
      <c r="A1087" s="2"/>
      <c r="B1087" s="50">
        <f t="shared" si="1"/>
        <v>1049</v>
      </c>
      <c r="C1087" s="79"/>
      <c r="D1087" s="80"/>
      <c r="E1087" s="80"/>
      <c r="F1087" s="80"/>
      <c r="G1087" s="80"/>
      <c r="H1087" s="80"/>
      <c r="I1087" s="80"/>
      <c r="J1087" s="80"/>
      <c r="K1087" s="80"/>
      <c r="L1087" s="81"/>
      <c r="M1087" s="82"/>
      <c r="N1087" s="40"/>
      <c r="O1087" s="40"/>
      <c r="P1087" s="40"/>
      <c r="Q1087" s="56"/>
      <c r="R1087" s="82"/>
      <c r="S1087" s="40"/>
      <c r="T1087" s="40"/>
      <c r="U1087" s="40"/>
      <c r="V1087" s="56"/>
      <c r="W1087" s="83"/>
      <c r="X1087" s="84"/>
      <c r="Y1087" s="85"/>
      <c r="Z1087" s="70" t="str">
        <f>IFERROR(VLOOKUP(Y1087, '【参考】数式用'!$A$2:$B$50, 2, FALSE), "")</f>
        <v/>
      </c>
      <c r="AA1087" s="2"/>
      <c r="AB1087" s="2"/>
      <c r="AC1087" s="2"/>
      <c r="AD1087" s="2"/>
      <c r="AE1087" s="2"/>
      <c r="AF1087" s="2"/>
      <c r="AG1087" s="2"/>
      <c r="AH1087" s="2"/>
      <c r="AI1087" s="2"/>
      <c r="AJ1087" s="2"/>
    </row>
    <row r="1088" ht="34.5" customHeight="1">
      <c r="A1088" s="2"/>
      <c r="B1088" s="50">
        <f t="shared" si="1"/>
        <v>1050</v>
      </c>
      <c r="C1088" s="79"/>
      <c r="D1088" s="80"/>
      <c r="E1088" s="80"/>
      <c r="F1088" s="80"/>
      <c r="G1088" s="80"/>
      <c r="H1088" s="80"/>
      <c r="I1088" s="80"/>
      <c r="J1088" s="80"/>
      <c r="K1088" s="80"/>
      <c r="L1088" s="81"/>
      <c r="M1088" s="82"/>
      <c r="N1088" s="40"/>
      <c r="O1088" s="40"/>
      <c r="P1088" s="40"/>
      <c r="Q1088" s="56"/>
      <c r="R1088" s="82"/>
      <c r="S1088" s="40"/>
      <c r="T1088" s="40"/>
      <c r="U1088" s="40"/>
      <c r="V1088" s="56"/>
      <c r="W1088" s="83"/>
      <c r="X1088" s="84"/>
      <c r="Y1088" s="85"/>
      <c r="Z1088" s="70" t="str">
        <f>IFERROR(VLOOKUP(Y1088, '【参考】数式用'!$A$2:$B$50, 2, FALSE), "")</f>
        <v/>
      </c>
      <c r="AA1088" s="2"/>
      <c r="AB1088" s="2"/>
      <c r="AC1088" s="2"/>
      <c r="AD1088" s="2"/>
      <c r="AE1088" s="2"/>
      <c r="AF1088" s="2"/>
      <c r="AG1088" s="2"/>
      <c r="AH1088" s="2"/>
      <c r="AI1088" s="2"/>
      <c r="AJ1088" s="2"/>
    </row>
    <row r="1089" ht="34.5" customHeight="1">
      <c r="A1089" s="2"/>
      <c r="B1089" s="50">
        <f t="shared" si="1"/>
        <v>1051</v>
      </c>
      <c r="C1089" s="79"/>
      <c r="D1089" s="80"/>
      <c r="E1089" s="80"/>
      <c r="F1089" s="80"/>
      <c r="G1089" s="80"/>
      <c r="H1089" s="80"/>
      <c r="I1089" s="80"/>
      <c r="J1089" s="80"/>
      <c r="K1089" s="80"/>
      <c r="L1089" s="81"/>
      <c r="M1089" s="82"/>
      <c r="N1089" s="40"/>
      <c r="O1089" s="40"/>
      <c r="P1089" s="40"/>
      <c r="Q1089" s="56"/>
      <c r="R1089" s="82"/>
      <c r="S1089" s="40"/>
      <c r="T1089" s="40"/>
      <c r="U1089" s="40"/>
      <c r="V1089" s="56"/>
      <c r="W1089" s="83"/>
      <c r="X1089" s="84"/>
      <c r="Y1089" s="85"/>
      <c r="Z1089" s="70" t="str">
        <f>IFERROR(VLOOKUP(Y1089, '【参考】数式用'!$A$2:$B$50, 2, FALSE), "")</f>
        <v/>
      </c>
      <c r="AA1089" s="2"/>
      <c r="AB1089" s="2"/>
      <c r="AC1089" s="2"/>
      <c r="AD1089" s="2"/>
      <c r="AE1089" s="2"/>
      <c r="AF1089" s="2"/>
      <c r="AG1089" s="2"/>
      <c r="AH1089" s="2"/>
      <c r="AI1089" s="2"/>
      <c r="AJ1089" s="2"/>
    </row>
    <row r="1090" ht="34.5" customHeight="1">
      <c r="A1090" s="2"/>
      <c r="B1090" s="50">
        <f t="shared" si="1"/>
        <v>1052</v>
      </c>
      <c r="C1090" s="79"/>
      <c r="D1090" s="80"/>
      <c r="E1090" s="80"/>
      <c r="F1090" s="80"/>
      <c r="G1090" s="80"/>
      <c r="H1090" s="80"/>
      <c r="I1090" s="80"/>
      <c r="J1090" s="80"/>
      <c r="K1090" s="80"/>
      <c r="L1090" s="81"/>
      <c r="M1090" s="82"/>
      <c r="N1090" s="40"/>
      <c r="O1090" s="40"/>
      <c r="P1090" s="40"/>
      <c r="Q1090" s="56"/>
      <c r="R1090" s="82"/>
      <c r="S1090" s="40"/>
      <c r="T1090" s="40"/>
      <c r="U1090" s="40"/>
      <c r="V1090" s="56"/>
      <c r="W1090" s="83"/>
      <c r="X1090" s="84"/>
      <c r="Y1090" s="85"/>
      <c r="Z1090" s="70" t="str">
        <f>IFERROR(VLOOKUP(Y1090, '【参考】数式用'!$A$2:$B$50, 2, FALSE), "")</f>
        <v/>
      </c>
      <c r="AA1090" s="2"/>
      <c r="AB1090" s="2"/>
      <c r="AC1090" s="2"/>
      <c r="AD1090" s="2"/>
      <c r="AE1090" s="2"/>
      <c r="AF1090" s="2"/>
      <c r="AG1090" s="2"/>
      <c r="AH1090" s="2"/>
      <c r="AI1090" s="2"/>
      <c r="AJ1090" s="2"/>
    </row>
    <row r="1091" ht="34.5" customHeight="1">
      <c r="A1091" s="2"/>
      <c r="B1091" s="50">
        <f t="shared" si="1"/>
        <v>1053</v>
      </c>
      <c r="C1091" s="79"/>
      <c r="D1091" s="80"/>
      <c r="E1091" s="80"/>
      <c r="F1091" s="80"/>
      <c r="G1091" s="80"/>
      <c r="H1091" s="80"/>
      <c r="I1091" s="80"/>
      <c r="J1091" s="80"/>
      <c r="K1091" s="80"/>
      <c r="L1091" s="81"/>
      <c r="M1091" s="82"/>
      <c r="N1091" s="40"/>
      <c r="O1091" s="40"/>
      <c r="P1091" s="40"/>
      <c r="Q1091" s="56"/>
      <c r="R1091" s="82"/>
      <c r="S1091" s="40"/>
      <c r="T1091" s="40"/>
      <c r="U1091" s="40"/>
      <c r="V1091" s="56"/>
      <c r="W1091" s="83"/>
      <c r="X1091" s="84"/>
      <c r="Y1091" s="85"/>
      <c r="Z1091" s="70" t="str">
        <f>IFERROR(VLOOKUP(Y1091, '【参考】数式用'!$A$2:$B$50, 2, FALSE), "")</f>
        <v/>
      </c>
      <c r="AA1091" s="2"/>
      <c r="AB1091" s="2"/>
      <c r="AC1091" s="2"/>
      <c r="AD1091" s="2"/>
      <c r="AE1091" s="2"/>
      <c r="AF1091" s="2"/>
      <c r="AG1091" s="2"/>
      <c r="AH1091" s="2"/>
      <c r="AI1091" s="2"/>
      <c r="AJ1091" s="2"/>
    </row>
    <row r="1092" ht="34.5" customHeight="1">
      <c r="A1092" s="2"/>
      <c r="B1092" s="50">
        <f t="shared" si="1"/>
        <v>1054</v>
      </c>
      <c r="C1092" s="79"/>
      <c r="D1092" s="80"/>
      <c r="E1092" s="80"/>
      <c r="F1092" s="80"/>
      <c r="G1092" s="80"/>
      <c r="H1092" s="80"/>
      <c r="I1092" s="80"/>
      <c r="J1092" s="80"/>
      <c r="K1092" s="80"/>
      <c r="L1092" s="81"/>
      <c r="M1092" s="82"/>
      <c r="N1092" s="40"/>
      <c r="O1092" s="40"/>
      <c r="P1092" s="40"/>
      <c r="Q1092" s="56"/>
      <c r="R1092" s="82"/>
      <c r="S1092" s="40"/>
      <c r="T1092" s="40"/>
      <c r="U1092" s="40"/>
      <c r="V1092" s="56"/>
      <c r="W1092" s="83"/>
      <c r="X1092" s="84"/>
      <c r="Y1092" s="85"/>
      <c r="Z1092" s="70" t="str">
        <f>IFERROR(VLOOKUP(Y1092, '【参考】数式用'!$A$2:$B$50, 2, FALSE), "")</f>
        <v/>
      </c>
      <c r="AA1092" s="2"/>
      <c r="AB1092" s="2"/>
      <c r="AC1092" s="2"/>
      <c r="AD1092" s="2"/>
      <c r="AE1092" s="2"/>
      <c r="AF1092" s="2"/>
      <c r="AG1092" s="2"/>
      <c r="AH1092" s="2"/>
      <c r="AI1092" s="2"/>
      <c r="AJ1092" s="2"/>
    </row>
    <row r="1093" ht="34.5" customHeight="1">
      <c r="A1093" s="2"/>
      <c r="B1093" s="50">
        <f t="shared" si="1"/>
        <v>1055</v>
      </c>
      <c r="C1093" s="79"/>
      <c r="D1093" s="80"/>
      <c r="E1093" s="80"/>
      <c r="F1093" s="80"/>
      <c r="G1093" s="80"/>
      <c r="H1093" s="80"/>
      <c r="I1093" s="80"/>
      <c r="J1093" s="80"/>
      <c r="K1093" s="80"/>
      <c r="L1093" s="81"/>
      <c r="M1093" s="82"/>
      <c r="N1093" s="40"/>
      <c r="O1093" s="40"/>
      <c r="P1093" s="40"/>
      <c r="Q1093" s="56"/>
      <c r="R1093" s="82"/>
      <c r="S1093" s="40"/>
      <c r="T1093" s="40"/>
      <c r="U1093" s="40"/>
      <c r="V1093" s="56"/>
      <c r="W1093" s="83"/>
      <c r="X1093" s="84"/>
      <c r="Y1093" s="85"/>
      <c r="Z1093" s="70" t="str">
        <f>IFERROR(VLOOKUP(Y1093, '【参考】数式用'!$A$2:$B$50, 2, FALSE), "")</f>
        <v/>
      </c>
      <c r="AA1093" s="2"/>
      <c r="AB1093" s="2"/>
      <c r="AC1093" s="2"/>
      <c r="AD1093" s="2"/>
      <c r="AE1093" s="2"/>
      <c r="AF1093" s="2"/>
      <c r="AG1093" s="2"/>
      <c r="AH1093" s="2"/>
      <c r="AI1093" s="2"/>
      <c r="AJ1093" s="2"/>
    </row>
    <row r="1094" ht="34.5" customHeight="1">
      <c r="A1094" s="2"/>
      <c r="B1094" s="50">
        <f t="shared" si="1"/>
        <v>1056</v>
      </c>
      <c r="C1094" s="79"/>
      <c r="D1094" s="80"/>
      <c r="E1094" s="80"/>
      <c r="F1094" s="80"/>
      <c r="G1094" s="80"/>
      <c r="H1094" s="80"/>
      <c r="I1094" s="80"/>
      <c r="J1094" s="80"/>
      <c r="K1094" s="80"/>
      <c r="L1094" s="81"/>
      <c r="M1094" s="82"/>
      <c r="N1094" s="40"/>
      <c r="O1094" s="40"/>
      <c r="P1094" s="40"/>
      <c r="Q1094" s="56"/>
      <c r="R1094" s="82"/>
      <c r="S1094" s="40"/>
      <c r="T1094" s="40"/>
      <c r="U1094" s="40"/>
      <c r="V1094" s="56"/>
      <c r="W1094" s="83"/>
      <c r="X1094" s="84"/>
      <c r="Y1094" s="85"/>
      <c r="Z1094" s="70" t="str">
        <f>IFERROR(VLOOKUP(Y1094, '【参考】数式用'!$A$2:$B$50, 2, FALSE), "")</f>
        <v/>
      </c>
      <c r="AA1094" s="2"/>
      <c r="AB1094" s="2"/>
      <c r="AC1094" s="2"/>
      <c r="AD1094" s="2"/>
      <c r="AE1094" s="2"/>
      <c r="AF1094" s="2"/>
      <c r="AG1094" s="2"/>
      <c r="AH1094" s="2"/>
      <c r="AI1094" s="2"/>
      <c r="AJ1094" s="2"/>
    </row>
    <row r="1095" ht="34.5" customHeight="1">
      <c r="A1095" s="2"/>
      <c r="B1095" s="50">
        <f t="shared" si="1"/>
        <v>1057</v>
      </c>
      <c r="C1095" s="79"/>
      <c r="D1095" s="80"/>
      <c r="E1095" s="80"/>
      <c r="F1095" s="80"/>
      <c r="G1095" s="80"/>
      <c r="H1095" s="80"/>
      <c r="I1095" s="80"/>
      <c r="J1095" s="80"/>
      <c r="K1095" s="80"/>
      <c r="L1095" s="81"/>
      <c r="M1095" s="82"/>
      <c r="N1095" s="40"/>
      <c r="O1095" s="40"/>
      <c r="P1095" s="40"/>
      <c r="Q1095" s="56"/>
      <c r="R1095" s="82"/>
      <c r="S1095" s="40"/>
      <c r="T1095" s="40"/>
      <c r="U1095" s="40"/>
      <c r="V1095" s="56"/>
      <c r="W1095" s="83"/>
      <c r="X1095" s="84"/>
      <c r="Y1095" s="85"/>
      <c r="Z1095" s="70" t="str">
        <f>IFERROR(VLOOKUP(Y1095, '【参考】数式用'!$A$2:$B$50, 2, FALSE), "")</f>
        <v/>
      </c>
      <c r="AA1095" s="2"/>
      <c r="AB1095" s="2"/>
      <c r="AC1095" s="2"/>
      <c r="AD1095" s="2"/>
      <c r="AE1095" s="2"/>
      <c r="AF1095" s="2"/>
      <c r="AG1095" s="2"/>
      <c r="AH1095" s="2"/>
      <c r="AI1095" s="2"/>
      <c r="AJ1095" s="2"/>
    </row>
    <row r="1096" ht="34.5" customHeight="1">
      <c r="A1096" s="2"/>
      <c r="B1096" s="50">
        <f t="shared" si="1"/>
        <v>1058</v>
      </c>
      <c r="C1096" s="79"/>
      <c r="D1096" s="80"/>
      <c r="E1096" s="80"/>
      <c r="F1096" s="80"/>
      <c r="G1096" s="80"/>
      <c r="H1096" s="80"/>
      <c r="I1096" s="80"/>
      <c r="J1096" s="80"/>
      <c r="K1096" s="80"/>
      <c r="L1096" s="81"/>
      <c r="M1096" s="82"/>
      <c r="N1096" s="40"/>
      <c r="O1096" s="40"/>
      <c r="P1096" s="40"/>
      <c r="Q1096" s="56"/>
      <c r="R1096" s="82"/>
      <c r="S1096" s="40"/>
      <c r="T1096" s="40"/>
      <c r="U1096" s="40"/>
      <c r="V1096" s="56"/>
      <c r="W1096" s="83"/>
      <c r="X1096" s="84"/>
      <c r="Y1096" s="85"/>
      <c r="Z1096" s="70" t="str">
        <f>IFERROR(VLOOKUP(Y1096, '【参考】数式用'!$A$2:$B$50, 2, FALSE), "")</f>
        <v/>
      </c>
      <c r="AA1096" s="2"/>
      <c r="AB1096" s="2"/>
      <c r="AC1096" s="2"/>
      <c r="AD1096" s="2"/>
      <c r="AE1096" s="2"/>
      <c r="AF1096" s="2"/>
      <c r="AG1096" s="2"/>
      <c r="AH1096" s="2"/>
      <c r="AI1096" s="2"/>
      <c r="AJ1096" s="2"/>
    </row>
    <row r="1097" ht="34.5" customHeight="1">
      <c r="A1097" s="2"/>
      <c r="B1097" s="50">
        <f t="shared" si="1"/>
        <v>1059</v>
      </c>
      <c r="C1097" s="79"/>
      <c r="D1097" s="80"/>
      <c r="E1097" s="80"/>
      <c r="F1097" s="80"/>
      <c r="G1097" s="80"/>
      <c r="H1097" s="80"/>
      <c r="I1097" s="80"/>
      <c r="J1097" s="80"/>
      <c r="K1097" s="80"/>
      <c r="L1097" s="81"/>
      <c r="M1097" s="82"/>
      <c r="N1097" s="40"/>
      <c r="O1097" s="40"/>
      <c r="P1097" s="40"/>
      <c r="Q1097" s="56"/>
      <c r="R1097" s="82"/>
      <c r="S1097" s="40"/>
      <c r="T1097" s="40"/>
      <c r="U1097" s="40"/>
      <c r="V1097" s="56"/>
      <c r="W1097" s="83"/>
      <c r="X1097" s="84"/>
      <c r="Y1097" s="85"/>
      <c r="Z1097" s="70" t="str">
        <f>IFERROR(VLOOKUP(Y1097, '【参考】数式用'!$A$2:$B$50, 2, FALSE), "")</f>
        <v/>
      </c>
      <c r="AA1097" s="2"/>
      <c r="AB1097" s="2"/>
      <c r="AC1097" s="2"/>
      <c r="AD1097" s="2"/>
      <c r="AE1097" s="2"/>
      <c r="AF1097" s="2"/>
      <c r="AG1097" s="2"/>
      <c r="AH1097" s="2"/>
      <c r="AI1097" s="2"/>
      <c r="AJ1097" s="2"/>
    </row>
    <row r="1098" ht="34.5" customHeight="1">
      <c r="A1098" s="2"/>
      <c r="B1098" s="50">
        <f t="shared" si="1"/>
        <v>1060</v>
      </c>
      <c r="C1098" s="79"/>
      <c r="D1098" s="80"/>
      <c r="E1098" s="80"/>
      <c r="F1098" s="80"/>
      <c r="G1098" s="80"/>
      <c r="H1098" s="80"/>
      <c r="I1098" s="80"/>
      <c r="J1098" s="80"/>
      <c r="K1098" s="80"/>
      <c r="L1098" s="81"/>
      <c r="M1098" s="82"/>
      <c r="N1098" s="40"/>
      <c r="O1098" s="40"/>
      <c r="P1098" s="40"/>
      <c r="Q1098" s="56"/>
      <c r="R1098" s="82"/>
      <c r="S1098" s="40"/>
      <c r="T1098" s="40"/>
      <c r="U1098" s="40"/>
      <c r="V1098" s="56"/>
      <c r="W1098" s="83"/>
      <c r="X1098" s="84"/>
      <c r="Y1098" s="85"/>
      <c r="Z1098" s="70" t="str">
        <f>IFERROR(VLOOKUP(Y1098, '【参考】数式用'!$A$2:$B$50, 2, FALSE), "")</f>
        <v/>
      </c>
      <c r="AA1098" s="2"/>
      <c r="AB1098" s="2"/>
      <c r="AC1098" s="2"/>
      <c r="AD1098" s="2"/>
      <c r="AE1098" s="2"/>
      <c r="AF1098" s="2"/>
      <c r="AG1098" s="2"/>
      <c r="AH1098" s="2"/>
      <c r="AI1098" s="2"/>
      <c r="AJ1098" s="2"/>
    </row>
    <row r="1099" ht="34.5" customHeight="1">
      <c r="A1099" s="2"/>
      <c r="B1099" s="50">
        <f t="shared" si="1"/>
        <v>1061</v>
      </c>
      <c r="C1099" s="79"/>
      <c r="D1099" s="80"/>
      <c r="E1099" s="80"/>
      <c r="F1099" s="80"/>
      <c r="G1099" s="80"/>
      <c r="H1099" s="80"/>
      <c r="I1099" s="80"/>
      <c r="J1099" s="80"/>
      <c r="K1099" s="80"/>
      <c r="L1099" s="81"/>
      <c r="M1099" s="82"/>
      <c r="N1099" s="40"/>
      <c r="O1099" s="40"/>
      <c r="P1099" s="40"/>
      <c r="Q1099" s="56"/>
      <c r="R1099" s="82"/>
      <c r="S1099" s="40"/>
      <c r="T1099" s="40"/>
      <c r="U1099" s="40"/>
      <c r="V1099" s="56"/>
      <c r="W1099" s="83"/>
      <c r="X1099" s="84"/>
      <c r="Y1099" s="85"/>
      <c r="Z1099" s="70" t="str">
        <f>IFERROR(VLOOKUP(Y1099, '【参考】数式用'!$A$2:$B$50, 2, FALSE), "")</f>
        <v/>
      </c>
      <c r="AA1099" s="2"/>
      <c r="AB1099" s="2"/>
      <c r="AC1099" s="2"/>
      <c r="AD1099" s="2"/>
      <c r="AE1099" s="2"/>
      <c r="AF1099" s="2"/>
      <c r="AG1099" s="2"/>
      <c r="AH1099" s="2"/>
      <c r="AI1099" s="2"/>
      <c r="AJ1099" s="2"/>
    </row>
    <row r="1100" ht="34.5" customHeight="1">
      <c r="A1100" s="2"/>
      <c r="B1100" s="50">
        <f t="shared" si="1"/>
        <v>1062</v>
      </c>
      <c r="C1100" s="79"/>
      <c r="D1100" s="80"/>
      <c r="E1100" s="80"/>
      <c r="F1100" s="80"/>
      <c r="G1100" s="80"/>
      <c r="H1100" s="80"/>
      <c r="I1100" s="80"/>
      <c r="J1100" s="80"/>
      <c r="K1100" s="80"/>
      <c r="L1100" s="81"/>
      <c r="M1100" s="82"/>
      <c r="N1100" s="40"/>
      <c r="O1100" s="40"/>
      <c r="P1100" s="40"/>
      <c r="Q1100" s="56"/>
      <c r="R1100" s="82"/>
      <c r="S1100" s="40"/>
      <c r="T1100" s="40"/>
      <c r="U1100" s="40"/>
      <c r="V1100" s="56"/>
      <c r="W1100" s="83"/>
      <c r="X1100" s="84"/>
      <c r="Y1100" s="85"/>
      <c r="Z1100" s="70" t="str">
        <f>IFERROR(VLOOKUP(Y1100, '【参考】数式用'!$A$2:$B$50, 2, FALSE), "")</f>
        <v/>
      </c>
      <c r="AA1100" s="2"/>
      <c r="AB1100" s="2"/>
      <c r="AC1100" s="2"/>
      <c r="AD1100" s="2"/>
      <c r="AE1100" s="2"/>
      <c r="AF1100" s="2"/>
      <c r="AG1100" s="2"/>
      <c r="AH1100" s="2"/>
      <c r="AI1100" s="2"/>
      <c r="AJ1100" s="2"/>
    </row>
    <row r="1101" ht="34.5" customHeight="1">
      <c r="A1101" s="2"/>
      <c r="B1101" s="50">
        <f t="shared" si="1"/>
        <v>1063</v>
      </c>
      <c r="C1101" s="79"/>
      <c r="D1101" s="80"/>
      <c r="E1101" s="80"/>
      <c r="F1101" s="80"/>
      <c r="G1101" s="80"/>
      <c r="H1101" s="80"/>
      <c r="I1101" s="80"/>
      <c r="J1101" s="80"/>
      <c r="K1101" s="80"/>
      <c r="L1101" s="81"/>
      <c r="M1101" s="82"/>
      <c r="N1101" s="40"/>
      <c r="O1101" s="40"/>
      <c r="P1101" s="40"/>
      <c r="Q1101" s="56"/>
      <c r="R1101" s="82"/>
      <c r="S1101" s="40"/>
      <c r="T1101" s="40"/>
      <c r="U1101" s="40"/>
      <c r="V1101" s="56"/>
      <c r="W1101" s="83"/>
      <c r="X1101" s="84"/>
      <c r="Y1101" s="85"/>
      <c r="Z1101" s="70" t="str">
        <f>IFERROR(VLOOKUP(Y1101, '【参考】数式用'!$A$2:$B$50, 2, FALSE), "")</f>
        <v/>
      </c>
      <c r="AA1101" s="2"/>
      <c r="AB1101" s="2"/>
      <c r="AC1101" s="2"/>
      <c r="AD1101" s="2"/>
      <c r="AE1101" s="2"/>
      <c r="AF1101" s="2"/>
      <c r="AG1101" s="2"/>
      <c r="AH1101" s="2"/>
      <c r="AI1101" s="2"/>
      <c r="AJ1101" s="2"/>
    </row>
    <row r="1102" ht="34.5" customHeight="1">
      <c r="A1102" s="2"/>
      <c r="B1102" s="50">
        <f t="shared" si="1"/>
        <v>1064</v>
      </c>
      <c r="C1102" s="79"/>
      <c r="D1102" s="80"/>
      <c r="E1102" s="80"/>
      <c r="F1102" s="80"/>
      <c r="G1102" s="80"/>
      <c r="H1102" s="80"/>
      <c r="I1102" s="80"/>
      <c r="J1102" s="80"/>
      <c r="K1102" s="80"/>
      <c r="L1102" s="81"/>
      <c r="M1102" s="82"/>
      <c r="N1102" s="40"/>
      <c r="O1102" s="40"/>
      <c r="P1102" s="40"/>
      <c r="Q1102" s="56"/>
      <c r="R1102" s="82"/>
      <c r="S1102" s="40"/>
      <c r="T1102" s="40"/>
      <c r="U1102" s="40"/>
      <c r="V1102" s="56"/>
      <c r="W1102" s="83"/>
      <c r="X1102" s="84"/>
      <c r="Y1102" s="85"/>
      <c r="Z1102" s="70" t="str">
        <f>IFERROR(VLOOKUP(Y1102, '【参考】数式用'!$A$2:$B$50, 2, FALSE), "")</f>
        <v/>
      </c>
      <c r="AA1102" s="2"/>
      <c r="AB1102" s="2"/>
      <c r="AC1102" s="2"/>
      <c r="AD1102" s="2"/>
      <c r="AE1102" s="2"/>
      <c r="AF1102" s="2"/>
      <c r="AG1102" s="2"/>
      <c r="AH1102" s="2"/>
      <c r="AI1102" s="2"/>
      <c r="AJ1102" s="2"/>
    </row>
    <row r="1103" ht="34.5" customHeight="1">
      <c r="A1103" s="2"/>
      <c r="B1103" s="50">
        <f t="shared" si="1"/>
        <v>1065</v>
      </c>
      <c r="C1103" s="79"/>
      <c r="D1103" s="80"/>
      <c r="E1103" s="80"/>
      <c r="F1103" s="80"/>
      <c r="G1103" s="80"/>
      <c r="H1103" s="80"/>
      <c r="I1103" s="80"/>
      <c r="J1103" s="80"/>
      <c r="K1103" s="80"/>
      <c r="L1103" s="81"/>
      <c r="M1103" s="82"/>
      <c r="N1103" s="40"/>
      <c r="O1103" s="40"/>
      <c r="P1103" s="40"/>
      <c r="Q1103" s="56"/>
      <c r="R1103" s="82"/>
      <c r="S1103" s="40"/>
      <c r="T1103" s="40"/>
      <c r="U1103" s="40"/>
      <c r="V1103" s="56"/>
      <c r="W1103" s="83"/>
      <c r="X1103" s="84"/>
      <c r="Y1103" s="85"/>
      <c r="Z1103" s="70" t="str">
        <f>IFERROR(VLOOKUP(Y1103, '【参考】数式用'!$A$2:$B$50, 2, FALSE), "")</f>
        <v/>
      </c>
      <c r="AA1103" s="2"/>
      <c r="AB1103" s="2"/>
      <c r="AC1103" s="2"/>
      <c r="AD1103" s="2"/>
      <c r="AE1103" s="2"/>
      <c r="AF1103" s="2"/>
      <c r="AG1103" s="2"/>
      <c r="AH1103" s="2"/>
      <c r="AI1103" s="2"/>
      <c r="AJ1103" s="2"/>
    </row>
    <row r="1104" ht="34.5" customHeight="1">
      <c r="A1104" s="2"/>
      <c r="B1104" s="50">
        <f t="shared" si="1"/>
        <v>1066</v>
      </c>
      <c r="C1104" s="79"/>
      <c r="D1104" s="80"/>
      <c r="E1104" s="80"/>
      <c r="F1104" s="80"/>
      <c r="G1104" s="80"/>
      <c r="H1104" s="80"/>
      <c r="I1104" s="80"/>
      <c r="J1104" s="80"/>
      <c r="K1104" s="80"/>
      <c r="L1104" s="81"/>
      <c r="M1104" s="82"/>
      <c r="N1104" s="40"/>
      <c r="O1104" s="40"/>
      <c r="P1104" s="40"/>
      <c r="Q1104" s="56"/>
      <c r="R1104" s="82"/>
      <c r="S1104" s="40"/>
      <c r="T1104" s="40"/>
      <c r="U1104" s="40"/>
      <c r="V1104" s="56"/>
      <c r="W1104" s="83"/>
      <c r="X1104" s="84"/>
      <c r="Y1104" s="85"/>
      <c r="Z1104" s="70" t="str">
        <f>IFERROR(VLOOKUP(Y1104, '【参考】数式用'!$A$2:$B$50, 2, FALSE), "")</f>
        <v/>
      </c>
      <c r="AA1104" s="2"/>
      <c r="AB1104" s="2"/>
      <c r="AC1104" s="2"/>
      <c r="AD1104" s="2"/>
      <c r="AE1104" s="2"/>
      <c r="AF1104" s="2"/>
      <c r="AG1104" s="2"/>
      <c r="AH1104" s="2"/>
      <c r="AI1104" s="2"/>
      <c r="AJ1104" s="2"/>
    </row>
    <row r="1105" ht="34.5" customHeight="1">
      <c r="A1105" s="2"/>
      <c r="B1105" s="50">
        <f t="shared" si="1"/>
        <v>1067</v>
      </c>
      <c r="C1105" s="79"/>
      <c r="D1105" s="80"/>
      <c r="E1105" s="80"/>
      <c r="F1105" s="80"/>
      <c r="G1105" s="80"/>
      <c r="H1105" s="80"/>
      <c r="I1105" s="80"/>
      <c r="J1105" s="80"/>
      <c r="K1105" s="80"/>
      <c r="L1105" s="81"/>
      <c r="M1105" s="82"/>
      <c r="N1105" s="40"/>
      <c r="O1105" s="40"/>
      <c r="P1105" s="40"/>
      <c r="Q1105" s="56"/>
      <c r="R1105" s="82"/>
      <c r="S1105" s="40"/>
      <c r="T1105" s="40"/>
      <c r="U1105" s="40"/>
      <c r="V1105" s="56"/>
      <c r="W1105" s="83"/>
      <c r="X1105" s="84"/>
      <c r="Y1105" s="85"/>
      <c r="Z1105" s="70" t="str">
        <f>IFERROR(VLOOKUP(Y1105, '【参考】数式用'!$A$2:$B$50, 2, FALSE), "")</f>
        <v/>
      </c>
      <c r="AA1105" s="2"/>
      <c r="AB1105" s="2"/>
      <c r="AC1105" s="2"/>
      <c r="AD1105" s="2"/>
      <c r="AE1105" s="2"/>
      <c r="AF1105" s="2"/>
      <c r="AG1105" s="2"/>
      <c r="AH1105" s="2"/>
      <c r="AI1105" s="2"/>
      <c r="AJ1105" s="2"/>
    </row>
    <row r="1106" ht="34.5" customHeight="1">
      <c r="A1106" s="2"/>
      <c r="B1106" s="50">
        <f t="shared" si="1"/>
        <v>1068</v>
      </c>
      <c r="C1106" s="79"/>
      <c r="D1106" s="80"/>
      <c r="E1106" s="80"/>
      <c r="F1106" s="80"/>
      <c r="G1106" s="80"/>
      <c r="H1106" s="80"/>
      <c r="I1106" s="80"/>
      <c r="J1106" s="80"/>
      <c r="K1106" s="80"/>
      <c r="L1106" s="81"/>
      <c r="M1106" s="82"/>
      <c r="N1106" s="40"/>
      <c r="O1106" s="40"/>
      <c r="P1106" s="40"/>
      <c r="Q1106" s="56"/>
      <c r="R1106" s="82"/>
      <c r="S1106" s="40"/>
      <c r="T1106" s="40"/>
      <c r="U1106" s="40"/>
      <c r="V1106" s="56"/>
      <c r="W1106" s="83"/>
      <c r="X1106" s="84"/>
      <c r="Y1106" s="85"/>
      <c r="Z1106" s="70" t="str">
        <f>IFERROR(VLOOKUP(Y1106, '【参考】数式用'!$A$2:$B$50, 2, FALSE), "")</f>
        <v/>
      </c>
      <c r="AA1106" s="2"/>
      <c r="AB1106" s="2"/>
      <c r="AC1106" s="2"/>
      <c r="AD1106" s="2"/>
      <c r="AE1106" s="2"/>
      <c r="AF1106" s="2"/>
      <c r="AG1106" s="2"/>
      <c r="AH1106" s="2"/>
      <c r="AI1106" s="2"/>
      <c r="AJ1106" s="2"/>
    </row>
    <row r="1107" ht="34.5" customHeight="1">
      <c r="A1107" s="2"/>
      <c r="B1107" s="50">
        <f t="shared" si="1"/>
        <v>1069</v>
      </c>
      <c r="C1107" s="79"/>
      <c r="D1107" s="80"/>
      <c r="E1107" s="80"/>
      <c r="F1107" s="80"/>
      <c r="G1107" s="80"/>
      <c r="H1107" s="80"/>
      <c r="I1107" s="80"/>
      <c r="J1107" s="80"/>
      <c r="K1107" s="80"/>
      <c r="L1107" s="81"/>
      <c r="M1107" s="82"/>
      <c r="N1107" s="40"/>
      <c r="O1107" s="40"/>
      <c r="P1107" s="40"/>
      <c r="Q1107" s="56"/>
      <c r="R1107" s="82"/>
      <c r="S1107" s="40"/>
      <c r="T1107" s="40"/>
      <c r="U1107" s="40"/>
      <c r="V1107" s="56"/>
      <c r="W1107" s="83"/>
      <c r="X1107" s="84"/>
      <c r="Y1107" s="85"/>
      <c r="Z1107" s="70" t="str">
        <f>IFERROR(VLOOKUP(Y1107, '【参考】数式用'!$A$2:$B$50, 2, FALSE), "")</f>
        <v/>
      </c>
      <c r="AA1107" s="2"/>
      <c r="AB1107" s="2"/>
      <c r="AC1107" s="2"/>
      <c r="AD1107" s="2"/>
      <c r="AE1107" s="2"/>
      <c r="AF1107" s="2"/>
      <c r="AG1107" s="2"/>
      <c r="AH1107" s="2"/>
      <c r="AI1107" s="2"/>
      <c r="AJ1107" s="2"/>
    </row>
    <row r="1108" ht="34.5" customHeight="1">
      <c r="A1108" s="2"/>
      <c r="B1108" s="50">
        <f t="shared" si="1"/>
        <v>1070</v>
      </c>
      <c r="C1108" s="79"/>
      <c r="D1108" s="80"/>
      <c r="E1108" s="80"/>
      <c r="F1108" s="80"/>
      <c r="G1108" s="80"/>
      <c r="H1108" s="80"/>
      <c r="I1108" s="80"/>
      <c r="J1108" s="80"/>
      <c r="K1108" s="80"/>
      <c r="L1108" s="81"/>
      <c r="M1108" s="82"/>
      <c r="N1108" s="40"/>
      <c r="O1108" s="40"/>
      <c r="P1108" s="40"/>
      <c r="Q1108" s="56"/>
      <c r="R1108" s="82"/>
      <c r="S1108" s="40"/>
      <c r="T1108" s="40"/>
      <c r="U1108" s="40"/>
      <c r="V1108" s="56"/>
      <c r="W1108" s="83"/>
      <c r="X1108" s="84"/>
      <c r="Y1108" s="85"/>
      <c r="Z1108" s="70" t="str">
        <f>IFERROR(VLOOKUP(Y1108, '【参考】数式用'!$A$2:$B$50, 2, FALSE), "")</f>
        <v/>
      </c>
      <c r="AA1108" s="2"/>
      <c r="AB1108" s="2"/>
      <c r="AC1108" s="2"/>
      <c r="AD1108" s="2"/>
      <c r="AE1108" s="2"/>
      <c r="AF1108" s="2"/>
      <c r="AG1108" s="2"/>
      <c r="AH1108" s="2"/>
      <c r="AI1108" s="2"/>
      <c r="AJ1108" s="2"/>
    </row>
    <row r="1109" ht="34.5" customHeight="1">
      <c r="A1109" s="2"/>
      <c r="B1109" s="50">
        <f t="shared" si="1"/>
        <v>1071</v>
      </c>
      <c r="C1109" s="79"/>
      <c r="D1109" s="80"/>
      <c r="E1109" s="80"/>
      <c r="F1109" s="80"/>
      <c r="G1109" s="80"/>
      <c r="H1109" s="80"/>
      <c r="I1109" s="80"/>
      <c r="J1109" s="80"/>
      <c r="K1109" s="80"/>
      <c r="L1109" s="81"/>
      <c r="M1109" s="82"/>
      <c r="N1109" s="40"/>
      <c r="O1109" s="40"/>
      <c r="P1109" s="40"/>
      <c r="Q1109" s="56"/>
      <c r="R1109" s="82"/>
      <c r="S1109" s="40"/>
      <c r="T1109" s="40"/>
      <c r="U1109" s="40"/>
      <c r="V1109" s="56"/>
      <c r="W1109" s="83"/>
      <c r="X1109" s="84"/>
      <c r="Y1109" s="85"/>
      <c r="Z1109" s="70" t="str">
        <f>IFERROR(VLOOKUP(Y1109, '【参考】数式用'!$A$2:$B$50, 2, FALSE), "")</f>
        <v/>
      </c>
      <c r="AA1109" s="2"/>
      <c r="AB1109" s="2"/>
      <c r="AC1109" s="2"/>
      <c r="AD1109" s="2"/>
      <c r="AE1109" s="2"/>
      <c r="AF1109" s="2"/>
      <c r="AG1109" s="2"/>
      <c r="AH1109" s="2"/>
      <c r="AI1109" s="2"/>
      <c r="AJ1109" s="2"/>
    </row>
    <row r="1110" ht="34.5" customHeight="1">
      <c r="A1110" s="2"/>
      <c r="B1110" s="50">
        <f t="shared" si="1"/>
        <v>1072</v>
      </c>
      <c r="C1110" s="79"/>
      <c r="D1110" s="80"/>
      <c r="E1110" s="80"/>
      <c r="F1110" s="80"/>
      <c r="G1110" s="80"/>
      <c r="H1110" s="80"/>
      <c r="I1110" s="80"/>
      <c r="J1110" s="80"/>
      <c r="K1110" s="80"/>
      <c r="L1110" s="81"/>
      <c r="M1110" s="82"/>
      <c r="N1110" s="40"/>
      <c r="O1110" s="40"/>
      <c r="P1110" s="40"/>
      <c r="Q1110" s="56"/>
      <c r="R1110" s="82"/>
      <c r="S1110" s="40"/>
      <c r="T1110" s="40"/>
      <c r="U1110" s="40"/>
      <c r="V1110" s="56"/>
      <c r="W1110" s="83"/>
      <c r="X1110" s="84"/>
      <c r="Y1110" s="85"/>
      <c r="Z1110" s="70" t="str">
        <f>IFERROR(VLOOKUP(Y1110, '【参考】数式用'!$A$2:$B$50, 2, FALSE), "")</f>
        <v/>
      </c>
      <c r="AA1110" s="2"/>
      <c r="AB1110" s="2"/>
      <c r="AC1110" s="2"/>
      <c r="AD1110" s="2"/>
      <c r="AE1110" s="2"/>
      <c r="AF1110" s="2"/>
      <c r="AG1110" s="2"/>
      <c r="AH1110" s="2"/>
      <c r="AI1110" s="2"/>
      <c r="AJ1110" s="2"/>
    </row>
    <row r="1111" ht="34.5" customHeight="1">
      <c r="A1111" s="2"/>
      <c r="B1111" s="50">
        <f t="shared" si="1"/>
        <v>1073</v>
      </c>
      <c r="C1111" s="79"/>
      <c r="D1111" s="80"/>
      <c r="E1111" s="80"/>
      <c r="F1111" s="80"/>
      <c r="G1111" s="80"/>
      <c r="H1111" s="80"/>
      <c r="I1111" s="80"/>
      <c r="J1111" s="80"/>
      <c r="K1111" s="80"/>
      <c r="L1111" s="81"/>
      <c r="M1111" s="82"/>
      <c r="N1111" s="40"/>
      <c r="O1111" s="40"/>
      <c r="P1111" s="40"/>
      <c r="Q1111" s="56"/>
      <c r="R1111" s="82"/>
      <c r="S1111" s="40"/>
      <c r="T1111" s="40"/>
      <c r="U1111" s="40"/>
      <c r="V1111" s="56"/>
      <c r="W1111" s="83"/>
      <c r="X1111" s="84"/>
      <c r="Y1111" s="85"/>
      <c r="Z1111" s="70" t="str">
        <f>IFERROR(VLOOKUP(Y1111, '【参考】数式用'!$A$2:$B$50, 2, FALSE), "")</f>
        <v/>
      </c>
      <c r="AA1111" s="2"/>
      <c r="AB1111" s="2"/>
      <c r="AC1111" s="2"/>
      <c r="AD1111" s="2"/>
      <c r="AE1111" s="2"/>
      <c r="AF1111" s="2"/>
      <c r="AG1111" s="2"/>
      <c r="AH1111" s="2"/>
      <c r="AI1111" s="2"/>
      <c r="AJ1111" s="2"/>
    </row>
    <row r="1112" ht="34.5" customHeight="1">
      <c r="A1112" s="2"/>
      <c r="B1112" s="50">
        <f t="shared" si="1"/>
        <v>1074</v>
      </c>
      <c r="C1112" s="79"/>
      <c r="D1112" s="80"/>
      <c r="E1112" s="80"/>
      <c r="F1112" s="80"/>
      <c r="G1112" s="80"/>
      <c r="H1112" s="80"/>
      <c r="I1112" s="80"/>
      <c r="J1112" s="80"/>
      <c r="K1112" s="80"/>
      <c r="L1112" s="81"/>
      <c r="M1112" s="82"/>
      <c r="N1112" s="40"/>
      <c r="O1112" s="40"/>
      <c r="P1112" s="40"/>
      <c r="Q1112" s="56"/>
      <c r="R1112" s="82"/>
      <c r="S1112" s="40"/>
      <c r="T1112" s="40"/>
      <c r="U1112" s="40"/>
      <c r="V1112" s="56"/>
      <c r="W1112" s="83"/>
      <c r="X1112" s="84"/>
      <c r="Y1112" s="85"/>
      <c r="Z1112" s="70" t="str">
        <f>IFERROR(VLOOKUP(Y1112, '【参考】数式用'!$A$2:$B$50, 2, FALSE), "")</f>
        <v/>
      </c>
      <c r="AA1112" s="2"/>
      <c r="AB1112" s="2"/>
      <c r="AC1112" s="2"/>
      <c r="AD1112" s="2"/>
      <c r="AE1112" s="2"/>
      <c r="AF1112" s="2"/>
      <c r="AG1112" s="2"/>
      <c r="AH1112" s="2"/>
      <c r="AI1112" s="2"/>
      <c r="AJ1112" s="2"/>
    </row>
    <row r="1113" ht="34.5" customHeight="1">
      <c r="A1113" s="2"/>
      <c r="B1113" s="50">
        <f t="shared" si="1"/>
        <v>1075</v>
      </c>
      <c r="C1113" s="79"/>
      <c r="D1113" s="80"/>
      <c r="E1113" s="80"/>
      <c r="F1113" s="80"/>
      <c r="G1113" s="80"/>
      <c r="H1113" s="80"/>
      <c r="I1113" s="80"/>
      <c r="J1113" s="80"/>
      <c r="K1113" s="80"/>
      <c r="L1113" s="81"/>
      <c r="M1113" s="82"/>
      <c r="N1113" s="40"/>
      <c r="O1113" s="40"/>
      <c r="P1113" s="40"/>
      <c r="Q1113" s="56"/>
      <c r="R1113" s="82"/>
      <c r="S1113" s="40"/>
      <c r="T1113" s="40"/>
      <c r="U1113" s="40"/>
      <c r="V1113" s="56"/>
      <c r="W1113" s="83"/>
      <c r="X1113" s="84"/>
      <c r="Y1113" s="85"/>
      <c r="Z1113" s="70" t="str">
        <f>IFERROR(VLOOKUP(Y1113, '【参考】数式用'!$A$2:$B$50, 2, FALSE), "")</f>
        <v/>
      </c>
      <c r="AA1113" s="2"/>
      <c r="AB1113" s="2"/>
      <c r="AC1113" s="2"/>
      <c r="AD1113" s="2"/>
      <c r="AE1113" s="2"/>
      <c r="AF1113" s="2"/>
      <c r="AG1113" s="2"/>
      <c r="AH1113" s="2"/>
      <c r="AI1113" s="2"/>
      <c r="AJ1113" s="2"/>
    </row>
    <row r="1114" ht="34.5" customHeight="1">
      <c r="A1114" s="2"/>
      <c r="B1114" s="50">
        <f t="shared" si="1"/>
        <v>1076</v>
      </c>
      <c r="C1114" s="79"/>
      <c r="D1114" s="80"/>
      <c r="E1114" s="80"/>
      <c r="F1114" s="80"/>
      <c r="G1114" s="80"/>
      <c r="H1114" s="80"/>
      <c r="I1114" s="80"/>
      <c r="J1114" s="80"/>
      <c r="K1114" s="80"/>
      <c r="L1114" s="81"/>
      <c r="M1114" s="82"/>
      <c r="N1114" s="40"/>
      <c r="O1114" s="40"/>
      <c r="P1114" s="40"/>
      <c r="Q1114" s="56"/>
      <c r="R1114" s="82"/>
      <c r="S1114" s="40"/>
      <c r="T1114" s="40"/>
      <c r="U1114" s="40"/>
      <c r="V1114" s="56"/>
      <c r="W1114" s="83"/>
      <c r="X1114" s="84"/>
      <c r="Y1114" s="85"/>
      <c r="Z1114" s="70" t="str">
        <f>IFERROR(VLOOKUP(Y1114, '【参考】数式用'!$A$2:$B$50, 2, FALSE), "")</f>
        <v/>
      </c>
      <c r="AA1114" s="2"/>
      <c r="AB1114" s="2"/>
      <c r="AC1114" s="2"/>
      <c r="AD1114" s="2"/>
      <c r="AE1114" s="2"/>
      <c r="AF1114" s="2"/>
      <c r="AG1114" s="2"/>
      <c r="AH1114" s="2"/>
      <c r="AI1114" s="2"/>
      <c r="AJ1114" s="2"/>
    </row>
    <row r="1115" ht="34.5" customHeight="1">
      <c r="A1115" s="2"/>
      <c r="B1115" s="50">
        <f t="shared" si="1"/>
        <v>1077</v>
      </c>
      <c r="C1115" s="79"/>
      <c r="D1115" s="80"/>
      <c r="E1115" s="80"/>
      <c r="F1115" s="80"/>
      <c r="G1115" s="80"/>
      <c r="H1115" s="80"/>
      <c r="I1115" s="80"/>
      <c r="J1115" s="80"/>
      <c r="K1115" s="80"/>
      <c r="L1115" s="81"/>
      <c r="M1115" s="82"/>
      <c r="N1115" s="40"/>
      <c r="O1115" s="40"/>
      <c r="P1115" s="40"/>
      <c r="Q1115" s="56"/>
      <c r="R1115" s="82"/>
      <c r="S1115" s="40"/>
      <c r="T1115" s="40"/>
      <c r="U1115" s="40"/>
      <c r="V1115" s="56"/>
      <c r="W1115" s="83"/>
      <c r="X1115" s="84"/>
      <c r="Y1115" s="85"/>
      <c r="Z1115" s="70" t="str">
        <f>IFERROR(VLOOKUP(Y1115, '【参考】数式用'!$A$2:$B$50, 2, FALSE), "")</f>
        <v/>
      </c>
      <c r="AA1115" s="2"/>
      <c r="AB1115" s="2"/>
      <c r="AC1115" s="2"/>
      <c r="AD1115" s="2"/>
      <c r="AE1115" s="2"/>
      <c r="AF1115" s="2"/>
      <c r="AG1115" s="2"/>
      <c r="AH1115" s="2"/>
      <c r="AI1115" s="2"/>
      <c r="AJ1115" s="2"/>
    </row>
    <row r="1116" ht="34.5" customHeight="1">
      <c r="A1116" s="2"/>
      <c r="B1116" s="50">
        <f t="shared" si="1"/>
        <v>1078</v>
      </c>
      <c r="C1116" s="79"/>
      <c r="D1116" s="80"/>
      <c r="E1116" s="80"/>
      <c r="F1116" s="80"/>
      <c r="G1116" s="80"/>
      <c r="H1116" s="80"/>
      <c r="I1116" s="80"/>
      <c r="J1116" s="80"/>
      <c r="K1116" s="80"/>
      <c r="L1116" s="81"/>
      <c r="M1116" s="82"/>
      <c r="N1116" s="40"/>
      <c r="O1116" s="40"/>
      <c r="P1116" s="40"/>
      <c r="Q1116" s="56"/>
      <c r="R1116" s="82"/>
      <c r="S1116" s="40"/>
      <c r="T1116" s="40"/>
      <c r="U1116" s="40"/>
      <c r="V1116" s="56"/>
      <c r="W1116" s="83"/>
      <c r="X1116" s="84"/>
      <c r="Y1116" s="85"/>
      <c r="Z1116" s="70" t="str">
        <f>IFERROR(VLOOKUP(Y1116, '【参考】数式用'!$A$2:$B$50, 2, FALSE), "")</f>
        <v/>
      </c>
      <c r="AA1116" s="2"/>
      <c r="AB1116" s="2"/>
      <c r="AC1116" s="2"/>
      <c r="AD1116" s="2"/>
      <c r="AE1116" s="2"/>
      <c r="AF1116" s="2"/>
      <c r="AG1116" s="2"/>
      <c r="AH1116" s="2"/>
      <c r="AI1116" s="2"/>
      <c r="AJ1116" s="2"/>
    </row>
    <row r="1117" ht="34.5" customHeight="1">
      <c r="A1117" s="2"/>
      <c r="B1117" s="50">
        <f t="shared" si="1"/>
        <v>1079</v>
      </c>
      <c r="C1117" s="79"/>
      <c r="D1117" s="80"/>
      <c r="E1117" s="80"/>
      <c r="F1117" s="80"/>
      <c r="G1117" s="80"/>
      <c r="H1117" s="80"/>
      <c r="I1117" s="80"/>
      <c r="J1117" s="80"/>
      <c r="K1117" s="80"/>
      <c r="L1117" s="81"/>
      <c r="M1117" s="82"/>
      <c r="N1117" s="40"/>
      <c r="O1117" s="40"/>
      <c r="P1117" s="40"/>
      <c r="Q1117" s="56"/>
      <c r="R1117" s="82"/>
      <c r="S1117" s="40"/>
      <c r="T1117" s="40"/>
      <c r="U1117" s="40"/>
      <c r="V1117" s="56"/>
      <c r="W1117" s="83"/>
      <c r="X1117" s="84"/>
      <c r="Y1117" s="85"/>
      <c r="Z1117" s="70" t="str">
        <f>IFERROR(VLOOKUP(Y1117, '【参考】数式用'!$A$2:$B$50, 2, FALSE), "")</f>
        <v/>
      </c>
      <c r="AA1117" s="2"/>
      <c r="AB1117" s="2"/>
      <c r="AC1117" s="2"/>
      <c r="AD1117" s="2"/>
      <c r="AE1117" s="2"/>
      <c r="AF1117" s="2"/>
      <c r="AG1117" s="2"/>
      <c r="AH1117" s="2"/>
      <c r="AI1117" s="2"/>
      <c r="AJ1117" s="2"/>
    </row>
    <row r="1118" ht="34.5" customHeight="1">
      <c r="A1118" s="2"/>
      <c r="B1118" s="50">
        <f t="shared" si="1"/>
        <v>1080</v>
      </c>
      <c r="C1118" s="79"/>
      <c r="D1118" s="80"/>
      <c r="E1118" s="80"/>
      <c r="F1118" s="80"/>
      <c r="G1118" s="80"/>
      <c r="H1118" s="80"/>
      <c r="I1118" s="80"/>
      <c r="J1118" s="80"/>
      <c r="K1118" s="80"/>
      <c r="L1118" s="81"/>
      <c r="M1118" s="82"/>
      <c r="N1118" s="40"/>
      <c r="O1118" s="40"/>
      <c r="P1118" s="40"/>
      <c r="Q1118" s="56"/>
      <c r="R1118" s="82"/>
      <c r="S1118" s="40"/>
      <c r="T1118" s="40"/>
      <c r="U1118" s="40"/>
      <c r="V1118" s="56"/>
      <c r="W1118" s="83"/>
      <c r="X1118" s="84"/>
      <c r="Y1118" s="85"/>
      <c r="Z1118" s="70" t="str">
        <f>IFERROR(VLOOKUP(Y1118, '【参考】数式用'!$A$2:$B$50, 2, FALSE), "")</f>
        <v/>
      </c>
      <c r="AA1118" s="2"/>
      <c r="AB1118" s="2"/>
      <c r="AC1118" s="2"/>
      <c r="AD1118" s="2"/>
      <c r="AE1118" s="2"/>
      <c r="AF1118" s="2"/>
      <c r="AG1118" s="2"/>
      <c r="AH1118" s="2"/>
      <c r="AI1118" s="2"/>
      <c r="AJ1118" s="2"/>
    </row>
    <row r="1119" ht="34.5" customHeight="1">
      <c r="A1119" s="2"/>
      <c r="B1119" s="50">
        <f t="shared" si="1"/>
        <v>1081</v>
      </c>
      <c r="C1119" s="79"/>
      <c r="D1119" s="80"/>
      <c r="E1119" s="80"/>
      <c r="F1119" s="80"/>
      <c r="G1119" s="80"/>
      <c r="H1119" s="80"/>
      <c r="I1119" s="80"/>
      <c r="J1119" s="80"/>
      <c r="K1119" s="80"/>
      <c r="L1119" s="81"/>
      <c r="M1119" s="82"/>
      <c r="N1119" s="40"/>
      <c r="O1119" s="40"/>
      <c r="P1119" s="40"/>
      <c r="Q1119" s="56"/>
      <c r="R1119" s="82"/>
      <c r="S1119" s="40"/>
      <c r="T1119" s="40"/>
      <c r="U1119" s="40"/>
      <c r="V1119" s="56"/>
      <c r="W1119" s="83"/>
      <c r="X1119" s="84"/>
      <c r="Y1119" s="85"/>
      <c r="Z1119" s="70" t="str">
        <f>IFERROR(VLOOKUP(Y1119, '【参考】数式用'!$A$2:$B$50, 2, FALSE), "")</f>
        <v/>
      </c>
      <c r="AA1119" s="2"/>
      <c r="AB1119" s="2"/>
      <c r="AC1119" s="2"/>
      <c r="AD1119" s="2"/>
      <c r="AE1119" s="2"/>
      <c r="AF1119" s="2"/>
      <c r="AG1119" s="2"/>
      <c r="AH1119" s="2"/>
      <c r="AI1119" s="2"/>
      <c r="AJ1119" s="2"/>
    </row>
    <row r="1120" ht="34.5" customHeight="1">
      <c r="A1120" s="2"/>
      <c r="B1120" s="50">
        <f t="shared" si="1"/>
        <v>1082</v>
      </c>
      <c r="C1120" s="79"/>
      <c r="D1120" s="80"/>
      <c r="E1120" s="80"/>
      <c r="F1120" s="80"/>
      <c r="G1120" s="80"/>
      <c r="H1120" s="80"/>
      <c r="I1120" s="80"/>
      <c r="J1120" s="80"/>
      <c r="K1120" s="80"/>
      <c r="L1120" s="81"/>
      <c r="M1120" s="82"/>
      <c r="N1120" s="40"/>
      <c r="O1120" s="40"/>
      <c r="P1120" s="40"/>
      <c r="Q1120" s="56"/>
      <c r="R1120" s="82"/>
      <c r="S1120" s="40"/>
      <c r="T1120" s="40"/>
      <c r="U1120" s="40"/>
      <c r="V1120" s="56"/>
      <c r="W1120" s="83"/>
      <c r="X1120" s="84"/>
      <c r="Y1120" s="85"/>
      <c r="Z1120" s="70" t="str">
        <f>IFERROR(VLOOKUP(Y1120, '【参考】数式用'!$A$2:$B$50, 2, FALSE), "")</f>
        <v/>
      </c>
      <c r="AA1120" s="2"/>
      <c r="AB1120" s="2"/>
      <c r="AC1120" s="2"/>
      <c r="AD1120" s="2"/>
      <c r="AE1120" s="2"/>
      <c r="AF1120" s="2"/>
      <c r="AG1120" s="2"/>
      <c r="AH1120" s="2"/>
      <c r="AI1120" s="2"/>
      <c r="AJ1120" s="2"/>
    </row>
    <row r="1121" ht="34.5" customHeight="1">
      <c r="A1121" s="2"/>
      <c r="B1121" s="50">
        <f t="shared" si="1"/>
        <v>1083</v>
      </c>
      <c r="C1121" s="79"/>
      <c r="D1121" s="80"/>
      <c r="E1121" s="80"/>
      <c r="F1121" s="80"/>
      <c r="G1121" s="80"/>
      <c r="H1121" s="80"/>
      <c r="I1121" s="80"/>
      <c r="J1121" s="80"/>
      <c r="K1121" s="80"/>
      <c r="L1121" s="81"/>
      <c r="M1121" s="82"/>
      <c r="N1121" s="40"/>
      <c r="O1121" s="40"/>
      <c r="P1121" s="40"/>
      <c r="Q1121" s="56"/>
      <c r="R1121" s="82"/>
      <c r="S1121" s="40"/>
      <c r="T1121" s="40"/>
      <c r="U1121" s="40"/>
      <c r="V1121" s="56"/>
      <c r="W1121" s="83"/>
      <c r="X1121" s="84"/>
      <c r="Y1121" s="85"/>
      <c r="Z1121" s="70" t="str">
        <f>IFERROR(VLOOKUP(Y1121, '【参考】数式用'!$A$2:$B$50, 2, FALSE), "")</f>
        <v/>
      </c>
      <c r="AA1121" s="2"/>
      <c r="AB1121" s="2"/>
      <c r="AC1121" s="2"/>
      <c r="AD1121" s="2"/>
      <c r="AE1121" s="2"/>
      <c r="AF1121" s="2"/>
      <c r="AG1121" s="2"/>
      <c r="AH1121" s="2"/>
      <c r="AI1121" s="2"/>
      <c r="AJ1121" s="2"/>
    </row>
    <row r="1122" ht="34.5" customHeight="1">
      <c r="A1122" s="2"/>
      <c r="B1122" s="50">
        <f t="shared" si="1"/>
        <v>1084</v>
      </c>
      <c r="C1122" s="79"/>
      <c r="D1122" s="80"/>
      <c r="E1122" s="80"/>
      <c r="F1122" s="80"/>
      <c r="G1122" s="80"/>
      <c r="H1122" s="80"/>
      <c r="I1122" s="80"/>
      <c r="J1122" s="80"/>
      <c r="K1122" s="80"/>
      <c r="L1122" s="81"/>
      <c r="M1122" s="82"/>
      <c r="N1122" s="40"/>
      <c r="O1122" s="40"/>
      <c r="P1122" s="40"/>
      <c r="Q1122" s="56"/>
      <c r="R1122" s="82"/>
      <c r="S1122" s="40"/>
      <c r="T1122" s="40"/>
      <c r="U1122" s="40"/>
      <c r="V1122" s="56"/>
      <c r="W1122" s="83"/>
      <c r="X1122" s="84"/>
      <c r="Y1122" s="85"/>
      <c r="Z1122" s="70" t="str">
        <f>IFERROR(VLOOKUP(Y1122, '【参考】数式用'!$A$2:$B$50, 2, FALSE), "")</f>
        <v/>
      </c>
      <c r="AA1122" s="2"/>
      <c r="AB1122" s="2"/>
      <c r="AC1122" s="2"/>
      <c r="AD1122" s="2"/>
      <c r="AE1122" s="2"/>
      <c r="AF1122" s="2"/>
      <c r="AG1122" s="2"/>
      <c r="AH1122" s="2"/>
      <c r="AI1122" s="2"/>
      <c r="AJ1122" s="2"/>
    </row>
    <row r="1123" ht="34.5" customHeight="1">
      <c r="A1123" s="2"/>
      <c r="B1123" s="50">
        <f t="shared" si="1"/>
        <v>1085</v>
      </c>
      <c r="C1123" s="79"/>
      <c r="D1123" s="80"/>
      <c r="E1123" s="80"/>
      <c r="F1123" s="80"/>
      <c r="G1123" s="80"/>
      <c r="H1123" s="80"/>
      <c r="I1123" s="80"/>
      <c r="J1123" s="80"/>
      <c r="K1123" s="80"/>
      <c r="L1123" s="81"/>
      <c r="M1123" s="82"/>
      <c r="N1123" s="40"/>
      <c r="O1123" s="40"/>
      <c r="P1123" s="40"/>
      <c r="Q1123" s="56"/>
      <c r="R1123" s="82"/>
      <c r="S1123" s="40"/>
      <c r="T1123" s="40"/>
      <c r="U1123" s="40"/>
      <c r="V1123" s="56"/>
      <c r="W1123" s="83"/>
      <c r="X1123" s="84"/>
      <c r="Y1123" s="85"/>
      <c r="Z1123" s="70" t="str">
        <f>IFERROR(VLOOKUP(Y1123, '【参考】数式用'!$A$2:$B$50, 2, FALSE), "")</f>
        <v/>
      </c>
      <c r="AA1123" s="2"/>
      <c r="AB1123" s="2"/>
      <c r="AC1123" s="2"/>
      <c r="AD1123" s="2"/>
      <c r="AE1123" s="2"/>
      <c r="AF1123" s="2"/>
      <c r="AG1123" s="2"/>
      <c r="AH1123" s="2"/>
      <c r="AI1123" s="2"/>
      <c r="AJ1123" s="2"/>
    </row>
    <row r="1124" ht="34.5" customHeight="1">
      <c r="A1124" s="2"/>
      <c r="B1124" s="50">
        <f t="shared" si="1"/>
        <v>1086</v>
      </c>
      <c r="C1124" s="79"/>
      <c r="D1124" s="80"/>
      <c r="E1124" s="80"/>
      <c r="F1124" s="80"/>
      <c r="G1124" s="80"/>
      <c r="H1124" s="80"/>
      <c r="I1124" s="80"/>
      <c r="J1124" s="80"/>
      <c r="K1124" s="80"/>
      <c r="L1124" s="81"/>
      <c r="M1124" s="82"/>
      <c r="N1124" s="40"/>
      <c r="O1124" s="40"/>
      <c r="P1124" s="40"/>
      <c r="Q1124" s="56"/>
      <c r="R1124" s="82"/>
      <c r="S1124" s="40"/>
      <c r="T1124" s="40"/>
      <c r="U1124" s="40"/>
      <c r="V1124" s="56"/>
      <c r="W1124" s="83"/>
      <c r="X1124" s="84"/>
      <c r="Y1124" s="85"/>
      <c r="Z1124" s="70" t="str">
        <f>IFERROR(VLOOKUP(Y1124, '【参考】数式用'!$A$2:$B$50, 2, FALSE), "")</f>
        <v/>
      </c>
      <c r="AA1124" s="2"/>
      <c r="AB1124" s="2"/>
      <c r="AC1124" s="2"/>
      <c r="AD1124" s="2"/>
      <c r="AE1124" s="2"/>
      <c r="AF1124" s="2"/>
      <c r="AG1124" s="2"/>
      <c r="AH1124" s="2"/>
      <c r="AI1124" s="2"/>
      <c r="AJ1124" s="2"/>
    </row>
    <row r="1125" ht="34.5" customHeight="1">
      <c r="A1125" s="2"/>
      <c r="B1125" s="50">
        <f t="shared" si="1"/>
        <v>1087</v>
      </c>
      <c r="C1125" s="79"/>
      <c r="D1125" s="80"/>
      <c r="E1125" s="80"/>
      <c r="F1125" s="80"/>
      <c r="G1125" s="80"/>
      <c r="H1125" s="80"/>
      <c r="I1125" s="80"/>
      <c r="J1125" s="80"/>
      <c r="K1125" s="80"/>
      <c r="L1125" s="81"/>
      <c r="M1125" s="82"/>
      <c r="N1125" s="40"/>
      <c r="O1125" s="40"/>
      <c r="P1125" s="40"/>
      <c r="Q1125" s="56"/>
      <c r="R1125" s="82"/>
      <c r="S1125" s="40"/>
      <c r="T1125" s="40"/>
      <c r="U1125" s="40"/>
      <c r="V1125" s="56"/>
      <c r="W1125" s="83"/>
      <c r="X1125" s="84"/>
      <c r="Y1125" s="85"/>
      <c r="Z1125" s="70" t="str">
        <f>IFERROR(VLOOKUP(Y1125, '【参考】数式用'!$A$2:$B$50, 2, FALSE), "")</f>
        <v/>
      </c>
      <c r="AA1125" s="2"/>
      <c r="AB1125" s="2"/>
      <c r="AC1125" s="2"/>
      <c r="AD1125" s="2"/>
      <c r="AE1125" s="2"/>
      <c r="AF1125" s="2"/>
      <c r="AG1125" s="2"/>
      <c r="AH1125" s="2"/>
      <c r="AI1125" s="2"/>
      <c r="AJ1125" s="2"/>
    </row>
    <row r="1126" ht="34.5" customHeight="1">
      <c r="A1126" s="2"/>
      <c r="B1126" s="50">
        <f t="shared" si="1"/>
        <v>1088</v>
      </c>
      <c r="C1126" s="79"/>
      <c r="D1126" s="80"/>
      <c r="E1126" s="80"/>
      <c r="F1126" s="80"/>
      <c r="G1126" s="80"/>
      <c r="H1126" s="80"/>
      <c r="I1126" s="80"/>
      <c r="J1126" s="80"/>
      <c r="K1126" s="80"/>
      <c r="L1126" s="81"/>
      <c r="M1126" s="82"/>
      <c r="N1126" s="40"/>
      <c r="O1126" s="40"/>
      <c r="P1126" s="40"/>
      <c r="Q1126" s="56"/>
      <c r="R1126" s="82"/>
      <c r="S1126" s="40"/>
      <c r="T1126" s="40"/>
      <c r="U1126" s="40"/>
      <c r="V1126" s="56"/>
      <c r="W1126" s="83"/>
      <c r="X1126" s="84"/>
      <c r="Y1126" s="85"/>
      <c r="Z1126" s="70" t="str">
        <f>IFERROR(VLOOKUP(Y1126, '【参考】数式用'!$A$2:$B$50, 2, FALSE), "")</f>
        <v/>
      </c>
      <c r="AA1126" s="2"/>
      <c r="AB1126" s="2"/>
      <c r="AC1126" s="2"/>
      <c r="AD1126" s="2"/>
      <c r="AE1126" s="2"/>
      <c r="AF1126" s="2"/>
      <c r="AG1126" s="2"/>
      <c r="AH1126" s="2"/>
      <c r="AI1126" s="2"/>
      <c r="AJ1126" s="2"/>
    </row>
    <row r="1127" ht="34.5" customHeight="1">
      <c r="A1127" s="2"/>
      <c r="B1127" s="50">
        <f t="shared" si="1"/>
        <v>1089</v>
      </c>
      <c r="C1127" s="79"/>
      <c r="D1127" s="80"/>
      <c r="E1127" s="80"/>
      <c r="F1127" s="80"/>
      <c r="G1127" s="80"/>
      <c r="H1127" s="80"/>
      <c r="I1127" s="80"/>
      <c r="J1127" s="80"/>
      <c r="K1127" s="80"/>
      <c r="L1127" s="81"/>
      <c r="M1127" s="82"/>
      <c r="N1127" s="40"/>
      <c r="O1127" s="40"/>
      <c r="P1127" s="40"/>
      <c r="Q1127" s="56"/>
      <c r="R1127" s="82"/>
      <c r="S1127" s="40"/>
      <c r="T1127" s="40"/>
      <c r="U1127" s="40"/>
      <c r="V1127" s="56"/>
      <c r="W1127" s="83"/>
      <c r="X1127" s="84"/>
      <c r="Y1127" s="85"/>
      <c r="Z1127" s="70" t="str">
        <f>IFERROR(VLOOKUP(Y1127, '【参考】数式用'!$A$2:$B$50, 2, FALSE), "")</f>
        <v/>
      </c>
      <c r="AA1127" s="2"/>
      <c r="AB1127" s="2"/>
      <c r="AC1127" s="2"/>
      <c r="AD1127" s="2"/>
      <c r="AE1127" s="2"/>
      <c r="AF1127" s="2"/>
      <c r="AG1127" s="2"/>
      <c r="AH1127" s="2"/>
      <c r="AI1127" s="2"/>
      <c r="AJ1127" s="2"/>
    </row>
    <row r="1128" ht="34.5" customHeight="1">
      <c r="A1128" s="2"/>
      <c r="B1128" s="50">
        <f t="shared" si="1"/>
        <v>1090</v>
      </c>
      <c r="C1128" s="79"/>
      <c r="D1128" s="80"/>
      <c r="E1128" s="80"/>
      <c r="F1128" s="80"/>
      <c r="G1128" s="80"/>
      <c r="H1128" s="80"/>
      <c r="I1128" s="80"/>
      <c r="J1128" s="80"/>
      <c r="K1128" s="80"/>
      <c r="L1128" s="81"/>
      <c r="M1128" s="82"/>
      <c r="N1128" s="40"/>
      <c r="O1128" s="40"/>
      <c r="P1128" s="40"/>
      <c r="Q1128" s="56"/>
      <c r="R1128" s="82"/>
      <c r="S1128" s="40"/>
      <c r="T1128" s="40"/>
      <c r="U1128" s="40"/>
      <c r="V1128" s="56"/>
      <c r="W1128" s="83"/>
      <c r="X1128" s="84"/>
      <c r="Y1128" s="85"/>
      <c r="Z1128" s="70" t="str">
        <f>IFERROR(VLOOKUP(Y1128, '【参考】数式用'!$A$2:$B$50, 2, FALSE), "")</f>
        <v/>
      </c>
      <c r="AA1128" s="2"/>
      <c r="AB1128" s="2"/>
      <c r="AC1128" s="2"/>
      <c r="AD1128" s="2"/>
      <c r="AE1128" s="2"/>
      <c r="AF1128" s="2"/>
      <c r="AG1128" s="2"/>
      <c r="AH1128" s="2"/>
      <c r="AI1128" s="2"/>
      <c r="AJ1128" s="2"/>
    </row>
    <row r="1129" ht="34.5" customHeight="1">
      <c r="A1129" s="2"/>
      <c r="B1129" s="50">
        <f t="shared" si="1"/>
        <v>1091</v>
      </c>
      <c r="C1129" s="79"/>
      <c r="D1129" s="80"/>
      <c r="E1129" s="80"/>
      <c r="F1129" s="80"/>
      <c r="G1129" s="80"/>
      <c r="H1129" s="80"/>
      <c r="I1129" s="80"/>
      <c r="J1129" s="80"/>
      <c r="K1129" s="80"/>
      <c r="L1129" s="81"/>
      <c r="M1129" s="82"/>
      <c r="N1129" s="40"/>
      <c r="O1129" s="40"/>
      <c r="P1129" s="40"/>
      <c r="Q1129" s="56"/>
      <c r="R1129" s="82"/>
      <c r="S1129" s="40"/>
      <c r="T1129" s="40"/>
      <c r="U1129" s="40"/>
      <c r="V1129" s="56"/>
      <c r="W1129" s="83"/>
      <c r="X1129" s="84"/>
      <c r="Y1129" s="85"/>
      <c r="Z1129" s="70" t="str">
        <f>IFERROR(VLOOKUP(Y1129, '【参考】数式用'!$A$2:$B$50, 2, FALSE), "")</f>
        <v/>
      </c>
      <c r="AA1129" s="2"/>
      <c r="AB1129" s="2"/>
      <c r="AC1129" s="2"/>
      <c r="AD1129" s="2"/>
      <c r="AE1129" s="2"/>
      <c r="AF1129" s="2"/>
      <c r="AG1129" s="2"/>
      <c r="AH1129" s="2"/>
      <c r="AI1129" s="2"/>
      <c r="AJ1129" s="2"/>
    </row>
    <row r="1130" ht="34.5" customHeight="1">
      <c r="A1130" s="2"/>
      <c r="B1130" s="50">
        <f t="shared" si="1"/>
        <v>1092</v>
      </c>
      <c r="C1130" s="79"/>
      <c r="D1130" s="80"/>
      <c r="E1130" s="80"/>
      <c r="F1130" s="80"/>
      <c r="G1130" s="80"/>
      <c r="H1130" s="80"/>
      <c r="I1130" s="80"/>
      <c r="J1130" s="80"/>
      <c r="K1130" s="80"/>
      <c r="L1130" s="81"/>
      <c r="M1130" s="82"/>
      <c r="N1130" s="40"/>
      <c r="O1130" s="40"/>
      <c r="P1130" s="40"/>
      <c r="Q1130" s="56"/>
      <c r="R1130" s="82"/>
      <c r="S1130" s="40"/>
      <c r="T1130" s="40"/>
      <c r="U1130" s="40"/>
      <c r="V1130" s="56"/>
      <c r="W1130" s="83"/>
      <c r="X1130" s="84"/>
      <c r="Y1130" s="85"/>
      <c r="Z1130" s="70" t="str">
        <f>IFERROR(VLOOKUP(Y1130, '【参考】数式用'!$A$2:$B$50, 2, FALSE), "")</f>
        <v/>
      </c>
      <c r="AA1130" s="2"/>
      <c r="AB1130" s="2"/>
      <c r="AC1130" s="2"/>
      <c r="AD1130" s="2"/>
      <c r="AE1130" s="2"/>
      <c r="AF1130" s="2"/>
      <c r="AG1130" s="2"/>
      <c r="AH1130" s="2"/>
      <c r="AI1130" s="2"/>
      <c r="AJ1130" s="2"/>
    </row>
    <row r="1131" ht="34.5" customHeight="1">
      <c r="A1131" s="2"/>
      <c r="B1131" s="50">
        <f t="shared" si="1"/>
        <v>1093</v>
      </c>
      <c r="C1131" s="79"/>
      <c r="D1131" s="80"/>
      <c r="E1131" s="80"/>
      <c r="F1131" s="80"/>
      <c r="G1131" s="80"/>
      <c r="H1131" s="80"/>
      <c r="I1131" s="80"/>
      <c r="J1131" s="80"/>
      <c r="K1131" s="80"/>
      <c r="L1131" s="81"/>
      <c r="M1131" s="82"/>
      <c r="N1131" s="40"/>
      <c r="O1131" s="40"/>
      <c r="P1131" s="40"/>
      <c r="Q1131" s="56"/>
      <c r="R1131" s="82"/>
      <c r="S1131" s="40"/>
      <c r="T1131" s="40"/>
      <c r="U1131" s="40"/>
      <c r="V1131" s="56"/>
      <c r="W1131" s="83"/>
      <c r="X1131" s="84"/>
      <c r="Y1131" s="85"/>
      <c r="Z1131" s="70" t="str">
        <f>IFERROR(VLOOKUP(Y1131, '【参考】数式用'!$A$2:$B$50, 2, FALSE), "")</f>
        <v/>
      </c>
      <c r="AA1131" s="2"/>
      <c r="AB1131" s="2"/>
      <c r="AC1131" s="2"/>
      <c r="AD1131" s="2"/>
      <c r="AE1131" s="2"/>
      <c r="AF1131" s="2"/>
      <c r="AG1131" s="2"/>
      <c r="AH1131" s="2"/>
      <c r="AI1131" s="2"/>
      <c r="AJ1131" s="2"/>
    </row>
    <row r="1132" ht="34.5" customHeight="1">
      <c r="A1132" s="2"/>
      <c r="B1132" s="50">
        <f t="shared" si="1"/>
        <v>1094</v>
      </c>
      <c r="C1132" s="79"/>
      <c r="D1132" s="80"/>
      <c r="E1132" s="80"/>
      <c r="F1132" s="80"/>
      <c r="G1132" s="80"/>
      <c r="H1132" s="80"/>
      <c r="I1132" s="80"/>
      <c r="J1132" s="80"/>
      <c r="K1132" s="80"/>
      <c r="L1132" s="81"/>
      <c r="M1132" s="82"/>
      <c r="N1132" s="40"/>
      <c r="O1132" s="40"/>
      <c r="P1132" s="40"/>
      <c r="Q1132" s="56"/>
      <c r="R1132" s="82"/>
      <c r="S1132" s="40"/>
      <c r="T1132" s="40"/>
      <c r="U1132" s="40"/>
      <c r="V1132" s="56"/>
      <c r="W1132" s="83"/>
      <c r="X1132" s="84"/>
      <c r="Y1132" s="85"/>
      <c r="Z1132" s="70" t="str">
        <f>IFERROR(VLOOKUP(Y1132, '【参考】数式用'!$A$2:$B$50, 2, FALSE), "")</f>
        <v/>
      </c>
      <c r="AA1132" s="2"/>
      <c r="AB1132" s="2"/>
      <c r="AC1132" s="2"/>
      <c r="AD1132" s="2"/>
      <c r="AE1132" s="2"/>
      <c r="AF1132" s="2"/>
      <c r="AG1132" s="2"/>
      <c r="AH1132" s="2"/>
      <c r="AI1132" s="2"/>
      <c r="AJ1132" s="2"/>
    </row>
    <row r="1133" ht="34.5" customHeight="1">
      <c r="A1133" s="2"/>
      <c r="B1133" s="50">
        <f t="shared" si="1"/>
        <v>1095</v>
      </c>
      <c r="C1133" s="79"/>
      <c r="D1133" s="80"/>
      <c r="E1133" s="80"/>
      <c r="F1133" s="80"/>
      <c r="G1133" s="80"/>
      <c r="H1133" s="80"/>
      <c r="I1133" s="80"/>
      <c r="J1133" s="80"/>
      <c r="K1133" s="80"/>
      <c r="L1133" s="81"/>
      <c r="M1133" s="82"/>
      <c r="N1133" s="40"/>
      <c r="O1133" s="40"/>
      <c r="P1133" s="40"/>
      <c r="Q1133" s="56"/>
      <c r="R1133" s="82"/>
      <c r="S1133" s="40"/>
      <c r="T1133" s="40"/>
      <c r="U1133" s="40"/>
      <c r="V1133" s="56"/>
      <c r="W1133" s="83"/>
      <c r="X1133" s="84"/>
      <c r="Y1133" s="85"/>
      <c r="Z1133" s="70" t="str">
        <f>IFERROR(VLOOKUP(Y1133, '【参考】数式用'!$A$2:$B$50, 2, FALSE), "")</f>
        <v/>
      </c>
      <c r="AA1133" s="2"/>
      <c r="AB1133" s="2"/>
      <c r="AC1133" s="2"/>
      <c r="AD1133" s="2"/>
      <c r="AE1133" s="2"/>
      <c r="AF1133" s="2"/>
      <c r="AG1133" s="2"/>
      <c r="AH1133" s="2"/>
      <c r="AI1133" s="2"/>
      <c r="AJ1133" s="2"/>
    </row>
    <row r="1134" ht="34.5" customHeight="1">
      <c r="A1134" s="2"/>
      <c r="B1134" s="50">
        <f t="shared" si="1"/>
        <v>1096</v>
      </c>
      <c r="C1134" s="79"/>
      <c r="D1134" s="80"/>
      <c r="E1134" s="80"/>
      <c r="F1134" s="80"/>
      <c r="G1134" s="80"/>
      <c r="H1134" s="80"/>
      <c r="I1134" s="80"/>
      <c r="J1134" s="80"/>
      <c r="K1134" s="80"/>
      <c r="L1134" s="81"/>
      <c r="M1134" s="82"/>
      <c r="N1134" s="40"/>
      <c r="O1134" s="40"/>
      <c r="P1134" s="40"/>
      <c r="Q1134" s="56"/>
      <c r="R1134" s="82"/>
      <c r="S1134" s="40"/>
      <c r="T1134" s="40"/>
      <c r="U1134" s="40"/>
      <c r="V1134" s="56"/>
      <c r="W1134" s="83"/>
      <c r="X1134" s="84"/>
      <c r="Y1134" s="85"/>
      <c r="Z1134" s="70" t="str">
        <f>IFERROR(VLOOKUP(Y1134, '【参考】数式用'!$A$2:$B$50, 2, FALSE), "")</f>
        <v/>
      </c>
      <c r="AA1134" s="2"/>
      <c r="AB1134" s="2"/>
      <c r="AC1134" s="2"/>
      <c r="AD1134" s="2"/>
      <c r="AE1134" s="2"/>
      <c r="AF1134" s="2"/>
      <c r="AG1134" s="2"/>
      <c r="AH1134" s="2"/>
      <c r="AI1134" s="2"/>
      <c r="AJ1134" s="2"/>
    </row>
    <row r="1135" ht="34.5" customHeight="1">
      <c r="A1135" s="2"/>
      <c r="B1135" s="50">
        <f t="shared" si="1"/>
        <v>1097</v>
      </c>
      <c r="C1135" s="79"/>
      <c r="D1135" s="80"/>
      <c r="E1135" s="80"/>
      <c r="F1135" s="80"/>
      <c r="G1135" s="80"/>
      <c r="H1135" s="80"/>
      <c r="I1135" s="80"/>
      <c r="J1135" s="80"/>
      <c r="K1135" s="80"/>
      <c r="L1135" s="81"/>
      <c r="M1135" s="82"/>
      <c r="N1135" s="40"/>
      <c r="O1135" s="40"/>
      <c r="P1135" s="40"/>
      <c r="Q1135" s="56"/>
      <c r="R1135" s="82"/>
      <c r="S1135" s="40"/>
      <c r="T1135" s="40"/>
      <c r="U1135" s="40"/>
      <c r="V1135" s="56"/>
      <c r="W1135" s="83"/>
      <c r="X1135" s="84"/>
      <c r="Y1135" s="85"/>
      <c r="Z1135" s="70" t="str">
        <f>IFERROR(VLOOKUP(Y1135, '【参考】数式用'!$A$2:$B$50, 2, FALSE), "")</f>
        <v/>
      </c>
      <c r="AA1135" s="2"/>
      <c r="AB1135" s="2"/>
      <c r="AC1135" s="2"/>
      <c r="AD1135" s="2"/>
      <c r="AE1135" s="2"/>
      <c r="AF1135" s="2"/>
      <c r="AG1135" s="2"/>
      <c r="AH1135" s="2"/>
      <c r="AI1135" s="2"/>
      <c r="AJ1135" s="2"/>
    </row>
    <row r="1136" ht="34.5" customHeight="1">
      <c r="A1136" s="2"/>
      <c r="B1136" s="50">
        <f t="shared" si="1"/>
        <v>1098</v>
      </c>
      <c r="C1136" s="79"/>
      <c r="D1136" s="80"/>
      <c r="E1136" s="80"/>
      <c r="F1136" s="80"/>
      <c r="G1136" s="80"/>
      <c r="H1136" s="80"/>
      <c r="I1136" s="80"/>
      <c r="J1136" s="80"/>
      <c r="K1136" s="80"/>
      <c r="L1136" s="81"/>
      <c r="M1136" s="82"/>
      <c r="N1136" s="40"/>
      <c r="O1136" s="40"/>
      <c r="P1136" s="40"/>
      <c r="Q1136" s="56"/>
      <c r="R1136" s="82"/>
      <c r="S1136" s="40"/>
      <c r="T1136" s="40"/>
      <c r="U1136" s="40"/>
      <c r="V1136" s="56"/>
      <c r="W1136" s="83"/>
      <c r="X1136" s="84"/>
      <c r="Y1136" s="85"/>
      <c r="Z1136" s="70" t="str">
        <f>IFERROR(VLOOKUP(Y1136, '【参考】数式用'!$A$2:$B$50, 2, FALSE), "")</f>
        <v/>
      </c>
      <c r="AA1136" s="2"/>
      <c r="AB1136" s="2"/>
      <c r="AC1136" s="2"/>
      <c r="AD1136" s="2"/>
      <c r="AE1136" s="2"/>
      <c r="AF1136" s="2"/>
      <c r="AG1136" s="2"/>
      <c r="AH1136" s="2"/>
      <c r="AI1136" s="2"/>
      <c r="AJ1136" s="2"/>
    </row>
    <row r="1137" ht="34.5" customHeight="1">
      <c r="A1137" s="2"/>
      <c r="B1137" s="50">
        <f t="shared" si="1"/>
        <v>1099</v>
      </c>
      <c r="C1137" s="79"/>
      <c r="D1137" s="80"/>
      <c r="E1137" s="80"/>
      <c r="F1137" s="80"/>
      <c r="G1137" s="80"/>
      <c r="H1137" s="80"/>
      <c r="I1137" s="80"/>
      <c r="J1137" s="80"/>
      <c r="K1137" s="80"/>
      <c r="L1137" s="81"/>
      <c r="M1137" s="82"/>
      <c r="N1137" s="40"/>
      <c r="O1137" s="40"/>
      <c r="P1137" s="40"/>
      <c r="Q1137" s="56"/>
      <c r="R1137" s="82"/>
      <c r="S1137" s="40"/>
      <c r="T1137" s="40"/>
      <c r="U1137" s="40"/>
      <c r="V1137" s="56"/>
      <c r="W1137" s="83"/>
      <c r="X1137" s="84"/>
      <c r="Y1137" s="85"/>
      <c r="Z1137" s="70" t="str">
        <f>IFERROR(VLOOKUP(Y1137, '【参考】数式用'!$A$2:$B$50, 2, FALSE), "")</f>
        <v/>
      </c>
      <c r="AA1137" s="2"/>
      <c r="AB1137" s="2"/>
      <c r="AC1137" s="2"/>
      <c r="AD1137" s="2"/>
      <c r="AE1137" s="2"/>
      <c r="AF1137" s="2"/>
      <c r="AG1137" s="2"/>
      <c r="AH1137" s="2"/>
      <c r="AI1137" s="2"/>
      <c r="AJ1137" s="2"/>
    </row>
    <row r="1138" ht="34.5" customHeight="1">
      <c r="A1138" s="2"/>
      <c r="B1138" s="50">
        <f t="shared" si="1"/>
        <v>1100</v>
      </c>
      <c r="C1138" s="79"/>
      <c r="D1138" s="80"/>
      <c r="E1138" s="80"/>
      <c r="F1138" s="80"/>
      <c r="G1138" s="80"/>
      <c r="H1138" s="80"/>
      <c r="I1138" s="80"/>
      <c r="J1138" s="80"/>
      <c r="K1138" s="80"/>
      <c r="L1138" s="81"/>
      <c r="M1138" s="82"/>
      <c r="N1138" s="40"/>
      <c r="O1138" s="40"/>
      <c r="P1138" s="40"/>
      <c r="Q1138" s="56"/>
      <c r="R1138" s="82"/>
      <c r="S1138" s="40"/>
      <c r="T1138" s="40"/>
      <c r="U1138" s="40"/>
      <c r="V1138" s="56"/>
      <c r="W1138" s="83"/>
      <c r="X1138" s="84"/>
      <c r="Y1138" s="85"/>
      <c r="Z1138" s="70" t="str">
        <f>IFERROR(VLOOKUP(Y1138, '【参考】数式用'!$A$2:$B$50, 2, FALSE), "")</f>
        <v/>
      </c>
      <c r="AA1138" s="2"/>
      <c r="AB1138" s="2"/>
      <c r="AC1138" s="2"/>
      <c r="AD1138" s="2"/>
      <c r="AE1138" s="2"/>
      <c r="AF1138" s="2"/>
      <c r="AG1138" s="2"/>
      <c r="AH1138" s="2"/>
      <c r="AI1138" s="2"/>
      <c r="AJ1138" s="2"/>
    </row>
    <row r="1139" ht="34.5" customHeight="1">
      <c r="A1139" s="2"/>
      <c r="B1139" s="50">
        <f t="shared" si="1"/>
        <v>1101</v>
      </c>
      <c r="C1139" s="79"/>
      <c r="D1139" s="80"/>
      <c r="E1139" s="80"/>
      <c r="F1139" s="80"/>
      <c r="G1139" s="80"/>
      <c r="H1139" s="80"/>
      <c r="I1139" s="80"/>
      <c r="J1139" s="80"/>
      <c r="K1139" s="80"/>
      <c r="L1139" s="81"/>
      <c r="M1139" s="82"/>
      <c r="N1139" s="40"/>
      <c r="O1139" s="40"/>
      <c r="P1139" s="40"/>
      <c r="Q1139" s="56"/>
      <c r="R1139" s="82"/>
      <c r="S1139" s="40"/>
      <c r="T1139" s="40"/>
      <c r="U1139" s="40"/>
      <c r="V1139" s="56"/>
      <c r="W1139" s="83"/>
      <c r="X1139" s="84"/>
      <c r="Y1139" s="85"/>
      <c r="Z1139" s="70" t="str">
        <f>IFERROR(VLOOKUP(Y1139, '【参考】数式用'!$A$2:$B$50, 2, FALSE), "")</f>
        <v/>
      </c>
      <c r="AA1139" s="2"/>
      <c r="AB1139" s="2"/>
      <c r="AC1139" s="2"/>
      <c r="AD1139" s="2"/>
      <c r="AE1139" s="2"/>
      <c r="AF1139" s="2"/>
      <c r="AG1139" s="2"/>
      <c r="AH1139" s="2"/>
      <c r="AI1139" s="2"/>
      <c r="AJ1139" s="2"/>
    </row>
    <row r="1140" ht="34.5" customHeight="1">
      <c r="A1140" s="2"/>
      <c r="B1140" s="50">
        <f t="shared" si="1"/>
        <v>1102</v>
      </c>
      <c r="C1140" s="79"/>
      <c r="D1140" s="80"/>
      <c r="E1140" s="80"/>
      <c r="F1140" s="80"/>
      <c r="G1140" s="80"/>
      <c r="H1140" s="80"/>
      <c r="I1140" s="80"/>
      <c r="J1140" s="80"/>
      <c r="K1140" s="80"/>
      <c r="L1140" s="81"/>
      <c r="M1140" s="82"/>
      <c r="N1140" s="40"/>
      <c r="O1140" s="40"/>
      <c r="P1140" s="40"/>
      <c r="Q1140" s="56"/>
      <c r="R1140" s="82"/>
      <c r="S1140" s="40"/>
      <c r="T1140" s="40"/>
      <c r="U1140" s="40"/>
      <c r="V1140" s="56"/>
      <c r="W1140" s="83"/>
      <c r="X1140" s="84"/>
      <c r="Y1140" s="85"/>
      <c r="Z1140" s="70" t="str">
        <f>IFERROR(VLOOKUP(Y1140, '【参考】数式用'!$A$2:$B$50, 2, FALSE), "")</f>
        <v/>
      </c>
      <c r="AA1140" s="2"/>
      <c r="AB1140" s="2"/>
      <c r="AC1140" s="2"/>
      <c r="AD1140" s="2"/>
      <c r="AE1140" s="2"/>
      <c r="AF1140" s="2"/>
      <c r="AG1140" s="2"/>
      <c r="AH1140" s="2"/>
      <c r="AI1140" s="2"/>
      <c r="AJ1140" s="2"/>
    </row>
    <row r="1141" ht="34.5" customHeight="1">
      <c r="A1141" s="2"/>
      <c r="B1141" s="50">
        <f t="shared" si="1"/>
        <v>1103</v>
      </c>
      <c r="C1141" s="79"/>
      <c r="D1141" s="80"/>
      <c r="E1141" s="80"/>
      <c r="F1141" s="80"/>
      <c r="G1141" s="80"/>
      <c r="H1141" s="80"/>
      <c r="I1141" s="80"/>
      <c r="J1141" s="80"/>
      <c r="K1141" s="80"/>
      <c r="L1141" s="81"/>
      <c r="M1141" s="82"/>
      <c r="N1141" s="40"/>
      <c r="O1141" s="40"/>
      <c r="P1141" s="40"/>
      <c r="Q1141" s="56"/>
      <c r="R1141" s="82"/>
      <c r="S1141" s="40"/>
      <c r="T1141" s="40"/>
      <c r="U1141" s="40"/>
      <c r="V1141" s="56"/>
      <c r="W1141" s="83"/>
      <c r="X1141" s="84"/>
      <c r="Y1141" s="85"/>
      <c r="Z1141" s="70" t="str">
        <f>IFERROR(VLOOKUP(Y1141, '【参考】数式用'!$A$2:$B$50, 2, FALSE), "")</f>
        <v/>
      </c>
      <c r="AA1141" s="2"/>
      <c r="AB1141" s="2"/>
      <c r="AC1141" s="2"/>
      <c r="AD1141" s="2"/>
      <c r="AE1141" s="2"/>
      <c r="AF1141" s="2"/>
      <c r="AG1141" s="2"/>
      <c r="AH1141" s="2"/>
      <c r="AI1141" s="2"/>
      <c r="AJ1141" s="2"/>
    </row>
    <row r="1142" ht="34.5" customHeight="1">
      <c r="A1142" s="2"/>
      <c r="B1142" s="50">
        <f t="shared" si="1"/>
        <v>1104</v>
      </c>
      <c r="C1142" s="79"/>
      <c r="D1142" s="80"/>
      <c r="E1142" s="80"/>
      <c r="F1142" s="80"/>
      <c r="G1142" s="80"/>
      <c r="H1142" s="80"/>
      <c r="I1142" s="80"/>
      <c r="J1142" s="80"/>
      <c r="K1142" s="80"/>
      <c r="L1142" s="81"/>
      <c r="M1142" s="82"/>
      <c r="N1142" s="40"/>
      <c r="O1142" s="40"/>
      <c r="P1142" s="40"/>
      <c r="Q1142" s="56"/>
      <c r="R1142" s="82"/>
      <c r="S1142" s="40"/>
      <c r="T1142" s="40"/>
      <c r="U1142" s="40"/>
      <c r="V1142" s="56"/>
      <c r="W1142" s="83"/>
      <c r="X1142" s="84"/>
      <c r="Y1142" s="85"/>
      <c r="Z1142" s="70" t="str">
        <f>IFERROR(VLOOKUP(Y1142, '【参考】数式用'!$A$2:$B$50, 2, FALSE), "")</f>
        <v/>
      </c>
      <c r="AA1142" s="2"/>
      <c r="AB1142" s="2"/>
      <c r="AC1142" s="2"/>
      <c r="AD1142" s="2"/>
      <c r="AE1142" s="2"/>
      <c r="AF1142" s="2"/>
      <c r="AG1142" s="2"/>
      <c r="AH1142" s="2"/>
      <c r="AI1142" s="2"/>
      <c r="AJ1142" s="2"/>
    </row>
    <row r="1143" ht="34.5" customHeight="1">
      <c r="A1143" s="2"/>
      <c r="B1143" s="50">
        <f t="shared" si="1"/>
        <v>1105</v>
      </c>
      <c r="C1143" s="79"/>
      <c r="D1143" s="80"/>
      <c r="E1143" s="80"/>
      <c r="F1143" s="80"/>
      <c r="G1143" s="80"/>
      <c r="H1143" s="80"/>
      <c r="I1143" s="80"/>
      <c r="J1143" s="80"/>
      <c r="K1143" s="80"/>
      <c r="L1143" s="81"/>
      <c r="M1143" s="82"/>
      <c r="N1143" s="40"/>
      <c r="O1143" s="40"/>
      <c r="P1143" s="40"/>
      <c r="Q1143" s="56"/>
      <c r="R1143" s="82"/>
      <c r="S1143" s="40"/>
      <c r="T1143" s="40"/>
      <c r="U1143" s="40"/>
      <c r="V1143" s="56"/>
      <c r="W1143" s="83"/>
      <c r="X1143" s="84"/>
      <c r="Y1143" s="85"/>
      <c r="Z1143" s="70" t="str">
        <f>IFERROR(VLOOKUP(Y1143, '【参考】数式用'!$A$2:$B$50, 2, FALSE), "")</f>
        <v/>
      </c>
      <c r="AA1143" s="2"/>
      <c r="AB1143" s="2"/>
      <c r="AC1143" s="2"/>
      <c r="AD1143" s="2"/>
      <c r="AE1143" s="2"/>
      <c r="AF1143" s="2"/>
      <c r="AG1143" s="2"/>
      <c r="AH1143" s="2"/>
      <c r="AI1143" s="2"/>
      <c r="AJ1143" s="2"/>
    </row>
    <row r="1144" ht="34.5" customHeight="1">
      <c r="A1144" s="2"/>
      <c r="B1144" s="50">
        <f t="shared" si="1"/>
        <v>1106</v>
      </c>
      <c r="C1144" s="79"/>
      <c r="D1144" s="80"/>
      <c r="E1144" s="80"/>
      <c r="F1144" s="80"/>
      <c r="G1144" s="80"/>
      <c r="H1144" s="80"/>
      <c r="I1144" s="80"/>
      <c r="J1144" s="80"/>
      <c r="K1144" s="80"/>
      <c r="L1144" s="81"/>
      <c r="M1144" s="82"/>
      <c r="N1144" s="40"/>
      <c r="O1144" s="40"/>
      <c r="P1144" s="40"/>
      <c r="Q1144" s="56"/>
      <c r="R1144" s="82"/>
      <c r="S1144" s="40"/>
      <c r="T1144" s="40"/>
      <c r="U1144" s="40"/>
      <c r="V1144" s="56"/>
      <c r="W1144" s="83"/>
      <c r="X1144" s="84"/>
      <c r="Y1144" s="85"/>
      <c r="Z1144" s="70" t="str">
        <f>IFERROR(VLOOKUP(Y1144, '【参考】数式用'!$A$2:$B$50, 2, FALSE), "")</f>
        <v/>
      </c>
      <c r="AA1144" s="2"/>
      <c r="AB1144" s="2"/>
      <c r="AC1144" s="2"/>
      <c r="AD1144" s="2"/>
      <c r="AE1144" s="2"/>
      <c r="AF1144" s="2"/>
      <c r="AG1144" s="2"/>
      <c r="AH1144" s="2"/>
      <c r="AI1144" s="2"/>
      <c r="AJ1144" s="2"/>
    </row>
    <row r="1145" ht="34.5" customHeight="1">
      <c r="A1145" s="2"/>
      <c r="B1145" s="50">
        <f t="shared" si="1"/>
        <v>1107</v>
      </c>
      <c r="C1145" s="79"/>
      <c r="D1145" s="80"/>
      <c r="E1145" s="80"/>
      <c r="F1145" s="80"/>
      <c r="G1145" s="80"/>
      <c r="H1145" s="80"/>
      <c r="I1145" s="80"/>
      <c r="J1145" s="80"/>
      <c r="K1145" s="80"/>
      <c r="L1145" s="81"/>
      <c r="M1145" s="82"/>
      <c r="N1145" s="40"/>
      <c r="O1145" s="40"/>
      <c r="P1145" s="40"/>
      <c r="Q1145" s="56"/>
      <c r="R1145" s="82"/>
      <c r="S1145" s="40"/>
      <c r="T1145" s="40"/>
      <c r="U1145" s="40"/>
      <c r="V1145" s="56"/>
      <c r="W1145" s="83"/>
      <c r="X1145" s="84"/>
      <c r="Y1145" s="85"/>
      <c r="Z1145" s="70" t="str">
        <f>IFERROR(VLOOKUP(Y1145, '【参考】数式用'!$A$2:$B$50, 2, FALSE), "")</f>
        <v/>
      </c>
      <c r="AA1145" s="2"/>
      <c r="AB1145" s="2"/>
      <c r="AC1145" s="2"/>
      <c r="AD1145" s="2"/>
      <c r="AE1145" s="2"/>
      <c r="AF1145" s="2"/>
      <c r="AG1145" s="2"/>
      <c r="AH1145" s="2"/>
      <c r="AI1145" s="2"/>
      <c r="AJ1145" s="2"/>
    </row>
    <row r="1146" ht="34.5" customHeight="1">
      <c r="A1146" s="2"/>
      <c r="B1146" s="50">
        <f t="shared" si="1"/>
        <v>1108</v>
      </c>
      <c r="C1146" s="79"/>
      <c r="D1146" s="80"/>
      <c r="E1146" s="80"/>
      <c r="F1146" s="80"/>
      <c r="G1146" s="80"/>
      <c r="H1146" s="80"/>
      <c r="I1146" s="80"/>
      <c r="J1146" s="80"/>
      <c r="K1146" s="80"/>
      <c r="L1146" s="81"/>
      <c r="M1146" s="82"/>
      <c r="N1146" s="40"/>
      <c r="O1146" s="40"/>
      <c r="P1146" s="40"/>
      <c r="Q1146" s="56"/>
      <c r="R1146" s="82"/>
      <c r="S1146" s="40"/>
      <c r="T1146" s="40"/>
      <c r="U1146" s="40"/>
      <c r="V1146" s="56"/>
      <c r="W1146" s="83"/>
      <c r="X1146" s="84"/>
      <c r="Y1146" s="85"/>
      <c r="Z1146" s="70" t="str">
        <f>IFERROR(VLOOKUP(Y1146, '【参考】数式用'!$A$2:$B$50, 2, FALSE), "")</f>
        <v/>
      </c>
      <c r="AA1146" s="2"/>
      <c r="AB1146" s="2"/>
      <c r="AC1146" s="2"/>
      <c r="AD1146" s="2"/>
      <c r="AE1146" s="2"/>
      <c r="AF1146" s="2"/>
      <c r="AG1146" s="2"/>
      <c r="AH1146" s="2"/>
      <c r="AI1146" s="2"/>
      <c r="AJ1146" s="2"/>
    </row>
    <row r="1147" ht="34.5" customHeight="1">
      <c r="A1147" s="2"/>
      <c r="B1147" s="50">
        <f t="shared" si="1"/>
        <v>1109</v>
      </c>
      <c r="C1147" s="79"/>
      <c r="D1147" s="80"/>
      <c r="E1147" s="80"/>
      <c r="F1147" s="80"/>
      <c r="G1147" s="80"/>
      <c r="H1147" s="80"/>
      <c r="I1147" s="80"/>
      <c r="J1147" s="80"/>
      <c r="K1147" s="80"/>
      <c r="L1147" s="81"/>
      <c r="M1147" s="82"/>
      <c r="N1147" s="40"/>
      <c r="O1147" s="40"/>
      <c r="P1147" s="40"/>
      <c r="Q1147" s="56"/>
      <c r="R1147" s="82"/>
      <c r="S1147" s="40"/>
      <c r="T1147" s="40"/>
      <c r="U1147" s="40"/>
      <c r="V1147" s="56"/>
      <c r="W1147" s="83"/>
      <c r="X1147" s="84"/>
      <c r="Y1147" s="85"/>
      <c r="Z1147" s="70" t="str">
        <f>IFERROR(VLOOKUP(Y1147, '【参考】数式用'!$A$2:$B$50, 2, FALSE), "")</f>
        <v/>
      </c>
      <c r="AA1147" s="2"/>
      <c r="AB1147" s="2"/>
      <c r="AC1147" s="2"/>
      <c r="AD1147" s="2"/>
      <c r="AE1147" s="2"/>
      <c r="AF1147" s="2"/>
      <c r="AG1147" s="2"/>
      <c r="AH1147" s="2"/>
      <c r="AI1147" s="2"/>
      <c r="AJ1147" s="2"/>
    </row>
    <row r="1148" ht="34.5" customHeight="1">
      <c r="A1148" s="2"/>
      <c r="B1148" s="50">
        <f t="shared" si="1"/>
        <v>1110</v>
      </c>
      <c r="C1148" s="79"/>
      <c r="D1148" s="80"/>
      <c r="E1148" s="80"/>
      <c r="F1148" s="80"/>
      <c r="G1148" s="80"/>
      <c r="H1148" s="80"/>
      <c r="I1148" s="80"/>
      <c r="J1148" s="80"/>
      <c r="K1148" s="80"/>
      <c r="L1148" s="81"/>
      <c r="M1148" s="82"/>
      <c r="N1148" s="40"/>
      <c r="O1148" s="40"/>
      <c r="P1148" s="40"/>
      <c r="Q1148" s="56"/>
      <c r="R1148" s="82"/>
      <c r="S1148" s="40"/>
      <c r="T1148" s="40"/>
      <c r="U1148" s="40"/>
      <c r="V1148" s="56"/>
      <c r="W1148" s="83"/>
      <c r="X1148" s="84"/>
      <c r="Y1148" s="85"/>
      <c r="Z1148" s="70" t="str">
        <f>IFERROR(VLOOKUP(Y1148, '【参考】数式用'!$A$2:$B$50, 2, FALSE), "")</f>
        <v/>
      </c>
      <c r="AA1148" s="2"/>
      <c r="AB1148" s="2"/>
      <c r="AC1148" s="2"/>
      <c r="AD1148" s="2"/>
      <c r="AE1148" s="2"/>
      <c r="AF1148" s="2"/>
      <c r="AG1148" s="2"/>
      <c r="AH1148" s="2"/>
      <c r="AI1148" s="2"/>
      <c r="AJ1148" s="2"/>
    </row>
    <row r="1149" ht="34.5" customHeight="1">
      <c r="A1149" s="2"/>
      <c r="B1149" s="50">
        <f t="shared" si="1"/>
        <v>1111</v>
      </c>
      <c r="C1149" s="79"/>
      <c r="D1149" s="80"/>
      <c r="E1149" s="80"/>
      <c r="F1149" s="80"/>
      <c r="G1149" s="80"/>
      <c r="H1149" s="80"/>
      <c r="I1149" s="80"/>
      <c r="J1149" s="80"/>
      <c r="K1149" s="80"/>
      <c r="L1149" s="81"/>
      <c r="M1149" s="82"/>
      <c r="N1149" s="40"/>
      <c r="O1149" s="40"/>
      <c r="P1149" s="40"/>
      <c r="Q1149" s="56"/>
      <c r="R1149" s="82"/>
      <c r="S1149" s="40"/>
      <c r="T1149" s="40"/>
      <c r="U1149" s="40"/>
      <c r="V1149" s="56"/>
      <c r="W1149" s="83"/>
      <c r="X1149" s="84"/>
      <c r="Y1149" s="85"/>
      <c r="Z1149" s="70" t="str">
        <f>IFERROR(VLOOKUP(Y1149, '【参考】数式用'!$A$2:$B$50, 2, FALSE), "")</f>
        <v/>
      </c>
      <c r="AA1149" s="2"/>
      <c r="AB1149" s="2"/>
      <c r="AC1149" s="2"/>
      <c r="AD1149" s="2"/>
      <c r="AE1149" s="2"/>
      <c r="AF1149" s="2"/>
      <c r="AG1149" s="2"/>
      <c r="AH1149" s="2"/>
      <c r="AI1149" s="2"/>
      <c r="AJ1149" s="2"/>
    </row>
    <row r="1150" ht="34.5" customHeight="1">
      <c r="A1150" s="2"/>
      <c r="B1150" s="50">
        <f t="shared" si="1"/>
        <v>1112</v>
      </c>
      <c r="C1150" s="79"/>
      <c r="D1150" s="80"/>
      <c r="E1150" s="80"/>
      <c r="F1150" s="80"/>
      <c r="G1150" s="80"/>
      <c r="H1150" s="80"/>
      <c r="I1150" s="80"/>
      <c r="J1150" s="80"/>
      <c r="K1150" s="80"/>
      <c r="L1150" s="81"/>
      <c r="M1150" s="82"/>
      <c r="N1150" s="40"/>
      <c r="O1150" s="40"/>
      <c r="P1150" s="40"/>
      <c r="Q1150" s="56"/>
      <c r="R1150" s="82"/>
      <c r="S1150" s="40"/>
      <c r="T1150" s="40"/>
      <c r="U1150" s="40"/>
      <c r="V1150" s="56"/>
      <c r="W1150" s="83"/>
      <c r="X1150" s="84"/>
      <c r="Y1150" s="85"/>
      <c r="Z1150" s="70" t="str">
        <f>IFERROR(VLOOKUP(Y1150, '【参考】数式用'!$A$2:$B$50, 2, FALSE), "")</f>
        <v/>
      </c>
      <c r="AA1150" s="2"/>
      <c r="AB1150" s="2"/>
      <c r="AC1150" s="2"/>
      <c r="AD1150" s="2"/>
      <c r="AE1150" s="2"/>
      <c r="AF1150" s="2"/>
      <c r="AG1150" s="2"/>
      <c r="AH1150" s="2"/>
      <c r="AI1150" s="2"/>
      <c r="AJ1150" s="2"/>
    </row>
    <row r="1151" ht="34.5" customHeight="1">
      <c r="A1151" s="2"/>
      <c r="B1151" s="50">
        <f t="shared" si="1"/>
        <v>1113</v>
      </c>
      <c r="C1151" s="79"/>
      <c r="D1151" s="80"/>
      <c r="E1151" s="80"/>
      <c r="F1151" s="80"/>
      <c r="G1151" s="80"/>
      <c r="H1151" s="80"/>
      <c r="I1151" s="80"/>
      <c r="J1151" s="80"/>
      <c r="K1151" s="80"/>
      <c r="L1151" s="81"/>
      <c r="M1151" s="82"/>
      <c r="N1151" s="40"/>
      <c r="O1151" s="40"/>
      <c r="P1151" s="40"/>
      <c r="Q1151" s="56"/>
      <c r="R1151" s="82"/>
      <c r="S1151" s="40"/>
      <c r="T1151" s="40"/>
      <c r="U1151" s="40"/>
      <c r="V1151" s="56"/>
      <c r="W1151" s="83"/>
      <c r="X1151" s="84"/>
      <c r="Y1151" s="85"/>
      <c r="Z1151" s="70" t="str">
        <f>IFERROR(VLOOKUP(Y1151, '【参考】数式用'!$A$2:$B$50, 2, FALSE), "")</f>
        <v/>
      </c>
      <c r="AA1151" s="2"/>
      <c r="AB1151" s="2"/>
      <c r="AC1151" s="2"/>
      <c r="AD1151" s="2"/>
      <c r="AE1151" s="2"/>
      <c r="AF1151" s="2"/>
      <c r="AG1151" s="2"/>
      <c r="AH1151" s="2"/>
      <c r="AI1151" s="2"/>
      <c r="AJ1151" s="2"/>
    </row>
    <row r="1152" ht="34.5" customHeight="1">
      <c r="A1152" s="2"/>
      <c r="B1152" s="50">
        <f t="shared" si="1"/>
        <v>1114</v>
      </c>
      <c r="C1152" s="79"/>
      <c r="D1152" s="80"/>
      <c r="E1152" s="80"/>
      <c r="F1152" s="80"/>
      <c r="G1152" s="80"/>
      <c r="H1152" s="80"/>
      <c r="I1152" s="80"/>
      <c r="J1152" s="80"/>
      <c r="K1152" s="80"/>
      <c r="L1152" s="81"/>
      <c r="M1152" s="82"/>
      <c r="N1152" s="40"/>
      <c r="O1152" s="40"/>
      <c r="P1152" s="40"/>
      <c r="Q1152" s="56"/>
      <c r="R1152" s="82"/>
      <c r="S1152" s="40"/>
      <c r="T1152" s="40"/>
      <c r="U1152" s="40"/>
      <c r="V1152" s="56"/>
      <c r="W1152" s="83"/>
      <c r="X1152" s="84"/>
      <c r="Y1152" s="85"/>
      <c r="Z1152" s="70" t="str">
        <f>IFERROR(VLOOKUP(Y1152, '【参考】数式用'!$A$2:$B$50, 2, FALSE), "")</f>
        <v/>
      </c>
      <c r="AA1152" s="2"/>
      <c r="AB1152" s="2"/>
      <c r="AC1152" s="2"/>
      <c r="AD1152" s="2"/>
      <c r="AE1152" s="2"/>
      <c r="AF1152" s="2"/>
      <c r="AG1152" s="2"/>
      <c r="AH1152" s="2"/>
      <c r="AI1152" s="2"/>
      <c r="AJ1152" s="2"/>
    </row>
    <row r="1153" ht="34.5" customHeight="1">
      <c r="A1153" s="2"/>
      <c r="B1153" s="50">
        <f t="shared" si="1"/>
        <v>1115</v>
      </c>
      <c r="C1153" s="79"/>
      <c r="D1153" s="80"/>
      <c r="E1153" s="80"/>
      <c r="F1153" s="80"/>
      <c r="G1153" s="80"/>
      <c r="H1153" s="80"/>
      <c r="I1153" s="80"/>
      <c r="J1153" s="80"/>
      <c r="K1153" s="80"/>
      <c r="L1153" s="81"/>
      <c r="M1153" s="82"/>
      <c r="N1153" s="40"/>
      <c r="O1153" s="40"/>
      <c r="P1153" s="40"/>
      <c r="Q1153" s="56"/>
      <c r="R1153" s="82"/>
      <c r="S1153" s="40"/>
      <c r="T1153" s="40"/>
      <c r="U1153" s="40"/>
      <c r="V1153" s="56"/>
      <c r="W1153" s="83"/>
      <c r="X1153" s="84"/>
      <c r="Y1153" s="85"/>
      <c r="Z1153" s="70" t="str">
        <f>IFERROR(VLOOKUP(Y1153, '【参考】数式用'!$A$2:$B$50, 2, FALSE), "")</f>
        <v/>
      </c>
      <c r="AA1153" s="2"/>
      <c r="AB1153" s="2"/>
      <c r="AC1153" s="2"/>
      <c r="AD1153" s="2"/>
      <c r="AE1153" s="2"/>
      <c r="AF1153" s="2"/>
      <c r="AG1153" s="2"/>
      <c r="AH1153" s="2"/>
      <c r="AI1153" s="2"/>
      <c r="AJ1153" s="2"/>
    </row>
    <row r="1154" ht="34.5" customHeight="1">
      <c r="A1154" s="2"/>
      <c r="B1154" s="50">
        <f t="shared" si="1"/>
        <v>1116</v>
      </c>
      <c r="C1154" s="79"/>
      <c r="D1154" s="80"/>
      <c r="E1154" s="80"/>
      <c r="F1154" s="80"/>
      <c r="G1154" s="80"/>
      <c r="H1154" s="80"/>
      <c r="I1154" s="80"/>
      <c r="J1154" s="80"/>
      <c r="K1154" s="80"/>
      <c r="L1154" s="81"/>
      <c r="M1154" s="82"/>
      <c r="N1154" s="40"/>
      <c r="O1154" s="40"/>
      <c r="P1154" s="40"/>
      <c r="Q1154" s="56"/>
      <c r="R1154" s="82"/>
      <c r="S1154" s="40"/>
      <c r="T1154" s="40"/>
      <c r="U1154" s="40"/>
      <c r="V1154" s="56"/>
      <c r="W1154" s="83"/>
      <c r="X1154" s="84"/>
      <c r="Y1154" s="85"/>
      <c r="Z1154" s="70" t="str">
        <f>IFERROR(VLOOKUP(Y1154, '【参考】数式用'!$A$2:$B$50, 2, FALSE), "")</f>
        <v/>
      </c>
      <c r="AA1154" s="2"/>
      <c r="AB1154" s="2"/>
      <c r="AC1154" s="2"/>
      <c r="AD1154" s="2"/>
      <c r="AE1154" s="2"/>
      <c r="AF1154" s="2"/>
      <c r="AG1154" s="2"/>
      <c r="AH1154" s="2"/>
      <c r="AI1154" s="2"/>
      <c r="AJ1154" s="2"/>
    </row>
    <row r="1155" ht="34.5" customHeight="1">
      <c r="A1155" s="2"/>
      <c r="B1155" s="50">
        <f t="shared" si="1"/>
        <v>1117</v>
      </c>
      <c r="C1155" s="79"/>
      <c r="D1155" s="80"/>
      <c r="E1155" s="80"/>
      <c r="F1155" s="80"/>
      <c r="G1155" s="80"/>
      <c r="H1155" s="80"/>
      <c r="I1155" s="80"/>
      <c r="J1155" s="80"/>
      <c r="K1155" s="80"/>
      <c r="L1155" s="81"/>
      <c r="M1155" s="82"/>
      <c r="N1155" s="40"/>
      <c r="O1155" s="40"/>
      <c r="P1155" s="40"/>
      <c r="Q1155" s="56"/>
      <c r="R1155" s="82"/>
      <c r="S1155" s="40"/>
      <c r="T1155" s="40"/>
      <c r="U1155" s="40"/>
      <c r="V1155" s="56"/>
      <c r="W1155" s="83"/>
      <c r="X1155" s="84"/>
      <c r="Y1155" s="85"/>
      <c r="Z1155" s="70" t="str">
        <f>IFERROR(VLOOKUP(Y1155, '【参考】数式用'!$A$2:$B$50, 2, FALSE), "")</f>
        <v/>
      </c>
      <c r="AA1155" s="2"/>
      <c r="AB1155" s="2"/>
      <c r="AC1155" s="2"/>
      <c r="AD1155" s="2"/>
      <c r="AE1155" s="2"/>
      <c r="AF1155" s="2"/>
      <c r="AG1155" s="2"/>
      <c r="AH1155" s="2"/>
      <c r="AI1155" s="2"/>
      <c r="AJ1155" s="2"/>
    </row>
    <row r="1156" ht="34.5" customHeight="1">
      <c r="A1156" s="2"/>
      <c r="B1156" s="50">
        <f t="shared" si="1"/>
        <v>1118</v>
      </c>
      <c r="C1156" s="79"/>
      <c r="D1156" s="80"/>
      <c r="E1156" s="80"/>
      <c r="F1156" s="80"/>
      <c r="G1156" s="80"/>
      <c r="H1156" s="80"/>
      <c r="I1156" s="80"/>
      <c r="J1156" s="80"/>
      <c r="K1156" s="80"/>
      <c r="L1156" s="81"/>
      <c r="M1156" s="82"/>
      <c r="N1156" s="40"/>
      <c r="O1156" s="40"/>
      <c r="P1156" s="40"/>
      <c r="Q1156" s="56"/>
      <c r="R1156" s="82"/>
      <c r="S1156" s="40"/>
      <c r="T1156" s="40"/>
      <c r="U1156" s="40"/>
      <c r="V1156" s="56"/>
      <c r="W1156" s="83"/>
      <c r="X1156" s="84"/>
      <c r="Y1156" s="85"/>
      <c r="Z1156" s="70" t="str">
        <f>IFERROR(VLOOKUP(Y1156, '【参考】数式用'!$A$2:$B$50, 2, FALSE), "")</f>
        <v/>
      </c>
      <c r="AA1156" s="2"/>
      <c r="AB1156" s="2"/>
      <c r="AC1156" s="2"/>
      <c r="AD1156" s="2"/>
      <c r="AE1156" s="2"/>
      <c r="AF1156" s="2"/>
      <c r="AG1156" s="2"/>
      <c r="AH1156" s="2"/>
      <c r="AI1156" s="2"/>
      <c r="AJ1156" s="2"/>
    </row>
    <row r="1157" ht="34.5" customHeight="1">
      <c r="A1157" s="2"/>
      <c r="B1157" s="50">
        <f t="shared" si="1"/>
        <v>1119</v>
      </c>
      <c r="C1157" s="79"/>
      <c r="D1157" s="80"/>
      <c r="E1157" s="80"/>
      <c r="F1157" s="80"/>
      <c r="G1157" s="80"/>
      <c r="H1157" s="80"/>
      <c r="I1157" s="80"/>
      <c r="J1157" s="80"/>
      <c r="K1157" s="80"/>
      <c r="L1157" s="81"/>
      <c r="M1157" s="82"/>
      <c r="N1157" s="40"/>
      <c r="O1157" s="40"/>
      <c r="P1157" s="40"/>
      <c r="Q1157" s="56"/>
      <c r="R1157" s="82"/>
      <c r="S1157" s="40"/>
      <c r="T1157" s="40"/>
      <c r="U1157" s="40"/>
      <c r="V1157" s="56"/>
      <c r="W1157" s="83"/>
      <c r="X1157" s="84"/>
      <c r="Y1157" s="85"/>
      <c r="Z1157" s="70" t="str">
        <f>IFERROR(VLOOKUP(Y1157, '【参考】数式用'!$A$2:$B$50, 2, FALSE), "")</f>
        <v/>
      </c>
      <c r="AA1157" s="2"/>
      <c r="AB1157" s="2"/>
      <c r="AC1157" s="2"/>
      <c r="AD1157" s="2"/>
      <c r="AE1157" s="2"/>
      <c r="AF1157" s="2"/>
      <c r="AG1157" s="2"/>
      <c r="AH1157" s="2"/>
      <c r="AI1157" s="2"/>
      <c r="AJ1157" s="2"/>
    </row>
    <row r="1158" ht="34.5" customHeight="1">
      <c r="A1158" s="2"/>
      <c r="B1158" s="50">
        <f t="shared" si="1"/>
        <v>1120</v>
      </c>
      <c r="C1158" s="79"/>
      <c r="D1158" s="80"/>
      <c r="E1158" s="80"/>
      <c r="F1158" s="80"/>
      <c r="G1158" s="80"/>
      <c r="H1158" s="80"/>
      <c r="I1158" s="80"/>
      <c r="J1158" s="80"/>
      <c r="K1158" s="80"/>
      <c r="L1158" s="81"/>
      <c r="M1158" s="82"/>
      <c r="N1158" s="40"/>
      <c r="O1158" s="40"/>
      <c r="P1158" s="40"/>
      <c r="Q1158" s="56"/>
      <c r="R1158" s="82"/>
      <c r="S1158" s="40"/>
      <c r="T1158" s="40"/>
      <c r="U1158" s="40"/>
      <c r="V1158" s="56"/>
      <c r="W1158" s="83"/>
      <c r="X1158" s="84"/>
      <c r="Y1158" s="85"/>
      <c r="Z1158" s="70" t="str">
        <f>IFERROR(VLOOKUP(Y1158, '【参考】数式用'!$A$2:$B$50, 2, FALSE), "")</f>
        <v/>
      </c>
      <c r="AA1158" s="2"/>
      <c r="AB1158" s="2"/>
      <c r="AC1158" s="2"/>
      <c r="AD1158" s="2"/>
      <c r="AE1158" s="2"/>
      <c r="AF1158" s="2"/>
      <c r="AG1158" s="2"/>
      <c r="AH1158" s="2"/>
      <c r="AI1158" s="2"/>
      <c r="AJ1158" s="2"/>
    </row>
    <row r="1159" ht="34.5" customHeight="1">
      <c r="A1159" s="2"/>
      <c r="B1159" s="50">
        <f t="shared" si="1"/>
        <v>1121</v>
      </c>
      <c r="C1159" s="79"/>
      <c r="D1159" s="80"/>
      <c r="E1159" s="80"/>
      <c r="F1159" s="80"/>
      <c r="G1159" s="80"/>
      <c r="H1159" s="80"/>
      <c r="I1159" s="80"/>
      <c r="J1159" s="80"/>
      <c r="K1159" s="80"/>
      <c r="L1159" s="81"/>
      <c r="M1159" s="82"/>
      <c r="N1159" s="40"/>
      <c r="O1159" s="40"/>
      <c r="P1159" s="40"/>
      <c r="Q1159" s="56"/>
      <c r="R1159" s="82"/>
      <c r="S1159" s="40"/>
      <c r="T1159" s="40"/>
      <c r="U1159" s="40"/>
      <c r="V1159" s="56"/>
      <c r="W1159" s="83"/>
      <c r="X1159" s="84"/>
      <c r="Y1159" s="85"/>
      <c r="Z1159" s="70" t="str">
        <f>IFERROR(VLOOKUP(Y1159, '【参考】数式用'!$A$2:$B$50, 2, FALSE), "")</f>
        <v/>
      </c>
      <c r="AA1159" s="2"/>
      <c r="AB1159" s="2"/>
      <c r="AC1159" s="2"/>
      <c r="AD1159" s="2"/>
      <c r="AE1159" s="2"/>
      <c r="AF1159" s="2"/>
      <c r="AG1159" s="2"/>
      <c r="AH1159" s="2"/>
      <c r="AI1159" s="2"/>
      <c r="AJ1159" s="2"/>
    </row>
    <row r="1160" ht="34.5" customHeight="1">
      <c r="A1160" s="2"/>
      <c r="B1160" s="50">
        <f t="shared" si="1"/>
        <v>1122</v>
      </c>
      <c r="C1160" s="79"/>
      <c r="D1160" s="80"/>
      <c r="E1160" s="80"/>
      <c r="F1160" s="80"/>
      <c r="G1160" s="80"/>
      <c r="H1160" s="80"/>
      <c r="I1160" s="80"/>
      <c r="J1160" s="80"/>
      <c r="K1160" s="80"/>
      <c r="L1160" s="81"/>
      <c r="M1160" s="82"/>
      <c r="N1160" s="40"/>
      <c r="O1160" s="40"/>
      <c r="P1160" s="40"/>
      <c r="Q1160" s="56"/>
      <c r="R1160" s="82"/>
      <c r="S1160" s="40"/>
      <c r="T1160" s="40"/>
      <c r="U1160" s="40"/>
      <c r="V1160" s="56"/>
      <c r="W1160" s="83"/>
      <c r="X1160" s="84"/>
      <c r="Y1160" s="85"/>
      <c r="Z1160" s="70" t="str">
        <f>IFERROR(VLOOKUP(Y1160, '【参考】数式用'!$A$2:$B$50, 2, FALSE), "")</f>
        <v/>
      </c>
      <c r="AA1160" s="2"/>
      <c r="AB1160" s="2"/>
      <c r="AC1160" s="2"/>
      <c r="AD1160" s="2"/>
      <c r="AE1160" s="2"/>
      <c r="AF1160" s="2"/>
      <c r="AG1160" s="2"/>
      <c r="AH1160" s="2"/>
      <c r="AI1160" s="2"/>
      <c r="AJ1160" s="2"/>
    </row>
    <row r="1161" ht="34.5" customHeight="1">
      <c r="A1161" s="2"/>
      <c r="B1161" s="50">
        <f t="shared" si="1"/>
        <v>1123</v>
      </c>
      <c r="C1161" s="79"/>
      <c r="D1161" s="80"/>
      <c r="E1161" s="80"/>
      <c r="F1161" s="80"/>
      <c r="G1161" s="80"/>
      <c r="H1161" s="80"/>
      <c r="I1161" s="80"/>
      <c r="J1161" s="80"/>
      <c r="K1161" s="80"/>
      <c r="L1161" s="81"/>
      <c r="M1161" s="82"/>
      <c r="N1161" s="40"/>
      <c r="O1161" s="40"/>
      <c r="P1161" s="40"/>
      <c r="Q1161" s="56"/>
      <c r="R1161" s="82"/>
      <c r="S1161" s="40"/>
      <c r="T1161" s="40"/>
      <c r="U1161" s="40"/>
      <c r="V1161" s="56"/>
      <c r="W1161" s="83"/>
      <c r="X1161" s="84"/>
      <c r="Y1161" s="85"/>
      <c r="Z1161" s="70" t="str">
        <f>IFERROR(VLOOKUP(Y1161, '【参考】数式用'!$A$2:$B$50, 2, FALSE), "")</f>
        <v/>
      </c>
      <c r="AA1161" s="2"/>
      <c r="AB1161" s="2"/>
      <c r="AC1161" s="2"/>
      <c r="AD1161" s="2"/>
      <c r="AE1161" s="2"/>
      <c r="AF1161" s="2"/>
      <c r="AG1161" s="2"/>
      <c r="AH1161" s="2"/>
      <c r="AI1161" s="2"/>
      <c r="AJ1161" s="2"/>
    </row>
    <row r="1162" ht="34.5" customHeight="1">
      <c r="A1162" s="2"/>
      <c r="B1162" s="50">
        <f t="shared" si="1"/>
        <v>1124</v>
      </c>
      <c r="C1162" s="79"/>
      <c r="D1162" s="80"/>
      <c r="E1162" s="80"/>
      <c r="F1162" s="80"/>
      <c r="G1162" s="80"/>
      <c r="H1162" s="80"/>
      <c r="I1162" s="80"/>
      <c r="J1162" s="80"/>
      <c r="K1162" s="80"/>
      <c r="L1162" s="81"/>
      <c r="M1162" s="82"/>
      <c r="N1162" s="40"/>
      <c r="O1162" s="40"/>
      <c r="P1162" s="40"/>
      <c r="Q1162" s="56"/>
      <c r="R1162" s="82"/>
      <c r="S1162" s="40"/>
      <c r="T1162" s="40"/>
      <c r="U1162" s="40"/>
      <c r="V1162" s="56"/>
      <c r="W1162" s="83"/>
      <c r="X1162" s="84"/>
      <c r="Y1162" s="85"/>
      <c r="Z1162" s="70" t="str">
        <f>IFERROR(VLOOKUP(Y1162, '【参考】数式用'!$A$2:$B$50, 2, FALSE), "")</f>
        <v/>
      </c>
      <c r="AA1162" s="2"/>
      <c r="AB1162" s="2"/>
      <c r="AC1162" s="2"/>
      <c r="AD1162" s="2"/>
      <c r="AE1162" s="2"/>
      <c r="AF1162" s="2"/>
      <c r="AG1162" s="2"/>
      <c r="AH1162" s="2"/>
      <c r="AI1162" s="2"/>
      <c r="AJ1162" s="2"/>
    </row>
    <row r="1163" ht="34.5" customHeight="1">
      <c r="A1163" s="2"/>
      <c r="B1163" s="50">
        <f t="shared" si="1"/>
        <v>1125</v>
      </c>
      <c r="C1163" s="79"/>
      <c r="D1163" s="80"/>
      <c r="E1163" s="80"/>
      <c r="F1163" s="80"/>
      <c r="G1163" s="80"/>
      <c r="H1163" s="80"/>
      <c r="I1163" s="80"/>
      <c r="J1163" s="80"/>
      <c r="K1163" s="80"/>
      <c r="L1163" s="81"/>
      <c r="M1163" s="82"/>
      <c r="N1163" s="40"/>
      <c r="O1163" s="40"/>
      <c r="P1163" s="40"/>
      <c r="Q1163" s="56"/>
      <c r="R1163" s="82"/>
      <c r="S1163" s="40"/>
      <c r="T1163" s="40"/>
      <c r="U1163" s="40"/>
      <c r="V1163" s="56"/>
      <c r="W1163" s="83"/>
      <c r="X1163" s="84"/>
      <c r="Y1163" s="85"/>
      <c r="Z1163" s="70" t="str">
        <f>IFERROR(VLOOKUP(Y1163, '【参考】数式用'!$A$2:$B$50, 2, FALSE), "")</f>
        <v/>
      </c>
      <c r="AA1163" s="2"/>
      <c r="AB1163" s="2"/>
      <c r="AC1163" s="2"/>
      <c r="AD1163" s="2"/>
      <c r="AE1163" s="2"/>
      <c r="AF1163" s="2"/>
      <c r="AG1163" s="2"/>
      <c r="AH1163" s="2"/>
      <c r="AI1163" s="2"/>
      <c r="AJ1163" s="2"/>
    </row>
    <row r="1164" ht="34.5" customHeight="1">
      <c r="A1164" s="2"/>
      <c r="B1164" s="50">
        <f t="shared" si="1"/>
        <v>1126</v>
      </c>
      <c r="C1164" s="79"/>
      <c r="D1164" s="80"/>
      <c r="E1164" s="80"/>
      <c r="F1164" s="80"/>
      <c r="G1164" s="80"/>
      <c r="H1164" s="80"/>
      <c r="I1164" s="80"/>
      <c r="J1164" s="80"/>
      <c r="K1164" s="80"/>
      <c r="L1164" s="81"/>
      <c r="M1164" s="82"/>
      <c r="N1164" s="40"/>
      <c r="O1164" s="40"/>
      <c r="P1164" s="40"/>
      <c r="Q1164" s="56"/>
      <c r="R1164" s="82"/>
      <c r="S1164" s="40"/>
      <c r="T1164" s="40"/>
      <c r="U1164" s="40"/>
      <c r="V1164" s="56"/>
      <c r="W1164" s="83"/>
      <c r="X1164" s="84"/>
      <c r="Y1164" s="85"/>
      <c r="Z1164" s="70" t="str">
        <f>IFERROR(VLOOKUP(Y1164, '【参考】数式用'!$A$2:$B$50, 2, FALSE), "")</f>
        <v/>
      </c>
      <c r="AA1164" s="2"/>
      <c r="AB1164" s="2"/>
      <c r="AC1164" s="2"/>
      <c r="AD1164" s="2"/>
      <c r="AE1164" s="2"/>
      <c r="AF1164" s="2"/>
      <c r="AG1164" s="2"/>
      <c r="AH1164" s="2"/>
      <c r="AI1164" s="2"/>
      <c r="AJ1164" s="2"/>
    </row>
    <row r="1165" ht="34.5" customHeight="1">
      <c r="A1165" s="2"/>
      <c r="B1165" s="50">
        <f t="shared" si="1"/>
        <v>1127</v>
      </c>
      <c r="C1165" s="79"/>
      <c r="D1165" s="80"/>
      <c r="E1165" s="80"/>
      <c r="F1165" s="80"/>
      <c r="G1165" s="80"/>
      <c r="H1165" s="80"/>
      <c r="I1165" s="80"/>
      <c r="J1165" s="80"/>
      <c r="K1165" s="80"/>
      <c r="L1165" s="81"/>
      <c r="M1165" s="82"/>
      <c r="N1165" s="40"/>
      <c r="O1165" s="40"/>
      <c r="P1165" s="40"/>
      <c r="Q1165" s="56"/>
      <c r="R1165" s="82"/>
      <c r="S1165" s="40"/>
      <c r="T1165" s="40"/>
      <c r="U1165" s="40"/>
      <c r="V1165" s="56"/>
      <c r="W1165" s="83"/>
      <c r="X1165" s="84"/>
      <c r="Y1165" s="85"/>
      <c r="Z1165" s="70" t="str">
        <f>IFERROR(VLOOKUP(Y1165, '【参考】数式用'!$A$2:$B$50, 2, FALSE), "")</f>
        <v/>
      </c>
      <c r="AA1165" s="2"/>
      <c r="AB1165" s="2"/>
      <c r="AC1165" s="2"/>
      <c r="AD1165" s="2"/>
      <c r="AE1165" s="2"/>
      <c r="AF1165" s="2"/>
      <c r="AG1165" s="2"/>
      <c r="AH1165" s="2"/>
      <c r="AI1165" s="2"/>
      <c r="AJ1165" s="2"/>
    </row>
    <row r="1166" ht="34.5" customHeight="1">
      <c r="A1166" s="2"/>
      <c r="B1166" s="50">
        <f t="shared" si="1"/>
        <v>1128</v>
      </c>
      <c r="C1166" s="79"/>
      <c r="D1166" s="80"/>
      <c r="E1166" s="80"/>
      <c r="F1166" s="80"/>
      <c r="G1166" s="80"/>
      <c r="H1166" s="80"/>
      <c r="I1166" s="80"/>
      <c r="J1166" s="80"/>
      <c r="K1166" s="80"/>
      <c r="L1166" s="81"/>
      <c r="M1166" s="82"/>
      <c r="N1166" s="40"/>
      <c r="O1166" s="40"/>
      <c r="P1166" s="40"/>
      <c r="Q1166" s="56"/>
      <c r="R1166" s="82"/>
      <c r="S1166" s="40"/>
      <c r="T1166" s="40"/>
      <c r="U1166" s="40"/>
      <c r="V1166" s="56"/>
      <c r="W1166" s="83"/>
      <c r="X1166" s="84"/>
      <c r="Y1166" s="85"/>
      <c r="Z1166" s="70" t="str">
        <f>IFERROR(VLOOKUP(Y1166, '【参考】数式用'!$A$2:$B$50, 2, FALSE), "")</f>
        <v/>
      </c>
      <c r="AA1166" s="2"/>
      <c r="AB1166" s="2"/>
      <c r="AC1166" s="2"/>
      <c r="AD1166" s="2"/>
      <c r="AE1166" s="2"/>
      <c r="AF1166" s="2"/>
      <c r="AG1166" s="2"/>
      <c r="AH1166" s="2"/>
      <c r="AI1166" s="2"/>
      <c r="AJ1166" s="2"/>
    </row>
    <row r="1167" ht="34.5" customHeight="1">
      <c r="A1167" s="2"/>
      <c r="B1167" s="50">
        <f t="shared" si="1"/>
        <v>1129</v>
      </c>
      <c r="C1167" s="79"/>
      <c r="D1167" s="80"/>
      <c r="E1167" s="80"/>
      <c r="F1167" s="80"/>
      <c r="G1167" s="80"/>
      <c r="H1167" s="80"/>
      <c r="I1167" s="80"/>
      <c r="J1167" s="80"/>
      <c r="K1167" s="80"/>
      <c r="L1167" s="81"/>
      <c r="M1167" s="82"/>
      <c r="N1167" s="40"/>
      <c r="O1167" s="40"/>
      <c r="P1167" s="40"/>
      <c r="Q1167" s="56"/>
      <c r="R1167" s="82"/>
      <c r="S1167" s="40"/>
      <c r="T1167" s="40"/>
      <c r="U1167" s="40"/>
      <c r="V1167" s="56"/>
      <c r="W1167" s="83"/>
      <c r="X1167" s="84"/>
      <c r="Y1167" s="85"/>
      <c r="Z1167" s="70" t="str">
        <f>IFERROR(VLOOKUP(Y1167, '【参考】数式用'!$A$2:$B$50, 2, FALSE), "")</f>
        <v/>
      </c>
      <c r="AA1167" s="2"/>
      <c r="AB1167" s="2"/>
      <c r="AC1167" s="2"/>
      <c r="AD1167" s="2"/>
      <c r="AE1167" s="2"/>
      <c r="AF1167" s="2"/>
      <c r="AG1167" s="2"/>
      <c r="AH1167" s="2"/>
      <c r="AI1167" s="2"/>
      <c r="AJ1167" s="2"/>
    </row>
    <row r="1168" ht="34.5" customHeight="1">
      <c r="A1168" s="2"/>
      <c r="B1168" s="50">
        <f t="shared" si="1"/>
        <v>1130</v>
      </c>
      <c r="C1168" s="79"/>
      <c r="D1168" s="80"/>
      <c r="E1168" s="80"/>
      <c r="F1168" s="80"/>
      <c r="G1168" s="80"/>
      <c r="H1168" s="80"/>
      <c r="I1168" s="80"/>
      <c r="J1168" s="80"/>
      <c r="K1168" s="80"/>
      <c r="L1168" s="81"/>
      <c r="M1168" s="82"/>
      <c r="N1168" s="40"/>
      <c r="O1168" s="40"/>
      <c r="P1168" s="40"/>
      <c r="Q1168" s="56"/>
      <c r="R1168" s="82"/>
      <c r="S1168" s="40"/>
      <c r="T1168" s="40"/>
      <c r="U1168" s="40"/>
      <c r="V1168" s="56"/>
      <c r="W1168" s="83"/>
      <c r="X1168" s="84"/>
      <c r="Y1168" s="85"/>
      <c r="Z1168" s="70" t="str">
        <f>IFERROR(VLOOKUP(Y1168, '【参考】数式用'!$A$2:$B$50, 2, FALSE), "")</f>
        <v/>
      </c>
      <c r="AA1168" s="2"/>
      <c r="AB1168" s="2"/>
      <c r="AC1168" s="2"/>
      <c r="AD1168" s="2"/>
      <c r="AE1168" s="2"/>
      <c r="AF1168" s="2"/>
      <c r="AG1168" s="2"/>
      <c r="AH1168" s="2"/>
      <c r="AI1168" s="2"/>
      <c r="AJ1168" s="2"/>
    </row>
    <row r="1169" ht="34.5" customHeight="1">
      <c r="A1169" s="2"/>
      <c r="B1169" s="50">
        <f t="shared" si="1"/>
        <v>1131</v>
      </c>
      <c r="C1169" s="79"/>
      <c r="D1169" s="80"/>
      <c r="E1169" s="80"/>
      <c r="F1169" s="80"/>
      <c r="G1169" s="80"/>
      <c r="H1169" s="80"/>
      <c r="I1169" s="80"/>
      <c r="J1169" s="80"/>
      <c r="K1169" s="80"/>
      <c r="L1169" s="81"/>
      <c r="M1169" s="82"/>
      <c r="N1169" s="40"/>
      <c r="O1169" s="40"/>
      <c r="P1169" s="40"/>
      <c r="Q1169" s="56"/>
      <c r="R1169" s="82"/>
      <c r="S1169" s="40"/>
      <c r="T1169" s="40"/>
      <c r="U1169" s="40"/>
      <c r="V1169" s="56"/>
      <c r="W1169" s="83"/>
      <c r="X1169" s="84"/>
      <c r="Y1169" s="85"/>
      <c r="Z1169" s="70" t="str">
        <f>IFERROR(VLOOKUP(Y1169, '【参考】数式用'!$A$2:$B$50, 2, FALSE), "")</f>
        <v/>
      </c>
      <c r="AA1169" s="2"/>
      <c r="AB1169" s="2"/>
      <c r="AC1169" s="2"/>
      <c r="AD1169" s="2"/>
      <c r="AE1169" s="2"/>
      <c r="AF1169" s="2"/>
      <c r="AG1169" s="2"/>
      <c r="AH1169" s="2"/>
      <c r="AI1169" s="2"/>
      <c r="AJ1169" s="2"/>
    </row>
    <row r="1170" ht="34.5" customHeight="1">
      <c r="A1170" s="2"/>
      <c r="B1170" s="50">
        <f t="shared" si="1"/>
        <v>1132</v>
      </c>
      <c r="C1170" s="79"/>
      <c r="D1170" s="80"/>
      <c r="E1170" s="80"/>
      <c r="F1170" s="80"/>
      <c r="G1170" s="80"/>
      <c r="H1170" s="80"/>
      <c r="I1170" s="80"/>
      <c r="J1170" s="80"/>
      <c r="K1170" s="80"/>
      <c r="L1170" s="81"/>
      <c r="M1170" s="82"/>
      <c r="N1170" s="40"/>
      <c r="O1170" s="40"/>
      <c r="P1170" s="40"/>
      <c r="Q1170" s="56"/>
      <c r="R1170" s="82"/>
      <c r="S1170" s="40"/>
      <c r="T1170" s="40"/>
      <c r="U1170" s="40"/>
      <c r="V1170" s="56"/>
      <c r="W1170" s="83"/>
      <c r="X1170" s="84"/>
      <c r="Y1170" s="85"/>
      <c r="Z1170" s="70" t="str">
        <f>IFERROR(VLOOKUP(Y1170, '【参考】数式用'!$A$2:$B$50, 2, FALSE), "")</f>
        <v/>
      </c>
      <c r="AA1170" s="2"/>
      <c r="AB1170" s="2"/>
      <c r="AC1170" s="2"/>
      <c r="AD1170" s="2"/>
      <c r="AE1170" s="2"/>
      <c r="AF1170" s="2"/>
      <c r="AG1170" s="2"/>
      <c r="AH1170" s="2"/>
      <c r="AI1170" s="2"/>
      <c r="AJ1170" s="2"/>
    </row>
    <row r="1171" ht="34.5" customHeight="1">
      <c r="A1171" s="2"/>
      <c r="B1171" s="50">
        <f t="shared" si="1"/>
        <v>1133</v>
      </c>
      <c r="C1171" s="79"/>
      <c r="D1171" s="80"/>
      <c r="E1171" s="80"/>
      <c r="F1171" s="80"/>
      <c r="G1171" s="80"/>
      <c r="H1171" s="80"/>
      <c r="I1171" s="80"/>
      <c r="J1171" s="80"/>
      <c r="K1171" s="80"/>
      <c r="L1171" s="81"/>
      <c r="M1171" s="82"/>
      <c r="N1171" s="40"/>
      <c r="O1171" s="40"/>
      <c r="P1171" s="40"/>
      <c r="Q1171" s="56"/>
      <c r="R1171" s="82"/>
      <c r="S1171" s="40"/>
      <c r="T1171" s="40"/>
      <c r="U1171" s="40"/>
      <c r="V1171" s="56"/>
      <c r="W1171" s="83"/>
      <c r="X1171" s="84"/>
      <c r="Y1171" s="85"/>
      <c r="Z1171" s="70" t="str">
        <f>IFERROR(VLOOKUP(Y1171, '【参考】数式用'!$A$2:$B$50, 2, FALSE), "")</f>
        <v/>
      </c>
      <c r="AA1171" s="2"/>
      <c r="AB1171" s="2"/>
      <c r="AC1171" s="2"/>
      <c r="AD1171" s="2"/>
      <c r="AE1171" s="2"/>
      <c r="AF1171" s="2"/>
      <c r="AG1171" s="2"/>
      <c r="AH1171" s="2"/>
      <c r="AI1171" s="2"/>
      <c r="AJ1171" s="2"/>
    </row>
    <row r="1172" ht="34.5" customHeight="1">
      <c r="A1172" s="2"/>
      <c r="B1172" s="50">
        <f t="shared" si="1"/>
        <v>1134</v>
      </c>
      <c r="C1172" s="79"/>
      <c r="D1172" s="80"/>
      <c r="E1172" s="80"/>
      <c r="F1172" s="80"/>
      <c r="G1172" s="80"/>
      <c r="H1172" s="80"/>
      <c r="I1172" s="80"/>
      <c r="J1172" s="80"/>
      <c r="K1172" s="80"/>
      <c r="L1172" s="81"/>
      <c r="M1172" s="82"/>
      <c r="N1172" s="40"/>
      <c r="O1172" s="40"/>
      <c r="P1172" s="40"/>
      <c r="Q1172" s="56"/>
      <c r="R1172" s="82"/>
      <c r="S1172" s="40"/>
      <c r="T1172" s="40"/>
      <c r="U1172" s="40"/>
      <c r="V1172" s="56"/>
      <c r="W1172" s="83"/>
      <c r="X1172" s="84"/>
      <c r="Y1172" s="85"/>
      <c r="Z1172" s="70" t="str">
        <f>IFERROR(VLOOKUP(Y1172, '【参考】数式用'!$A$2:$B$50, 2, FALSE), "")</f>
        <v/>
      </c>
      <c r="AA1172" s="2"/>
      <c r="AB1172" s="2"/>
      <c r="AC1172" s="2"/>
      <c r="AD1172" s="2"/>
      <c r="AE1172" s="2"/>
      <c r="AF1172" s="2"/>
      <c r="AG1172" s="2"/>
      <c r="AH1172" s="2"/>
      <c r="AI1172" s="2"/>
      <c r="AJ1172" s="2"/>
    </row>
    <row r="1173" ht="34.5" customHeight="1">
      <c r="A1173" s="2"/>
      <c r="B1173" s="50">
        <f t="shared" si="1"/>
        <v>1135</v>
      </c>
      <c r="C1173" s="79"/>
      <c r="D1173" s="80"/>
      <c r="E1173" s="80"/>
      <c r="F1173" s="80"/>
      <c r="G1173" s="80"/>
      <c r="H1173" s="80"/>
      <c r="I1173" s="80"/>
      <c r="J1173" s="80"/>
      <c r="K1173" s="80"/>
      <c r="L1173" s="81"/>
      <c r="M1173" s="82"/>
      <c r="N1173" s="40"/>
      <c r="O1173" s="40"/>
      <c r="P1173" s="40"/>
      <c r="Q1173" s="56"/>
      <c r="R1173" s="82"/>
      <c r="S1173" s="40"/>
      <c r="T1173" s="40"/>
      <c r="U1173" s="40"/>
      <c r="V1173" s="56"/>
      <c r="W1173" s="83"/>
      <c r="X1173" s="84"/>
      <c r="Y1173" s="85"/>
      <c r="Z1173" s="70" t="str">
        <f>IFERROR(VLOOKUP(Y1173, '【参考】数式用'!$A$2:$B$50, 2, FALSE), "")</f>
        <v/>
      </c>
      <c r="AA1173" s="2"/>
      <c r="AB1173" s="2"/>
      <c r="AC1173" s="2"/>
      <c r="AD1173" s="2"/>
      <c r="AE1173" s="2"/>
      <c r="AF1173" s="2"/>
      <c r="AG1173" s="2"/>
      <c r="AH1173" s="2"/>
      <c r="AI1173" s="2"/>
      <c r="AJ1173" s="2"/>
    </row>
    <row r="1174" ht="34.5" customHeight="1">
      <c r="A1174" s="2"/>
      <c r="B1174" s="50">
        <f t="shared" si="1"/>
        <v>1136</v>
      </c>
      <c r="C1174" s="79"/>
      <c r="D1174" s="80"/>
      <c r="E1174" s="80"/>
      <c r="F1174" s="80"/>
      <c r="G1174" s="80"/>
      <c r="H1174" s="80"/>
      <c r="I1174" s="80"/>
      <c r="J1174" s="80"/>
      <c r="K1174" s="80"/>
      <c r="L1174" s="81"/>
      <c r="M1174" s="82"/>
      <c r="N1174" s="40"/>
      <c r="O1174" s="40"/>
      <c r="P1174" s="40"/>
      <c r="Q1174" s="56"/>
      <c r="R1174" s="82"/>
      <c r="S1174" s="40"/>
      <c r="T1174" s="40"/>
      <c r="U1174" s="40"/>
      <c r="V1174" s="56"/>
      <c r="W1174" s="83"/>
      <c r="X1174" s="84"/>
      <c r="Y1174" s="85"/>
      <c r="Z1174" s="70" t="str">
        <f>IFERROR(VLOOKUP(Y1174, '【参考】数式用'!$A$2:$B$50, 2, FALSE), "")</f>
        <v/>
      </c>
      <c r="AA1174" s="2"/>
      <c r="AB1174" s="2"/>
      <c r="AC1174" s="2"/>
      <c r="AD1174" s="2"/>
      <c r="AE1174" s="2"/>
      <c r="AF1174" s="2"/>
      <c r="AG1174" s="2"/>
      <c r="AH1174" s="2"/>
      <c r="AI1174" s="2"/>
      <c r="AJ1174" s="2"/>
    </row>
    <row r="1175" ht="34.5" customHeight="1">
      <c r="A1175" s="2"/>
      <c r="B1175" s="50">
        <f t="shared" si="1"/>
        <v>1137</v>
      </c>
      <c r="C1175" s="79"/>
      <c r="D1175" s="80"/>
      <c r="E1175" s="80"/>
      <c r="F1175" s="80"/>
      <c r="G1175" s="80"/>
      <c r="H1175" s="80"/>
      <c r="I1175" s="80"/>
      <c r="J1175" s="80"/>
      <c r="K1175" s="80"/>
      <c r="L1175" s="81"/>
      <c r="M1175" s="82"/>
      <c r="N1175" s="40"/>
      <c r="O1175" s="40"/>
      <c r="P1175" s="40"/>
      <c r="Q1175" s="56"/>
      <c r="R1175" s="82"/>
      <c r="S1175" s="40"/>
      <c r="T1175" s="40"/>
      <c r="U1175" s="40"/>
      <c r="V1175" s="56"/>
      <c r="W1175" s="83"/>
      <c r="X1175" s="84"/>
      <c r="Y1175" s="85"/>
      <c r="Z1175" s="70" t="str">
        <f>IFERROR(VLOOKUP(Y1175, '【参考】数式用'!$A$2:$B$50, 2, FALSE), "")</f>
        <v/>
      </c>
      <c r="AA1175" s="2"/>
      <c r="AB1175" s="2"/>
      <c r="AC1175" s="2"/>
      <c r="AD1175" s="2"/>
      <c r="AE1175" s="2"/>
      <c r="AF1175" s="2"/>
      <c r="AG1175" s="2"/>
      <c r="AH1175" s="2"/>
      <c r="AI1175" s="2"/>
      <c r="AJ1175" s="2"/>
    </row>
    <row r="1176" ht="34.5" customHeight="1">
      <c r="A1176" s="2"/>
      <c r="B1176" s="50">
        <f t="shared" si="1"/>
        <v>1138</v>
      </c>
      <c r="C1176" s="79"/>
      <c r="D1176" s="80"/>
      <c r="E1176" s="80"/>
      <c r="F1176" s="80"/>
      <c r="G1176" s="80"/>
      <c r="H1176" s="80"/>
      <c r="I1176" s="80"/>
      <c r="J1176" s="80"/>
      <c r="K1176" s="80"/>
      <c r="L1176" s="81"/>
      <c r="M1176" s="82"/>
      <c r="N1176" s="40"/>
      <c r="O1176" s="40"/>
      <c r="P1176" s="40"/>
      <c r="Q1176" s="56"/>
      <c r="R1176" s="82"/>
      <c r="S1176" s="40"/>
      <c r="T1176" s="40"/>
      <c r="U1176" s="40"/>
      <c r="V1176" s="56"/>
      <c r="W1176" s="83"/>
      <c r="X1176" s="84"/>
      <c r="Y1176" s="85"/>
      <c r="Z1176" s="70" t="str">
        <f>IFERROR(VLOOKUP(Y1176, '【参考】数式用'!$A$2:$B$50, 2, FALSE), "")</f>
        <v/>
      </c>
      <c r="AA1176" s="2"/>
      <c r="AB1176" s="2"/>
      <c r="AC1176" s="2"/>
      <c r="AD1176" s="2"/>
      <c r="AE1176" s="2"/>
      <c r="AF1176" s="2"/>
      <c r="AG1176" s="2"/>
      <c r="AH1176" s="2"/>
      <c r="AI1176" s="2"/>
      <c r="AJ1176" s="2"/>
    </row>
    <row r="1177" ht="34.5" customHeight="1">
      <c r="A1177" s="2"/>
      <c r="B1177" s="50">
        <f t="shared" si="1"/>
        <v>1139</v>
      </c>
      <c r="C1177" s="79"/>
      <c r="D1177" s="80"/>
      <c r="E1177" s="80"/>
      <c r="F1177" s="80"/>
      <c r="G1177" s="80"/>
      <c r="H1177" s="80"/>
      <c r="I1177" s="80"/>
      <c r="J1177" s="80"/>
      <c r="K1177" s="80"/>
      <c r="L1177" s="81"/>
      <c r="M1177" s="82"/>
      <c r="N1177" s="40"/>
      <c r="O1177" s="40"/>
      <c r="P1177" s="40"/>
      <c r="Q1177" s="56"/>
      <c r="R1177" s="82"/>
      <c r="S1177" s="40"/>
      <c r="T1177" s="40"/>
      <c r="U1177" s="40"/>
      <c r="V1177" s="56"/>
      <c r="W1177" s="83"/>
      <c r="X1177" s="84"/>
      <c r="Y1177" s="85"/>
      <c r="Z1177" s="70" t="str">
        <f>IFERROR(VLOOKUP(Y1177, '【参考】数式用'!$A$2:$B$50, 2, FALSE), "")</f>
        <v/>
      </c>
      <c r="AA1177" s="2"/>
      <c r="AB1177" s="2"/>
      <c r="AC1177" s="2"/>
      <c r="AD1177" s="2"/>
      <c r="AE1177" s="2"/>
      <c r="AF1177" s="2"/>
      <c r="AG1177" s="2"/>
      <c r="AH1177" s="2"/>
      <c r="AI1177" s="2"/>
      <c r="AJ1177" s="2"/>
    </row>
    <row r="1178" ht="34.5" customHeight="1">
      <c r="A1178" s="2"/>
      <c r="B1178" s="50">
        <f t="shared" si="1"/>
        <v>1140</v>
      </c>
      <c r="C1178" s="79"/>
      <c r="D1178" s="80"/>
      <c r="E1178" s="80"/>
      <c r="F1178" s="80"/>
      <c r="G1178" s="80"/>
      <c r="H1178" s="80"/>
      <c r="I1178" s="80"/>
      <c r="J1178" s="80"/>
      <c r="K1178" s="80"/>
      <c r="L1178" s="81"/>
      <c r="M1178" s="82"/>
      <c r="N1178" s="40"/>
      <c r="O1178" s="40"/>
      <c r="P1178" s="40"/>
      <c r="Q1178" s="56"/>
      <c r="R1178" s="82"/>
      <c r="S1178" s="40"/>
      <c r="T1178" s="40"/>
      <c r="U1178" s="40"/>
      <c r="V1178" s="56"/>
      <c r="W1178" s="83"/>
      <c r="X1178" s="84"/>
      <c r="Y1178" s="85"/>
      <c r="Z1178" s="70" t="str">
        <f>IFERROR(VLOOKUP(Y1178, '【参考】数式用'!$A$2:$B$50, 2, FALSE), "")</f>
        <v/>
      </c>
      <c r="AA1178" s="2"/>
      <c r="AB1178" s="2"/>
      <c r="AC1178" s="2"/>
      <c r="AD1178" s="2"/>
      <c r="AE1178" s="2"/>
      <c r="AF1178" s="2"/>
      <c r="AG1178" s="2"/>
      <c r="AH1178" s="2"/>
      <c r="AI1178" s="2"/>
      <c r="AJ1178" s="2"/>
    </row>
    <row r="1179" ht="34.5" customHeight="1">
      <c r="A1179" s="2"/>
      <c r="B1179" s="50">
        <f t="shared" si="1"/>
        <v>1141</v>
      </c>
      <c r="C1179" s="79"/>
      <c r="D1179" s="80"/>
      <c r="E1179" s="80"/>
      <c r="F1179" s="80"/>
      <c r="G1179" s="80"/>
      <c r="H1179" s="80"/>
      <c r="I1179" s="80"/>
      <c r="J1179" s="80"/>
      <c r="K1179" s="80"/>
      <c r="L1179" s="81"/>
      <c r="M1179" s="82"/>
      <c r="N1179" s="40"/>
      <c r="O1179" s="40"/>
      <c r="P1179" s="40"/>
      <c r="Q1179" s="56"/>
      <c r="R1179" s="82"/>
      <c r="S1179" s="40"/>
      <c r="T1179" s="40"/>
      <c r="U1179" s="40"/>
      <c r="V1179" s="56"/>
      <c r="W1179" s="83"/>
      <c r="X1179" s="84"/>
      <c r="Y1179" s="85"/>
      <c r="Z1179" s="70" t="str">
        <f>IFERROR(VLOOKUP(Y1179, '【参考】数式用'!$A$2:$B$50, 2, FALSE), "")</f>
        <v/>
      </c>
      <c r="AA1179" s="2"/>
      <c r="AB1179" s="2"/>
      <c r="AC1179" s="2"/>
      <c r="AD1179" s="2"/>
      <c r="AE1179" s="2"/>
      <c r="AF1179" s="2"/>
      <c r="AG1179" s="2"/>
      <c r="AH1179" s="2"/>
      <c r="AI1179" s="2"/>
      <c r="AJ1179" s="2"/>
    </row>
    <row r="1180" ht="34.5" customHeight="1">
      <c r="A1180" s="2"/>
      <c r="B1180" s="50">
        <f t="shared" si="1"/>
        <v>1142</v>
      </c>
      <c r="C1180" s="79"/>
      <c r="D1180" s="80"/>
      <c r="E1180" s="80"/>
      <c r="F1180" s="80"/>
      <c r="G1180" s="80"/>
      <c r="H1180" s="80"/>
      <c r="I1180" s="80"/>
      <c r="J1180" s="80"/>
      <c r="K1180" s="80"/>
      <c r="L1180" s="81"/>
      <c r="M1180" s="82"/>
      <c r="N1180" s="40"/>
      <c r="O1180" s="40"/>
      <c r="P1180" s="40"/>
      <c r="Q1180" s="56"/>
      <c r="R1180" s="82"/>
      <c r="S1180" s="40"/>
      <c r="T1180" s="40"/>
      <c r="U1180" s="40"/>
      <c r="V1180" s="56"/>
      <c r="W1180" s="83"/>
      <c r="X1180" s="84"/>
      <c r="Y1180" s="85"/>
      <c r="Z1180" s="70" t="str">
        <f>IFERROR(VLOOKUP(Y1180, '【参考】数式用'!$A$2:$B$50, 2, FALSE), "")</f>
        <v/>
      </c>
      <c r="AA1180" s="2"/>
      <c r="AB1180" s="2"/>
      <c r="AC1180" s="2"/>
      <c r="AD1180" s="2"/>
      <c r="AE1180" s="2"/>
      <c r="AF1180" s="2"/>
      <c r="AG1180" s="2"/>
      <c r="AH1180" s="2"/>
      <c r="AI1180" s="2"/>
      <c r="AJ1180" s="2"/>
    </row>
    <row r="1181" ht="34.5" customHeight="1">
      <c r="A1181" s="2"/>
      <c r="B1181" s="50">
        <f t="shared" si="1"/>
        <v>1143</v>
      </c>
      <c r="C1181" s="79"/>
      <c r="D1181" s="80"/>
      <c r="E1181" s="80"/>
      <c r="F1181" s="80"/>
      <c r="G1181" s="80"/>
      <c r="H1181" s="80"/>
      <c r="I1181" s="80"/>
      <c r="J1181" s="80"/>
      <c r="K1181" s="80"/>
      <c r="L1181" s="81"/>
      <c r="M1181" s="82"/>
      <c r="N1181" s="40"/>
      <c r="O1181" s="40"/>
      <c r="P1181" s="40"/>
      <c r="Q1181" s="56"/>
      <c r="R1181" s="82"/>
      <c r="S1181" s="40"/>
      <c r="T1181" s="40"/>
      <c r="U1181" s="40"/>
      <c r="V1181" s="56"/>
      <c r="W1181" s="83"/>
      <c r="X1181" s="84"/>
      <c r="Y1181" s="85"/>
      <c r="Z1181" s="70" t="str">
        <f>IFERROR(VLOOKUP(Y1181, '【参考】数式用'!$A$2:$B$50, 2, FALSE), "")</f>
        <v/>
      </c>
      <c r="AA1181" s="2"/>
      <c r="AB1181" s="2"/>
      <c r="AC1181" s="2"/>
      <c r="AD1181" s="2"/>
      <c r="AE1181" s="2"/>
      <c r="AF1181" s="2"/>
      <c r="AG1181" s="2"/>
      <c r="AH1181" s="2"/>
      <c r="AI1181" s="2"/>
      <c r="AJ1181" s="2"/>
    </row>
    <row r="1182" ht="34.5" customHeight="1">
      <c r="A1182" s="2"/>
      <c r="B1182" s="50">
        <f t="shared" si="1"/>
        <v>1144</v>
      </c>
      <c r="C1182" s="79"/>
      <c r="D1182" s="80"/>
      <c r="E1182" s="80"/>
      <c r="F1182" s="80"/>
      <c r="G1182" s="80"/>
      <c r="H1182" s="80"/>
      <c r="I1182" s="80"/>
      <c r="J1182" s="80"/>
      <c r="K1182" s="80"/>
      <c r="L1182" s="81"/>
      <c r="M1182" s="82"/>
      <c r="N1182" s="40"/>
      <c r="O1182" s="40"/>
      <c r="P1182" s="40"/>
      <c r="Q1182" s="56"/>
      <c r="R1182" s="82"/>
      <c r="S1182" s="40"/>
      <c r="T1182" s="40"/>
      <c r="U1182" s="40"/>
      <c r="V1182" s="56"/>
      <c r="W1182" s="83"/>
      <c r="X1182" s="84"/>
      <c r="Y1182" s="85"/>
      <c r="Z1182" s="70" t="str">
        <f>IFERROR(VLOOKUP(Y1182, '【参考】数式用'!$A$2:$B$50, 2, FALSE), "")</f>
        <v/>
      </c>
      <c r="AA1182" s="2"/>
      <c r="AB1182" s="2"/>
      <c r="AC1182" s="2"/>
      <c r="AD1182" s="2"/>
      <c r="AE1182" s="2"/>
      <c r="AF1182" s="2"/>
      <c r="AG1182" s="2"/>
      <c r="AH1182" s="2"/>
      <c r="AI1182" s="2"/>
      <c r="AJ1182" s="2"/>
    </row>
    <row r="1183" ht="34.5" customHeight="1">
      <c r="A1183" s="2"/>
      <c r="B1183" s="50">
        <f t="shared" si="1"/>
        <v>1145</v>
      </c>
      <c r="C1183" s="79"/>
      <c r="D1183" s="80"/>
      <c r="E1183" s="80"/>
      <c r="F1183" s="80"/>
      <c r="G1183" s="80"/>
      <c r="H1183" s="80"/>
      <c r="I1183" s="80"/>
      <c r="J1183" s="80"/>
      <c r="K1183" s="80"/>
      <c r="L1183" s="81"/>
      <c r="M1183" s="82"/>
      <c r="N1183" s="40"/>
      <c r="O1183" s="40"/>
      <c r="P1183" s="40"/>
      <c r="Q1183" s="56"/>
      <c r="R1183" s="82"/>
      <c r="S1183" s="40"/>
      <c r="T1183" s="40"/>
      <c r="U1183" s="40"/>
      <c r="V1183" s="56"/>
      <c r="W1183" s="83"/>
      <c r="X1183" s="84"/>
      <c r="Y1183" s="85"/>
      <c r="Z1183" s="70" t="str">
        <f>IFERROR(VLOOKUP(Y1183, '【参考】数式用'!$A$2:$B$50, 2, FALSE), "")</f>
        <v/>
      </c>
      <c r="AA1183" s="2"/>
      <c r="AB1183" s="2"/>
      <c r="AC1183" s="2"/>
      <c r="AD1183" s="2"/>
      <c r="AE1183" s="2"/>
      <c r="AF1183" s="2"/>
      <c r="AG1183" s="2"/>
      <c r="AH1183" s="2"/>
      <c r="AI1183" s="2"/>
      <c r="AJ1183" s="2"/>
    </row>
    <row r="1184" ht="34.5" customHeight="1">
      <c r="A1184" s="2"/>
      <c r="B1184" s="50">
        <f t="shared" si="1"/>
        <v>1146</v>
      </c>
      <c r="C1184" s="79"/>
      <c r="D1184" s="80"/>
      <c r="E1184" s="80"/>
      <c r="F1184" s="80"/>
      <c r="G1184" s="80"/>
      <c r="H1184" s="80"/>
      <c r="I1184" s="80"/>
      <c r="J1184" s="80"/>
      <c r="K1184" s="80"/>
      <c r="L1184" s="81"/>
      <c r="M1184" s="82"/>
      <c r="N1184" s="40"/>
      <c r="O1184" s="40"/>
      <c r="P1184" s="40"/>
      <c r="Q1184" s="56"/>
      <c r="R1184" s="82"/>
      <c r="S1184" s="40"/>
      <c r="T1184" s="40"/>
      <c r="U1184" s="40"/>
      <c r="V1184" s="56"/>
      <c r="W1184" s="83"/>
      <c r="X1184" s="84"/>
      <c r="Y1184" s="85"/>
      <c r="Z1184" s="70" t="str">
        <f>IFERROR(VLOOKUP(Y1184, '【参考】数式用'!$A$2:$B$50, 2, FALSE), "")</f>
        <v/>
      </c>
      <c r="AA1184" s="2"/>
      <c r="AB1184" s="2"/>
      <c r="AC1184" s="2"/>
      <c r="AD1184" s="2"/>
      <c r="AE1184" s="2"/>
      <c r="AF1184" s="2"/>
      <c r="AG1184" s="2"/>
      <c r="AH1184" s="2"/>
      <c r="AI1184" s="2"/>
      <c r="AJ1184" s="2"/>
    </row>
    <row r="1185" ht="34.5" customHeight="1">
      <c r="A1185" s="2"/>
      <c r="B1185" s="50">
        <f t="shared" si="1"/>
        <v>1147</v>
      </c>
      <c r="C1185" s="79"/>
      <c r="D1185" s="80"/>
      <c r="E1185" s="80"/>
      <c r="F1185" s="80"/>
      <c r="G1185" s="80"/>
      <c r="H1185" s="80"/>
      <c r="I1185" s="80"/>
      <c r="J1185" s="80"/>
      <c r="K1185" s="80"/>
      <c r="L1185" s="81"/>
      <c r="M1185" s="82"/>
      <c r="N1185" s="40"/>
      <c r="O1185" s="40"/>
      <c r="P1185" s="40"/>
      <c r="Q1185" s="56"/>
      <c r="R1185" s="82"/>
      <c r="S1185" s="40"/>
      <c r="T1185" s="40"/>
      <c r="U1185" s="40"/>
      <c r="V1185" s="56"/>
      <c r="W1185" s="83"/>
      <c r="X1185" s="84"/>
      <c r="Y1185" s="85"/>
      <c r="Z1185" s="70" t="str">
        <f>IFERROR(VLOOKUP(Y1185, '【参考】数式用'!$A$2:$B$50, 2, FALSE), "")</f>
        <v/>
      </c>
      <c r="AA1185" s="2"/>
      <c r="AB1185" s="2"/>
      <c r="AC1185" s="2"/>
      <c r="AD1185" s="2"/>
      <c r="AE1185" s="2"/>
      <c r="AF1185" s="2"/>
      <c r="AG1185" s="2"/>
      <c r="AH1185" s="2"/>
      <c r="AI1185" s="2"/>
      <c r="AJ1185" s="2"/>
    </row>
    <row r="1186" ht="34.5" customHeight="1">
      <c r="A1186" s="2"/>
      <c r="B1186" s="50">
        <f t="shared" si="1"/>
        <v>1148</v>
      </c>
      <c r="C1186" s="79"/>
      <c r="D1186" s="80"/>
      <c r="E1186" s="80"/>
      <c r="F1186" s="80"/>
      <c r="G1186" s="80"/>
      <c r="H1186" s="80"/>
      <c r="I1186" s="80"/>
      <c r="J1186" s="80"/>
      <c r="K1186" s="80"/>
      <c r="L1186" s="81"/>
      <c r="M1186" s="82"/>
      <c r="N1186" s="40"/>
      <c r="O1186" s="40"/>
      <c r="P1186" s="40"/>
      <c r="Q1186" s="56"/>
      <c r="R1186" s="82"/>
      <c r="S1186" s="40"/>
      <c r="T1186" s="40"/>
      <c r="U1186" s="40"/>
      <c r="V1186" s="56"/>
      <c r="W1186" s="83"/>
      <c r="X1186" s="84"/>
      <c r="Y1186" s="85"/>
      <c r="Z1186" s="70" t="str">
        <f>IFERROR(VLOOKUP(Y1186, '【参考】数式用'!$A$2:$B$50, 2, FALSE), "")</f>
        <v/>
      </c>
      <c r="AA1186" s="2"/>
      <c r="AB1186" s="2"/>
      <c r="AC1186" s="2"/>
      <c r="AD1186" s="2"/>
      <c r="AE1186" s="2"/>
      <c r="AF1186" s="2"/>
      <c r="AG1186" s="2"/>
      <c r="AH1186" s="2"/>
      <c r="AI1186" s="2"/>
      <c r="AJ1186" s="2"/>
    </row>
    <row r="1187" ht="34.5" customHeight="1">
      <c r="A1187" s="2"/>
      <c r="B1187" s="50">
        <f t="shared" si="1"/>
        <v>1149</v>
      </c>
      <c r="C1187" s="79"/>
      <c r="D1187" s="80"/>
      <c r="E1187" s="80"/>
      <c r="F1187" s="80"/>
      <c r="G1187" s="80"/>
      <c r="H1187" s="80"/>
      <c r="I1187" s="80"/>
      <c r="J1187" s="80"/>
      <c r="K1187" s="80"/>
      <c r="L1187" s="81"/>
      <c r="M1187" s="82"/>
      <c r="N1187" s="40"/>
      <c r="O1187" s="40"/>
      <c r="P1187" s="40"/>
      <c r="Q1187" s="56"/>
      <c r="R1187" s="82"/>
      <c r="S1187" s="40"/>
      <c r="T1187" s="40"/>
      <c r="U1187" s="40"/>
      <c r="V1187" s="56"/>
      <c r="W1187" s="83"/>
      <c r="X1187" s="84"/>
      <c r="Y1187" s="85"/>
      <c r="Z1187" s="70" t="str">
        <f>IFERROR(VLOOKUP(Y1187, '【参考】数式用'!$A$2:$B$50, 2, FALSE), "")</f>
        <v/>
      </c>
      <c r="AA1187" s="2"/>
      <c r="AB1187" s="2"/>
      <c r="AC1187" s="2"/>
      <c r="AD1187" s="2"/>
      <c r="AE1187" s="2"/>
      <c r="AF1187" s="2"/>
      <c r="AG1187" s="2"/>
      <c r="AH1187" s="2"/>
      <c r="AI1187" s="2"/>
      <c r="AJ1187" s="2"/>
    </row>
    <row r="1188" ht="34.5" customHeight="1">
      <c r="A1188" s="2"/>
      <c r="B1188" s="50">
        <f t="shared" si="1"/>
        <v>1150</v>
      </c>
      <c r="C1188" s="79"/>
      <c r="D1188" s="80"/>
      <c r="E1188" s="80"/>
      <c r="F1188" s="80"/>
      <c r="G1188" s="80"/>
      <c r="H1188" s="80"/>
      <c r="I1188" s="80"/>
      <c r="J1188" s="80"/>
      <c r="K1188" s="80"/>
      <c r="L1188" s="81"/>
      <c r="M1188" s="82"/>
      <c r="N1188" s="40"/>
      <c r="O1188" s="40"/>
      <c r="P1188" s="40"/>
      <c r="Q1188" s="56"/>
      <c r="R1188" s="82"/>
      <c r="S1188" s="40"/>
      <c r="T1188" s="40"/>
      <c r="U1188" s="40"/>
      <c r="V1188" s="56"/>
      <c r="W1188" s="83"/>
      <c r="X1188" s="84"/>
      <c r="Y1188" s="85"/>
      <c r="Z1188" s="70" t="str">
        <f>IFERROR(VLOOKUP(Y1188, '【参考】数式用'!$A$2:$B$50, 2, FALSE), "")</f>
        <v/>
      </c>
      <c r="AA1188" s="2"/>
      <c r="AB1188" s="2"/>
      <c r="AC1188" s="2"/>
      <c r="AD1188" s="2"/>
      <c r="AE1188" s="2"/>
      <c r="AF1188" s="2"/>
      <c r="AG1188" s="2"/>
      <c r="AH1188" s="2"/>
      <c r="AI1188" s="2"/>
      <c r="AJ1188" s="2"/>
    </row>
    <row r="1189" ht="34.5" customHeight="1">
      <c r="A1189" s="2"/>
      <c r="B1189" s="50">
        <f t="shared" si="1"/>
        <v>1151</v>
      </c>
      <c r="C1189" s="79"/>
      <c r="D1189" s="80"/>
      <c r="E1189" s="80"/>
      <c r="F1189" s="80"/>
      <c r="G1189" s="80"/>
      <c r="H1189" s="80"/>
      <c r="I1189" s="80"/>
      <c r="J1189" s="80"/>
      <c r="K1189" s="80"/>
      <c r="L1189" s="81"/>
      <c r="M1189" s="82"/>
      <c r="N1189" s="40"/>
      <c r="O1189" s="40"/>
      <c r="P1189" s="40"/>
      <c r="Q1189" s="56"/>
      <c r="R1189" s="82"/>
      <c r="S1189" s="40"/>
      <c r="T1189" s="40"/>
      <c r="U1189" s="40"/>
      <c r="V1189" s="56"/>
      <c r="W1189" s="83"/>
      <c r="X1189" s="84"/>
      <c r="Y1189" s="85"/>
      <c r="Z1189" s="70" t="str">
        <f>IFERROR(VLOOKUP(Y1189, '【参考】数式用'!$A$2:$B$50, 2, FALSE), "")</f>
        <v/>
      </c>
      <c r="AA1189" s="2"/>
      <c r="AB1189" s="2"/>
      <c r="AC1189" s="2"/>
      <c r="AD1189" s="2"/>
      <c r="AE1189" s="2"/>
      <c r="AF1189" s="2"/>
      <c r="AG1189" s="2"/>
      <c r="AH1189" s="2"/>
      <c r="AI1189" s="2"/>
      <c r="AJ1189" s="2"/>
    </row>
    <row r="1190" ht="34.5" customHeight="1">
      <c r="A1190" s="2"/>
      <c r="B1190" s="50">
        <f t="shared" si="1"/>
        <v>1152</v>
      </c>
      <c r="C1190" s="79"/>
      <c r="D1190" s="80"/>
      <c r="E1190" s="80"/>
      <c r="F1190" s="80"/>
      <c r="G1190" s="80"/>
      <c r="H1190" s="80"/>
      <c r="I1190" s="80"/>
      <c r="J1190" s="80"/>
      <c r="K1190" s="80"/>
      <c r="L1190" s="81"/>
      <c r="M1190" s="82"/>
      <c r="N1190" s="40"/>
      <c r="O1190" s="40"/>
      <c r="P1190" s="40"/>
      <c r="Q1190" s="56"/>
      <c r="R1190" s="82"/>
      <c r="S1190" s="40"/>
      <c r="T1190" s="40"/>
      <c r="U1190" s="40"/>
      <c r="V1190" s="56"/>
      <c r="W1190" s="83"/>
      <c r="X1190" s="84"/>
      <c r="Y1190" s="85"/>
      <c r="Z1190" s="70" t="str">
        <f>IFERROR(VLOOKUP(Y1190, '【参考】数式用'!$A$2:$B$50, 2, FALSE), "")</f>
        <v/>
      </c>
      <c r="AA1190" s="2"/>
      <c r="AB1190" s="2"/>
      <c r="AC1190" s="2"/>
      <c r="AD1190" s="2"/>
      <c r="AE1190" s="2"/>
      <c r="AF1190" s="2"/>
      <c r="AG1190" s="2"/>
      <c r="AH1190" s="2"/>
      <c r="AI1190" s="2"/>
      <c r="AJ1190" s="2"/>
    </row>
    <row r="1191" ht="34.5" customHeight="1">
      <c r="A1191" s="2"/>
      <c r="B1191" s="50">
        <f t="shared" si="1"/>
        <v>1153</v>
      </c>
      <c r="C1191" s="79"/>
      <c r="D1191" s="80"/>
      <c r="E1191" s="80"/>
      <c r="F1191" s="80"/>
      <c r="G1191" s="80"/>
      <c r="H1191" s="80"/>
      <c r="I1191" s="80"/>
      <c r="J1191" s="80"/>
      <c r="K1191" s="80"/>
      <c r="L1191" s="81"/>
      <c r="M1191" s="82"/>
      <c r="N1191" s="40"/>
      <c r="O1191" s="40"/>
      <c r="P1191" s="40"/>
      <c r="Q1191" s="56"/>
      <c r="R1191" s="82"/>
      <c r="S1191" s="40"/>
      <c r="T1191" s="40"/>
      <c r="U1191" s="40"/>
      <c r="V1191" s="56"/>
      <c r="W1191" s="83"/>
      <c r="X1191" s="84"/>
      <c r="Y1191" s="85"/>
      <c r="Z1191" s="70" t="str">
        <f>IFERROR(VLOOKUP(Y1191, '【参考】数式用'!$A$2:$B$50, 2, FALSE), "")</f>
        <v/>
      </c>
      <c r="AA1191" s="2"/>
      <c r="AB1191" s="2"/>
      <c r="AC1191" s="2"/>
      <c r="AD1191" s="2"/>
      <c r="AE1191" s="2"/>
      <c r="AF1191" s="2"/>
      <c r="AG1191" s="2"/>
      <c r="AH1191" s="2"/>
      <c r="AI1191" s="2"/>
      <c r="AJ1191" s="2"/>
    </row>
    <row r="1192" ht="34.5" customHeight="1">
      <c r="A1192" s="2"/>
      <c r="B1192" s="50">
        <f t="shared" si="1"/>
        <v>1154</v>
      </c>
      <c r="C1192" s="79"/>
      <c r="D1192" s="80"/>
      <c r="E1192" s="80"/>
      <c r="F1192" s="80"/>
      <c r="G1192" s="80"/>
      <c r="H1192" s="80"/>
      <c r="I1192" s="80"/>
      <c r="J1192" s="80"/>
      <c r="K1192" s="80"/>
      <c r="L1192" s="81"/>
      <c r="M1192" s="82"/>
      <c r="N1192" s="40"/>
      <c r="O1192" s="40"/>
      <c r="P1192" s="40"/>
      <c r="Q1192" s="56"/>
      <c r="R1192" s="82"/>
      <c r="S1192" s="40"/>
      <c r="T1192" s="40"/>
      <c r="U1192" s="40"/>
      <c r="V1192" s="56"/>
      <c r="W1192" s="83"/>
      <c r="X1192" s="84"/>
      <c r="Y1192" s="85"/>
      <c r="Z1192" s="70" t="str">
        <f>IFERROR(VLOOKUP(Y1192, '【参考】数式用'!$A$2:$B$50, 2, FALSE), "")</f>
        <v/>
      </c>
      <c r="AA1192" s="2"/>
      <c r="AB1192" s="2"/>
      <c r="AC1192" s="2"/>
      <c r="AD1192" s="2"/>
      <c r="AE1192" s="2"/>
      <c r="AF1192" s="2"/>
      <c r="AG1192" s="2"/>
      <c r="AH1192" s="2"/>
      <c r="AI1192" s="2"/>
      <c r="AJ1192" s="2"/>
    </row>
    <row r="1193" ht="34.5" customHeight="1">
      <c r="A1193" s="2"/>
      <c r="B1193" s="50">
        <f t="shared" si="1"/>
        <v>1155</v>
      </c>
      <c r="C1193" s="79"/>
      <c r="D1193" s="80"/>
      <c r="E1193" s="80"/>
      <c r="F1193" s="80"/>
      <c r="G1193" s="80"/>
      <c r="H1193" s="80"/>
      <c r="I1193" s="80"/>
      <c r="J1193" s="80"/>
      <c r="K1193" s="80"/>
      <c r="L1193" s="81"/>
      <c r="M1193" s="82"/>
      <c r="N1193" s="40"/>
      <c r="O1193" s="40"/>
      <c r="P1193" s="40"/>
      <c r="Q1193" s="56"/>
      <c r="R1193" s="82"/>
      <c r="S1193" s="40"/>
      <c r="T1193" s="40"/>
      <c r="U1193" s="40"/>
      <c r="V1193" s="56"/>
      <c r="W1193" s="83"/>
      <c r="X1193" s="84"/>
      <c r="Y1193" s="85"/>
      <c r="Z1193" s="70" t="str">
        <f>IFERROR(VLOOKUP(Y1193, '【参考】数式用'!$A$2:$B$50, 2, FALSE), "")</f>
        <v/>
      </c>
      <c r="AA1193" s="2"/>
      <c r="AB1193" s="2"/>
      <c r="AC1193" s="2"/>
      <c r="AD1193" s="2"/>
      <c r="AE1193" s="2"/>
      <c r="AF1193" s="2"/>
      <c r="AG1193" s="2"/>
      <c r="AH1193" s="2"/>
      <c r="AI1193" s="2"/>
      <c r="AJ1193" s="2"/>
    </row>
    <row r="1194" ht="34.5" customHeight="1">
      <c r="A1194" s="2"/>
      <c r="B1194" s="50">
        <f t="shared" si="1"/>
        <v>1156</v>
      </c>
      <c r="C1194" s="79"/>
      <c r="D1194" s="80"/>
      <c r="E1194" s="80"/>
      <c r="F1194" s="80"/>
      <c r="G1194" s="80"/>
      <c r="H1194" s="80"/>
      <c r="I1194" s="80"/>
      <c r="J1194" s="80"/>
      <c r="K1194" s="80"/>
      <c r="L1194" s="81"/>
      <c r="M1194" s="82"/>
      <c r="N1194" s="40"/>
      <c r="O1194" s="40"/>
      <c r="P1194" s="40"/>
      <c r="Q1194" s="56"/>
      <c r="R1194" s="82"/>
      <c r="S1194" s="40"/>
      <c r="T1194" s="40"/>
      <c r="U1194" s="40"/>
      <c r="V1194" s="56"/>
      <c r="W1194" s="83"/>
      <c r="X1194" s="84"/>
      <c r="Y1194" s="85"/>
      <c r="Z1194" s="70" t="str">
        <f>IFERROR(VLOOKUP(Y1194, '【参考】数式用'!$A$2:$B$50, 2, FALSE), "")</f>
        <v/>
      </c>
      <c r="AA1194" s="2"/>
      <c r="AB1194" s="2"/>
      <c r="AC1194" s="2"/>
      <c r="AD1194" s="2"/>
      <c r="AE1194" s="2"/>
      <c r="AF1194" s="2"/>
      <c r="AG1194" s="2"/>
      <c r="AH1194" s="2"/>
      <c r="AI1194" s="2"/>
      <c r="AJ1194" s="2"/>
    </row>
    <row r="1195" ht="34.5" customHeight="1">
      <c r="A1195" s="2"/>
      <c r="B1195" s="50">
        <f t="shared" si="1"/>
        <v>1157</v>
      </c>
      <c r="C1195" s="79"/>
      <c r="D1195" s="80"/>
      <c r="E1195" s="80"/>
      <c r="F1195" s="80"/>
      <c r="G1195" s="80"/>
      <c r="H1195" s="80"/>
      <c r="I1195" s="80"/>
      <c r="J1195" s="80"/>
      <c r="K1195" s="80"/>
      <c r="L1195" s="81"/>
      <c r="M1195" s="82"/>
      <c r="N1195" s="40"/>
      <c r="O1195" s="40"/>
      <c r="P1195" s="40"/>
      <c r="Q1195" s="56"/>
      <c r="R1195" s="82"/>
      <c r="S1195" s="40"/>
      <c r="T1195" s="40"/>
      <c r="U1195" s="40"/>
      <c r="V1195" s="56"/>
      <c r="W1195" s="83"/>
      <c r="X1195" s="84"/>
      <c r="Y1195" s="85"/>
      <c r="Z1195" s="70" t="str">
        <f>IFERROR(VLOOKUP(Y1195, '【参考】数式用'!$A$2:$B$50, 2, FALSE), "")</f>
        <v/>
      </c>
      <c r="AA1195" s="2"/>
      <c r="AB1195" s="2"/>
      <c r="AC1195" s="2"/>
      <c r="AD1195" s="2"/>
      <c r="AE1195" s="2"/>
      <c r="AF1195" s="2"/>
      <c r="AG1195" s="2"/>
      <c r="AH1195" s="2"/>
      <c r="AI1195" s="2"/>
      <c r="AJ1195" s="2"/>
    </row>
    <row r="1196" ht="34.5" customHeight="1">
      <c r="A1196" s="2"/>
      <c r="B1196" s="50">
        <f t="shared" si="1"/>
        <v>1158</v>
      </c>
      <c r="C1196" s="79"/>
      <c r="D1196" s="80"/>
      <c r="E1196" s="80"/>
      <c r="F1196" s="80"/>
      <c r="G1196" s="80"/>
      <c r="H1196" s="80"/>
      <c r="I1196" s="80"/>
      <c r="J1196" s="80"/>
      <c r="K1196" s="80"/>
      <c r="L1196" s="81"/>
      <c r="M1196" s="82"/>
      <c r="N1196" s="40"/>
      <c r="O1196" s="40"/>
      <c r="P1196" s="40"/>
      <c r="Q1196" s="56"/>
      <c r="R1196" s="82"/>
      <c r="S1196" s="40"/>
      <c r="T1196" s="40"/>
      <c r="U1196" s="40"/>
      <c r="V1196" s="56"/>
      <c r="W1196" s="83"/>
      <c r="X1196" s="84"/>
      <c r="Y1196" s="85"/>
      <c r="Z1196" s="70" t="str">
        <f>IFERROR(VLOOKUP(Y1196, '【参考】数式用'!$A$2:$B$50, 2, FALSE), "")</f>
        <v/>
      </c>
      <c r="AA1196" s="2"/>
      <c r="AB1196" s="2"/>
      <c r="AC1196" s="2"/>
      <c r="AD1196" s="2"/>
      <c r="AE1196" s="2"/>
      <c r="AF1196" s="2"/>
      <c r="AG1196" s="2"/>
      <c r="AH1196" s="2"/>
      <c r="AI1196" s="2"/>
      <c r="AJ1196" s="2"/>
    </row>
    <row r="1197" ht="34.5" customHeight="1">
      <c r="A1197" s="2"/>
      <c r="B1197" s="50">
        <f t="shared" si="1"/>
        <v>1159</v>
      </c>
      <c r="C1197" s="79"/>
      <c r="D1197" s="80"/>
      <c r="E1197" s="80"/>
      <c r="F1197" s="80"/>
      <c r="G1197" s="80"/>
      <c r="H1197" s="80"/>
      <c r="I1197" s="80"/>
      <c r="J1197" s="80"/>
      <c r="K1197" s="80"/>
      <c r="L1197" s="81"/>
      <c r="M1197" s="82"/>
      <c r="N1197" s="40"/>
      <c r="O1197" s="40"/>
      <c r="P1197" s="40"/>
      <c r="Q1197" s="56"/>
      <c r="R1197" s="82"/>
      <c r="S1197" s="40"/>
      <c r="T1197" s="40"/>
      <c r="U1197" s="40"/>
      <c r="V1197" s="56"/>
      <c r="W1197" s="83"/>
      <c r="X1197" s="84"/>
      <c r="Y1197" s="85"/>
      <c r="Z1197" s="70" t="str">
        <f>IFERROR(VLOOKUP(Y1197, '【参考】数式用'!$A$2:$B$50, 2, FALSE), "")</f>
        <v/>
      </c>
      <c r="AA1197" s="2"/>
      <c r="AB1197" s="2"/>
      <c r="AC1197" s="2"/>
      <c r="AD1197" s="2"/>
      <c r="AE1197" s="2"/>
      <c r="AF1197" s="2"/>
      <c r="AG1197" s="2"/>
      <c r="AH1197" s="2"/>
      <c r="AI1197" s="2"/>
      <c r="AJ1197" s="2"/>
    </row>
    <row r="1198" ht="34.5" customHeight="1">
      <c r="A1198" s="2"/>
      <c r="B1198" s="50">
        <f t="shared" si="1"/>
        <v>1160</v>
      </c>
      <c r="C1198" s="79"/>
      <c r="D1198" s="80"/>
      <c r="E1198" s="80"/>
      <c r="F1198" s="80"/>
      <c r="G1198" s="80"/>
      <c r="H1198" s="80"/>
      <c r="I1198" s="80"/>
      <c r="J1198" s="80"/>
      <c r="K1198" s="80"/>
      <c r="L1198" s="81"/>
      <c r="M1198" s="82"/>
      <c r="N1198" s="40"/>
      <c r="O1198" s="40"/>
      <c r="P1198" s="40"/>
      <c r="Q1198" s="56"/>
      <c r="R1198" s="82"/>
      <c r="S1198" s="40"/>
      <c r="T1198" s="40"/>
      <c r="U1198" s="40"/>
      <c r="V1198" s="56"/>
      <c r="W1198" s="83"/>
      <c r="X1198" s="84"/>
      <c r="Y1198" s="85"/>
      <c r="Z1198" s="70" t="str">
        <f>IFERROR(VLOOKUP(Y1198, '【参考】数式用'!$A$2:$B$50, 2, FALSE), "")</f>
        <v/>
      </c>
      <c r="AA1198" s="2"/>
      <c r="AB1198" s="2"/>
      <c r="AC1198" s="2"/>
      <c r="AD1198" s="2"/>
      <c r="AE1198" s="2"/>
      <c r="AF1198" s="2"/>
      <c r="AG1198" s="2"/>
      <c r="AH1198" s="2"/>
      <c r="AI1198" s="2"/>
      <c r="AJ1198" s="2"/>
    </row>
    <row r="1199" ht="34.5" customHeight="1">
      <c r="A1199" s="2"/>
      <c r="B1199" s="50">
        <f t="shared" si="1"/>
        <v>1161</v>
      </c>
      <c r="C1199" s="79"/>
      <c r="D1199" s="80"/>
      <c r="E1199" s="80"/>
      <c r="F1199" s="80"/>
      <c r="G1199" s="80"/>
      <c r="H1199" s="80"/>
      <c r="I1199" s="80"/>
      <c r="J1199" s="80"/>
      <c r="K1199" s="80"/>
      <c r="L1199" s="81"/>
      <c r="M1199" s="82"/>
      <c r="N1199" s="40"/>
      <c r="O1199" s="40"/>
      <c r="P1199" s="40"/>
      <c r="Q1199" s="56"/>
      <c r="R1199" s="82"/>
      <c r="S1199" s="40"/>
      <c r="T1199" s="40"/>
      <c r="U1199" s="40"/>
      <c r="V1199" s="56"/>
      <c r="W1199" s="83"/>
      <c r="X1199" s="84"/>
      <c r="Y1199" s="85"/>
      <c r="Z1199" s="70" t="str">
        <f>IFERROR(VLOOKUP(Y1199, '【参考】数式用'!$A$2:$B$50, 2, FALSE), "")</f>
        <v/>
      </c>
      <c r="AA1199" s="2"/>
      <c r="AB1199" s="2"/>
      <c r="AC1199" s="2"/>
      <c r="AD1199" s="2"/>
      <c r="AE1199" s="2"/>
      <c r="AF1199" s="2"/>
      <c r="AG1199" s="2"/>
      <c r="AH1199" s="2"/>
      <c r="AI1199" s="2"/>
      <c r="AJ1199" s="2"/>
    </row>
    <row r="1200" ht="34.5" customHeight="1">
      <c r="A1200" s="2"/>
      <c r="B1200" s="50">
        <f t="shared" si="1"/>
        <v>1162</v>
      </c>
      <c r="C1200" s="79"/>
      <c r="D1200" s="80"/>
      <c r="E1200" s="80"/>
      <c r="F1200" s="80"/>
      <c r="G1200" s="80"/>
      <c r="H1200" s="80"/>
      <c r="I1200" s="80"/>
      <c r="J1200" s="80"/>
      <c r="K1200" s="80"/>
      <c r="L1200" s="81"/>
      <c r="M1200" s="82"/>
      <c r="N1200" s="40"/>
      <c r="O1200" s="40"/>
      <c r="P1200" s="40"/>
      <c r="Q1200" s="56"/>
      <c r="R1200" s="82"/>
      <c r="S1200" s="40"/>
      <c r="T1200" s="40"/>
      <c r="U1200" s="40"/>
      <c r="V1200" s="56"/>
      <c r="W1200" s="83"/>
      <c r="X1200" s="84"/>
      <c r="Y1200" s="85"/>
      <c r="Z1200" s="70" t="str">
        <f>IFERROR(VLOOKUP(Y1200, '【参考】数式用'!$A$2:$B$50, 2, FALSE), "")</f>
        <v/>
      </c>
      <c r="AA1200" s="2"/>
      <c r="AB1200" s="2"/>
      <c r="AC1200" s="2"/>
      <c r="AD1200" s="2"/>
      <c r="AE1200" s="2"/>
      <c r="AF1200" s="2"/>
      <c r="AG1200" s="2"/>
      <c r="AH1200" s="2"/>
      <c r="AI1200" s="2"/>
      <c r="AJ1200" s="2"/>
    </row>
    <row r="1201" ht="34.5" customHeight="1">
      <c r="A1201" s="2"/>
      <c r="B1201" s="50">
        <f t="shared" si="1"/>
        <v>1163</v>
      </c>
      <c r="C1201" s="79"/>
      <c r="D1201" s="80"/>
      <c r="E1201" s="80"/>
      <c r="F1201" s="80"/>
      <c r="G1201" s="80"/>
      <c r="H1201" s="80"/>
      <c r="I1201" s="80"/>
      <c r="J1201" s="80"/>
      <c r="K1201" s="80"/>
      <c r="L1201" s="81"/>
      <c r="M1201" s="82"/>
      <c r="N1201" s="40"/>
      <c r="O1201" s="40"/>
      <c r="P1201" s="40"/>
      <c r="Q1201" s="56"/>
      <c r="R1201" s="82"/>
      <c r="S1201" s="40"/>
      <c r="T1201" s="40"/>
      <c r="U1201" s="40"/>
      <c r="V1201" s="56"/>
      <c r="W1201" s="83"/>
      <c r="X1201" s="84"/>
      <c r="Y1201" s="85"/>
      <c r="Z1201" s="70" t="str">
        <f>IFERROR(VLOOKUP(Y1201, '【参考】数式用'!$A$2:$B$50, 2, FALSE), "")</f>
        <v/>
      </c>
      <c r="AA1201" s="2"/>
      <c r="AB1201" s="2"/>
      <c r="AC1201" s="2"/>
      <c r="AD1201" s="2"/>
      <c r="AE1201" s="2"/>
      <c r="AF1201" s="2"/>
      <c r="AG1201" s="2"/>
      <c r="AH1201" s="2"/>
      <c r="AI1201" s="2"/>
      <c r="AJ1201" s="2"/>
    </row>
    <row r="1202" ht="34.5" customHeight="1">
      <c r="A1202" s="2"/>
      <c r="B1202" s="50">
        <f t="shared" si="1"/>
        <v>1164</v>
      </c>
      <c r="C1202" s="79"/>
      <c r="D1202" s="80"/>
      <c r="E1202" s="80"/>
      <c r="F1202" s="80"/>
      <c r="G1202" s="80"/>
      <c r="H1202" s="80"/>
      <c r="I1202" s="80"/>
      <c r="J1202" s="80"/>
      <c r="K1202" s="80"/>
      <c r="L1202" s="81"/>
      <c r="M1202" s="82"/>
      <c r="N1202" s="40"/>
      <c r="O1202" s="40"/>
      <c r="P1202" s="40"/>
      <c r="Q1202" s="56"/>
      <c r="R1202" s="82"/>
      <c r="S1202" s="40"/>
      <c r="T1202" s="40"/>
      <c r="U1202" s="40"/>
      <c r="V1202" s="56"/>
      <c r="W1202" s="83"/>
      <c r="X1202" s="84"/>
      <c r="Y1202" s="85"/>
      <c r="Z1202" s="70" t="str">
        <f>IFERROR(VLOOKUP(Y1202, '【参考】数式用'!$A$2:$B$50, 2, FALSE), "")</f>
        <v/>
      </c>
      <c r="AA1202" s="2"/>
      <c r="AB1202" s="2"/>
      <c r="AC1202" s="2"/>
      <c r="AD1202" s="2"/>
      <c r="AE1202" s="2"/>
      <c r="AF1202" s="2"/>
      <c r="AG1202" s="2"/>
      <c r="AH1202" s="2"/>
      <c r="AI1202" s="2"/>
      <c r="AJ1202" s="2"/>
    </row>
    <row r="1203" ht="34.5" customHeight="1">
      <c r="A1203" s="2"/>
      <c r="B1203" s="50">
        <f t="shared" si="1"/>
        <v>1165</v>
      </c>
      <c r="C1203" s="79"/>
      <c r="D1203" s="80"/>
      <c r="E1203" s="80"/>
      <c r="F1203" s="80"/>
      <c r="G1203" s="80"/>
      <c r="H1203" s="80"/>
      <c r="I1203" s="80"/>
      <c r="J1203" s="80"/>
      <c r="K1203" s="80"/>
      <c r="L1203" s="81"/>
      <c r="M1203" s="82"/>
      <c r="N1203" s="40"/>
      <c r="O1203" s="40"/>
      <c r="P1203" s="40"/>
      <c r="Q1203" s="56"/>
      <c r="R1203" s="82"/>
      <c r="S1203" s="40"/>
      <c r="T1203" s="40"/>
      <c r="U1203" s="40"/>
      <c r="V1203" s="56"/>
      <c r="W1203" s="83"/>
      <c r="X1203" s="84"/>
      <c r="Y1203" s="85"/>
      <c r="Z1203" s="70" t="str">
        <f>IFERROR(VLOOKUP(Y1203, '【参考】数式用'!$A$2:$B$50, 2, FALSE), "")</f>
        <v/>
      </c>
      <c r="AA1203" s="2"/>
      <c r="AB1203" s="2"/>
      <c r="AC1203" s="2"/>
      <c r="AD1203" s="2"/>
      <c r="AE1203" s="2"/>
      <c r="AF1203" s="2"/>
      <c r="AG1203" s="2"/>
      <c r="AH1203" s="2"/>
      <c r="AI1203" s="2"/>
      <c r="AJ1203" s="2"/>
    </row>
    <row r="1204" ht="34.5" customHeight="1">
      <c r="A1204" s="2"/>
      <c r="B1204" s="50">
        <f t="shared" si="1"/>
        <v>1166</v>
      </c>
      <c r="C1204" s="79"/>
      <c r="D1204" s="80"/>
      <c r="E1204" s="80"/>
      <c r="F1204" s="80"/>
      <c r="G1204" s="80"/>
      <c r="H1204" s="80"/>
      <c r="I1204" s="80"/>
      <c r="J1204" s="80"/>
      <c r="K1204" s="80"/>
      <c r="L1204" s="81"/>
      <c r="M1204" s="82"/>
      <c r="N1204" s="40"/>
      <c r="O1204" s="40"/>
      <c r="P1204" s="40"/>
      <c r="Q1204" s="56"/>
      <c r="R1204" s="82"/>
      <c r="S1204" s="40"/>
      <c r="T1204" s="40"/>
      <c r="U1204" s="40"/>
      <c r="V1204" s="56"/>
      <c r="W1204" s="83"/>
      <c r="X1204" s="84"/>
      <c r="Y1204" s="85"/>
      <c r="Z1204" s="70" t="str">
        <f>IFERROR(VLOOKUP(Y1204, '【参考】数式用'!$A$2:$B$50, 2, FALSE), "")</f>
        <v/>
      </c>
      <c r="AA1204" s="2"/>
      <c r="AB1204" s="2"/>
      <c r="AC1204" s="2"/>
      <c r="AD1204" s="2"/>
      <c r="AE1204" s="2"/>
      <c r="AF1204" s="2"/>
      <c r="AG1204" s="2"/>
      <c r="AH1204" s="2"/>
      <c r="AI1204" s="2"/>
      <c r="AJ1204" s="2"/>
    </row>
    <row r="1205" ht="34.5" customHeight="1">
      <c r="A1205" s="2"/>
      <c r="B1205" s="50">
        <f t="shared" si="1"/>
        <v>1167</v>
      </c>
      <c r="C1205" s="79"/>
      <c r="D1205" s="80"/>
      <c r="E1205" s="80"/>
      <c r="F1205" s="80"/>
      <c r="G1205" s="80"/>
      <c r="H1205" s="80"/>
      <c r="I1205" s="80"/>
      <c r="J1205" s="80"/>
      <c r="K1205" s="80"/>
      <c r="L1205" s="81"/>
      <c r="M1205" s="82"/>
      <c r="N1205" s="40"/>
      <c r="O1205" s="40"/>
      <c r="P1205" s="40"/>
      <c r="Q1205" s="56"/>
      <c r="R1205" s="82"/>
      <c r="S1205" s="40"/>
      <c r="T1205" s="40"/>
      <c r="U1205" s="40"/>
      <c r="V1205" s="56"/>
      <c r="W1205" s="83"/>
      <c r="X1205" s="84"/>
      <c r="Y1205" s="85"/>
      <c r="Z1205" s="70" t="str">
        <f>IFERROR(VLOOKUP(Y1205, '【参考】数式用'!$A$2:$B$50, 2, FALSE), "")</f>
        <v/>
      </c>
      <c r="AA1205" s="2"/>
      <c r="AB1205" s="2"/>
      <c r="AC1205" s="2"/>
      <c r="AD1205" s="2"/>
      <c r="AE1205" s="2"/>
      <c r="AF1205" s="2"/>
      <c r="AG1205" s="2"/>
      <c r="AH1205" s="2"/>
      <c r="AI1205" s="2"/>
      <c r="AJ1205" s="2"/>
    </row>
    <row r="1206" ht="34.5" customHeight="1">
      <c r="A1206" s="2"/>
      <c r="B1206" s="50">
        <f t="shared" si="1"/>
        <v>1168</v>
      </c>
      <c r="C1206" s="79"/>
      <c r="D1206" s="80"/>
      <c r="E1206" s="80"/>
      <c r="F1206" s="80"/>
      <c r="G1206" s="80"/>
      <c r="H1206" s="80"/>
      <c r="I1206" s="80"/>
      <c r="J1206" s="80"/>
      <c r="K1206" s="80"/>
      <c r="L1206" s="81"/>
      <c r="M1206" s="82"/>
      <c r="N1206" s="40"/>
      <c r="O1206" s="40"/>
      <c r="P1206" s="40"/>
      <c r="Q1206" s="56"/>
      <c r="R1206" s="82"/>
      <c r="S1206" s="40"/>
      <c r="T1206" s="40"/>
      <c r="U1206" s="40"/>
      <c r="V1206" s="56"/>
      <c r="W1206" s="83"/>
      <c r="X1206" s="84"/>
      <c r="Y1206" s="85"/>
      <c r="Z1206" s="70" t="str">
        <f>IFERROR(VLOOKUP(Y1206, '【参考】数式用'!$A$2:$B$50, 2, FALSE), "")</f>
        <v/>
      </c>
      <c r="AA1206" s="2"/>
      <c r="AB1206" s="2"/>
      <c r="AC1206" s="2"/>
      <c r="AD1206" s="2"/>
      <c r="AE1206" s="2"/>
      <c r="AF1206" s="2"/>
      <c r="AG1206" s="2"/>
      <c r="AH1206" s="2"/>
      <c r="AI1206" s="2"/>
      <c r="AJ1206" s="2"/>
    </row>
    <row r="1207" ht="34.5" customHeight="1">
      <c r="A1207" s="2"/>
      <c r="B1207" s="50">
        <f t="shared" si="1"/>
        <v>1169</v>
      </c>
      <c r="C1207" s="79"/>
      <c r="D1207" s="80"/>
      <c r="E1207" s="80"/>
      <c r="F1207" s="80"/>
      <c r="G1207" s="80"/>
      <c r="H1207" s="80"/>
      <c r="I1207" s="80"/>
      <c r="J1207" s="80"/>
      <c r="K1207" s="80"/>
      <c r="L1207" s="81"/>
      <c r="M1207" s="82"/>
      <c r="N1207" s="40"/>
      <c r="O1207" s="40"/>
      <c r="P1207" s="40"/>
      <c r="Q1207" s="56"/>
      <c r="R1207" s="82"/>
      <c r="S1207" s="40"/>
      <c r="T1207" s="40"/>
      <c r="U1207" s="40"/>
      <c r="V1207" s="56"/>
      <c r="W1207" s="83"/>
      <c r="X1207" s="84"/>
      <c r="Y1207" s="85"/>
      <c r="Z1207" s="70" t="str">
        <f>IFERROR(VLOOKUP(Y1207, '【参考】数式用'!$A$2:$B$50, 2, FALSE), "")</f>
        <v/>
      </c>
      <c r="AA1207" s="2"/>
      <c r="AB1207" s="2"/>
      <c r="AC1207" s="2"/>
      <c r="AD1207" s="2"/>
      <c r="AE1207" s="2"/>
      <c r="AF1207" s="2"/>
      <c r="AG1207" s="2"/>
      <c r="AH1207" s="2"/>
      <c r="AI1207" s="2"/>
      <c r="AJ1207" s="2"/>
    </row>
    <row r="1208" ht="34.5" customHeight="1">
      <c r="A1208" s="2"/>
      <c r="B1208" s="50">
        <f t="shared" si="1"/>
        <v>1170</v>
      </c>
      <c r="C1208" s="79"/>
      <c r="D1208" s="80"/>
      <c r="E1208" s="80"/>
      <c r="F1208" s="80"/>
      <c r="G1208" s="80"/>
      <c r="H1208" s="80"/>
      <c r="I1208" s="80"/>
      <c r="J1208" s="80"/>
      <c r="K1208" s="80"/>
      <c r="L1208" s="81"/>
      <c r="M1208" s="82"/>
      <c r="N1208" s="40"/>
      <c r="O1208" s="40"/>
      <c r="P1208" s="40"/>
      <c r="Q1208" s="56"/>
      <c r="R1208" s="82"/>
      <c r="S1208" s="40"/>
      <c r="T1208" s="40"/>
      <c r="U1208" s="40"/>
      <c r="V1208" s="56"/>
      <c r="W1208" s="83"/>
      <c r="X1208" s="84"/>
      <c r="Y1208" s="85"/>
      <c r="Z1208" s="70" t="str">
        <f>IFERROR(VLOOKUP(Y1208, '【参考】数式用'!$A$2:$B$50, 2, FALSE), "")</f>
        <v/>
      </c>
      <c r="AA1208" s="2"/>
      <c r="AB1208" s="2"/>
      <c r="AC1208" s="2"/>
      <c r="AD1208" s="2"/>
      <c r="AE1208" s="2"/>
      <c r="AF1208" s="2"/>
      <c r="AG1208" s="2"/>
      <c r="AH1208" s="2"/>
      <c r="AI1208" s="2"/>
      <c r="AJ1208" s="2"/>
    </row>
    <row r="1209" ht="34.5" customHeight="1">
      <c r="A1209" s="2"/>
      <c r="B1209" s="50">
        <f t="shared" si="1"/>
        <v>1171</v>
      </c>
      <c r="C1209" s="79"/>
      <c r="D1209" s="80"/>
      <c r="E1209" s="80"/>
      <c r="F1209" s="80"/>
      <c r="G1209" s="80"/>
      <c r="H1209" s="80"/>
      <c r="I1209" s="80"/>
      <c r="J1209" s="80"/>
      <c r="K1209" s="80"/>
      <c r="L1209" s="81"/>
      <c r="M1209" s="82"/>
      <c r="N1209" s="40"/>
      <c r="O1209" s="40"/>
      <c r="P1209" s="40"/>
      <c r="Q1209" s="56"/>
      <c r="R1209" s="82"/>
      <c r="S1209" s="40"/>
      <c r="T1209" s="40"/>
      <c r="U1209" s="40"/>
      <c r="V1209" s="56"/>
      <c r="W1209" s="83"/>
      <c r="X1209" s="84"/>
      <c r="Y1209" s="85"/>
      <c r="Z1209" s="70" t="str">
        <f>IFERROR(VLOOKUP(Y1209, '【参考】数式用'!$A$2:$B$50, 2, FALSE), "")</f>
        <v/>
      </c>
      <c r="AA1209" s="2"/>
      <c r="AB1209" s="2"/>
      <c r="AC1209" s="2"/>
      <c r="AD1209" s="2"/>
      <c r="AE1209" s="2"/>
      <c r="AF1209" s="2"/>
      <c r="AG1209" s="2"/>
      <c r="AH1209" s="2"/>
      <c r="AI1209" s="2"/>
      <c r="AJ1209" s="2"/>
    </row>
    <row r="1210" ht="34.5" customHeight="1">
      <c r="A1210" s="2"/>
      <c r="B1210" s="50">
        <f t="shared" si="1"/>
        <v>1172</v>
      </c>
      <c r="C1210" s="79"/>
      <c r="D1210" s="80"/>
      <c r="E1210" s="80"/>
      <c r="F1210" s="80"/>
      <c r="G1210" s="80"/>
      <c r="H1210" s="80"/>
      <c r="I1210" s="80"/>
      <c r="J1210" s="80"/>
      <c r="K1210" s="80"/>
      <c r="L1210" s="81"/>
      <c r="M1210" s="82"/>
      <c r="N1210" s="40"/>
      <c r="O1210" s="40"/>
      <c r="P1210" s="40"/>
      <c r="Q1210" s="56"/>
      <c r="R1210" s="82"/>
      <c r="S1210" s="40"/>
      <c r="T1210" s="40"/>
      <c r="U1210" s="40"/>
      <c r="V1210" s="56"/>
      <c r="W1210" s="83"/>
      <c r="X1210" s="84"/>
      <c r="Y1210" s="85"/>
      <c r="Z1210" s="70" t="str">
        <f>IFERROR(VLOOKUP(Y1210, '【参考】数式用'!$A$2:$B$50, 2, FALSE), "")</f>
        <v/>
      </c>
      <c r="AA1210" s="2"/>
      <c r="AB1210" s="2"/>
      <c r="AC1210" s="2"/>
      <c r="AD1210" s="2"/>
      <c r="AE1210" s="2"/>
      <c r="AF1210" s="2"/>
      <c r="AG1210" s="2"/>
      <c r="AH1210" s="2"/>
      <c r="AI1210" s="2"/>
      <c r="AJ1210" s="2"/>
    </row>
    <row r="1211" ht="34.5" customHeight="1">
      <c r="A1211" s="2"/>
      <c r="B1211" s="50">
        <f t="shared" si="1"/>
        <v>1173</v>
      </c>
      <c r="C1211" s="79"/>
      <c r="D1211" s="80"/>
      <c r="E1211" s="80"/>
      <c r="F1211" s="80"/>
      <c r="G1211" s="80"/>
      <c r="H1211" s="80"/>
      <c r="I1211" s="80"/>
      <c r="J1211" s="80"/>
      <c r="K1211" s="80"/>
      <c r="L1211" s="81"/>
      <c r="M1211" s="82"/>
      <c r="N1211" s="40"/>
      <c r="O1211" s="40"/>
      <c r="P1211" s="40"/>
      <c r="Q1211" s="56"/>
      <c r="R1211" s="82"/>
      <c r="S1211" s="40"/>
      <c r="T1211" s="40"/>
      <c r="U1211" s="40"/>
      <c r="V1211" s="56"/>
      <c r="W1211" s="83"/>
      <c r="X1211" s="84"/>
      <c r="Y1211" s="85"/>
      <c r="Z1211" s="70" t="str">
        <f>IFERROR(VLOOKUP(Y1211, '【参考】数式用'!$A$2:$B$50, 2, FALSE), "")</f>
        <v/>
      </c>
      <c r="AA1211" s="2"/>
      <c r="AB1211" s="2"/>
      <c r="AC1211" s="2"/>
      <c r="AD1211" s="2"/>
      <c r="AE1211" s="2"/>
      <c r="AF1211" s="2"/>
      <c r="AG1211" s="2"/>
      <c r="AH1211" s="2"/>
      <c r="AI1211" s="2"/>
      <c r="AJ1211" s="2"/>
    </row>
    <row r="1212" ht="34.5" customHeight="1">
      <c r="A1212" s="2"/>
      <c r="B1212" s="50">
        <f t="shared" si="1"/>
        <v>1174</v>
      </c>
      <c r="C1212" s="79"/>
      <c r="D1212" s="80"/>
      <c r="E1212" s="80"/>
      <c r="F1212" s="80"/>
      <c r="G1212" s="80"/>
      <c r="H1212" s="80"/>
      <c r="I1212" s="80"/>
      <c r="J1212" s="80"/>
      <c r="K1212" s="80"/>
      <c r="L1212" s="81"/>
      <c r="M1212" s="82"/>
      <c r="N1212" s="40"/>
      <c r="O1212" s="40"/>
      <c r="P1212" s="40"/>
      <c r="Q1212" s="56"/>
      <c r="R1212" s="82"/>
      <c r="S1212" s="40"/>
      <c r="T1212" s="40"/>
      <c r="U1212" s="40"/>
      <c r="V1212" s="56"/>
      <c r="W1212" s="83"/>
      <c r="X1212" s="84"/>
      <c r="Y1212" s="85"/>
      <c r="Z1212" s="70" t="str">
        <f>IFERROR(VLOOKUP(Y1212, '【参考】数式用'!$A$2:$B$50, 2, FALSE), "")</f>
        <v/>
      </c>
      <c r="AA1212" s="2"/>
      <c r="AB1212" s="2"/>
      <c r="AC1212" s="2"/>
      <c r="AD1212" s="2"/>
      <c r="AE1212" s="2"/>
      <c r="AF1212" s="2"/>
      <c r="AG1212" s="2"/>
      <c r="AH1212" s="2"/>
      <c r="AI1212" s="2"/>
      <c r="AJ1212" s="2"/>
    </row>
    <row r="1213" ht="34.5" customHeight="1">
      <c r="A1213" s="2"/>
      <c r="B1213" s="50">
        <f t="shared" si="1"/>
        <v>1175</v>
      </c>
      <c r="C1213" s="79"/>
      <c r="D1213" s="80"/>
      <c r="E1213" s="80"/>
      <c r="F1213" s="80"/>
      <c r="G1213" s="80"/>
      <c r="H1213" s="80"/>
      <c r="I1213" s="80"/>
      <c r="J1213" s="80"/>
      <c r="K1213" s="80"/>
      <c r="L1213" s="81"/>
      <c r="M1213" s="82"/>
      <c r="N1213" s="40"/>
      <c r="O1213" s="40"/>
      <c r="P1213" s="40"/>
      <c r="Q1213" s="56"/>
      <c r="R1213" s="82"/>
      <c r="S1213" s="40"/>
      <c r="T1213" s="40"/>
      <c r="U1213" s="40"/>
      <c r="V1213" s="56"/>
      <c r="W1213" s="83"/>
      <c r="X1213" s="84"/>
      <c r="Y1213" s="85"/>
      <c r="Z1213" s="70" t="str">
        <f>IFERROR(VLOOKUP(Y1213, '【参考】数式用'!$A$2:$B$50, 2, FALSE), "")</f>
        <v/>
      </c>
      <c r="AA1213" s="2"/>
      <c r="AB1213" s="2"/>
      <c r="AC1213" s="2"/>
      <c r="AD1213" s="2"/>
      <c r="AE1213" s="2"/>
      <c r="AF1213" s="2"/>
      <c r="AG1213" s="2"/>
      <c r="AH1213" s="2"/>
      <c r="AI1213" s="2"/>
      <c r="AJ1213" s="2"/>
    </row>
    <row r="1214" ht="34.5" customHeight="1">
      <c r="A1214" s="2"/>
      <c r="B1214" s="50">
        <f t="shared" si="1"/>
        <v>1176</v>
      </c>
      <c r="C1214" s="79"/>
      <c r="D1214" s="80"/>
      <c r="E1214" s="80"/>
      <c r="F1214" s="80"/>
      <c r="G1214" s="80"/>
      <c r="H1214" s="80"/>
      <c r="I1214" s="80"/>
      <c r="J1214" s="80"/>
      <c r="K1214" s="80"/>
      <c r="L1214" s="81"/>
      <c r="M1214" s="82"/>
      <c r="N1214" s="40"/>
      <c r="O1214" s="40"/>
      <c r="P1214" s="40"/>
      <c r="Q1214" s="56"/>
      <c r="R1214" s="82"/>
      <c r="S1214" s="40"/>
      <c r="T1214" s="40"/>
      <c r="U1214" s="40"/>
      <c r="V1214" s="56"/>
      <c r="W1214" s="83"/>
      <c r="X1214" s="84"/>
      <c r="Y1214" s="85"/>
      <c r="Z1214" s="70" t="str">
        <f>IFERROR(VLOOKUP(Y1214, '【参考】数式用'!$A$2:$B$50, 2, FALSE), "")</f>
        <v/>
      </c>
      <c r="AA1214" s="2"/>
      <c r="AB1214" s="2"/>
      <c r="AC1214" s="2"/>
      <c r="AD1214" s="2"/>
      <c r="AE1214" s="2"/>
      <c r="AF1214" s="2"/>
      <c r="AG1214" s="2"/>
      <c r="AH1214" s="2"/>
      <c r="AI1214" s="2"/>
      <c r="AJ1214" s="2"/>
    </row>
    <row r="1215" ht="34.5" customHeight="1">
      <c r="A1215" s="2"/>
      <c r="B1215" s="50">
        <f t="shared" si="1"/>
        <v>1177</v>
      </c>
      <c r="C1215" s="79"/>
      <c r="D1215" s="80"/>
      <c r="E1215" s="80"/>
      <c r="F1215" s="80"/>
      <c r="G1215" s="80"/>
      <c r="H1215" s="80"/>
      <c r="I1215" s="80"/>
      <c r="J1215" s="80"/>
      <c r="K1215" s="80"/>
      <c r="L1215" s="81"/>
      <c r="M1215" s="82"/>
      <c r="N1215" s="40"/>
      <c r="O1215" s="40"/>
      <c r="P1215" s="40"/>
      <c r="Q1215" s="56"/>
      <c r="R1215" s="82"/>
      <c r="S1215" s="40"/>
      <c r="T1215" s="40"/>
      <c r="U1215" s="40"/>
      <c r="V1215" s="56"/>
      <c r="W1215" s="83"/>
      <c r="X1215" s="84"/>
      <c r="Y1215" s="85"/>
      <c r="Z1215" s="70" t="str">
        <f>IFERROR(VLOOKUP(Y1215, '【参考】数式用'!$A$2:$B$50, 2, FALSE), "")</f>
        <v/>
      </c>
      <c r="AA1215" s="2"/>
      <c r="AB1215" s="2"/>
      <c r="AC1215" s="2"/>
      <c r="AD1215" s="2"/>
      <c r="AE1215" s="2"/>
      <c r="AF1215" s="2"/>
      <c r="AG1215" s="2"/>
      <c r="AH1215" s="2"/>
      <c r="AI1215" s="2"/>
      <c r="AJ1215" s="2"/>
    </row>
    <row r="1216" ht="34.5" customHeight="1">
      <c r="A1216" s="2"/>
      <c r="B1216" s="50">
        <f t="shared" si="1"/>
        <v>1178</v>
      </c>
      <c r="C1216" s="79"/>
      <c r="D1216" s="80"/>
      <c r="E1216" s="80"/>
      <c r="F1216" s="80"/>
      <c r="G1216" s="80"/>
      <c r="H1216" s="80"/>
      <c r="I1216" s="80"/>
      <c r="J1216" s="80"/>
      <c r="K1216" s="80"/>
      <c r="L1216" s="81"/>
      <c r="M1216" s="82"/>
      <c r="N1216" s="40"/>
      <c r="O1216" s="40"/>
      <c r="P1216" s="40"/>
      <c r="Q1216" s="56"/>
      <c r="R1216" s="82"/>
      <c r="S1216" s="40"/>
      <c r="T1216" s="40"/>
      <c r="U1216" s="40"/>
      <c r="V1216" s="56"/>
      <c r="W1216" s="83"/>
      <c r="X1216" s="84"/>
      <c r="Y1216" s="85"/>
      <c r="Z1216" s="70" t="str">
        <f>IFERROR(VLOOKUP(Y1216, '【参考】数式用'!$A$2:$B$50, 2, FALSE), "")</f>
        <v/>
      </c>
      <c r="AA1216" s="2"/>
      <c r="AB1216" s="2"/>
      <c r="AC1216" s="2"/>
      <c r="AD1216" s="2"/>
      <c r="AE1216" s="2"/>
      <c r="AF1216" s="2"/>
      <c r="AG1216" s="2"/>
      <c r="AH1216" s="2"/>
      <c r="AI1216" s="2"/>
      <c r="AJ1216" s="2"/>
    </row>
    <row r="1217" ht="34.5" customHeight="1">
      <c r="A1217" s="2"/>
      <c r="B1217" s="50">
        <f t="shared" si="1"/>
        <v>1179</v>
      </c>
      <c r="C1217" s="79"/>
      <c r="D1217" s="80"/>
      <c r="E1217" s="80"/>
      <c r="F1217" s="80"/>
      <c r="G1217" s="80"/>
      <c r="H1217" s="80"/>
      <c r="I1217" s="80"/>
      <c r="J1217" s="80"/>
      <c r="K1217" s="80"/>
      <c r="L1217" s="81"/>
      <c r="M1217" s="82"/>
      <c r="N1217" s="40"/>
      <c r="O1217" s="40"/>
      <c r="P1217" s="40"/>
      <c r="Q1217" s="56"/>
      <c r="R1217" s="82"/>
      <c r="S1217" s="40"/>
      <c r="T1217" s="40"/>
      <c r="U1217" s="40"/>
      <c r="V1217" s="56"/>
      <c r="W1217" s="83"/>
      <c r="X1217" s="84"/>
      <c r="Y1217" s="85"/>
      <c r="Z1217" s="70" t="str">
        <f>IFERROR(VLOOKUP(Y1217, '【参考】数式用'!$A$2:$B$50, 2, FALSE), "")</f>
        <v/>
      </c>
      <c r="AA1217" s="2"/>
      <c r="AB1217" s="2"/>
      <c r="AC1217" s="2"/>
      <c r="AD1217" s="2"/>
      <c r="AE1217" s="2"/>
      <c r="AF1217" s="2"/>
      <c r="AG1217" s="2"/>
      <c r="AH1217" s="2"/>
      <c r="AI1217" s="2"/>
      <c r="AJ1217" s="2"/>
    </row>
    <row r="1218" ht="34.5" customHeight="1">
      <c r="A1218" s="2"/>
      <c r="B1218" s="50">
        <f t="shared" si="1"/>
        <v>1180</v>
      </c>
      <c r="C1218" s="79"/>
      <c r="D1218" s="80"/>
      <c r="E1218" s="80"/>
      <c r="F1218" s="80"/>
      <c r="G1218" s="80"/>
      <c r="H1218" s="80"/>
      <c r="I1218" s="80"/>
      <c r="J1218" s="80"/>
      <c r="K1218" s="80"/>
      <c r="L1218" s="81"/>
      <c r="M1218" s="82"/>
      <c r="N1218" s="40"/>
      <c r="O1218" s="40"/>
      <c r="P1218" s="40"/>
      <c r="Q1218" s="56"/>
      <c r="R1218" s="82"/>
      <c r="S1218" s="40"/>
      <c r="T1218" s="40"/>
      <c r="U1218" s="40"/>
      <c r="V1218" s="56"/>
      <c r="W1218" s="83"/>
      <c r="X1218" s="84"/>
      <c r="Y1218" s="85"/>
      <c r="Z1218" s="70" t="str">
        <f>IFERROR(VLOOKUP(Y1218, '【参考】数式用'!$A$2:$B$50, 2, FALSE), "")</f>
        <v/>
      </c>
      <c r="AA1218" s="2"/>
      <c r="AB1218" s="2"/>
      <c r="AC1218" s="2"/>
      <c r="AD1218" s="2"/>
      <c r="AE1218" s="2"/>
      <c r="AF1218" s="2"/>
      <c r="AG1218" s="2"/>
      <c r="AH1218" s="2"/>
      <c r="AI1218" s="2"/>
      <c r="AJ1218" s="2"/>
    </row>
    <row r="1219" ht="34.5" customHeight="1">
      <c r="A1219" s="2"/>
      <c r="B1219" s="50">
        <f t="shared" si="1"/>
        <v>1181</v>
      </c>
      <c r="C1219" s="79"/>
      <c r="D1219" s="80"/>
      <c r="E1219" s="80"/>
      <c r="F1219" s="80"/>
      <c r="G1219" s="80"/>
      <c r="H1219" s="80"/>
      <c r="I1219" s="80"/>
      <c r="J1219" s="80"/>
      <c r="K1219" s="80"/>
      <c r="L1219" s="81"/>
      <c r="M1219" s="82"/>
      <c r="N1219" s="40"/>
      <c r="O1219" s="40"/>
      <c r="P1219" s="40"/>
      <c r="Q1219" s="56"/>
      <c r="R1219" s="82"/>
      <c r="S1219" s="40"/>
      <c r="T1219" s="40"/>
      <c r="U1219" s="40"/>
      <c r="V1219" s="56"/>
      <c r="W1219" s="83"/>
      <c r="X1219" s="84"/>
      <c r="Y1219" s="85"/>
      <c r="Z1219" s="70" t="str">
        <f>IFERROR(VLOOKUP(Y1219, '【参考】数式用'!$A$2:$B$50, 2, FALSE), "")</f>
        <v/>
      </c>
      <c r="AA1219" s="2"/>
      <c r="AB1219" s="2"/>
      <c r="AC1219" s="2"/>
      <c r="AD1219" s="2"/>
      <c r="AE1219" s="2"/>
      <c r="AF1219" s="2"/>
      <c r="AG1219" s="2"/>
      <c r="AH1219" s="2"/>
      <c r="AI1219" s="2"/>
      <c r="AJ1219" s="2"/>
    </row>
    <row r="1220" ht="34.5" customHeight="1">
      <c r="A1220" s="2"/>
      <c r="B1220" s="50">
        <f t="shared" si="1"/>
        <v>1182</v>
      </c>
      <c r="C1220" s="79"/>
      <c r="D1220" s="80"/>
      <c r="E1220" s="80"/>
      <c r="F1220" s="80"/>
      <c r="G1220" s="80"/>
      <c r="H1220" s="80"/>
      <c r="I1220" s="80"/>
      <c r="J1220" s="80"/>
      <c r="K1220" s="80"/>
      <c r="L1220" s="81"/>
      <c r="M1220" s="82"/>
      <c r="N1220" s="40"/>
      <c r="O1220" s="40"/>
      <c r="P1220" s="40"/>
      <c r="Q1220" s="56"/>
      <c r="R1220" s="82"/>
      <c r="S1220" s="40"/>
      <c r="T1220" s="40"/>
      <c r="U1220" s="40"/>
      <c r="V1220" s="56"/>
      <c r="W1220" s="83"/>
      <c r="X1220" s="84"/>
      <c r="Y1220" s="85"/>
      <c r="Z1220" s="70" t="str">
        <f>IFERROR(VLOOKUP(Y1220, '【参考】数式用'!$A$2:$B$50, 2, FALSE), "")</f>
        <v/>
      </c>
      <c r="AA1220" s="2"/>
      <c r="AB1220" s="2"/>
      <c r="AC1220" s="2"/>
      <c r="AD1220" s="2"/>
      <c r="AE1220" s="2"/>
      <c r="AF1220" s="2"/>
      <c r="AG1220" s="2"/>
      <c r="AH1220" s="2"/>
      <c r="AI1220" s="2"/>
      <c r="AJ1220" s="2"/>
    </row>
    <row r="1221" ht="34.5" customHeight="1">
      <c r="A1221" s="2"/>
      <c r="B1221" s="50">
        <f t="shared" si="1"/>
        <v>1183</v>
      </c>
      <c r="C1221" s="79"/>
      <c r="D1221" s="80"/>
      <c r="E1221" s="80"/>
      <c r="F1221" s="80"/>
      <c r="G1221" s="80"/>
      <c r="H1221" s="80"/>
      <c r="I1221" s="80"/>
      <c r="J1221" s="80"/>
      <c r="K1221" s="80"/>
      <c r="L1221" s="81"/>
      <c r="M1221" s="82"/>
      <c r="N1221" s="40"/>
      <c r="O1221" s="40"/>
      <c r="P1221" s="40"/>
      <c r="Q1221" s="56"/>
      <c r="R1221" s="82"/>
      <c r="S1221" s="40"/>
      <c r="T1221" s="40"/>
      <c r="U1221" s="40"/>
      <c r="V1221" s="56"/>
      <c r="W1221" s="83"/>
      <c r="X1221" s="84"/>
      <c r="Y1221" s="85"/>
      <c r="Z1221" s="70" t="str">
        <f>IFERROR(VLOOKUP(Y1221, '【参考】数式用'!$A$2:$B$50, 2, FALSE), "")</f>
        <v/>
      </c>
      <c r="AA1221" s="2"/>
      <c r="AB1221" s="2"/>
      <c r="AC1221" s="2"/>
      <c r="AD1221" s="2"/>
      <c r="AE1221" s="2"/>
      <c r="AF1221" s="2"/>
      <c r="AG1221" s="2"/>
      <c r="AH1221" s="2"/>
      <c r="AI1221" s="2"/>
      <c r="AJ1221" s="2"/>
    </row>
    <row r="1222" ht="34.5" customHeight="1">
      <c r="A1222" s="2"/>
      <c r="B1222" s="50">
        <f t="shared" si="1"/>
        <v>1184</v>
      </c>
      <c r="C1222" s="79"/>
      <c r="D1222" s="80"/>
      <c r="E1222" s="80"/>
      <c r="F1222" s="80"/>
      <c r="G1222" s="80"/>
      <c r="H1222" s="80"/>
      <c r="I1222" s="80"/>
      <c r="J1222" s="80"/>
      <c r="K1222" s="80"/>
      <c r="L1222" s="81"/>
      <c r="M1222" s="82"/>
      <c r="N1222" s="40"/>
      <c r="O1222" s="40"/>
      <c r="P1222" s="40"/>
      <c r="Q1222" s="56"/>
      <c r="R1222" s="82"/>
      <c r="S1222" s="40"/>
      <c r="T1222" s="40"/>
      <c r="U1222" s="40"/>
      <c r="V1222" s="56"/>
      <c r="W1222" s="83"/>
      <c r="X1222" s="84"/>
      <c r="Y1222" s="85"/>
      <c r="Z1222" s="70" t="str">
        <f>IFERROR(VLOOKUP(Y1222, '【参考】数式用'!$A$2:$B$50, 2, FALSE), "")</f>
        <v/>
      </c>
      <c r="AA1222" s="2"/>
      <c r="AB1222" s="2"/>
      <c r="AC1222" s="2"/>
      <c r="AD1222" s="2"/>
      <c r="AE1222" s="2"/>
      <c r="AF1222" s="2"/>
      <c r="AG1222" s="2"/>
      <c r="AH1222" s="2"/>
      <c r="AI1222" s="2"/>
      <c r="AJ1222" s="2"/>
    </row>
    <row r="1223" ht="34.5" customHeight="1">
      <c r="A1223" s="2"/>
      <c r="B1223" s="50">
        <f t="shared" si="1"/>
        <v>1185</v>
      </c>
      <c r="C1223" s="79"/>
      <c r="D1223" s="80"/>
      <c r="E1223" s="80"/>
      <c r="F1223" s="80"/>
      <c r="G1223" s="80"/>
      <c r="H1223" s="80"/>
      <c r="I1223" s="80"/>
      <c r="J1223" s="80"/>
      <c r="K1223" s="80"/>
      <c r="L1223" s="81"/>
      <c r="M1223" s="82"/>
      <c r="N1223" s="40"/>
      <c r="O1223" s="40"/>
      <c r="P1223" s="40"/>
      <c r="Q1223" s="56"/>
      <c r="R1223" s="82"/>
      <c r="S1223" s="40"/>
      <c r="T1223" s="40"/>
      <c r="U1223" s="40"/>
      <c r="V1223" s="56"/>
      <c r="W1223" s="83"/>
      <c r="X1223" s="84"/>
      <c r="Y1223" s="85"/>
      <c r="Z1223" s="70" t="str">
        <f>IFERROR(VLOOKUP(Y1223, '【参考】数式用'!$A$2:$B$50, 2, FALSE), "")</f>
        <v/>
      </c>
      <c r="AA1223" s="2"/>
      <c r="AB1223" s="2"/>
      <c r="AC1223" s="2"/>
      <c r="AD1223" s="2"/>
      <c r="AE1223" s="2"/>
      <c r="AF1223" s="2"/>
      <c r="AG1223" s="2"/>
      <c r="AH1223" s="2"/>
      <c r="AI1223" s="2"/>
      <c r="AJ1223" s="2"/>
    </row>
    <row r="1224" ht="34.5" customHeight="1">
      <c r="A1224" s="2"/>
      <c r="B1224" s="50">
        <f t="shared" si="1"/>
        <v>1186</v>
      </c>
      <c r="C1224" s="79"/>
      <c r="D1224" s="80"/>
      <c r="E1224" s="80"/>
      <c r="F1224" s="80"/>
      <c r="G1224" s="80"/>
      <c r="H1224" s="80"/>
      <c r="I1224" s="80"/>
      <c r="J1224" s="80"/>
      <c r="K1224" s="80"/>
      <c r="L1224" s="81"/>
      <c r="M1224" s="82"/>
      <c r="N1224" s="40"/>
      <c r="O1224" s="40"/>
      <c r="P1224" s="40"/>
      <c r="Q1224" s="56"/>
      <c r="R1224" s="82"/>
      <c r="S1224" s="40"/>
      <c r="T1224" s="40"/>
      <c r="U1224" s="40"/>
      <c r="V1224" s="56"/>
      <c r="W1224" s="83"/>
      <c r="X1224" s="84"/>
      <c r="Y1224" s="85"/>
      <c r="Z1224" s="70" t="str">
        <f>IFERROR(VLOOKUP(Y1224, '【参考】数式用'!$A$2:$B$50, 2, FALSE), "")</f>
        <v/>
      </c>
      <c r="AA1224" s="2"/>
      <c r="AB1224" s="2"/>
      <c r="AC1224" s="2"/>
      <c r="AD1224" s="2"/>
      <c r="AE1224" s="2"/>
      <c r="AF1224" s="2"/>
      <c r="AG1224" s="2"/>
      <c r="AH1224" s="2"/>
      <c r="AI1224" s="2"/>
      <c r="AJ1224" s="2"/>
    </row>
    <row r="1225" ht="34.5" customHeight="1">
      <c r="A1225" s="2"/>
      <c r="B1225" s="50">
        <f t="shared" si="1"/>
        <v>1187</v>
      </c>
      <c r="C1225" s="79"/>
      <c r="D1225" s="80"/>
      <c r="E1225" s="80"/>
      <c r="F1225" s="80"/>
      <c r="G1225" s="80"/>
      <c r="H1225" s="80"/>
      <c r="I1225" s="80"/>
      <c r="J1225" s="80"/>
      <c r="K1225" s="80"/>
      <c r="L1225" s="81"/>
      <c r="M1225" s="82"/>
      <c r="N1225" s="40"/>
      <c r="O1225" s="40"/>
      <c r="P1225" s="40"/>
      <c r="Q1225" s="56"/>
      <c r="R1225" s="82"/>
      <c r="S1225" s="40"/>
      <c r="T1225" s="40"/>
      <c r="U1225" s="40"/>
      <c r="V1225" s="56"/>
      <c r="W1225" s="83"/>
      <c r="X1225" s="84"/>
      <c r="Y1225" s="85"/>
      <c r="Z1225" s="70" t="str">
        <f>IFERROR(VLOOKUP(Y1225, '【参考】数式用'!$A$2:$B$50, 2, FALSE), "")</f>
        <v/>
      </c>
      <c r="AA1225" s="2"/>
      <c r="AB1225" s="2"/>
      <c r="AC1225" s="2"/>
      <c r="AD1225" s="2"/>
      <c r="AE1225" s="2"/>
      <c r="AF1225" s="2"/>
      <c r="AG1225" s="2"/>
      <c r="AH1225" s="2"/>
      <c r="AI1225" s="2"/>
      <c r="AJ1225" s="2"/>
    </row>
    <row r="1226" ht="34.5" customHeight="1">
      <c r="A1226" s="2"/>
      <c r="B1226" s="50">
        <f t="shared" si="1"/>
        <v>1188</v>
      </c>
      <c r="C1226" s="79"/>
      <c r="D1226" s="80"/>
      <c r="E1226" s="80"/>
      <c r="F1226" s="80"/>
      <c r="G1226" s="80"/>
      <c r="H1226" s="80"/>
      <c r="I1226" s="80"/>
      <c r="J1226" s="80"/>
      <c r="K1226" s="80"/>
      <c r="L1226" s="81"/>
      <c r="M1226" s="82"/>
      <c r="N1226" s="40"/>
      <c r="O1226" s="40"/>
      <c r="P1226" s="40"/>
      <c r="Q1226" s="56"/>
      <c r="R1226" s="82"/>
      <c r="S1226" s="40"/>
      <c r="T1226" s="40"/>
      <c r="U1226" s="40"/>
      <c r="V1226" s="56"/>
      <c r="W1226" s="83"/>
      <c r="X1226" s="84"/>
      <c r="Y1226" s="85"/>
      <c r="Z1226" s="70" t="str">
        <f>IFERROR(VLOOKUP(Y1226, '【参考】数式用'!$A$2:$B$50, 2, FALSE), "")</f>
        <v/>
      </c>
      <c r="AA1226" s="2"/>
      <c r="AB1226" s="2"/>
      <c r="AC1226" s="2"/>
      <c r="AD1226" s="2"/>
      <c r="AE1226" s="2"/>
      <c r="AF1226" s="2"/>
      <c r="AG1226" s="2"/>
      <c r="AH1226" s="2"/>
      <c r="AI1226" s="2"/>
      <c r="AJ1226" s="2"/>
    </row>
    <row r="1227" ht="34.5" customHeight="1">
      <c r="A1227" s="2"/>
      <c r="B1227" s="50">
        <f t="shared" si="1"/>
        <v>1189</v>
      </c>
      <c r="C1227" s="79"/>
      <c r="D1227" s="80"/>
      <c r="E1227" s="80"/>
      <c r="F1227" s="80"/>
      <c r="G1227" s="80"/>
      <c r="H1227" s="80"/>
      <c r="I1227" s="80"/>
      <c r="J1227" s="80"/>
      <c r="K1227" s="80"/>
      <c r="L1227" s="81"/>
      <c r="M1227" s="82"/>
      <c r="N1227" s="40"/>
      <c r="O1227" s="40"/>
      <c r="P1227" s="40"/>
      <c r="Q1227" s="56"/>
      <c r="R1227" s="82"/>
      <c r="S1227" s="40"/>
      <c r="T1227" s="40"/>
      <c r="U1227" s="40"/>
      <c r="V1227" s="56"/>
      <c r="W1227" s="83"/>
      <c r="X1227" s="84"/>
      <c r="Y1227" s="85"/>
      <c r="Z1227" s="70" t="str">
        <f>IFERROR(VLOOKUP(Y1227, '【参考】数式用'!$A$2:$B$50, 2, FALSE), "")</f>
        <v/>
      </c>
      <c r="AA1227" s="2"/>
      <c r="AB1227" s="2"/>
      <c r="AC1227" s="2"/>
      <c r="AD1227" s="2"/>
      <c r="AE1227" s="2"/>
      <c r="AF1227" s="2"/>
      <c r="AG1227" s="2"/>
      <c r="AH1227" s="2"/>
      <c r="AI1227" s="2"/>
      <c r="AJ1227" s="2"/>
    </row>
    <row r="1228" ht="34.5" customHeight="1">
      <c r="A1228" s="2"/>
      <c r="B1228" s="50">
        <f t="shared" si="1"/>
        <v>1190</v>
      </c>
      <c r="C1228" s="79"/>
      <c r="D1228" s="80"/>
      <c r="E1228" s="80"/>
      <c r="F1228" s="80"/>
      <c r="G1228" s="80"/>
      <c r="H1228" s="80"/>
      <c r="I1228" s="80"/>
      <c r="J1228" s="80"/>
      <c r="K1228" s="80"/>
      <c r="L1228" s="81"/>
      <c r="M1228" s="82"/>
      <c r="N1228" s="40"/>
      <c r="O1228" s="40"/>
      <c r="P1228" s="40"/>
      <c r="Q1228" s="56"/>
      <c r="R1228" s="82"/>
      <c r="S1228" s="40"/>
      <c r="T1228" s="40"/>
      <c r="U1228" s="40"/>
      <c r="V1228" s="56"/>
      <c r="W1228" s="83"/>
      <c r="X1228" s="84"/>
      <c r="Y1228" s="85"/>
      <c r="Z1228" s="70" t="str">
        <f>IFERROR(VLOOKUP(Y1228, '【参考】数式用'!$A$2:$B$50, 2, FALSE), "")</f>
        <v/>
      </c>
      <c r="AA1228" s="2"/>
      <c r="AB1228" s="2"/>
      <c r="AC1228" s="2"/>
      <c r="AD1228" s="2"/>
      <c r="AE1228" s="2"/>
      <c r="AF1228" s="2"/>
      <c r="AG1228" s="2"/>
      <c r="AH1228" s="2"/>
      <c r="AI1228" s="2"/>
      <c r="AJ1228" s="2"/>
    </row>
    <row r="1229" ht="34.5" customHeight="1">
      <c r="A1229" s="2"/>
      <c r="B1229" s="50">
        <f t="shared" si="1"/>
        <v>1191</v>
      </c>
      <c r="C1229" s="79"/>
      <c r="D1229" s="80"/>
      <c r="E1229" s="80"/>
      <c r="F1229" s="80"/>
      <c r="G1229" s="80"/>
      <c r="H1229" s="80"/>
      <c r="I1229" s="80"/>
      <c r="J1229" s="80"/>
      <c r="K1229" s="80"/>
      <c r="L1229" s="81"/>
      <c r="M1229" s="82"/>
      <c r="N1229" s="40"/>
      <c r="O1229" s="40"/>
      <c r="P1229" s="40"/>
      <c r="Q1229" s="56"/>
      <c r="R1229" s="82"/>
      <c r="S1229" s="40"/>
      <c r="T1229" s="40"/>
      <c r="U1229" s="40"/>
      <c r="V1229" s="56"/>
      <c r="W1229" s="83"/>
      <c r="X1229" s="84"/>
      <c r="Y1229" s="85"/>
      <c r="Z1229" s="70" t="str">
        <f>IFERROR(VLOOKUP(Y1229, '【参考】数式用'!$A$2:$B$50, 2, FALSE), "")</f>
        <v/>
      </c>
      <c r="AA1229" s="2"/>
      <c r="AB1229" s="2"/>
      <c r="AC1229" s="2"/>
      <c r="AD1229" s="2"/>
      <c r="AE1229" s="2"/>
      <c r="AF1229" s="2"/>
      <c r="AG1229" s="2"/>
      <c r="AH1229" s="2"/>
      <c r="AI1229" s="2"/>
      <c r="AJ1229" s="2"/>
    </row>
    <row r="1230" ht="34.5" customHeight="1">
      <c r="A1230" s="2"/>
      <c r="B1230" s="50">
        <f t="shared" si="1"/>
        <v>1192</v>
      </c>
      <c r="C1230" s="79"/>
      <c r="D1230" s="80"/>
      <c r="E1230" s="80"/>
      <c r="F1230" s="80"/>
      <c r="G1230" s="80"/>
      <c r="H1230" s="80"/>
      <c r="I1230" s="80"/>
      <c r="J1230" s="80"/>
      <c r="K1230" s="80"/>
      <c r="L1230" s="81"/>
      <c r="M1230" s="82"/>
      <c r="N1230" s="40"/>
      <c r="O1230" s="40"/>
      <c r="P1230" s="40"/>
      <c r="Q1230" s="56"/>
      <c r="R1230" s="82"/>
      <c r="S1230" s="40"/>
      <c r="T1230" s="40"/>
      <c r="U1230" s="40"/>
      <c r="V1230" s="56"/>
      <c r="W1230" s="83"/>
      <c r="X1230" s="84"/>
      <c r="Y1230" s="85"/>
      <c r="Z1230" s="70" t="str">
        <f>IFERROR(VLOOKUP(Y1230, '【参考】数式用'!$A$2:$B$50, 2, FALSE), "")</f>
        <v/>
      </c>
      <c r="AA1230" s="2"/>
      <c r="AB1230" s="2"/>
      <c r="AC1230" s="2"/>
      <c r="AD1230" s="2"/>
      <c r="AE1230" s="2"/>
      <c r="AF1230" s="2"/>
      <c r="AG1230" s="2"/>
      <c r="AH1230" s="2"/>
      <c r="AI1230" s="2"/>
      <c r="AJ1230" s="2"/>
    </row>
    <row r="1231" ht="34.5" customHeight="1">
      <c r="A1231" s="2"/>
      <c r="B1231" s="50">
        <f t="shared" si="1"/>
        <v>1193</v>
      </c>
      <c r="C1231" s="79"/>
      <c r="D1231" s="80"/>
      <c r="E1231" s="80"/>
      <c r="F1231" s="80"/>
      <c r="G1231" s="80"/>
      <c r="H1231" s="80"/>
      <c r="I1231" s="80"/>
      <c r="J1231" s="80"/>
      <c r="K1231" s="80"/>
      <c r="L1231" s="81"/>
      <c r="M1231" s="82"/>
      <c r="N1231" s="40"/>
      <c r="O1231" s="40"/>
      <c r="P1231" s="40"/>
      <c r="Q1231" s="56"/>
      <c r="R1231" s="82"/>
      <c r="S1231" s="40"/>
      <c r="T1231" s="40"/>
      <c r="U1231" s="40"/>
      <c r="V1231" s="56"/>
      <c r="W1231" s="83"/>
      <c r="X1231" s="84"/>
      <c r="Y1231" s="85"/>
      <c r="Z1231" s="70" t="str">
        <f>IFERROR(VLOOKUP(Y1231, '【参考】数式用'!$A$2:$B$50, 2, FALSE), "")</f>
        <v/>
      </c>
      <c r="AA1231" s="2"/>
      <c r="AB1231" s="2"/>
      <c r="AC1231" s="2"/>
      <c r="AD1231" s="2"/>
      <c r="AE1231" s="2"/>
      <c r="AF1231" s="2"/>
      <c r="AG1231" s="2"/>
      <c r="AH1231" s="2"/>
      <c r="AI1231" s="2"/>
      <c r="AJ1231" s="2"/>
    </row>
    <row r="1232" ht="34.5" customHeight="1">
      <c r="A1232" s="2"/>
      <c r="B1232" s="50">
        <f t="shared" si="1"/>
        <v>1194</v>
      </c>
      <c r="C1232" s="79"/>
      <c r="D1232" s="80"/>
      <c r="E1232" s="80"/>
      <c r="F1232" s="80"/>
      <c r="G1232" s="80"/>
      <c r="H1232" s="80"/>
      <c r="I1232" s="80"/>
      <c r="J1232" s="80"/>
      <c r="K1232" s="80"/>
      <c r="L1232" s="81"/>
      <c r="M1232" s="82"/>
      <c r="N1232" s="40"/>
      <c r="O1232" s="40"/>
      <c r="P1232" s="40"/>
      <c r="Q1232" s="56"/>
      <c r="R1232" s="82"/>
      <c r="S1232" s="40"/>
      <c r="T1232" s="40"/>
      <c r="U1232" s="40"/>
      <c r="V1232" s="56"/>
      <c r="W1232" s="83"/>
      <c r="X1232" s="84"/>
      <c r="Y1232" s="85"/>
      <c r="Z1232" s="70" t="str">
        <f>IFERROR(VLOOKUP(Y1232, '【参考】数式用'!$A$2:$B$50, 2, FALSE), "")</f>
        <v/>
      </c>
      <c r="AA1232" s="2"/>
      <c r="AB1232" s="2"/>
      <c r="AC1232" s="2"/>
      <c r="AD1232" s="2"/>
      <c r="AE1232" s="2"/>
      <c r="AF1232" s="2"/>
      <c r="AG1232" s="2"/>
      <c r="AH1232" s="2"/>
      <c r="AI1232" s="2"/>
      <c r="AJ1232" s="2"/>
    </row>
    <row r="1233" ht="34.5" customHeight="1">
      <c r="A1233" s="2"/>
      <c r="B1233" s="50">
        <f t="shared" si="1"/>
        <v>1195</v>
      </c>
      <c r="C1233" s="79"/>
      <c r="D1233" s="80"/>
      <c r="E1233" s="80"/>
      <c r="F1233" s="80"/>
      <c r="G1233" s="80"/>
      <c r="H1233" s="80"/>
      <c r="I1233" s="80"/>
      <c r="J1233" s="80"/>
      <c r="K1233" s="80"/>
      <c r="L1233" s="81"/>
      <c r="M1233" s="82"/>
      <c r="N1233" s="40"/>
      <c r="O1233" s="40"/>
      <c r="P1233" s="40"/>
      <c r="Q1233" s="56"/>
      <c r="R1233" s="82"/>
      <c r="S1233" s="40"/>
      <c r="T1233" s="40"/>
      <c r="U1233" s="40"/>
      <c r="V1233" s="56"/>
      <c r="W1233" s="83"/>
      <c r="X1233" s="84"/>
      <c r="Y1233" s="85"/>
      <c r="Z1233" s="70" t="str">
        <f>IFERROR(VLOOKUP(Y1233, '【参考】数式用'!$A$2:$B$50, 2, FALSE), "")</f>
        <v/>
      </c>
      <c r="AA1233" s="2"/>
      <c r="AB1233" s="2"/>
      <c r="AC1233" s="2"/>
      <c r="AD1233" s="2"/>
      <c r="AE1233" s="2"/>
      <c r="AF1233" s="2"/>
      <c r="AG1233" s="2"/>
      <c r="AH1233" s="2"/>
      <c r="AI1233" s="2"/>
      <c r="AJ1233" s="2"/>
    </row>
    <row r="1234" ht="34.5" customHeight="1">
      <c r="A1234" s="2"/>
      <c r="B1234" s="50">
        <f t="shared" si="1"/>
        <v>1196</v>
      </c>
      <c r="C1234" s="79"/>
      <c r="D1234" s="80"/>
      <c r="E1234" s="80"/>
      <c r="F1234" s="80"/>
      <c r="G1234" s="80"/>
      <c r="H1234" s="80"/>
      <c r="I1234" s="80"/>
      <c r="J1234" s="80"/>
      <c r="K1234" s="80"/>
      <c r="L1234" s="81"/>
      <c r="M1234" s="82"/>
      <c r="N1234" s="40"/>
      <c r="O1234" s="40"/>
      <c r="P1234" s="40"/>
      <c r="Q1234" s="56"/>
      <c r="R1234" s="82"/>
      <c r="S1234" s="40"/>
      <c r="T1234" s="40"/>
      <c r="U1234" s="40"/>
      <c r="V1234" s="56"/>
      <c r="W1234" s="83"/>
      <c r="X1234" s="84"/>
      <c r="Y1234" s="85"/>
      <c r="Z1234" s="70" t="str">
        <f>IFERROR(VLOOKUP(Y1234, '【参考】数式用'!$A$2:$B$50, 2, FALSE), "")</f>
        <v/>
      </c>
      <c r="AA1234" s="2"/>
      <c r="AB1234" s="2"/>
      <c r="AC1234" s="2"/>
      <c r="AD1234" s="2"/>
      <c r="AE1234" s="2"/>
      <c r="AF1234" s="2"/>
      <c r="AG1234" s="2"/>
      <c r="AH1234" s="2"/>
      <c r="AI1234" s="2"/>
      <c r="AJ1234" s="2"/>
    </row>
    <row r="1235" ht="34.5" customHeight="1">
      <c r="A1235" s="2"/>
      <c r="B1235" s="50">
        <f t="shared" si="1"/>
        <v>1197</v>
      </c>
      <c r="C1235" s="79"/>
      <c r="D1235" s="80"/>
      <c r="E1235" s="80"/>
      <c r="F1235" s="80"/>
      <c r="G1235" s="80"/>
      <c r="H1235" s="80"/>
      <c r="I1235" s="80"/>
      <c r="J1235" s="80"/>
      <c r="K1235" s="80"/>
      <c r="L1235" s="81"/>
      <c r="M1235" s="82"/>
      <c r="N1235" s="40"/>
      <c r="O1235" s="40"/>
      <c r="P1235" s="40"/>
      <c r="Q1235" s="56"/>
      <c r="R1235" s="82"/>
      <c r="S1235" s="40"/>
      <c r="T1235" s="40"/>
      <c r="U1235" s="40"/>
      <c r="V1235" s="56"/>
      <c r="W1235" s="83"/>
      <c r="X1235" s="84"/>
      <c r="Y1235" s="85"/>
      <c r="Z1235" s="70" t="str">
        <f>IFERROR(VLOOKUP(Y1235, '【参考】数式用'!$A$2:$B$50, 2, FALSE), "")</f>
        <v/>
      </c>
      <c r="AA1235" s="2"/>
      <c r="AB1235" s="2"/>
      <c r="AC1235" s="2"/>
      <c r="AD1235" s="2"/>
      <c r="AE1235" s="2"/>
      <c r="AF1235" s="2"/>
      <c r="AG1235" s="2"/>
      <c r="AH1235" s="2"/>
      <c r="AI1235" s="2"/>
      <c r="AJ1235" s="2"/>
    </row>
    <row r="1236" ht="34.5" customHeight="1">
      <c r="A1236" s="2"/>
      <c r="B1236" s="50">
        <f t="shared" si="1"/>
        <v>1198</v>
      </c>
      <c r="C1236" s="79"/>
      <c r="D1236" s="80"/>
      <c r="E1236" s="80"/>
      <c r="F1236" s="80"/>
      <c r="G1236" s="80"/>
      <c r="H1236" s="80"/>
      <c r="I1236" s="80"/>
      <c r="J1236" s="80"/>
      <c r="K1236" s="80"/>
      <c r="L1236" s="81"/>
      <c r="M1236" s="82"/>
      <c r="N1236" s="40"/>
      <c r="O1236" s="40"/>
      <c r="P1236" s="40"/>
      <c r="Q1236" s="56"/>
      <c r="R1236" s="82"/>
      <c r="S1236" s="40"/>
      <c r="T1236" s="40"/>
      <c r="U1236" s="40"/>
      <c r="V1236" s="56"/>
      <c r="W1236" s="83"/>
      <c r="X1236" s="84"/>
      <c r="Y1236" s="85"/>
      <c r="Z1236" s="70" t="str">
        <f>IFERROR(VLOOKUP(Y1236, '【参考】数式用'!$A$2:$B$50, 2, FALSE), "")</f>
        <v/>
      </c>
      <c r="AA1236" s="2"/>
      <c r="AB1236" s="2"/>
      <c r="AC1236" s="2"/>
      <c r="AD1236" s="2"/>
      <c r="AE1236" s="2"/>
      <c r="AF1236" s="2"/>
      <c r="AG1236" s="2"/>
      <c r="AH1236" s="2"/>
      <c r="AI1236" s="2"/>
      <c r="AJ1236" s="2"/>
    </row>
    <row r="1237" ht="34.5" customHeight="1">
      <c r="A1237" s="2"/>
      <c r="B1237" s="50">
        <f t="shared" si="1"/>
        <v>1199</v>
      </c>
      <c r="C1237" s="79"/>
      <c r="D1237" s="80"/>
      <c r="E1237" s="80"/>
      <c r="F1237" s="80"/>
      <c r="G1237" s="80"/>
      <c r="H1237" s="80"/>
      <c r="I1237" s="80"/>
      <c r="J1237" s="80"/>
      <c r="K1237" s="80"/>
      <c r="L1237" s="81"/>
      <c r="M1237" s="82"/>
      <c r="N1237" s="40"/>
      <c r="O1237" s="40"/>
      <c r="P1237" s="40"/>
      <c r="Q1237" s="56"/>
      <c r="R1237" s="82"/>
      <c r="S1237" s="40"/>
      <c r="T1237" s="40"/>
      <c r="U1237" s="40"/>
      <c r="V1237" s="56"/>
      <c r="W1237" s="83"/>
      <c r="X1237" s="84"/>
      <c r="Y1237" s="85"/>
      <c r="Z1237" s="70" t="str">
        <f>IFERROR(VLOOKUP(Y1237, '【参考】数式用'!$A$2:$B$50, 2, FALSE), "")</f>
        <v/>
      </c>
      <c r="AA1237" s="2"/>
      <c r="AB1237" s="2"/>
      <c r="AC1237" s="2"/>
      <c r="AD1237" s="2"/>
      <c r="AE1237" s="2"/>
      <c r="AF1237" s="2"/>
      <c r="AG1237" s="2"/>
      <c r="AH1237" s="2"/>
      <c r="AI1237" s="2"/>
      <c r="AJ1237" s="2"/>
    </row>
    <row r="1238" ht="34.5" customHeight="1">
      <c r="A1238" s="2"/>
      <c r="B1238" s="49">
        <f t="shared" si="1"/>
        <v>1200</v>
      </c>
      <c r="C1238" s="86"/>
      <c r="D1238" s="87"/>
      <c r="E1238" s="87"/>
      <c r="F1238" s="87"/>
      <c r="G1238" s="87"/>
      <c r="H1238" s="87"/>
      <c r="I1238" s="87"/>
      <c r="J1238" s="87"/>
      <c r="K1238" s="87"/>
      <c r="L1238" s="88"/>
      <c r="M1238" s="89"/>
      <c r="N1238" s="24"/>
      <c r="O1238" s="24"/>
      <c r="P1238" s="24"/>
      <c r="Q1238" s="90"/>
      <c r="R1238" s="89"/>
      <c r="S1238" s="24"/>
      <c r="T1238" s="24"/>
      <c r="U1238" s="24"/>
      <c r="V1238" s="90"/>
      <c r="W1238" s="91"/>
      <c r="X1238" s="92"/>
      <c r="Y1238" s="76"/>
      <c r="Z1238" s="93" t="str">
        <f>IFERROR(VLOOKUP(Y1238, '【参考】数式用'!$A$2:$B$50, 2, FALSE), "")</f>
        <v/>
      </c>
      <c r="AA1238" s="2"/>
      <c r="AB1238" s="2"/>
      <c r="AC1238" s="2"/>
      <c r="AD1238" s="2"/>
      <c r="AE1238" s="2"/>
      <c r="AF1238" s="2"/>
      <c r="AG1238" s="2"/>
      <c r="AH1238" s="2"/>
      <c r="AI1238" s="2"/>
      <c r="AJ1238" s="2"/>
    </row>
    <row r="1239" ht="19.5" customHeight="1">
      <c r="A1239" s="2"/>
      <c r="B1239" s="94"/>
      <c r="C1239" s="95"/>
      <c r="D1239" s="63"/>
      <c r="E1239" s="63"/>
      <c r="F1239" s="63"/>
      <c r="G1239" s="63"/>
      <c r="H1239" s="63"/>
      <c r="I1239" s="63"/>
      <c r="J1239" s="63"/>
      <c r="K1239" s="63"/>
      <c r="L1239" s="96"/>
      <c r="M1239" s="97"/>
      <c r="N1239" s="63"/>
      <c r="O1239" s="63"/>
      <c r="P1239" s="63"/>
      <c r="Q1239" s="96"/>
      <c r="R1239" s="97"/>
      <c r="S1239" s="63"/>
      <c r="T1239" s="63"/>
      <c r="U1239" s="63"/>
      <c r="V1239" s="96"/>
      <c r="W1239" s="98"/>
      <c r="X1239" s="99"/>
      <c r="Y1239" s="99"/>
      <c r="Z1239" s="100"/>
      <c r="AA1239" s="2"/>
      <c r="AB1239" s="2"/>
      <c r="AC1239" s="2"/>
      <c r="AD1239" s="2"/>
      <c r="AE1239" s="2"/>
      <c r="AF1239" s="2"/>
      <c r="AG1239" s="2"/>
      <c r="AH1239" s="2"/>
      <c r="AI1239" s="2"/>
      <c r="AJ1239" s="2"/>
    </row>
    <row r="1240" ht="19.5" customHeight="1">
      <c r="A1240" s="2"/>
      <c r="B1240" s="101"/>
      <c r="C1240" s="102"/>
      <c r="D1240" s="87"/>
      <c r="E1240" s="87"/>
      <c r="F1240" s="87"/>
      <c r="G1240" s="87"/>
      <c r="H1240" s="87"/>
      <c r="I1240" s="87"/>
      <c r="J1240" s="87"/>
      <c r="K1240" s="87"/>
      <c r="L1240" s="103"/>
      <c r="M1240" s="104"/>
      <c r="N1240" s="87"/>
      <c r="O1240" s="87"/>
      <c r="P1240" s="87"/>
      <c r="Q1240" s="103"/>
      <c r="R1240" s="104"/>
      <c r="S1240" s="87"/>
      <c r="T1240" s="87"/>
      <c r="U1240" s="87"/>
      <c r="V1240" s="103"/>
      <c r="W1240" s="105"/>
      <c r="X1240" s="106"/>
      <c r="Y1240" s="106"/>
      <c r="Z1240" s="107"/>
      <c r="AA1240" s="2"/>
      <c r="AB1240" s="2"/>
      <c r="AC1240" s="2"/>
      <c r="AD1240" s="2"/>
      <c r="AE1240" s="2"/>
      <c r="AF1240" s="2"/>
      <c r="AG1240" s="2"/>
      <c r="AH1240" s="2"/>
      <c r="AI1240" s="2"/>
      <c r="AJ1240" s="2"/>
    </row>
    <row r="1241" ht="19.5" customHeight="1">
      <c r="A1241" s="2"/>
      <c r="B1241" s="101"/>
      <c r="C1241" s="102"/>
      <c r="D1241" s="87"/>
      <c r="E1241" s="87"/>
      <c r="F1241" s="87"/>
      <c r="G1241" s="87"/>
      <c r="H1241" s="87"/>
      <c r="I1241" s="87"/>
      <c r="J1241" s="87"/>
      <c r="K1241" s="87"/>
      <c r="L1241" s="103"/>
      <c r="M1241" s="104"/>
      <c r="N1241" s="87"/>
      <c r="O1241" s="87"/>
      <c r="P1241" s="87"/>
      <c r="Q1241" s="103"/>
      <c r="R1241" s="104"/>
      <c r="S1241" s="87"/>
      <c r="T1241" s="87"/>
      <c r="U1241" s="87"/>
      <c r="V1241" s="103"/>
      <c r="W1241" s="105"/>
      <c r="X1241" s="106"/>
      <c r="Y1241" s="106"/>
      <c r="Z1241" s="107"/>
      <c r="AA1241" s="2"/>
      <c r="AB1241" s="2"/>
      <c r="AC1241" s="2"/>
      <c r="AD1241" s="2"/>
      <c r="AE1241" s="2"/>
      <c r="AF1241" s="2"/>
      <c r="AG1241" s="2"/>
      <c r="AH1241" s="2"/>
      <c r="AI1241" s="2"/>
      <c r="AJ1241" s="2"/>
    </row>
    <row r="1242" ht="19.5" customHeight="1">
      <c r="A1242" s="2"/>
      <c r="B1242" s="101"/>
      <c r="C1242" s="102"/>
      <c r="D1242" s="87"/>
      <c r="E1242" s="87"/>
      <c r="F1242" s="87"/>
      <c r="G1242" s="87"/>
      <c r="H1242" s="87"/>
      <c r="I1242" s="87"/>
      <c r="J1242" s="87"/>
      <c r="K1242" s="87"/>
      <c r="L1242" s="103"/>
      <c r="M1242" s="104"/>
      <c r="N1242" s="87"/>
      <c r="O1242" s="87"/>
      <c r="P1242" s="87"/>
      <c r="Q1242" s="103"/>
      <c r="R1242" s="104"/>
      <c r="S1242" s="87"/>
      <c r="T1242" s="87"/>
      <c r="U1242" s="87"/>
      <c r="V1242" s="103"/>
      <c r="W1242" s="105"/>
      <c r="X1242" s="106"/>
      <c r="Y1242" s="106"/>
      <c r="Z1242" s="107"/>
      <c r="AA1242" s="2"/>
      <c r="AB1242" s="2"/>
      <c r="AC1242" s="2"/>
      <c r="AD1242" s="2"/>
      <c r="AE1242" s="2"/>
      <c r="AF1242" s="2"/>
      <c r="AG1242" s="2"/>
      <c r="AH1242" s="2"/>
      <c r="AI1242" s="2"/>
      <c r="AJ1242" s="2"/>
    </row>
    <row r="1243" ht="19.5" customHeight="1">
      <c r="A1243" s="2"/>
      <c r="B1243" s="101"/>
      <c r="C1243" s="102"/>
      <c r="D1243" s="87"/>
      <c r="E1243" s="87"/>
      <c r="F1243" s="87"/>
      <c r="G1243" s="87"/>
      <c r="H1243" s="87"/>
      <c r="I1243" s="87"/>
      <c r="J1243" s="87"/>
      <c r="K1243" s="87"/>
      <c r="L1243" s="103"/>
      <c r="M1243" s="104"/>
      <c r="N1243" s="87"/>
      <c r="O1243" s="87"/>
      <c r="P1243" s="87"/>
      <c r="Q1243" s="103"/>
      <c r="R1243" s="104"/>
      <c r="S1243" s="87"/>
      <c r="T1243" s="87"/>
      <c r="U1243" s="87"/>
      <c r="V1243" s="103"/>
      <c r="W1243" s="105"/>
      <c r="X1243" s="106"/>
      <c r="Y1243" s="106"/>
      <c r="Z1243" s="107"/>
      <c r="AA1243" s="2"/>
      <c r="AB1243" s="2"/>
      <c r="AC1243" s="2"/>
      <c r="AD1243" s="2"/>
      <c r="AE1243" s="2"/>
      <c r="AF1243" s="2"/>
      <c r="AG1243" s="2"/>
      <c r="AH1243" s="2"/>
      <c r="AI1243" s="2"/>
      <c r="AJ1243" s="2"/>
    </row>
    <row r="1244" ht="19.5" customHeight="1">
      <c r="A1244" s="2"/>
      <c r="B1244" s="101"/>
      <c r="C1244" s="102"/>
      <c r="D1244" s="87"/>
      <c r="E1244" s="87"/>
      <c r="F1244" s="87"/>
      <c r="G1244" s="87"/>
      <c r="H1244" s="87"/>
      <c r="I1244" s="87"/>
      <c r="J1244" s="87"/>
      <c r="K1244" s="87"/>
      <c r="L1244" s="103"/>
      <c r="M1244" s="104"/>
      <c r="N1244" s="87"/>
      <c r="O1244" s="87"/>
      <c r="P1244" s="87"/>
      <c r="Q1244" s="103"/>
      <c r="R1244" s="104"/>
      <c r="S1244" s="87"/>
      <c r="T1244" s="87"/>
      <c r="U1244" s="87"/>
      <c r="V1244" s="103"/>
      <c r="W1244" s="105"/>
      <c r="X1244" s="106"/>
      <c r="Y1244" s="106"/>
      <c r="Z1244" s="107"/>
      <c r="AA1244" s="2"/>
      <c r="AB1244" s="2"/>
      <c r="AC1244" s="2"/>
      <c r="AD1244" s="2"/>
      <c r="AE1244" s="2"/>
      <c r="AF1244" s="2"/>
      <c r="AG1244" s="2"/>
      <c r="AH1244" s="2"/>
      <c r="AI1244" s="2"/>
      <c r="AJ1244" s="2"/>
    </row>
    <row r="1245" ht="19.5" customHeight="1">
      <c r="A1245" s="2"/>
      <c r="B1245" s="101"/>
      <c r="C1245" s="102"/>
      <c r="D1245" s="87"/>
      <c r="E1245" s="87"/>
      <c r="F1245" s="87"/>
      <c r="G1245" s="87"/>
      <c r="H1245" s="87"/>
      <c r="I1245" s="87"/>
      <c r="J1245" s="87"/>
      <c r="K1245" s="87"/>
      <c r="L1245" s="103"/>
      <c r="M1245" s="104"/>
      <c r="N1245" s="87"/>
      <c r="O1245" s="87"/>
      <c r="P1245" s="87"/>
      <c r="Q1245" s="103"/>
      <c r="R1245" s="104"/>
      <c r="S1245" s="87"/>
      <c r="T1245" s="87"/>
      <c r="U1245" s="87"/>
      <c r="V1245" s="103"/>
      <c r="W1245" s="105"/>
      <c r="X1245" s="106"/>
      <c r="Y1245" s="106"/>
      <c r="Z1245" s="107"/>
      <c r="AA1245" s="2"/>
      <c r="AB1245" s="2"/>
      <c r="AC1245" s="2"/>
      <c r="AD1245" s="2"/>
      <c r="AE1245" s="2"/>
      <c r="AF1245" s="2"/>
      <c r="AG1245" s="2"/>
      <c r="AH1245" s="2"/>
      <c r="AI1245" s="2"/>
      <c r="AJ1245" s="2"/>
    </row>
    <row r="1246" ht="19.5" customHeight="1">
      <c r="A1246" s="2"/>
      <c r="B1246" s="101"/>
      <c r="C1246" s="102"/>
      <c r="D1246" s="87"/>
      <c r="E1246" s="87"/>
      <c r="F1246" s="87"/>
      <c r="G1246" s="87"/>
      <c r="H1246" s="87"/>
      <c r="I1246" s="87"/>
      <c r="J1246" s="87"/>
      <c r="K1246" s="87"/>
      <c r="L1246" s="103"/>
      <c r="M1246" s="104"/>
      <c r="N1246" s="87"/>
      <c r="O1246" s="87"/>
      <c r="P1246" s="87"/>
      <c r="Q1246" s="103"/>
      <c r="R1246" s="104"/>
      <c r="S1246" s="87"/>
      <c r="T1246" s="87"/>
      <c r="U1246" s="87"/>
      <c r="V1246" s="103"/>
      <c r="W1246" s="105"/>
      <c r="X1246" s="106"/>
      <c r="Y1246" s="106"/>
      <c r="Z1246" s="107"/>
      <c r="AA1246" s="2"/>
      <c r="AB1246" s="2"/>
      <c r="AC1246" s="2"/>
      <c r="AD1246" s="2"/>
      <c r="AE1246" s="2"/>
      <c r="AF1246" s="2"/>
      <c r="AG1246" s="2"/>
      <c r="AH1246" s="2"/>
      <c r="AI1246" s="2"/>
      <c r="AJ1246" s="2"/>
    </row>
    <row r="1247" ht="19.5" customHeight="1">
      <c r="A1247" s="2"/>
      <c r="B1247" s="101"/>
      <c r="C1247" s="102"/>
      <c r="D1247" s="87"/>
      <c r="E1247" s="87"/>
      <c r="F1247" s="87"/>
      <c r="G1247" s="87"/>
      <c r="H1247" s="87"/>
      <c r="I1247" s="87"/>
      <c r="J1247" s="87"/>
      <c r="K1247" s="87"/>
      <c r="L1247" s="103"/>
      <c r="M1247" s="104"/>
      <c r="N1247" s="87"/>
      <c r="O1247" s="87"/>
      <c r="P1247" s="87"/>
      <c r="Q1247" s="103"/>
      <c r="R1247" s="104"/>
      <c r="S1247" s="87"/>
      <c r="T1247" s="87"/>
      <c r="U1247" s="87"/>
      <c r="V1247" s="103"/>
      <c r="W1247" s="105"/>
      <c r="X1247" s="106"/>
      <c r="Y1247" s="106"/>
      <c r="Z1247" s="107"/>
      <c r="AA1247" s="2"/>
      <c r="AB1247" s="2"/>
      <c r="AC1247" s="2"/>
      <c r="AD1247" s="2"/>
      <c r="AE1247" s="2"/>
      <c r="AF1247" s="2"/>
      <c r="AG1247" s="2"/>
      <c r="AH1247" s="2"/>
      <c r="AI1247" s="2"/>
      <c r="AJ1247" s="2"/>
    </row>
    <row r="1248" ht="19.5" customHeight="1">
      <c r="A1248" s="2"/>
      <c r="B1248" s="101"/>
      <c r="C1248" s="102"/>
      <c r="D1248" s="87"/>
      <c r="E1248" s="87"/>
      <c r="F1248" s="87"/>
      <c r="G1248" s="87"/>
      <c r="H1248" s="87"/>
      <c r="I1248" s="87"/>
      <c r="J1248" s="87"/>
      <c r="K1248" s="87"/>
      <c r="L1248" s="103"/>
      <c r="M1248" s="104"/>
      <c r="N1248" s="87"/>
      <c r="O1248" s="87"/>
      <c r="P1248" s="87"/>
      <c r="Q1248" s="103"/>
      <c r="R1248" s="104"/>
      <c r="S1248" s="87"/>
      <c r="T1248" s="87"/>
      <c r="U1248" s="87"/>
      <c r="V1248" s="103"/>
      <c r="W1248" s="105"/>
      <c r="X1248" s="106"/>
      <c r="Y1248" s="106"/>
      <c r="Z1248" s="107"/>
      <c r="AA1248" s="2"/>
      <c r="AB1248" s="2"/>
      <c r="AC1248" s="2"/>
      <c r="AD1248" s="2"/>
      <c r="AE1248" s="2"/>
      <c r="AF1248" s="2"/>
      <c r="AG1248" s="2"/>
      <c r="AH1248" s="2"/>
      <c r="AI1248" s="2"/>
      <c r="AJ1248" s="2"/>
    </row>
    <row r="1249" ht="19.5" customHeight="1">
      <c r="A1249" s="2"/>
      <c r="B1249" s="101"/>
      <c r="C1249" s="102"/>
      <c r="D1249" s="87"/>
      <c r="E1249" s="87"/>
      <c r="F1249" s="87"/>
      <c r="G1249" s="87"/>
      <c r="H1249" s="87"/>
      <c r="I1249" s="87"/>
      <c r="J1249" s="87"/>
      <c r="K1249" s="87"/>
      <c r="L1249" s="103"/>
      <c r="M1249" s="104"/>
      <c r="N1249" s="87"/>
      <c r="O1249" s="87"/>
      <c r="P1249" s="87"/>
      <c r="Q1249" s="103"/>
      <c r="R1249" s="104"/>
      <c r="S1249" s="87"/>
      <c r="T1249" s="87"/>
      <c r="U1249" s="87"/>
      <c r="V1249" s="103"/>
      <c r="W1249" s="105"/>
      <c r="X1249" s="106"/>
      <c r="Y1249" s="106"/>
      <c r="Z1249" s="107"/>
      <c r="AA1249" s="2"/>
      <c r="AB1249" s="2"/>
      <c r="AC1249" s="2"/>
      <c r="AD1249" s="2"/>
      <c r="AE1249" s="2"/>
      <c r="AF1249" s="2"/>
      <c r="AG1249" s="2"/>
      <c r="AH1249" s="2"/>
      <c r="AI1249" s="2"/>
      <c r="AJ1249" s="2"/>
    </row>
    <row r="1250" ht="19.5" customHeight="1">
      <c r="A1250" s="2"/>
      <c r="B1250" s="101"/>
      <c r="C1250" s="102"/>
      <c r="D1250" s="87"/>
      <c r="E1250" s="87"/>
      <c r="F1250" s="87"/>
      <c r="G1250" s="87"/>
      <c r="H1250" s="87"/>
      <c r="I1250" s="87"/>
      <c r="J1250" s="87"/>
      <c r="K1250" s="87"/>
      <c r="L1250" s="103"/>
      <c r="M1250" s="104"/>
      <c r="N1250" s="87"/>
      <c r="O1250" s="87"/>
      <c r="P1250" s="87"/>
      <c r="Q1250" s="103"/>
      <c r="R1250" s="104"/>
      <c r="S1250" s="87"/>
      <c r="T1250" s="87"/>
      <c r="U1250" s="87"/>
      <c r="V1250" s="103"/>
      <c r="W1250" s="105"/>
      <c r="X1250" s="106"/>
      <c r="Y1250" s="106"/>
      <c r="Z1250" s="107"/>
      <c r="AA1250" s="2"/>
      <c r="AB1250" s="2"/>
      <c r="AC1250" s="2"/>
      <c r="AD1250" s="2"/>
      <c r="AE1250" s="2"/>
      <c r="AF1250" s="2"/>
      <c r="AG1250" s="2"/>
      <c r="AH1250" s="2"/>
      <c r="AI1250" s="2"/>
      <c r="AJ1250" s="2"/>
    </row>
    <row r="1251" ht="19.5" customHeight="1">
      <c r="A1251" s="2"/>
      <c r="B1251" s="101"/>
      <c r="C1251" s="102"/>
      <c r="D1251" s="87"/>
      <c r="E1251" s="87"/>
      <c r="F1251" s="87"/>
      <c r="G1251" s="87"/>
      <c r="H1251" s="87"/>
      <c r="I1251" s="87"/>
      <c r="J1251" s="87"/>
      <c r="K1251" s="87"/>
      <c r="L1251" s="103"/>
      <c r="M1251" s="104"/>
      <c r="N1251" s="87"/>
      <c r="O1251" s="87"/>
      <c r="P1251" s="87"/>
      <c r="Q1251" s="103"/>
      <c r="R1251" s="104"/>
      <c r="S1251" s="87"/>
      <c r="T1251" s="87"/>
      <c r="U1251" s="87"/>
      <c r="V1251" s="103"/>
      <c r="W1251" s="105"/>
      <c r="X1251" s="106"/>
      <c r="Y1251" s="106"/>
      <c r="Z1251" s="107"/>
      <c r="AA1251" s="2"/>
      <c r="AB1251" s="2"/>
      <c r="AC1251" s="2"/>
      <c r="AD1251" s="2"/>
      <c r="AE1251" s="2"/>
      <c r="AF1251" s="2"/>
      <c r="AG1251" s="2"/>
      <c r="AH1251" s="2"/>
      <c r="AI1251" s="2"/>
      <c r="AJ1251" s="2"/>
    </row>
    <row r="1252" ht="19.5" customHeight="1">
      <c r="A1252" s="2"/>
      <c r="B1252" s="101"/>
      <c r="C1252" s="102"/>
      <c r="D1252" s="87"/>
      <c r="E1252" s="87"/>
      <c r="F1252" s="87"/>
      <c r="G1252" s="87"/>
      <c r="H1252" s="87"/>
      <c r="I1252" s="87"/>
      <c r="J1252" s="87"/>
      <c r="K1252" s="87"/>
      <c r="L1252" s="103"/>
      <c r="M1252" s="104"/>
      <c r="N1252" s="87"/>
      <c r="O1252" s="87"/>
      <c r="P1252" s="87"/>
      <c r="Q1252" s="103"/>
      <c r="R1252" s="104"/>
      <c r="S1252" s="87"/>
      <c r="T1252" s="87"/>
      <c r="U1252" s="87"/>
      <c r="V1252" s="103"/>
      <c r="W1252" s="105"/>
      <c r="X1252" s="106"/>
      <c r="Y1252" s="106"/>
      <c r="Z1252" s="107"/>
      <c r="AA1252" s="2"/>
      <c r="AB1252" s="2"/>
      <c r="AC1252" s="2"/>
      <c r="AD1252" s="2"/>
      <c r="AE1252" s="2"/>
      <c r="AF1252" s="2"/>
      <c r="AG1252" s="2"/>
      <c r="AH1252" s="2"/>
      <c r="AI1252" s="2"/>
      <c r="AJ1252" s="2"/>
    </row>
  </sheetData>
  <mergeCells count="3678">
    <mergeCell ref="M1240:Q1240"/>
    <mergeCell ref="R1240:V1240"/>
    <mergeCell ref="C1238:L1238"/>
    <mergeCell ref="M1238:Q1238"/>
    <mergeCell ref="R1238:V1238"/>
    <mergeCell ref="C1239:L1239"/>
    <mergeCell ref="M1239:Q1239"/>
    <mergeCell ref="R1239:V1239"/>
    <mergeCell ref="C1240:L1240"/>
    <mergeCell ref="M1243:Q1243"/>
    <mergeCell ref="R1243:V1243"/>
    <mergeCell ref="C1241:L1241"/>
    <mergeCell ref="M1241:Q1241"/>
    <mergeCell ref="R1241:V1241"/>
    <mergeCell ref="C1242:L1242"/>
    <mergeCell ref="M1242:Q1242"/>
    <mergeCell ref="R1242:V1242"/>
    <mergeCell ref="C1243:L1243"/>
    <mergeCell ref="M1246:Q1246"/>
    <mergeCell ref="R1246:V1246"/>
    <mergeCell ref="C1244:L1244"/>
    <mergeCell ref="M1244:Q1244"/>
    <mergeCell ref="R1244:V1244"/>
    <mergeCell ref="C1245:L1245"/>
    <mergeCell ref="M1245:Q1245"/>
    <mergeCell ref="R1245:V1245"/>
    <mergeCell ref="C1246:L1246"/>
    <mergeCell ref="M1249:Q1249"/>
    <mergeCell ref="R1249:V1249"/>
    <mergeCell ref="C1247:L1247"/>
    <mergeCell ref="M1247:Q1247"/>
    <mergeCell ref="R1247:V1247"/>
    <mergeCell ref="C1248:L1248"/>
    <mergeCell ref="M1248:Q1248"/>
    <mergeCell ref="R1248:V1248"/>
    <mergeCell ref="C1249:L1249"/>
    <mergeCell ref="A3:Z3"/>
    <mergeCell ref="A4:Z4"/>
    <mergeCell ref="A6:Z6"/>
    <mergeCell ref="A14:Z14"/>
    <mergeCell ref="C18:L18"/>
    <mergeCell ref="C22:L22"/>
    <mergeCell ref="M22:X22"/>
    <mergeCell ref="C23:L23"/>
    <mergeCell ref="M23:X23"/>
    <mergeCell ref="C24:L24"/>
    <mergeCell ref="C25:L25"/>
    <mergeCell ref="M25:X25"/>
    <mergeCell ref="C26:L26"/>
    <mergeCell ref="M26:X26"/>
    <mergeCell ref="C27:L27"/>
    <mergeCell ref="M27:X27"/>
    <mergeCell ref="C28:L28"/>
    <mergeCell ref="M28:X28"/>
    <mergeCell ref="B29:B30"/>
    <mergeCell ref="C29:L29"/>
    <mergeCell ref="M29:X29"/>
    <mergeCell ref="C30:L30"/>
    <mergeCell ref="M30:X30"/>
    <mergeCell ref="C31:L31"/>
    <mergeCell ref="M31:X31"/>
    <mergeCell ref="C32:L32"/>
    <mergeCell ref="M32:X32"/>
    <mergeCell ref="C36:AA36"/>
    <mergeCell ref="B37:B38"/>
    <mergeCell ref="M37:Q38"/>
    <mergeCell ref="R37:W37"/>
    <mergeCell ref="X37:X38"/>
    <mergeCell ref="Y37:Y38"/>
    <mergeCell ref="Z37:Z38"/>
    <mergeCell ref="R38:V38"/>
    <mergeCell ref="C37:L38"/>
    <mergeCell ref="C39:L39"/>
    <mergeCell ref="M39:Q39"/>
    <mergeCell ref="R39:V39"/>
    <mergeCell ref="C40:L40"/>
    <mergeCell ref="M40:Q40"/>
    <mergeCell ref="R40:V40"/>
    <mergeCell ref="M1252:Q1252"/>
    <mergeCell ref="R1252:V1252"/>
    <mergeCell ref="C1250:L1250"/>
    <mergeCell ref="M1250:Q1250"/>
    <mergeCell ref="R1250:V1250"/>
    <mergeCell ref="C1251:L1251"/>
    <mergeCell ref="M1251:Q1251"/>
    <mergeCell ref="R1251:V1251"/>
    <mergeCell ref="C1252:L1252"/>
    <mergeCell ref="M1219:Q1219"/>
    <mergeCell ref="R1219:V1219"/>
    <mergeCell ref="C1217:L1217"/>
    <mergeCell ref="M1217:Q1217"/>
    <mergeCell ref="R1217:V1217"/>
    <mergeCell ref="C1218:L1218"/>
    <mergeCell ref="M1218:Q1218"/>
    <mergeCell ref="R1218:V1218"/>
    <mergeCell ref="C1219:L1219"/>
    <mergeCell ref="M1222:Q1222"/>
    <mergeCell ref="R1222:V1222"/>
    <mergeCell ref="C1220:L1220"/>
    <mergeCell ref="M1220:Q1220"/>
    <mergeCell ref="R1220:V1220"/>
    <mergeCell ref="C1221:L1221"/>
    <mergeCell ref="M1221:Q1221"/>
    <mergeCell ref="R1221:V1221"/>
    <mergeCell ref="C1222:L1222"/>
    <mergeCell ref="M1225:Q1225"/>
    <mergeCell ref="R1225:V1225"/>
    <mergeCell ref="C1223:L1223"/>
    <mergeCell ref="M1223:Q1223"/>
    <mergeCell ref="R1223:V1223"/>
    <mergeCell ref="C1224:L1224"/>
    <mergeCell ref="M1224:Q1224"/>
    <mergeCell ref="R1224:V1224"/>
    <mergeCell ref="C1225:L1225"/>
    <mergeCell ref="M1228:Q1228"/>
    <mergeCell ref="R1228:V1228"/>
    <mergeCell ref="C1226:L1226"/>
    <mergeCell ref="M1226:Q1226"/>
    <mergeCell ref="R1226:V1226"/>
    <mergeCell ref="C1227:L1227"/>
    <mergeCell ref="M1227:Q1227"/>
    <mergeCell ref="R1227:V1227"/>
    <mergeCell ref="C1228:L1228"/>
    <mergeCell ref="M1231:Q1231"/>
    <mergeCell ref="R1231:V1231"/>
    <mergeCell ref="C1229:L1229"/>
    <mergeCell ref="M1229:Q1229"/>
    <mergeCell ref="R1229:V1229"/>
    <mergeCell ref="C1230:L1230"/>
    <mergeCell ref="M1230:Q1230"/>
    <mergeCell ref="R1230:V1230"/>
    <mergeCell ref="C1231:L1231"/>
    <mergeCell ref="M1234:Q1234"/>
    <mergeCell ref="R1234:V1234"/>
    <mergeCell ref="C1232:L1232"/>
    <mergeCell ref="M1232:Q1232"/>
    <mergeCell ref="R1232:V1232"/>
    <mergeCell ref="C1233:L1233"/>
    <mergeCell ref="M1233:Q1233"/>
    <mergeCell ref="R1233:V1233"/>
    <mergeCell ref="C1234:L1234"/>
    <mergeCell ref="M1237:Q1237"/>
    <mergeCell ref="R1237:V1237"/>
    <mergeCell ref="C1235:L1235"/>
    <mergeCell ref="M1235:Q1235"/>
    <mergeCell ref="R1235:V1235"/>
    <mergeCell ref="C1236:L1236"/>
    <mergeCell ref="M1236:Q1236"/>
    <mergeCell ref="R1236:V1236"/>
    <mergeCell ref="C1237:L1237"/>
    <mergeCell ref="M1072:Q1072"/>
    <mergeCell ref="R1072:V1072"/>
    <mergeCell ref="C1070:L1070"/>
    <mergeCell ref="M1070:Q1070"/>
    <mergeCell ref="R1070:V1070"/>
    <mergeCell ref="C1071:L1071"/>
    <mergeCell ref="M1071:Q1071"/>
    <mergeCell ref="R1071:V1071"/>
    <mergeCell ref="C1072:L1072"/>
    <mergeCell ref="M1075:Q1075"/>
    <mergeCell ref="R1075:V1075"/>
    <mergeCell ref="C1073:L1073"/>
    <mergeCell ref="M1073:Q1073"/>
    <mergeCell ref="R1073:V1073"/>
    <mergeCell ref="C1074:L1074"/>
    <mergeCell ref="M1074:Q1074"/>
    <mergeCell ref="R1074:V1074"/>
    <mergeCell ref="C1075:L1075"/>
    <mergeCell ref="M1078:Q1078"/>
    <mergeCell ref="R1078:V1078"/>
    <mergeCell ref="C1076:L1076"/>
    <mergeCell ref="M1076:Q1076"/>
    <mergeCell ref="R1076:V1076"/>
    <mergeCell ref="C1077:L1077"/>
    <mergeCell ref="M1077:Q1077"/>
    <mergeCell ref="R1077:V1077"/>
    <mergeCell ref="C1078:L1078"/>
    <mergeCell ref="M1081:Q1081"/>
    <mergeCell ref="R1081:V1081"/>
    <mergeCell ref="C1079:L1079"/>
    <mergeCell ref="M1079:Q1079"/>
    <mergeCell ref="R1079:V1079"/>
    <mergeCell ref="C1080:L1080"/>
    <mergeCell ref="M1080:Q1080"/>
    <mergeCell ref="R1080:V1080"/>
    <mergeCell ref="C1081:L1081"/>
    <mergeCell ref="M1084:Q1084"/>
    <mergeCell ref="R1084:V1084"/>
    <mergeCell ref="C1082:L1082"/>
    <mergeCell ref="M1082:Q1082"/>
    <mergeCell ref="R1082:V1082"/>
    <mergeCell ref="C1083:L1083"/>
    <mergeCell ref="M1083:Q1083"/>
    <mergeCell ref="R1083:V1083"/>
    <mergeCell ref="C1084:L1084"/>
    <mergeCell ref="M1087:Q1087"/>
    <mergeCell ref="R1087:V1087"/>
    <mergeCell ref="C1085:L1085"/>
    <mergeCell ref="M1085:Q1085"/>
    <mergeCell ref="R1085:V1085"/>
    <mergeCell ref="C1086:L1086"/>
    <mergeCell ref="M1086:Q1086"/>
    <mergeCell ref="R1086:V1086"/>
    <mergeCell ref="C1087:L1087"/>
    <mergeCell ref="M1090:Q1090"/>
    <mergeCell ref="R1090:V1090"/>
    <mergeCell ref="C1088:L1088"/>
    <mergeCell ref="M1088:Q1088"/>
    <mergeCell ref="R1088:V1088"/>
    <mergeCell ref="C1089:L1089"/>
    <mergeCell ref="M1089:Q1089"/>
    <mergeCell ref="R1089:V1089"/>
    <mergeCell ref="C1090:L1090"/>
    <mergeCell ref="M1093:Q1093"/>
    <mergeCell ref="R1093:V1093"/>
    <mergeCell ref="C1091:L1091"/>
    <mergeCell ref="M1091:Q1091"/>
    <mergeCell ref="R1091:V1091"/>
    <mergeCell ref="C1092:L1092"/>
    <mergeCell ref="M1092:Q1092"/>
    <mergeCell ref="R1092:V1092"/>
    <mergeCell ref="C1093:L1093"/>
    <mergeCell ref="M1096:Q1096"/>
    <mergeCell ref="R1096:V1096"/>
    <mergeCell ref="C1094:L1094"/>
    <mergeCell ref="M1094:Q1094"/>
    <mergeCell ref="R1094:V1094"/>
    <mergeCell ref="C1095:L1095"/>
    <mergeCell ref="M1095:Q1095"/>
    <mergeCell ref="R1095:V1095"/>
    <mergeCell ref="C1096:L1096"/>
    <mergeCell ref="M1099:Q1099"/>
    <mergeCell ref="R1099:V1099"/>
    <mergeCell ref="C1097:L1097"/>
    <mergeCell ref="M1097:Q1097"/>
    <mergeCell ref="R1097:V1097"/>
    <mergeCell ref="C1098:L1098"/>
    <mergeCell ref="M1098:Q1098"/>
    <mergeCell ref="R1098:V1098"/>
    <mergeCell ref="C1099:L1099"/>
    <mergeCell ref="M1102:Q1102"/>
    <mergeCell ref="R1102:V1102"/>
    <mergeCell ref="C1100:L1100"/>
    <mergeCell ref="M1100:Q1100"/>
    <mergeCell ref="R1100:V1100"/>
    <mergeCell ref="C1101:L1101"/>
    <mergeCell ref="M1101:Q1101"/>
    <mergeCell ref="R1101:V1101"/>
    <mergeCell ref="C1102:L1102"/>
    <mergeCell ref="M1105:Q1105"/>
    <mergeCell ref="R1105:V1105"/>
    <mergeCell ref="C1103:L1103"/>
    <mergeCell ref="M1103:Q1103"/>
    <mergeCell ref="R1103:V1103"/>
    <mergeCell ref="C1104:L1104"/>
    <mergeCell ref="M1104:Q1104"/>
    <mergeCell ref="R1104:V1104"/>
    <mergeCell ref="C1105:L1105"/>
    <mergeCell ref="M1108:Q1108"/>
    <mergeCell ref="R1108:V1108"/>
    <mergeCell ref="C1106:L1106"/>
    <mergeCell ref="M1106:Q1106"/>
    <mergeCell ref="R1106:V1106"/>
    <mergeCell ref="C1107:L1107"/>
    <mergeCell ref="M1107:Q1107"/>
    <mergeCell ref="R1107:V1107"/>
    <mergeCell ref="C1108:L1108"/>
    <mergeCell ref="M1111:Q1111"/>
    <mergeCell ref="R1111:V1111"/>
    <mergeCell ref="C1109:L1109"/>
    <mergeCell ref="M1109:Q1109"/>
    <mergeCell ref="R1109:V1109"/>
    <mergeCell ref="C1110:L1110"/>
    <mergeCell ref="M1110:Q1110"/>
    <mergeCell ref="R1110:V1110"/>
    <mergeCell ref="C1111:L1111"/>
    <mergeCell ref="M1114:Q1114"/>
    <mergeCell ref="R1114:V1114"/>
    <mergeCell ref="C1112:L1112"/>
    <mergeCell ref="M1112:Q1112"/>
    <mergeCell ref="R1112:V1112"/>
    <mergeCell ref="C1113:L1113"/>
    <mergeCell ref="M1113:Q1113"/>
    <mergeCell ref="R1113:V1113"/>
    <mergeCell ref="C1114:L1114"/>
    <mergeCell ref="M1117:Q1117"/>
    <mergeCell ref="R1117:V1117"/>
    <mergeCell ref="C1115:L1115"/>
    <mergeCell ref="M1115:Q1115"/>
    <mergeCell ref="R1115:V1115"/>
    <mergeCell ref="C1116:L1116"/>
    <mergeCell ref="M1116:Q1116"/>
    <mergeCell ref="R1116:V1116"/>
    <mergeCell ref="C1117:L1117"/>
    <mergeCell ref="M1120:Q1120"/>
    <mergeCell ref="R1120:V1120"/>
    <mergeCell ref="C1118:L1118"/>
    <mergeCell ref="M1118:Q1118"/>
    <mergeCell ref="R1118:V1118"/>
    <mergeCell ref="C1119:L1119"/>
    <mergeCell ref="M1119:Q1119"/>
    <mergeCell ref="R1119:V1119"/>
    <mergeCell ref="C1120:L1120"/>
    <mergeCell ref="M1123:Q1123"/>
    <mergeCell ref="R1123:V1123"/>
    <mergeCell ref="C1121:L1121"/>
    <mergeCell ref="M1121:Q1121"/>
    <mergeCell ref="R1121:V1121"/>
    <mergeCell ref="C1122:L1122"/>
    <mergeCell ref="M1122:Q1122"/>
    <mergeCell ref="R1122:V1122"/>
    <mergeCell ref="C1123:L1123"/>
    <mergeCell ref="M1126:Q1126"/>
    <mergeCell ref="R1126:V1126"/>
    <mergeCell ref="C1124:L1124"/>
    <mergeCell ref="M1124:Q1124"/>
    <mergeCell ref="R1124:V1124"/>
    <mergeCell ref="C1125:L1125"/>
    <mergeCell ref="M1125:Q1125"/>
    <mergeCell ref="R1125:V1125"/>
    <mergeCell ref="C1126:L1126"/>
    <mergeCell ref="M1129:Q1129"/>
    <mergeCell ref="R1129:V1129"/>
    <mergeCell ref="C1127:L1127"/>
    <mergeCell ref="M1127:Q1127"/>
    <mergeCell ref="R1127:V1127"/>
    <mergeCell ref="C1128:L1128"/>
    <mergeCell ref="M1128:Q1128"/>
    <mergeCell ref="R1128:V1128"/>
    <mergeCell ref="C1129:L1129"/>
    <mergeCell ref="M1132:Q1132"/>
    <mergeCell ref="R1132:V1132"/>
    <mergeCell ref="C1130:L1130"/>
    <mergeCell ref="M1130:Q1130"/>
    <mergeCell ref="R1130:V1130"/>
    <mergeCell ref="C1131:L1131"/>
    <mergeCell ref="M1131:Q1131"/>
    <mergeCell ref="R1131:V1131"/>
    <mergeCell ref="C1132:L1132"/>
    <mergeCell ref="M1135:Q1135"/>
    <mergeCell ref="R1135:V1135"/>
    <mergeCell ref="C1133:L1133"/>
    <mergeCell ref="M1133:Q1133"/>
    <mergeCell ref="R1133:V1133"/>
    <mergeCell ref="C1134:L1134"/>
    <mergeCell ref="M1134:Q1134"/>
    <mergeCell ref="R1134:V1134"/>
    <mergeCell ref="C1135:L1135"/>
    <mergeCell ref="M1138:Q1138"/>
    <mergeCell ref="R1138:V1138"/>
    <mergeCell ref="C1136:L1136"/>
    <mergeCell ref="M1136:Q1136"/>
    <mergeCell ref="R1136:V1136"/>
    <mergeCell ref="C1137:L1137"/>
    <mergeCell ref="M1137:Q1137"/>
    <mergeCell ref="R1137:V1137"/>
    <mergeCell ref="C1138:L1138"/>
    <mergeCell ref="M1141:Q1141"/>
    <mergeCell ref="R1141:V1141"/>
    <mergeCell ref="C1139:L1139"/>
    <mergeCell ref="M1139:Q1139"/>
    <mergeCell ref="R1139:V1139"/>
    <mergeCell ref="C1140:L1140"/>
    <mergeCell ref="M1140:Q1140"/>
    <mergeCell ref="R1140:V1140"/>
    <mergeCell ref="C1141:L1141"/>
    <mergeCell ref="M1144:Q1144"/>
    <mergeCell ref="R1144:V1144"/>
    <mergeCell ref="C1142:L1142"/>
    <mergeCell ref="M1142:Q1142"/>
    <mergeCell ref="R1142:V1142"/>
    <mergeCell ref="C1143:L1143"/>
    <mergeCell ref="M1143:Q1143"/>
    <mergeCell ref="R1143:V1143"/>
    <mergeCell ref="C1144:L1144"/>
    <mergeCell ref="M1147:Q1147"/>
    <mergeCell ref="R1147:V1147"/>
    <mergeCell ref="C1145:L1145"/>
    <mergeCell ref="M1145:Q1145"/>
    <mergeCell ref="R1145:V1145"/>
    <mergeCell ref="C1146:L1146"/>
    <mergeCell ref="M1146:Q1146"/>
    <mergeCell ref="R1146:V1146"/>
    <mergeCell ref="C1147:L1147"/>
    <mergeCell ref="M1150:Q1150"/>
    <mergeCell ref="R1150:V1150"/>
    <mergeCell ref="C1148:L1148"/>
    <mergeCell ref="M1148:Q1148"/>
    <mergeCell ref="R1148:V1148"/>
    <mergeCell ref="C1149:L1149"/>
    <mergeCell ref="M1149:Q1149"/>
    <mergeCell ref="R1149:V1149"/>
    <mergeCell ref="C1150:L1150"/>
    <mergeCell ref="M1153:Q1153"/>
    <mergeCell ref="R1153:V1153"/>
    <mergeCell ref="C1151:L1151"/>
    <mergeCell ref="M1151:Q1151"/>
    <mergeCell ref="R1151:V1151"/>
    <mergeCell ref="C1152:L1152"/>
    <mergeCell ref="M1152:Q1152"/>
    <mergeCell ref="R1152:V1152"/>
    <mergeCell ref="C1153:L1153"/>
    <mergeCell ref="M1156:Q1156"/>
    <mergeCell ref="R1156:V1156"/>
    <mergeCell ref="C1154:L1154"/>
    <mergeCell ref="M1154:Q1154"/>
    <mergeCell ref="R1154:V1154"/>
    <mergeCell ref="C1155:L1155"/>
    <mergeCell ref="M1155:Q1155"/>
    <mergeCell ref="R1155:V1155"/>
    <mergeCell ref="C1156:L1156"/>
    <mergeCell ref="M1159:Q1159"/>
    <mergeCell ref="R1159:V1159"/>
    <mergeCell ref="C1157:L1157"/>
    <mergeCell ref="M1157:Q1157"/>
    <mergeCell ref="R1157:V1157"/>
    <mergeCell ref="C1158:L1158"/>
    <mergeCell ref="M1158:Q1158"/>
    <mergeCell ref="R1158:V1158"/>
    <mergeCell ref="C1159:L1159"/>
    <mergeCell ref="M1162:Q1162"/>
    <mergeCell ref="R1162:V1162"/>
    <mergeCell ref="C1160:L1160"/>
    <mergeCell ref="M1160:Q1160"/>
    <mergeCell ref="R1160:V1160"/>
    <mergeCell ref="C1161:L1161"/>
    <mergeCell ref="M1161:Q1161"/>
    <mergeCell ref="R1161:V1161"/>
    <mergeCell ref="C1162:L1162"/>
    <mergeCell ref="M1165:Q1165"/>
    <mergeCell ref="R1165:V1165"/>
    <mergeCell ref="C1163:L1163"/>
    <mergeCell ref="M1163:Q1163"/>
    <mergeCell ref="R1163:V1163"/>
    <mergeCell ref="C1164:L1164"/>
    <mergeCell ref="M1164:Q1164"/>
    <mergeCell ref="R1164:V1164"/>
    <mergeCell ref="C1165:L1165"/>
    <mergeCell ref="M1168:Q1168"/>
    <mergeCell ref="R1168:V1168"/>
    <mergeCell ref="C1166:L1166"/>
    <mergeCell ref="M1166:Q1166"/>
    <mergeCell ref="R1166:V1166"/>
    <mergeCell ref="C1167:L1167"/>
    <mergeCell ref="M1167:Q1167"/>
    <mergeCell ref="R1167:V1167"/>
    <mergeCell ref="C1168:L1168"/>
    <mergeCell ref="M1171:Q1171"/>
    <mergeCell ref="R1171:V1171"/>
    <mergeCell ref="C1169:L1169"/>
    <mergeCell ref="M1169:Q1169"/>
    <mergeCell ref="R1169:V1169"/>
    <mergeCell ref="C1170:L1170"/>
    <mergeCell ref="M1170:Q1170"/>
    <mergeCell ref="R1170:V1170"/>
    <mergeCell ref="C1171:L1171"/>
    <mergeCell ref="M1174:Q1174"/>
    <mergeCell ref="R1174:V1174"/>
    <mergeCell ref="C1172:L1172"/>
    <mergeCell ref="M1172:Q1172"/>
    <mergeCell ref="R1172:V1172"/>
    <mergeCell ref="C1173:L1173"/>
    <mergeCell ref="M1173:Q1173"/>
    <mergeCell ref="R1173:V1173"/>
    <mergeCell ref="C1174:L1174"/>
    <mergeCell ref="M1177:Q1177"/>
    <mergeCell ref="R1177:V1177"/>
    <mergeCell ref="C1175:L1175"/>
    <mergeCell ref="M1175:Q1175"/>
    <mergeCell ref="R1175:V1175"/>
    <mergeCell ref="C1176:L1176"/>
    <mergeCell ref="M1176:Q1176"/>
    <mergeCell ref="R1176:V1176"/>
    <mergeCell ref="C1177:L1177"/>
    <mergeCell ref="M1180:Q1180"/>
    <mergeCell ref="R1180:V1180"/>
    <mergeCell ref="C1178:L1178"/>
    <mergeCell ref="M1178:Q1178"/>
    <mergeCell ref="R1178:V1178"/>
    <mergeCell ref="C1179:L1179"/>
    <mergeCell ref="M1179:Q1179"/>
    <mergeCell ref="R1179:V1179"/>
    <mergeCell ref="C1180:L1180"/>
    <mergeCell ref="M1183:Q1183"/>
    <mergeCell ref="R1183:V1183"/>
    <mergeCell ref="C1181:L1181"/>
    <mergeCell ref="M1181:Q1181"/>
    <mergeCell ref="R1181:V1181"/>
    <mergeCell ref="C1182:L1182"/>
    <mergeCell ref="M1182:Q1182"/>
    <mergeCell ref="R1182:V1182"/>
    <mergeCell ref="C1183:L1183"/>
    <mergeCell ref="M1186:Q1186"/>
    <mergeCell ref="R1186:V1186"/>
    <mergeCell ref="C1184:L1184"/>
    <mergeCell ref="M1184:Q1184"/>
    <mergeCell ref="R1184:V1184"/>
    <mergeCell ref="C1185:L1185"/>
    <mergeCell ref="M1185:Q1185"/>
    <mergeCell ref="R1185:V1185"/>
    <mergeCell ref="C1186:L1186"/>
    <mergeCell ref="M1189:Q1189"/>
    <mergeCell ref="R1189:V1189"/>
    <mergeCell ref="C1187:L1187"/>
    <mergeCell ref="M1187:Q1187"/>
    <mergeCell ref="R1187:V1187"/>
    <mergeCell ref="C1188:L1188"/>
    <mergeCell ref="M1188:Q1188"/>
    <mergeCell ref="R1188:V1188"/>
    <mergeCell ref="C1189:L1189"/>
    <mergeCell ref="M1192:Q1192"/>
    <mergeCell ref="R1192:V1192"/>
    <mergeCell ref="C1190:L1190"/>
    <mergeCell ref="M1190:Q1190"/>
    <mergeCell ref="R1190:V1190"/>
    <mergeCell ref="C1191:L1191"/>
    <mergeCell ref="M1191:Q1191"/>
    <mergeCell ref="R1191:V1191"/>
    <mergeCell ref="C1192:L1192"/>
    <mergeCell ref="M1195:Q1195"/>
    <mergeCell ref="R1195:V1195"/>
    <mergeCell ref="C1193:L1193"/>
    <mergeCell ref="M1193:Q1193"/>
    <mergeCell ref="R1193:V1193"/>
    <mergeCell ref="C1194:L1194"/>
    <mergeCell ref="M1194:Q1194"/>
    <mergeCell ref="R1194:V1194"/>
    <mergeCell ref="C1195:L1195"/>
    <mergeCell ref="M1198:Q1198"/>
    <mergeCell ref="R1198:V1198"/>
    <mergeCell ref="C1196:L1196"/>
    <mergeCell ref="M1196:Q1196"/>
    <mergeCell ref="R1196:V1196"/>
    <mergeCell ref="C1197:L1197"/>
    <mergeCell ref="M1197:Q1197"/>
    <mergeCell ref="R1197:V1197"/>
    <mergeCell ref="C1198:L1198"/>
    <mergeCell ref="M1201:Q1201"/>
    <mergeCell ref="R1201:V1201"/>
    <mergeCell ref="C1199:L1199"/>
    <mergeCell ref="M1199:Q1199"/>
    <mergeCell ref="R1199:V1199"/>
    <mergeCell ref="C1200:L1200"/>
    <mergeCell ref="M1200:Q1200"/>
    <mergeCell ref="R1200:V1200"/>
    <mergeCell ref="C1201:L1201"/>
    <mergeCell ref="M1204:Q1204"/>
    <mergeCell ref="R1204:V1204"/>
    <mergeCell ref="C1202:L1202"/>
    <mergeCell ref="M1202:Q1202"/>
    <mergeCell ref="R1202:V1202"/>
    <mergeCell ref="C1203:L1203"/>
    <mergeCell ref="M1203:Q1203"/>
    <mergeCell ref="R1203:V1203"/>
    <mergeCell ref="C1204:L1204"/>
    <mergeCell ref="M1207:Q1207"/>
    <mergeCell ref="R1207:V1207"/>
    <mergeCell ref="C1205:L1205"/>
    <mergeCell ref="M1205:Q1205"/>
    <mergeCell ref="R1205:V1205"/>
    <mergeCell ref="C1206:L1206"/>
    <mergeCell ref="M1206:Q1206"/>
    <mergeCell ref="R1206:V1206"/>
    <mergeCell ref="C1207:L1207"/>
    <mergeCell ref="M1210:Q1210"/>
    <mergeCell ref="R1210:V1210"/>
    <mergeCell ref="C1208:L1208"/>
    <mergeCell ref="M1208:Q1208"/>
    <mergeCell ref="R1208:V1208"/>
    <mergeCell ref="C1209:L1209"/>
    <mergeCell ref="M1209:Q1209"/>
    <mergeCell ref="R1209:V1209"/>
    <mergeCell ref="C1210:L1210"/>
    <mergeCell ref="M1213:Q1213"/>
    <mergeCell ref="R1213:V1213"/>
    <mergeCell ref="C1211:L1211"/>
    <mergeCell ref="M1211:Q1211"/>
    <mergeCell ref="R1211:V1211"/>
    <mergeCell ref="C1212:L1212"/>
    <mergeCell ref="M1212:Q1212"/>
    <mergeCell ref="R1212:V1212"/>
    <mergeCell ref="C1213:L1213"/>
    <mergeCell ref="M1216:Q1216"/>
    <mergeCell ref="R1216:V1216"/>
    <mergeCell ref="C1214:L1214"/>
    <mergeCell ref="M1214:Q1214"/>
    <mergeCell ref="R1214:V1214"/>
    <mergeCell ref="C1215:L1215"/>
    <mergeCell ref="M1215:Q1215"/>
    <mergeCell ref="R1215:V1215"/>
    <mergeCell ref="C1216:L1216"/>
    <mergeCell ref="M43:Q43"/>
    <mergeCell ref="R43:V43"/>
    <mergeCell ref="C41:L41"/>
    <mergeCell ref="M41:Q41"/>
    <mergeCell ref="R41:V41"/>
    <mergeCell ref="C42:L42"/>
    <mergeCell ref="M42:Q42"/>
    <mergeCell ref="R42:V42"/>
    <mergeCell ref="C43:L43"/>
    <mergeCell ref="M46:Q46"/>
    <mergeCell ref="R46:V46"/>
    <mergeCell ref="C44:L44"/>
    <mergeCell ref="M44:Q44"/>
    <mergeCell ref="R44:V44"/>
    <mergeCell ref="C45:L45"/>
    <mergeCell ref="M45:Q45"/>
    <mergeCell ref="R45:V45"/>
    <mergeCell ref="C46:L46"/>
    <mergeCell ref="M49:Q49"/>
    <mergeCell ref="R49:V49"/>
    <mergeCell ref="C47:L47"/>
    <mergeCell ref="M47:Q47"/>
    <mergeCell ref="R47:V47"/>
    <mergeCell ref="C48:L48"/>
    <mergeCell ref="M48:Q48"/>
    <mergeCell ref="R48:V48"/>
    <mergeCell ref="C49:L49"/>
    <mergeCell ref="M52:Q52"/>
    <mergeCell ref="R52:V52"/>
    <mergeCell ref="C50:L50"/>
    <mergeCell ref="M50:Q50"/>
    <mergeCell ref="R50:V50"/>
    <mergeCell ref="C51:L51"/>
    <mergeCell ref="M51:Q51"/>
    <mergeCell ref="R51:V51"/>
    <mergeCell ref="C52:L52"/>
    <mergeCell ref="M55:Q55"/>
    <mergeCell ref="R55:V55"/>
    <mergeCell ref="C53:L53"/>
    <mergeCell ref="M53:Q53"/>
    <mergeCell ref="R53:V53"/>
    <mergeCell ref="C54:L54"/>
    <mergeCell ref="M54:Q54"/>
    <mergeCell ref="R54:V54"/>
    <mergeCell ref="C55:L55"/>
    <mergeCell ref="M58:Q58"/>
    <mergeCell ref="R58:V58"/>
    <mergeCell ref="C56:L56"/>
    <mergeCell ref="M56:Q56"/>
    <mergeCell ref="R56:V56"/>
    <mergeCell ref="C57:L57"/>
    <mergeCell ref="M57:Q57"/>
    <mergeCell ref="R57:V57"/>
    <mergeCell ref="C58:L58"/>
    <mergeCell ref="M61:Q61"/>
    <mergeCell ref="R61:V61"/>
    <mergeCell ref="C59:L59"/>
    <mergeCell ref="M59:Q59"/>
    <mergeCell ref="R59:V59"/>
    <mergeCell ref="C60:L60"/>
    <mergeCell ref="M60:Q60"/>
    <mergeCell ref="R60:V60"/>
    <mergeCell ref="C61:L61"/>
    <mergeCell ref="M64:Q64"/>
    <mergeCell ref="R64:V64"/>
    <mergeCell ref="C62:L62"/>
    <mergeCell ref="M62:Q62"/>
    <mergeCell ref="R62:V62"/>
    <mergeCell ref="C63:L63"/>
    <mergeCell ref="M63:Q63"/>
    <mergeCell ref="R63:V63"/>
    <mergeCell ref="C64:L64"/>
    <mergeCell ref="M67:Q67"/>
    <mergeCell ref="R67:V67"/>
    <mergeCell ref="C65:L65"/>
    <mergeCell ref="M65:Q65"/>
    <mergeCell ref="R65:V65"/>
    <mergeCell ref="C66:L66"/>
    <mergeCell ref="M66:Q66"/>
    <mergeCell ref="R66:V66"/>
    <mergeCell ref="C67:L67"/>
    <mergeCell ref="M70:Q70"/>
    <mergeCell ref="R70:V70"/>
    <mergeCell ref="C68:L68"/>
    <mergeCell ref="M68:Q68"/>
    <mergeCell ref="R68:V68"/>
    <mergeCell ref="C69:L69"/>
    <mergeCell ref="M69:Q69"/>
    <mergeCell ref="R69:V69"/>
    <mergeCell ref="C70:L70"/>
    <mergeCell ref="M73:Q73"/>
    <mergeCell ref="R73:V73"/>
    <mergeCell ref="C71:L71"/>
    <mergeCell ref="M71:Q71"/>
    <mergeCell ref="R71:V71"/>
    <mergeCell ref="C72:L72"/>
    <mergeCell ref="M72:Q72"/>
    <mergeCell ref="R72:V72"/>
    <mergeCell ref="C73:L73"/>
    <mergeCell ref="M76:Q76"/>
    <mergeCell ref="R76:V76"/>
    <mergeCell ref="C74:L74"/>
    <mergeCell ref="M74:Q74"/>
    <mergeCell ref="R74:V74"/>
    <mergeCell ref="C75:L75"/>
    <mergeCell ref="M75:Q75"/>
    <mergeCell ref="R75:V75"/>
    <mergeCell ref="C76:L76"/>
    <mergeCell ref="M79:Q79"/>
    <mergeCell ref="R79:V79"/>
    <mergeCell ref="C77:L77"/>
    <mergeCell ref="M77:Q77"/>
    <mergeCell ref="R77:V77"/>
    <mergeCell ref="C78:L78"/>
    <mergeCell ref="M78:Q78"/>
    <mergeCell ref="R78:V78"/>
    <mergeCell ref="C79:L79"/>
    <mergeCell ref="M82:Q82"/>
    <mergeCell ref="R82:V82"/>
    <mergeCell ref="C80:L80"/>
    <mergeCell ref="M80:Q80"/>
    <mergeCell ref="R80:V80"/>
    <mergeCell ref="C81:L81"/>
    <mergeCell ref="M81:Q81"/>
    <mergeCell ref="R81:V81"/>
    <mergeCell ref="C82:L82"/>
    <mergeCell ref="M85:Q85"/>
    <mergeCell ref="R85:V85"/>
    <mergeCell ref="C83:L83"/>
    <mergeCell ref="M83:Q83"/>
    <mergeCell ref="R83:V83"/>
    <mergeCell ref="C84:L84"/>
    <mergeCell ref="M84:Q84"/>
    <mergeCell ref="R84:V84"/>
    <mergeCell ref="C85:L85"/>
    <mergeCell ref="M88:Q88"/>
    <mergeCell ref="R88:V88"/>
    <mergeCell ref="C86:L86"/>
    <mergeCell ref="M86:Q86"/>
    <mergeCell ref="R86:V86"/>
    <mergeCell ref="C87:L87"/>
    <mergeCell ref="M87:Q87"/>
    <mergeCell ref="R87:V87"/>
    <mergeCell ref="C88:L88"/>
    <mergeCell ref="M91:Q91"/>
    <mergeCell ref="R91:V91"/>
    <mergeCell ref="C89:L89"/>
    <mergeCell ref="M89:Q89"/>
    <mergeCell ref="R89:V89"/>
    <mergeCell ref="C90:L90"/>
    <mergeCell ref="M90:Q90"/>
    <mergeCell ref="R90:V90"/>
    <mergeCell ref="C91:L91"/>
    <mergeCell ref="M94:Q94"/>
    <mergeCell ref="R94:V94"/>
    <mergeCell ref="C92:L92"/>
    <mergeCell ref="M92:Q92"/>
    <mergeCell ref="R92:V92"/>
    <mergeCell ref="C93:L93"/>
    <mergeCell ref="M93:Q93"/>
    <mergeCell ref="R93:V93"/>
    <mergeCell ref="C94:L94"/>
    <mergeCell ref="M97:Q97"/>
    <mergeCell ref="R97:V97"/>
    <mergeCell ref="C95:L95"/>
    <mergeCell ref="M95:Q95"/>
    <mergeCell ref="R95:V95"/>
    <mergeCell ref="C96:L96"/>
    <mergeCell ref="M96:Q96"/>
    <mergeCell ref="R96:V96"/>
    <mergeCell ref="C97:L97"/>
    <mergeCell ref="M100:Q100"/>
    <mergeCell ref="R100:V100"/>
    <mergeCell ref="C98:L98"/>
    <mergeCell ref="M98:Q98"/>
    <mergeCell ref="R98:V98"/>
    <mergeCell ref="C99:L99"/>
    <mergeCell ref="M99:Q99"/>
    <mergeCell ref="R99:V99"/>
    <mergeCell ref="C100:L100"/>
    <mergeCell ref="M103:Q103"/>
    <mergeCell ref="R103:V103"/>
    <mergeCell ref="C101:L101"/>
    <mergeCell ref="M101:Q101"/>
    <mergeCell ref="R101:V101"/>
    <mergeCell ref="C102:L102"/>
    <mergeCell ref="M102:Q102"/>
    <mergeCell ref="R102:V102"/>
    <mergeCell ref="C103:L103"/>
    <mergeCell ref="M106:Q106"/>
    <mergeCell ref="R106:V106"/>
    <mergeCell ref="C104:L104"/>
    <mergeCell ref="M104:Q104"/>
    <mergeCell ref="R104:V104"/>
    <mergeCell ref="C105:L105"/>
    <mergeCell ref="M105:Q105"/>
    <mergeCell ref="R105:V105"/>
    <mergeCell ref="C106:L106"/>
    <mergeCell ref="M109:Q109"/>
    <mergeCell ref="R109:V109"/>
    <mergeCell ref="C107:L107"/>
    <mergeCell ref="M107:Q107"/>
    <mergeCell ref="R107:V107"/>
    <mergeCell ref="C108:L108"/>
    <mergeCell ref="M108:Q108"/>
    <mergeCell ref="R108:V108"/>
    <mergeCell ref="C109:L109"/>
    <mergeCell ref="M112:Q112"/>
    <mergeCell ref="R112:V112"/>
    <mergeCell ref="C110:L110"/>
    <mergeCell ref="M110:Q110"/>
    <mergeCell ref="R110:V110"/>
    <mergeCell ref="C111:L111"/>
    <mergeCell ref="M111:Q111"/>
    <mergeCell ref="R111:V111"/>
    <mergeCell ref="C112:L112"/>
    <mergeCell ref="M115:Q115"/>
    <mergeCell ref="R115:V115"/>
    <mergeCell ref="C113:L113"/>
    <mergeCell ref="M113:Q113"/>
    <mergeCell ref="R113:V113"/>
    <mergeCell ref="C114:L114"/>
    <mergeCell ref="M114:Q114"/>
    <mergeCell ref="R114:V114"/>
    <mergeCell ref="C115:L115"/>
    <mergeCell ref="M118:Q118"/>
    <mergeCell ref="R118:V118"/>
    <mergeCell ref="C116:L116"/>
    <mergeCell ref="M116:Q116"/>
    <mergeCell ref="R116:V116"/>
    <mergeCell ref="C117:L117"/>
    <mergeCell ref="M117:Q117"/>
    <mergeCell ref="R117:V117"/>
    <mergeCell ref="C118:L118"/>
    <mergeCell ref="M121:Q121"/>
    <mergeCell ref="R121:V121"/>
    <mergeCell ref="C119:L119"/>
    <mergeCell ref="M119:Q119"/>
    <mergeCell ref="R119:V119"/>
    <mergeCell ref="C120:L120"/>
    <mergeCell ref="M120:Q120"/>
    <mergeCell ref="R120:V120"/>
    <mergeCell ref="C121:L121"/>
    <mergeCell ref="M124:Q124"/>
    <mergeCell ref="R124:V124"/>
    <mergeCell ref="C122:L122"/>
    <mergeCell ref="M122:Q122"/>
    <mergeCell ref="R122:V122"/>
    <mergeCell ref="C123:L123"/>
    <mergeCell ref="M123:Q123"/>
    <mergeCell ref="R123:V123"/>
    <mergeCell ref="C124:L124"/>
    <mergeCell ref="M127:Q127"/>
    <mergeCell ref="R127:V127"/>
    <mergeCell ref="C125:L125"/>
    <mergeCell ref="M125:Q125"/>
    <mergeCell ref="R125:V125"/>
    <mergeCell ref="C126:L126"/>
    <mergeCell ref="M126:Q126"/>
    <mergeCell ref="R126:V126"/>
    <mergeCell ref="C127:L127"/>
    <mergeCell ref="M130:Q130"/>
    <mergeCell ref="R130:V130"/>
    <mergeCell ref="C128:L128"/>
    <mergeCell ref="M128:Q128"/>
    <mergeCell ref="R128:V128"/>
    <mergeCell ref="C129:L129"/>
    <mergeCell ref="M129:Q129"/>
    <mergeCell ref="R129:V129"/>
    <mergeCell ref="C130:L130"/>
    <mergeCell ref="M133:Q133"/>
    <mergeCell ref="R133:V133"/>
    <mergeCell ref="C131:L131"/>
    <mergeCell ref="M131:Q131"/>
    <mergeCell ref="R131:V131"/>
    <mergeCell ref="C132:L132"/>
    <mergeCell ref="M132:Q132"/>
    <mergeCell ref="R132:V132"/>
    <mergeCell ref="C133:L133"/>
    <mergeCell ref="M136:Q136"/>
    <mergeCell ref="R136:V136"/>
    <mergeCell ref="C134:L134"/>
    <mergeCell ref="M134:Q134"/>
    <mergeCell ref="R134:V134"/>
    <mergeCell ref="C135:L135"/>
    <mergeCell ref="M135:Q135"/>
    <mergeCell ref="R135:V135"/>
    <mergeCell ref="C136:L136"/>
    <mergeCell ref="M139:Q139"/>
    <mergeCell ref="R139:V139"/>
    <mergeCell ref="C137:L137"/>
    <mergeCell ref="M137:Q137"/>
    <mergeCell ref="R137:V137"/>
    <mergeCell ref="C138:L138"/>
    <mergeCell ref="M138:Q138"/>
    <mergeCell ref="R138:V138"/>
    <mergeCell ref="C139:L139"/>
    <mergeCell ref="M142:Q142"/>
    <mergeCell ref="R142:V142"/>
    <mergeCell ref="C140:L140"/>
    <mergeCell ref="M140:Q140"/>
    <mergeCell ref="R140:V140"/>
    <mergeCell ref="C141:L141"/>
    <mergeCell ref="M141:Q141"/>
    <mergeCell ref="R141:V141"/>
    <mergeCell ref="C142:L142"/>
    <mergeCell ref="M145:Q145"/>
    <mergeCell ref="R145:V145"/>
    <mergeCell ref="C143:L143"/>
    <mergeCell ref="M143:Q143"/>
    <mergeCell ref="R143:V143"/>
    <mergeCell ref="C144:L144"/>
    <mergeCell ref="M144:Q144"/>
    <mergeCell ref="R144:V144"/>
    <mergeCell ref="C145:L145"/>
    <mergeCell ref="M148:Q148"/>
    <mergeCell ref="R148:V148"/>
    <mergeCell ref="C146:L146"/>
    <mergeCell ref="M146:Q146"/>
    <mergeCell ref="R146:V146"/>
    <mergeCell ref="C147:L147"/>
    <mergeCell ref="M147:Q147"/>
    <mergeCell ref="R147:V147"/>
    <mergeCell ref="C148:L148"/>
    <mergeCell ref="M151:Q151"/>
    <mergeCell ref="R151:V151"/>
    <mergeCell ref="C149:L149"/>
    <mergeCell ref="M149:Q149"/>
    <mergeCell ref="R149:V149"/>
    <mergeCell ref="C150:L150"/>
    <mergeCell ref="M150:Q150"/>
    <mergeCell ref="R150:V150"/>
    <mergeCell ref="C151:L151"/>
    <mergeCell ref="M154:Q154"/>
    <mergeCell ref="R154:V154"/>
    <mergeCell ref="C152:L152"/>
    <mergeCell ref="M152:Q152"/>
    <mergeCell ref="R152:V152"/>
    <mergeCell ref="C153:L153"/>
    <mergeCell ref="M153:Q153"/>
    <mergeCell ref="R153:V153"/>
    <mergeCell ref="C154:L154"/>
    <mergeCell ref="M157:Q157"/>
    <mergeCell ref="R157:V157"/>
    <mergeCell ref="C155:L155"/>
    <mergeCell ref="M155:Q155"/>
    <mergeCell ref="R155:V155"/>
    <mergeCell ref="C156:L156"/>
    <mergeCell ref="M156:Q156"/>
    <mergeCell ref="R156:V156"/>
    <mergeCell ref="C157:L157"/>
    <mergeCell ref="M160:Q160"/>
    <mergeCell ref="R160:V160"/>
    <mergeCell ref="C158:L158"/>
    <mergeCell ref="M158:Q158"/>
    <mergeCell ref="R158:V158"/>
    <mergeCell ref="C159:L159"/>
    <mergeCell ref="M159:Q159"/>
    <mergeCell ref="R159:V159"/>
    <mergeCell ref="C160:L160"/>
    <mergeCell ref="M163:Q163"/>
    <mergeCell ref="R163:V163"/>
    <mergeCell ref="C161:L161"/>
    <mergeCell ref="M161:Q161"/>
    <mergeCell ref="R161:V161"/>
    <mergeCell ref="C162:L162"/>
    <mergeCell ref="M162:Q162"/>
    <mergeCell ref="R162:V162"/>
    <mergeCell ref="C163:L163"/>
    <mergeCell ref="M166:Q166"/>
    <mergeCell ref="R166:V166"/>
    <mergeCell ref="C164:L164"/>
    <mergeCell ref="M164:Q164"/>
    <mergeCell ref="R164:V164"/>
    <mergeCell ref="C165:L165"/>
    <mergeCell ref="M165:Q165"/>
    <mergeCell ref="R165:V165"/>
    <mergeCell ref="C166:L166"/>
    <mergeCell ref="M169:Q169"/>
    <mergeCell ref="R169:V169"/>
    <mergeCell ref="C167:L167"/>
    <mergeCell ref="M167:Q167"/>
    <mergeCell ref="R167:V167"/>
    <mergeCell ref="C168:L168"/>
    <mergeCell ref="M168:Q168"/>
    <mergeCell ref="R168:V168"/>
    <mergeCell ref="C169:L169"/>
    <mergeCell ref="M172:Q172"/>
    <mergeCell ref="R172:V172"/>
    <mergeCell ref="C170:L170"/>
    <mergeCell ref="M170:Q170"/>
    <mergeCell ref="R170:V170"/>
    <mergeCell ref="C171:L171"/>
    <mergeCell ref="M171:Q171"/>
    <mergeCell ref="R171:V171"/>
    <mergeCell ref="C172:L172"/>
    <mergeCell ref="M175:Q175"/>
    <mergeCell ref="R175:V175"/>
    <mergeCell ref="C173:L173"/>
    <mergeCell ref="M173:Q173"/>
    <mergeCell ref="R173:V173"/>
    <mergeCell ref="C174:L174"/>
    <mergeCell ref="M174:Q174"/>
    <mergeCell ref="R174:V174"/>
    <mergeCell ref="C175:L175"/>
    <mergeCell ref="M178:Q178"/>
    <mergeCell ref="R178:V178"/>
    <mergeCell ref="C176:L176"/>
    <mergeCell ref="M176:Q176"/>
    <mergeCell ref="R176:V176"/>
    <mergeCell ref="C177:L177"/>
    <mergeCell ref="M177:Q177"/>
    <mergeCell ref="R177:V177"/>
    <mergeCell ref="C178:L178"/>
    <mergeCell ref="M181:Q181"/>
    <mergeCell ref="R181:V181"/>
    <mergeCell ref="C179:L179"/>
    <mergeCell ref="M179:Q179"/>
    <mergeCell ref="R179:V179"/>
    <mergeCell ref="C180:L180"/>
    <mergeCell ref="M180:Q180"/>
    <mergeCell ref="R180:V180"/>
    <mergeCell ref="C181:L181"/>
    <mergeCell ref="M184:Q184"/>
    <mergeCell ref="R184:V184"/>
    <mergeCell ref="C182:L182"/>
    <mergeCell ref="M182:Q182"/>
    <mergeCell ref="R182:V182"/>
    <mergeCell ref="C183:L183"/>
    <mergeCell ref="M183:Q183"/>
    <mergeCell ref="R183:V183"/>
    <mergeCell ref="C184:L184"/>
    <mergeCell ref="M187:Q187"/>
    <mergeCell ref="R187:V187"/>
    <mergeCell ref="C185:L185"/>
    <mergeCell ref="M185:Q185"/>
    <mergeCell ref="R185:V185"/>
    <mergeCell ref="C186:L186"/>
    <mergeCell ref="M186:Q186"/>
    <mergeCell ref="R186:V186"/>
    <mergeCell ref="C187:L187"/>
    <mergeCell ref="M190:Q190"/>
    <mergeCell ref="R190:V190"/>
    <mergeCell ref="C188:L188"/>
    <mergeCell ref="M188:Q188"/>
    <mergeCell ref="R188:V188"/>
    <mergeCell ref="C189:L189"/>
    <mergeCell ref="M189:Q189"/>
    <mergeCell ref="R189:V189"/>
    <mergeCell ref="C190:L190"/>
    <mergeCell ref="M193:Q193"/>
    <mergeCell ref="R193:V193"/>
    <mergeCell ref="C191:L191"/>
    <mergeCell ref="M191:Q191"/>
    <mergeCell ref="R191:V191"/>
    <mergeCell ref="C192:L192"/>
    <mergeCell ref="M192:Q192"/>
    <mergeCell ref="R192:V192"/>
    <mergeCell ref="C193:L193"/>
    <mergeCell ref="M196:Q196"/>
    <mergeCell ref="R196:V196"/>
    <mergeCell ref="C194:L194"/>
    <mergeCell ref="M194:Q194"/>
    <mergeCell ref="R194:V194"/>
    <mergeCell ref="C195:L195"/>
    <mergeCell ref="M195:Q195"/>
    <mergeCell ref="R195:V195"/>
    <mergeCell ref="C196:L196"/>
    <mergeCell ref="M199:Q199"/>
    <mergeCell ref="R199:V199"/>
    <mergeCell ref="C197:L197"/>
    <mergeCell ref="M197:Q197"/>
    <mergeCell ref="R197:V197"/>
    <mergeCell ref="C198:L198"/>
    <mergeCell ref="M198:Q198"/>
    <mergeCell ref="R198:V198"/>
    <mergeCell ref="C199:L199"/>
    <mergeCell ref="M202:Q202"/>
    <mergeCell ref="R202:V202"/>
    <mergeCell ref="C200:L200"/>
    <mergeCell ref="M200:Q200"/>
    <mergeCell ref="R200:V200"/>
    <mergeCell ref="C201:L201"/>
    <mergeCell ref="M201:Q201"/>
    <mergeCell ref="R201:V201"/>
    <mergeCell ref="C202:L202"/>
    <mergeCell ref="M205:Q205"/>
    <mergeCell ref="R205:V205"/>
    <mergeCell ref="C203:L203"/>
    <mergeCell ref="M203:Q203"/>
    <mergeCell ref="R203:V203"/>
    <mergeCell ref="C204:L204"/>
    <mergeCell ref="M204:Q204"/>
    <mergeCell ref="R204:V204"/>
    <mergeCell ref="C205:L205"/>
    <mergeCell ref="M208:Q208"/>
    <mergeCell ref="R208:V208"/>
    <mergeCell ref="C206:L206"/>
    <mergeCell ref="M206:Q206"/>
    <mergeCell ref="R206:V206"/>
    <mergeCell ref="C207:L207"/>
    <mergeCell ref="M207:Q207"/>
    <mergeCell ref="R207:V207"/>
    <mergeCell ref="C208:L208"/>
    <mergeCell ref="M211:Q211"/>
    <mergeCell ref="R211:V211"/>
    <mergeCell ref="C209:L209"/>
    <mergeCell ref="M209:Q209"/>
    <mergeCell ref="R209:V209"/>
    <mergeCell ref="C210:L210"/>
    <mergeCell ref="M210:Q210"/>
    <mergeCell ref="R210:V210"/>
    <mergeCell ref="C211:L211"/>
    <mergeCell ref="M214:Q214"/>
    <mergeCell ref="R214:V214"/>
    <mergeCell ref="C212:L212"/>
    <mergeCell ref="M212:Q212"/>
    <mergeCell ref="R212:V212"/>
    <mergeCell ref="C213:L213"/>
    <mergeCell ref="M213:Q213"/>
    <mergeCell ref="R213:V213"/>
    <mergeCell ref="C214:L214"/>
    <mergeCell ref="M217:Q217"/>
    <mergeCell ref="R217:V217"/>
    <mergeCell ref="C215:L215"/>
    <mergeCell ref="M215:Q215"/>
    <mergeCell ref="R215:V215"/>
    <mergeCell ref="C216:L216"/>
    <mergeCell ref="M216:Q216"/>
    <mergeCell ref="R216:V216"/>
    <mergeCell ref="C217:L217"/>
    <mergeCell ref="M220:Q220"/>
    <mergeCell ref="R220:V220"/>
    <mergeCell ref="C218:L218"/>
    <mergeCell ref="M218:Q218"/>
    <mergeCell ref="R218:V218"/>
    <mergeCell ref="C219:L219"/>
    <mergeCell ref="M219:Q219"/>
    <mergeCell ref="R219:V219"/>
    <mergeCell ref="C220:L220"/>
    <mergeCell ref="M223:Q223"/>
    <mergeCell ref="R223:V223"/>
    <mergeCell ref="C221:L221"/>
    <mergeCell ref="M221:Q221"/>
    <mergeCell ref="R221:V221"/>
    <mergeCell ref="C222:L222"/>
    <mergeCell ref="M222:Q222"/>
    <mergeCell ref="R222:V222"/>
    <mergeCell ref="C223:L223"/>
    <mergeCell ref="M226:Q226"/>
    <mergeCell ref="R226:V226"/>
    <mergeCell ref="C224:L224"/>
    <mergeCell ref="M224:Q224"/>
    <mergeCell ref="R224:V224"/>
    <mergeCell ref="C225:L225"/>
    <mergeCell ref="M225:Q225"/>
    <mergeCell ref="R225:V225"/>
    <mergeCell ref="C226:L226"/>
    <mergeCell ref="M229:Q229"/>
    <mergeCell ref="R229:V229"/>
    <mergeCell ref="C227:L227"/>
    <mergeCell ref="M227:Q227"/>
    <mergeCell ref="R227:V227"/>
    <mergeCell ref="C228:L228"/>
    <mergeCell ref="M228:Q228"/>
    <mergeCell ref="R228:V228"/>
    <mergeCell ref="C229:L229"/>
    <mergeCell ref="M232:Q232"/>
    <mergeCell ref="R232:V232"/>
    <mergeCell ref="C230:L230"/>
    <mergeCell ref="M230:Q230"/>
    <mergeCell ref="R230:V230"/>
    <mergeCell ref="C231:L231"/>
    <mergeCell ref="M231:Q231"/>
    <mergeCell ref="R231:V231"/>
    <mergeCell ref="C232:L232"/>
    <mergeCell ref="M235:Q235"/>
    <mergeCell ref="R235:V235"/>
    <mergeCell ref="C233:L233"/>
    <mergeCell ref="M233:Q233"/>
    <mergeCell ref="R233:V233"/>
    <mergeCell ref="C234:L234"/>
    <mergeCell ref="M234:Q234"/>
    <mergeCell ref="R234:V234"/>
    <mergeCell ref="C235:L235"/>
    <mergeCell ref="M238:Q238"/>
    <mergeCell ref="R238:V238"/>
    <mergeCell ref="C236:L236"/>
    <mergeCell ref="M236:Q236"/>
    <mergeCell ref="R236:V236"/>
    <mergeCell ref="C237:L237"/>
    <mergeCell ref="M237:Q237"/>
    <mergeCell ref="R237:V237"/>
    <mergeCell ref="C238:L238"/>
    <mergeCell ref="M241:Q241"/>
    <mergeCell ref="R241:V241"/>
    <mergeCell ref="C239:L239"/>
    <mergeCell ref="M239:Q239"/>
    <mergeCell ref="R239:V239"/>
    <mergeCell ref="C240:L240"/>
    <mergeCell ref="M240:Q240"/>
    <mergeCell ref="R240:V240"/>
    <mergeCell ref="C241:L241"/>
    <mergeCell ref="M244:Q244"/>
    <mergeCell ref="R244:V244"/>
    <mergeCell ref="C242:L242"/>
    <mergeCell ref="M242:Q242"/>
    <mergeCell ref="R242:V242"/>
    <mergeCell ref="C243:L243"/>
    <mergeCell ref="M243:Q243"/>
    <mergeCell ref="R243:V243"/>
    <mergeCell ref="C244:L244"/>
    <mergeCell ref="M247:Q247"/>
    <mergeCell ref="R247:V247"/>
    <mergeCell ref="C245:L245"/>
    <mergeCell ref="M245:Q245"/>
    <mergeCell ref="R245:V245"/>
    <mergeCell ref="C246:L246"/>
    <mergeCell ref="M246:Q246"/>
    <mergeCell ref="R246:V246"/>
    <mergeCell ref="C247:L247"/>
    <mergeCell ref="M250:Q250"/>
    <mergeCell ref="R250:V250"/>
    <mergeCell ref="C248:L248"/>
    <mergeCell ref="M248:Q248"/>
    <mergeCell ref="R248:V248"/>
    <mergeCell ref="C249:L249"/>
    <mergeCell ref="M249:Q249"/>
    <mergeCell ref="R249:V249"/>
    <mergeCell ref="C250:L250"/>
    <mergeCell ref="M253:Q253"/>
    <mergeCell ref="R253:V253"/>
    <mergeCell ref="C251:L251"/>
    <mergeCell ref="M251:Q251"/>
    <mergeCell ref="R251:V251"/>
    <mergeCell ref="C252:L252"/>
    <mergeCell ref="M252:Q252"/>
    <mergeCell ref="R252:V252"/>
    <mergeCell ref="C253:L253"/>
    <mergeCell ref="M256:Q256"/>
    <mergeCell ref="R256:V256"/>
    <mergeCell ref="C254:L254"/>
    <mergeCell ref="M254:Q254"/>
    <mergeCell ref="R254:V254"/>
    <mergeCell ref="C255:L255"/>
    <mergeCell ref="M255:Q255"/>
    <mergeCell ref="R255:V255"/>
    <mergeCell ref="C256:L256"/>
    <mergeCell ref="M259:Q259"/>
    <mergeCell ref="R259:V259"/>
    <mergeCell ref="C257:L257"/>
    <mergeCell ref="M257:Q257"/>
    <mergeCell ref="R257:V257"/>
    <mergeCell ref="C258:L258"/>
    <mergeCell ref="M258:Q258"/>
    <mergeCell ref="R258:V258"/>
    <mergeCell ref="C259:L259"/>
    <mergeCell ref="M262:Q262"/>
    <mergeCell ref="R262:V262"/>
    <mergeCell ref="C260:L260"/>
    <mergeCell ref="M260:Q260"/>
    <mergeCell ref="R260:V260"/>
    <mergeCell ref="C261:L261"/>
    <mergeCell ref="M261:Q261"/>
    <mergeCell ref="R261:V261"/>
    <mergeCell ref="C262:L262"/>
    <mergeCell ref="M265:Q265"/>
    <mergeCell ref="R265:V265"/>
    <mergeCell ref="C263:L263"/>
    <mergeCell ref="M263:Q263"/>
    <mergeCell ref="R263:V263"/>
    <mergeCell ref="C264:L264"/>
    <mergeCell ref="M264:Q264"/>
    <mergeCell ref="R264:V264"/>
    <mergeCell ref="C265:L265"/>
    <mergeCell ref="M268:Q268"/>
    <mergeCell ref="R268:V268"/>
    <mergeCell ref="C266:L266"/>
    <mergeCell ref="M266:Q266"/>
    <mergeCell ref="R266:V266"/>
    <mergeCell ref="C267:L267"/>
    <mergeCell ref="M267:Q267"/>
    <mergeCell ref="R267:V267"/>
    <mergeCell ref="C268:L268"/>
    <mergeCell ref="M271:Q271"/>
    <mergeCell ref="R271:V271"/>
    <mergeCell ref="C269:L269"/>
    <mergeCell ref="M269:Q269"/>
    <mergeCell ref="R269:V269"/>
    <mergeCell ref="C270:L270"/>
    <mergeCell ref="M270:Q270"/>
    <mergeCell ref="R270:V270"/>
    <mergeCell ref="C271:L271"/>
    <mergeCell ref="M274:Q274"/>
    <mergeCell ref="R274:V274"/>
    <mergeCell ref="C272:L272"/>
    <mergeCell ref="M272:Q272"/>
    <mergeCell ref="R272:V272"/>
    <mergeCell ref="C273:L273"/>
    <mergeCell ref="M273:Q273"/>
    <mergeCell ref="R273:V273"/>
    <mergeCell ref="C274:L274"/>
    <mergeCell ref="M277:Q277"/>
    <mergeCell ref="R277:V277"/>
    <mergeCell ref="C275:L275"/>
    <mergeCell ref="M275:Q275"/>
    <mergeCell ref="R275:V275"/>
    <mergeCell ref="C276:L276"/>
    <mergeCell ref="M276:Q276"/>
    <mergeCell ref="R276:V276"/>
    <mergeCell ref="C277:L277"/>
    <mergeCell ref="M280:Q280"/>
    <mergeCell ref="R280:V280"/>
    <mergeCell ref="C278:L278"/>
    <mergeCell ref="M278:Q278"/>
    <mergeCell ref="R278:V278"/>
    <mergeCell ref="C279:L279"/>
    <mergeCell ref="M279:Q279"/>
    <mergeCell ref="R279:V279"/>
    <mergeCell ref="C280:L280"/>
    <mergeCell ref="M283:Q283"/>
    <mergeCell ref="R283:V283"/>
    <mergeCell ref="C281:L281"/>
    <mergeCell ref="M281:Q281"/>
    <mergeCell ref="R281:V281"/>
    <mergeCell ref="C282:L282"/>
    <mergeCell ref="M282:Q282"/>
    <mergeCell ref="R282:V282"/>
    <mergeCell ref="C283:L283"/>
    <mergeCell ref="M286:Q286"/>
    <mergeCell ref="R286:V286"/>
    <mergeCell ref="C284:L284"/>
    <mergeCell ref="M284:Q284"/>
    <mergeCell ref="R284:V284"/>
    <mergeCell ref="C285:L285"/>
    <mergeCell ref="M285:Q285"/>
    <mergeCell ref="R285:V285"/>
    <mergeCell ref="C286:L286"/>
    <mergeCell ref="M289:Q289"/>
    <mergeCell ref="R289:V289"/>
    <mergeCell ref="C287:L287"/>
    <mergeCell ref="M287:Q287"/>
    <mergeCell ref="R287:V287"/>
    <mergeCell ref="C288:L288"/>
    <mergeCell ref="M288:Q288"/>
    <mergeCell ref="R288:V288"/>
    <mergeCell ref="C289:L289"/>
    <mergeCell ref="M292:Q292"/>
    <mergeCell ref="R292:V292"/>
    <mergeCell ref="C290:L290"/>
    <mergeCell ref="M290:Q290"/>
    <mergeCell ref="R290:V290"/>
    <mergeCell ref="C291:L291"/>
    <mergeCell ref="M291:Q291"/>
    <mergeCell ref="R291:V291"/>
    <mergeCell ref="C292:L292"/>
    <mergeCell ref="M295:Q295"/>
    <mergeCell ref="R295:V295"/>
    <mergeCell ref="C293:L293"/>
    <mergeCell ref="M293:Q293"/>
    <mergeCell ref="R293:V293"/>
    <mergeCell ref="C294:L294"/>
    <mergeCell ref="M294:Q294"/>
    <mergeCell ref="R294:V294"/>
    <mergeCell ref="C295:L295"/>
    <mergeCell ref="M298:Q298"/>
    <mergeCell ref="R298:V298"/>
    <mergeCell ref="C296:L296"/>
    <mergeCell ref="M296:Q296"/>
    <mergeCell ref="R296:V296"/>
    <mergeCell ref="C297:L297"/>
    <mergeCell ref="M297:Q297"/>
    <mergeCell ref="R297:V297"/>
    <mergeCell ref="C298:L298"/>
    <mergeCell ref="M301:Q301"/>
    <mergeCell ref="R301:V301"/>
    <mergeCell ref="C299:L299"/>
    <mergeCell ref="M299:Q299"/>
    <mergeCell ref="R299:V299"/>
    <mergeCell ref="C300:L300"/>
    <mergeCell ref="M300:Q300"/>
    <mergeCell ref="R300:V300"/>
    <mergeCell ref="C301:L301"/>
    <mergeCell ref="M304:Q304"/>
    <mergeCell ref="R304:V304"/>
    <mergeCell ref="C302:L302"/>
    <mergeCell ref="M302:Q302"/>
    <mergeCell ref="R302:V302"/>
    <mergeCell ref="C303:L303"/>
    <mergeCell ref="M303:Q303"/>
    <mergeCell ref="R303:V303"/>
    <mergeCell ref="C304:L304"/>
    <mergeCell ref="M307:Q307"/>
    <mergeCell ref="R307:V307"/>
    <mergeCell ref="C305:L305"/>
    <mergeCell ref="M305:Q305"/>
    <mergeCell ref="R305:V305"/>
    <mergeCell ref="C306:L306"/>
    <mergeCell ref="M306:Q306"/>
    <mergeCell ref="R306:V306"/>
    <mergeCell ref="C307:L307"/>
    <mergeCell ref="M310:Q310"/>
    <mergeCell ref="R310:V310"/>
    <mergeCell ref="C308:L308"/>
    <mergeCell ref="M308:Q308"/>
    <mergeCell ref="R308:V308"/>
    <mergeCell ref="C309:L309"/>
    <mergeCell ref="M309:Q309"/>
    <mergeCell ref="R309:V309"/>
    <mergeCell ref="C310:L310"/>
    <mergeCell ref="M313:Q313"/>
    <mergeCell ref="R313:V313"/>
    <mergeCell ref="C311:L311"/>
    <mergeCell ref="M311:Q311"/>
    <mergeCell ref="R311:V311"/>
    <mergeCell ref="C312:L312"/>
    <mergeCell ref="M312:Q312"/>
    <mergeCell ref="R312:V312"/>
    <mergeCell ref="C313:L313"/>
    <mergeCell ref="M316:Q316"/>
    <mergeCell ref="R316:V316"/>
    <mergeCell ref="C314:L314"/>
    <mergeCell ref="M314:Q314"/>
    <mergeCell ref="R314:V314"/>
    <mergeCell ref="C315:L315"/>
    <mergeCell ref="M315:Q315"/>
    <mergeCell ref="R315:V315"/>
    <mergeCell ref="C316:L316"/>
    <mergeCell ref="M319:Q319"/>
    <mergeCell ref="R319:V319"/>
    <mergeCell ref="C317:L317"/>
    <mergeCell ref="M317:Q317"/>
    <mergeCell ref="R317:V317"/>
    <mergeCell ref="C318:L318"/>
    <mergeCell ref="M318:Q318"/>
    <mergeCell ref="R318:V318"/>
    <mergeCell ref="C319:L319"/>
    <mergeCell ref="M322:Q322"/>
    <mergeCell ref="R322:V322"/>
    <mergeCell ref="C320:L320"/>
    <mergeCell ref="M320:Q320"/>
    <mergeCell ref="R320:V320"/>
    <mergeCell ref="C321:L321"/>
    <mergeCell ref="M321:Q321"/>
    <mergeCell ref="R321:V321"/>
    <mergeCell ref="C322:L322"/>
    <mergeCell ref="M325:Q325"/>
    <mergeCell ref="R325:V325"/>
    <mergeCell ref="C323:L323"/>
    <mergeCell ref="M323:Q323"/>
    <mergeCell ref="R323:V323"/>
    <mergeCell ref="C324:L324"/>
    <mergeCell ref="M324:Q324"/>
    <mergeCell ref="R324:V324"/>
    <mergeCell ref="C325:L325"/>
    <mergeCell ref="M328:Q328"/>
    <mergeCell ref="R328:V328"/>
    <mergeCell ref="C326:L326"/>
    <mergeCell ref="M326:Q326"/>
    <mergeCell ref="R326:V326"/>
    <mergeCell ref="C327:L327"/>
    <mergeCell ref="M327:Q327"/>
    <mergeCell ref="R327:V327"/>
    <mergeCell ref="C328:L328"/>
    <mergeCell ref="M331:Q331"/>
    <mergeCell ref="R331:V331"/>
    <mergeCell ref="C329:L329"/>
    <mergeCell ref="M329:Q329"/>
    <mergeCell ref="R329:V329"/>
    <mergeCell ref="C330:L330"/>
    <mergeCell ref="M330:Q330"/>
    <mergeCell ref="R330:V330"/>
    <mergeCell ref="C331:L331"/>
    <mergeCell ref="M334:Q334"/>
    <mergeCell ref="R334:V334"/>
    <mergeCell ref="C332:L332"/>
    <mergeCell ref="M332:Q332"/>
    <mergeCell ref="R332:V332"/>
    <mergeCell ref="C333:L333"/>
    <mergeCell ref="M333:Q333"/>
    <mergeCell ref="R333:V333"/>
    <mergeCell ref="C334:L334"/>
    <mergeCell ref="M337:Q337"/>
    <mergeCell ref="R337:V337"/>
    <mergeCell ref="C335:L335"/>
    <mergeCell ref="M335:Q335"/>
    <mergeCell ref="R335:V335"/>
    <mergeCell ref="C336:L336"/>
    <mergeCell ref="M336:Q336"/>
    <mergeCell ref="R336:V336"/>
    <mergeCell ref="C337:L337"/>
    <mergeCell ref="M340:Q340"/>
    <mergeCell ref="R340:V340"/>
    <mergeCell ref="C338:L338"/>
    <mergeCell ref="M338:Q338"/>
    <mergeCell ref="R338:V338"/>
    <mergeCell ref="C339:L339"/>
    <mergeCell ref="M339:Q339"/>
    <mergeCell ref="R339:V339"/>
    <mergeCell ref="C340:L340"/>
    <mergeCell ref="M343:Q343"/>
    <mergeCell ref="R343:V343"/>
    <mergeCell ref="C341:L341"/>
    <mergeCell ref="M341:Q341"/>
    <mergeCell ref="R341:V341"/>
    <mergeCell ref="C342:L342"/>
    <mergeCell ref="M342:Q342"/>
    <mergeCell ref="R342:V342"/>
    <mergeCell ref="C343:L343"/>
    <mergeCell ref="M346:Q346"/>
    <mergeCell ref="R346:V346"/>
    <mergeCell ref="C344:L344"/>
    <mergeCell ref="M344:Q344"/>
    <mergeCell ref="R344:V344"/>
    <mergeCell ref="C345:L345"/>
    <mergeCell ref="M345:Q345"/>
    <mergeCell ref="R345:V345"/>
    <mergeCell ref="C346:L346"/>
    <mergeCell ref="M349:Q349"/>
    <mergeCell ref="R349:V349"/>
    <mergeCell ref="C347:L347"/>
    <mergeCell ref="M347:Q347"/>
    <mergeCell ref="R347:V347"/>
    <mergeCell ref="C348:L348"/>
    <mergeCell ref="M348:Q348"/>
    <mergeCell ref="R348:V348"/>
    <mergeCell ref="C349:L349"/>
    <mergeCell ref="M352:Q352"/>
    <mergeCell ref="R352:V352"/>
    <mergeCell ref="C350:L350"/>
    <mergeCell ref="M350:Q350"/>
    <mergeCell ref="R350:V350"/>
    <mergeCell ref="C351:L351"/>
    <mergeCell ref="M351:Q351"/>
    <mergeCell ref="R351:V351"/>
    <mergeCell ref="C352:L352"/>
    <mergeCell ref="M355:Q355"/>
    <mergeCell ref="R355:V355"/>
    <mergeCell ref="C353:L353"/>
    <mergeCell ref="M353:Q353"/>
    <mergeCell ref="R353:V353"/>
    <mergeCell ref="C354:L354"/>
    <mergeCell ref="M354:Q354"/>
    <mergeCell ref="R354:V354"/>
    <mergeCell ref="C355:L355"/>
    <mergeCell ref="M358:Q358"/>
    <mergeCell ref="R358:V358"/>
    <mergeCell ref="C356:L356"/>
    <mergeCell ref="M356:Q356"/>
    <mergeCell ref="R356:V356"/>
    <mergeCell ref="C357:L357"/>
    <mergeCell ref="M357:Q357"/>
    <mergeCell ref="R357:V357"/>
    <mergeCell ref="C358:L358"/>
    <mergeCell ref="M361:Q361"/>
    <mergeCell ref="R361:V361"/>
    <mergeCell ref="C359:L359"/>
    <mergeCell ref="M359:Q359"/>
    <mergeCell ref="R359:V359"/>
    <mergeCell ref="C360:L360"/>
    <mergeCell ref="M360:Q360"/>
    <mergeCell ref="R360:V360"/>
    <mergeCell ref="C361:L361"/>
    <mergeCell ref="M364:Q364"/>
    <mergeCell ref="R364:V364"/>
    <mergeCell ref="C362:L362"/>
    <mergeCell ref="M362:Q362"/>
    <mergeCell ref="R362:V362"/>
    <mergeCell ref="C363:L363"/>
    <mergeCell ref="M363:Q363"/>
    <mergeCell ref="R363:V363"/>
    <mergeCell ref="C364:L364"/>
    <mergeCell ref="M367:Q367"/>
    <mergeCell ref="R367:V367"/>
    <mergeCell ref="C365:L365"/>
    <mergeCell ref="M365:Q365"/>
    <mergeCell ref="R365:V365"/>
    <mergeCell ref="C366:L366"/>
    <mergeCell ref="M366:Q366"/>
    <mergeCell ref="R366:V366"/>
    <mergeCell ref="C367:L367"/>
    <mergeCell ref="M370:Q370"/>
    <mergeCell ref="R370:V370"/>
    <mergeCell ref="C368:L368"/>
    <mergeCell ref="M368:Q368"/>
    <mergeCell ref="R368:V368"/>
    <mergeCell ref="C369:L369"/>
    <mergeCell ref="M369:Q369"/>
    <mergeCell ref="R369:V369"/>
    <mergeCell ref="C370:L370"/>
    <mergeCell ref="M373:Q373"/>
    <mergeCell ref="R373:V373"/>
    <mergeCell ref="C371:L371"/>
    <mergeCell ref="M371:Q371"/>
    <mergeCell ref="R371:V371"/>
    <mergeCell ref="C372:L372"/>
    <mergeCell ref="M372:Q372"/>
    <mergeCell ref="R372:V372"/>
    <mergeCell ref="C373:L373"/>
    <mergeCell ref="M376:Q376"/>
    <mergeCell ref="R376:V376"/>
    <mergeCell ref="C374:L374"/>
    <mergeCell ref="M374:Q374"/>
    <mergeCell ref="R374:V374"/>
    <mergeCell ref="C375:L375"/>
    <mergeCell ref="M375:Q375"/>
    <mergeCell ref="R375:V375"/>
    <mergeCell ref="C376:L376"/>
    <mergeCell ref="M379:Q379"/>
    <mergeCell ref="R379:V379"/>
    <mergeCell ref="C377:L377"/>
    <mergeCell ref="M377:Q377"/>
    <mergeCell ref="R377:V377"/>
    <mergeCell ref="C378:L378"/>
    <mergeCell ref="M378:Q378"/>
    <mergeCell ref="R378:V378"/>
    <mergeCell ref="C379:L379"/>
    <mergeCell ref="M382:Q382"/>
    <mergeCell ref="R382:V382"/>
    <mergeCell ref="C380:L380"/>
    <mergeCell ref="M380:Q380"/>
    <mergeCell ref="R380:V380"/>
    <mergeCell ref="C381:L381"/>
    <mergeCell ref="M381:Q381"/>
    <mergeCell ref="R381:V381"/>
    <mergeCell ref="C382:L382"/>
    <mergeCell ref="M385:Q385"/>
    <mergeCell ref="R385:V385"/>
    <mergeCell ref="C383:L383"/>
    <mergeCell ref="M383:Q383"/>
    <mergeCell ref="R383:V383"/>
    <mergeCell ref="C384:L384"/>
    <mergeCell ref="M384:Q384"/>
    <mergeCell ref="R384:V384"/>
    <mergeCell ref="C385:L385"/>
    <mergeCell ref="M388:Q388"/>
    <mergeCell ref="R388:V388"/>
    <mergeCell ref="C386:L386"/>
    <mergeCell ref="M386:Q386"/>
    <mergeCell ref="R386:V386"/>
    <mergeCell ref="C387:L387"/>
    <mergeCell ref="M387:Q387"/>
    <mergeCell ref="R387:V387"/>
    <mergeCell ref="C388:L388"/>
    <mergeCell ref="M391:Q391"/>
    <mergeCell ref="R391:V391"/>
    <mergeCell ref="C389:L389"/>
    <mergeCell ref="M389:Q389"/>
    <mergeCell ref="R389:V389"/>
    <mergeCell ref="C390:L390"/>
    <mergeCell ref="M390:Q390"/>
    <mergeCell ref="R390:V390"/>
    <mergeCell ref="C391:L391"/>
    <mergeCell ref="M394:Q394"/>
    <mergeCell ref="R394:V394"/>
    <mergeCell ref="C392:L392"/>
    <mergeCell ref="M392:Q392"/>
    <mergeCell ref="R392:V392"/>
    <mergeCell ref="C393:L393"/>
    <mergeCell ref="M393:Q393"/>
    <mergeCell ref="R393:V393"/>
    <mergeCell ref="C394:L394"/>
    <mergeCell ref="M397:Q397"/>
    <mergeCell ref="R397:V397"/>
    <mergeCell ref="C395:L395"/>
    <mergeCell ref="M395:Q395"/>
    <mergeCell ref="R395:V395"/>
    <mergeCell ref="C396:L396"/>
    <mergeCell ref="M396:Q396"/>
    <mergeCell ref="R396:V396"/>
    <mergeCell ref="C397:L397"/>
    <mergeCell ref="M400:Q400"/>
    <mergeCell ref="R400:V400"/>
    <mergeCell ref="C398:L398"/>
    <mergeCell ref="M398:Q398"/>
    <mergeCell ref="R398:V398"/>
    <mergeCell ref="C399:L399"/>
    <mergeCell ref="M399:Q399"/>
    <mergeCell ref="R399:V399"/>
    <mergeCell ref="C400:L400"/>
    <mergeCell ref="M403:Q403"/>
    <mergeCell ref="R403:V403"/>
    <mergeCell ref="C401:L401"/>
    <mergeCell ref="M401:Q401"/>
    <mergeCell ref="R401:V401"/>
    <mergeCell ref="C402:L402"/>
    <mergeCell ref="M402:Q402"/>
    <mergeCell ref="R402:V402"/>
    <mergeCell ref="C403:L403"/>
    <mergeCell ref="M406:Q406"/>
    <mergeCell ref="R406:V406"/>
    <mergeCell ref="C404:L404"/>
    <mergeCell ref="M404:Q404"/>
    <mergeCell ref="R404:V404"/>
    <mergeCell ref="C405:L405"/>
    <mergeCell ref="M405:Q405"/>
    <mergeCell ref="R405:V405"/>
    <mergeCell ref="C406:L406"/>
    <mergeCell ref="M409:Q409"/>
    <mergeCell ref="R409:V409"/>
    <mergeCell ref="C407:L407"/>
    <mergeCell ref="M407:Q407"/>
    <mergeCell ref="R407:V407"/>
    <mergeCell ref="C408:L408"/>
    <mergeCell ref="M408:Q408"/>
    <mergeCell ref="R408:V408"/>
    <mergeCell ref="C409:L409"/>
    <mergeCell ref="M412:Q412"/>
    <mergeCell ref="R412:V412"/>
    <mergeCell ref="C410:L410"/>
    <mergeCell ref="M410:Q410"/>
    <mergeCell ref="R410:V410"/>
    <mergeCell ref="C411:L411"/>
    <mergeCell ref="M411:Q411"/>
    <mergeCell ref="R411:V411"/>
    <mergeCell ref="C412:L412"/>
    <mergeCell ref="M415:Q415"/>
    <mergeCell ref="R415:V415"/>
    <mergeCell ref="C413:L413"/>
    <mergeCell ref="M413:Q413"/>
    <mergeCell ref="R413:V413"/>
    <mergeCell ref="C414:L414"/>
    <mergeCell ref="M414:Q414"/>
    <mergeCell ref="R414:V414"/>
    <mergeCell ref="C415:L415"/>
    <mergeCell ref="M418:Q418"/>
    <mergeCell ref="R418:V418"/>
    <mergeCell ref="C416:L416"/>
    <mergeCell ref="M416:Q416"/>
    <mergeCell ref="R416:V416"/>
    <mergeCell ref="C417:L417"/>
    <mergeCell ref="M417:Q417"/>
    <mergeCell ref="R417:V417"/>
    <mergeCell ref="C418:L418"/>
    <mergeCell ref="M421:Q421"/>
    <mergeCell ref="R421:V421"/>
    <mergeCell ref="C419:L419"/>
    <mergeCell ref="M419:Q419"/>
    <mergeCell ref="R419:V419"/>
    <mergeCell ref="C420:L420"/>
    <mergeCell ref="M420:Q420"/>
    <mergeCell ref="R420:V420"/>
    <mergeCell ref="C421:L421"/>
    <mergeCell ref="M424:Q424"/>
    <mergeCell ref="R424:V424"/>
    <mergeCell ref="C422:L422"/>
    <mergeCell ref="M422:Q422"/>
    <mergeCell ref="R422:V422"/>
    <mergeCell ref="C423:L423"/>
    <mergeCell ref="M423:Q423"/>
    <mergeCell ref="R423:V423"/>
    <mergeCell ref="C424:L424"/>
    <mergeCell ref="M427:Q427"/>
    <mergeCell ref="R427:V427"/>
    <mergeCell ref="C425:L425"/>
    <mergeCell ref="M425:Q425"/>
    <mergeCell ref="R425:V425"/>
    <mergeCell ref="C426:L426"/>
    <mergeCell ref="M426:Q426"/>
    <mergeCell ref="R426:V426"/>
    <mergeCell ref="C427:L427"/>
    <mergeCell ref="M430:Q430"/>
    <mergeCell ref="R430:V430"/>
    <mergeCell ref="C428:L428"/>
    <mergeCell ref="M428:Q428"/>
    <mergeCell ref="R428:V428"/>
    <mergeCell ref="C429:L429"/>
    <mergeCell ref="M429:Q429"/>
    <mergeCell ref="R429:V429"/>
    <mergeCell ref="C430:L430"/>
    <mergeCell ref="M433:Q433"/>
    <mergeCell ref="R433:V433"/>
    <mergeCell ref="C431:L431"/>
    <mergeCell ref="M431:Q431"/>
    <mergeCell ref="R431:V431"/>
    <mergeCell ref="C432:L432"/>
    <mergeCell ref="M432:Q432"/>
    <mergeCell ref="R432:V432"/>
    <mergeCell ref="C433:L433"/>
    <mergeCell ref="M436:Q436"/>
    <mergeCell ref="R436:V436"/>
    <mergeCell ref="C434:L434"/>
    <mergeCell ref="M434:Q434"/>
    <mergeCell ref="R434:V434"/>
    <mergeCell ref="C435:L435"/>
    <mergeCell ref="M435:Q435"/>
    <mergeCell ref="R435:V435"/>
    <mergeCell ref="C436:L436"/>
    <mergeCell ref="M439:Q439"/>
    <mergeCell ref="R439:V439"/>
    <mergeCell ref="C437:L437"/>
    <mergeCell ref="M437:Q437"/>
    <mergeCell ref="R437:V437"/>
    <mergeCell ref="C438:L438"/>
    <mergeCell ref="M438:Q438"/>
    <mergeCell ref="R438:V438"/>
    <mergeCell ref="C439:L439"/>
    <mergeCell ref="M442:Q442"/>
    <mergeCell ref="R442:V442"/>
    <mergeCell ref="C440:L440"/>
    <mergeCell ref="M440:Q440"/>
    <mergeCell ref="R440:V440"/>
    <mergeCell ref="C441:L441"/>
    <mergeCell ref="M441:Q441"/>
    <mergeCell ref="R441:V441"/>
    <mergeCell ref="C442:L442"/>
    <mergeCell ref="M445:Q445"/>
    <mergeCell ref="R445:V445"/>
    <mergeCell ref="C443:L443"/>
    <mergeCell ref="M443:Q443"/>
    <mergeCell ref="R443:V443"/>
    <mergeCell ref="C444:L444"/>
    <mergeCell ref="M444:Q444"/>
    <mergeCell ref="R444:V444"/>
    <mergeCell ref="C445:L445"/>
    <mergeCell ref="M448:Q448"/>
    <mergeCell ref="R448:V448"/>
    <mergeCell ref="C446:L446"/>
    <mergeCell ref="M446:Q446"/>
    <mergeCell ref="R446:V446"/>
    <mergeCell ref="C447:L447"/>
    <mergeCell ref="M447:Q447"/>
    <mergeCell ref="R447:V447"/>
    <mergeCell ref="C448:L448"/>
    <mergeCell ref="M451:Q451"/>
    <mergeCell ref="R451:V451"/>
    <mergeCell ref="C449:L449"/>
    <mergeCell ref="M449:Q449"/>
    <mergeCell ref="R449:V449"/>
    <mergeCell ref="C450:L450"/>
    <mergeCell ref="M450:Q450"/>
    <mergeCell ref="R450:V450"/>
    <mergeCell ref="C451:L451"/>
    <mergeCell ref="M454:Q454"/>
    <mergeCell ref="R454:V454"/>
    <mergeCell ref="C452:L452"/>
    <mergeCell ref="M452:Q452"/>
    <mergeCell ref="R452:V452"/>
    <mergeCell ref="C453:L453"/>
    <mergeCell ref="M453:Q453"/>
    <mergeCell ref="R453:V453"/>
    <mergeCell ref="C454:L454"/>
    <mergeCell ref="M457:Q457"/>
    <mergeCell ref="R457:V457"/>
    <mergeCell ref="C455:L455"/>
    <mergeCell ref="M455:Q455"/>
    <mergeCell ref="R455:V455"/>
    <mergeCell ref="C456:L456"/>
    <mergeCell ref="M456:Q456"/>
    <mergeCell ref="R456:V456"/>
    <mergeCell ref="C457:L457"/>
    <mergeCell ref="M460:Q460"/>
    <mergeCell ref="R460:V460"/>
    <mergeCell ref="C458:L458"/>
    <mergeCell ref="M458:Q458"/>
    <mergeCell ref="R458:V458"/>
    <mergeCell ref="C459:L459"/>
    <mergeCell ref="M459:Q459"/>
    <mergeCell ref="R459:V459"/>
    <mergeCell ref="C460:L460"/>
    <mergeCell ref="M463:Q463"/>
    <mergeCell ref="R463:V463"/>
    <mergeCell ref="C461:L461"/>
    <mergeCell ref="M461:Q461"/>
    <mergeCell ref="R461:V461"/>
    <mergeCell ref="C462:L462"/>
    <mergeCell ref="M462:Q462"/>
    <mergeCell ref="R462:V462"/>
    <mergeCell ref="C463:L463"/>
    <mergeCell ref="M466:Q466"/>
    <mergeCell ref="R466:V466"/>
    <mergeCell ref="C464:L464"/>
    <mergeCell ref="M464:Q464"/>
    <mergeCell ref="R464:V464"/>
    <mergeCell ref="C465:L465"/>
    <mergeCell ref="M465:Q465"/>
    <mergeCell ref="R465:V465"/>
    <mergeCell ref="C466:L466"/>
    <mergeCell ref="M469:Q469"/>
    <mergeCell ref="R469:V469"/>
    <mergeCell ref="C467:L467"/>
    <mergeCell ref="M467:Q467"/>
    <mergeCell ref="R467:V467"/>
    <mergeCell ref="C468:L468"/>
    <mergeCell ref="M468:Q468"/>
    <mergeCell ref="R468:V468"/>
    <mergeCell ref="C469:L469"/>
    <mergeCell ref="M472:Q472"/>
    <mergeCell ref="R472:V472"/>
    <mergeCell ref="C470:L470"/>
    <mergeCell ref="M470:Q470"/>
    <mergeCell ref="R470:V470"/>
    <mergeCell ref="C471:L471"/>
    <mergeCell ref="M471:Q471"/>
    <mergeCell ref="R471:V471"/>
    <mergeCell ref="C472:L472"/>
    <mergeCell ref="M475:Q475"/>
    <mergeCell ref="R475:V475"/>
    <mergeCell ref="C473:L473"/>
    <mergeCell ref="M473:Q473"/>
    <mergeCell ref="R473:V473"/>
    <mergeCell ref="C474:L474"/>
    <mergeCell ref="M474:Q474"/>
    <mergeCell ref="R474:V474"/>
    <mergeCell ref="C475:L475"/>
    <mergeCell ref="M478:Q478"/>
    <mergeCell ref="R478:V478"/>
    <mergeCell ref="C476:L476"/>
    <mergeCell ref="M476:Q476"/>
    <mergeCell ref="R476:V476"/>
    <mergeCell ref="C477:L477"/>
    <mergeCell ref="M477:Q477"/>
    <mergeCell ref="R477:V477"/>
    <mergeCell ref="C478:L478"/>
    <mergeCell ref="M481:Q481"/>
    <mergeCell ref="R481:V481"/>
    <mergeCell ref="C479:L479"/>
    <mergeCell ref="M479:Q479"/>
    <mergeCell ref="R479:V479"/>
    <mergeCell ref="C480:L480"/>
    <mergeCell ref="M480:Q480"/>
    <mergeCell ref="R480:V480"/>
    <mergeCell ref="C481:L481"/>
    <mergeCell ref="M484:Q484"/>
    <mergeCell ref="R484:V484"/>
    <mergeCell ref="C482:L482"/>
    <mergeCell ref="M482:Q482"/>
    <mergeCell ref="R482:V482"/>
    <mergeCell ref="C483:L483"/>
    <mergeCell ref="M483:Q483"/>
    <mergeCell ref="R483:V483"/>
    <mergeCell ref="C484:L484"/>
    <mergeCell ref="M487:Q487"/>
    <mergeCell ref="R487:V487"/>
    <mergeCell ref="C485:L485"/>
    <mergeCell ref="M485:Q485"/>
    <mergeCell ref="R485:V485"/>
    <mergeCell ref="C486:L486"/>
    <mergeCell ref="M486:Q486"/>
    <mergeCell ref="R486:V486"/>
    <mergeCell ref="C487:L487"/>
    <mergeCell ref="M490:Q490"/>
    <mergeCell ref="R490:V490"/>
    <mergeCell ref="C488:L488"/>
    <mergeCell ref="M488:Q488"/>
    <mergeCell ref="R488:V488"/>
    <mergeCell ref="C489:L489"/>
    <mergeCell ref="M489:Q489"/>
    <mergeCell ref="R489:V489"/>
    <mergeCell ref="C490:L490"/>
    <mergeCell ref="M493:Q493"/>
    <mergeCell ref="R493:V493"/>
    <mergeCell ref="C491:L491"/>
    <mergeCell ref="M491:Q491"/>
    <mergeCell ref="R491:V491"/>
    <mergeCell ref="C492:L492"/>
    <mergeCell ref="M492:Q492"/>
    <mergeCell ref="R492:V492"/>
    <mergeCell ref="C493:L493"/>
    <mergeCell ref="M496:Q496"/>
    <mergeCell ref="R496:V496"/>
    <mergeCell ref="C494:L494"/>
    <mergeCell ref="M494:Q494"/>
    <mergeCell ref="R494:V494"/>
    <mergeCell ref="C495:L495"/>
    <mergeCell ref="M495:Q495"/>
    <mergeCell ref="R495:V495"/>
    <mergeCell ref="C496:L496"/>
    <mergeCell ref="M499:Q499"/>
    <mergeCell ref="R499:V499"/>
    <mergeCell ref="C497:L497"/>
    <mergeCell ref="M497:Q497"/>
    <mergeCell ref="R497:V497"/>
    <mergeCell ref="C498:L498"/>
    <mergeCell ref="M498:Q498"/>
    <mergeCell ref="R498:V498"/>
    <mergeCell ref="C499:L499"/>
    <mergeCell ref="M502:Q502"/>
    <mergeCell ref="R502:V502"/>
    <mergeCell ref="C500:L500"/>
    <mergeCell ref="M500:Q500"/>
    <mergeCell ref="R500:V500"/>
    <mergeCell ref="C501:L501"/>
    <mergeCell ref="M501:Q501"/>
    <mergeCell ref="R501:V501"/>
    <mergeCell ref="C502:L502"/>
    <mergeCell ref="M505:Q505"/>
    <mergeCell ref="R505:V505"/>
    <mergeCell ref="C503:L503"/>
    <mergeCell ref="M503:Q503"/>
    <mergeCell ref="R503:V503"/>
    <mergeCell ref="C504:L504"/>
    <mergeCell ref="M504:Q504"/>
    <mergeCell ref="R504:V504"/>
    <mergeCell ref="C505:L505"/>
    <mergeCell ref="M508:Q508"/>
    <mergeCell ref="R508:V508"/>
    <mergeCell ref="C506:L506"/>
    <mergeCell ref="M506:Q506"/>
    <mergeCell ref="R506:V506"/>
    <mergeCell ref="C507:L507"/>
    <mergeCell ref="M507:Q507"/>
    <mergeCell ref="R507:V507"/>
    <mergeCell ref="C508:L508"/>
    <mergeCell ref="M511:Q511"/>
    <mergeCell ref="R511:V511"/>
    <mergeCell ref="C509:L509"/>
    <mergeCell ref="M509:Q509"/>
    <mergeCell ref="R509:V509"/>
    <mergeCell ref="C510:L510"/>
    <mergeCell ref="M510:Q510"/>
    <mergeCell ref="R510:V510"/>
    <mergeCell ref="C511:L511"/>
    <mergeCell ref="M514:Q514"/>
    <mergeCell ref="R514:V514"/>
    <mergeCell ref="C512:L512"/>
    <mergeCell ref="M512:Q512"/>
    <mergeCell ref="R512:V512"/>
    <mergeCell ref="C513:L513"/>
    <mergeCell ref="M513:Q513"/>
    <mergeCell ref="R513:V513"/>
    <mergeCell ref="C514:L514"/>
    <mergeCell ref="M517:Q517"/>
    <mergeCell ref="R517:V517"/>
    <mergeCell ref="C515:L515"/>
    <mergeCell ref="M515:Q515"/>
    <mergeCell ref="R515:V515"/>
    <mergeCell ref="C516:L516"/>
    <mergeCell ref="M516:Q516"/>
    <mergeCell ref="R516:V516"/>
    <mergeCell ref="C517:L517"/>
    <mergeCell ref="M520:Q520"/>
    <mergeCell ref="R520:V520"/>
    <mergeCell ref="C518:L518"/>
    <mergeCell ref="M518:Q518"/>
    <mergeCell ref="R518:V518"/>
    <mergeCell ref="C519:L519"/>
    <mergeCell ref="M519:Q519"/>
    <mergeCell ref="R519:V519"/>
    <mergeCell ref="C520:L520"/>
    <mergeCell ref="M523:Q523"/>
    <mergeCell ref="R523:V523"/>
    <mergeCell ref="C521:L521"/>
    <mergeCell ref="M521:Q521"/>
    <mergeCell ref="R521:V521"/>
    <mergeCell ref="C522:L522"/>
    <mergeCell ref="M522:Q522"/>
    <mergeCell ref="R522:V522"/>
    <mergeCell ref="C523:L523"/>
    <mergeCell ref="M526:Q526"/>
    <mergeCell ref="R526:V526"/>
    <mergeCell ref="C524:L524"/>
    <mergeCell ref="M524:Q524"/>
    <mergeCell ref="R524:V524"/>
    <mergeCell ref="C525:L525"/>
    <mergeCell ref="M525:Q525"/>
    <mergeCell ref="R525:V525"/>
    <mergeCell ref="C526:L526"/>
    <mergeCell ref="M529:Q529"/>
    <mergeCell ref="R529:V529"/>
    <mergeCell ref="C527:L527"/>
    <mergeCell ref="M527:Q527"/>
    <mergeCell ref="R527:V527"/>
    <mergeCell ref="C528:L528"/>
    <mergeCell ref="M528:Q528"/>
    <mergeCell ref="R528:V528"/>
    <mergeCell ref="C529:L529"/>
    <mergeCell ref="M532:Q532"/>
    <mergeCell ref="R532:V532"/>
    <mergeCell ref="C530:L530"/>
    <mergeCell ref="M530:Q530"/>
    <mergeCell ref="R530:V530"/>
    <mergeCell ref="C531:L531"/>
    <mergeCell ref="M531:Q531"/>
    <mergeCell ref="R531:V531"/>
    <mergeCell ref="C532:L532"/>
    <mergeCell ref="M535:Q535"/>
    <mergeCell ref="R535:V535"/>
    <mergeCell ref="C533:L533"/>
    <mergeCell ref="M533:Q533"/>
    <mergeCell ref="R533:V533"/>
    <mergeCell ref="C534:L534"/>
    <mergeCell ref="M534:Q534"/>
    <mergeCell ref="R534:V534"/>
    <mergeCell ref="C535:L535"/>
    <mergeCell ref="M538:Q538"/>
    <mergeCell ref="R538:V538"/>
    <mergeCell ref="C536:L536"/>
    <mergeCell ref="M536:Q536"/>
    <mergeCell ref="R536:V536"/>
    <mergeCell ref="C537:L537"/>
    <mergeCell ref="M537:Q537"/>
    <mergeCell ref="R537:V537"/>
    <mergeCell ref="C538:L538"/>
    <mergeCell ref="M541:Q541"/>
    <mergeCell ref="R541:V541"/>
    <mergeCell ref="C539:L539"/>
    <mergeCell ref="M539:Q539"/>
    <mergeCell ref="R539:V539"/>
    <mergeCell ref="C540:L540"/>
    <mergeCell ref="M540:Q540"/>
    <mergeCell ref="R540:V540"/>
    <mergeCell ref="C541:L541"/>
    <mergeCell ref="M544:Q544"/>
    <mergeCell ref="R544:V544"/>
    <mergeCell ref="C542:L542"/>
    <mergeCell ref="M542:Q542"/>
    <mergeCell ref="R542:V542"/>
    <mergeCell ref="C543:L543"/>
    <mergeCell ref="M543:Q543"/>
    <mergeCell ref="R543:V543"/>
    <mergeCell ref="C544:L544"/>
    <mergeCell ref="M547:Q547"/>
    <mergeCell ref="R547:V547"/>
    <mergeCell ref="C545:L545"/>
    <mergeCell ref="M545:Q545"/>
    <mergeCell ref="R545:V545"/>
    <mergeCell ref="C546:L546"/>
    <mergeCell ref="M546:Q546"/>
    <mergeCell ref="R546:V546"/>
    <mergeCell ref="C547:L547"/>
    <mergeCell ref="M550:Q550"/>
    <mergeCell ref="R550:V550"/>
    <mergeCell ref="C548:L548"/>
    <mergeCell ref="M548:Q548"/>
    <mergeCell ref="R548:V548"/>
    <mergeCell ref="C549:L549"/>
    <mergeCell ref="M549:Q549"/>
    <mergeCell ref="R549:V549"/>
    <mergeCell ref="C550:L550"/>
    <mergeCell ref="M553:Q553"/>
    <mergeCell ref="R553:V553"/>
    <mergeCell ref="C551:L551"/>
    <mergeCell ref="M551:Q551"/>
    <mergeCell ref="R551:V551"/>
    <mergeCell ref="C552:L552"/>
    <mergeCell ref="M552:Q552"/>
    <mergeCell ref="R552:V552"/>
    <mergeCell ref="C553:L553"/>
    <mergeCell ref="M556:Q556"/>
    <mergeCell ref="R556:V556"/>
    <mergeCell ref="C554:L554"/>
    <mergeCell ref="M554:Q554"/>
    <mergeCell ref="R554:V554"/>
    <mergeCell ref="C555:L555"/>
    <mergeCell ref="M555:Q555"/>
    <mergeCell ref="R555:V555"/>
    <mergeCell ref="C556:L556"/>
    <mergeCell ref="M559:Q559"/>
    <mergeCell ref="R559:V559"/>
    <mergeCell ref="C557:L557"/>
    <mergeCell ref="M557:Q557"/>
    <mergeCell ref="R557:V557"/>
    <mergeCell ref="C558:L558"/>
    <mergeCell ref="M558:Q558"/>
    <mergeCell ref="R558:V558"/>
    <mergeCell ref="C559:L559"/>
    <mergeCell ref="M562:Q562"/>
    <mergeCell ref="R562:V562"/>
    <mergeCell ref="C560:L560"/>
    <mergeCell ref="M560:Q560"/>
    <mergeCell ref="R560:V560"/>
    <mergeCell ref="C561:L561"/>
    <mergeCell ref="M561:Q561"/>
    <mergeCell ref="R561:V561"/>
    <mergeCell ref="C562:L562"/>
    <mergeCell ref="M565:Q565"/>
    <mergeCell ref="R565:V565"/>
    <mergeCell ref="C563:L563"/>
    <mergeCell ref="M563:Q563"/>
    <mergeCell ref="R563:V563"/>
    <mergeCell ref="C564:L564"/>
    <mergeCell ref="M564:Q564"/>
    <mergeCell ref="R564:V564"/>
    <mergeCell ref="C565:L565"/>
    <mergeCell ref="M568:Q568"/>
    <mergeCell ref="R568:V568"/>
    <mergeCell ref="C566:L566"/>
    <mergeCell ref="M566:Q566"/>
    <mergeCell ref="R566:V566"/>
    <mergeCell ref="C567:L567"/>
    <mergeCell ref="M567:Q567"/>
    <mergeCell ref="R567:V567"/>
    <mergeCell ref="C568:L568"/>
    <mergeCell ref="M571:Q571"/>
    <mergeCell ref="R571:V571"/>
    <mergeCell ref="C569:L569"/>
    <mergeCell ref="M569:Q569"/>
    <mergeCell ref="R569:V569"/>
    <mergeCell ref="C570:L570"/>
    <mergeCell ref="M570:Q570"/>
    <mergeCell ref="R570:V570"/>
    <mergeCell ref="C571:L571"/>
    <mergeCell ref="M574:Q574"/>
    <mergeCell ref="R574:V574"/>
    <mergeCell ref="C572:L572"/>
    <mergeCell ref="M572:Q572"/>
    <mergeCell ref="R572:V572"/>
    <mergeCell ref="C573:L573"/>
    <mergeCell ref="M573:Q573"/>
    <mergeCell ref="R573:V573"/>
    <mergeCell ref="C574:L574"/>
    <mergeCell ref="M577:Q577"/>
    <mergeCell ref="R577:V577"/>
    <mergeCell ref="C575:L575"/>
    <mergeCell ref="M575:Q575"/>
    <mergeCell ref="R575:V575"/>
    <mergeCell ref="C576:L576"/>
    <mergeCell ref="M576:Q576"/>
    <mergeCell ref="R576:V576"/>
    <mergeCell ref="C577:L577"/>
    <mergeCell ref="M580:Q580"/>
    <mergeCell ref="R580:V580"/>
    <mergeCell ref="C578:L578"/>
    <mergeCell ref="M578:Q578"/>
    <mergeCell ref="R578:V578"/>
    <mergeCell ref="C579:L579"/>
    <mergeCell ref="M579:Q579"/>
    <mergeCell ref="R579:V579"/>
    <mergeCell ref="C580:L580"/>
    <mergeCell ref="M583:Q583"/>
    <mergeCell ref="R583:V583"/>
    <mergeCell ref="C581:L581"/>
    <mergeCell ref="M581:Q581"/>
    <mergeCell ref="R581:V581"/>
    <mergeCell ref="C582:L582"/>
    <mergeCell ref="M582:Q582"/>
    <mergeCell ref="R582:V582"/>
    <mergeCell ref="C583:L583"/>
    <mergeCell ref="M586:Q586"/>
    <mergeCell ref="R586:V586"/>
    <mergeCell ref="C584:L584"/>
    <mergeCell ref="M584:Q584"/>
    <mergeCell ref="R584:V584"/>
    <mergeCell ref="C585:L585"/>
    <mergeCell ref="M585:Q585"/>
    <mergeCell ref="R585:V585"/>
    <mergeCell ref="C586:L586"/>
    <mergeCell ref="M589:Q589"/>
    <mergeCell ref="R589:V589"/>
    <mergeCell ref="C587:L587"/>
    <mergeCell ref="M587:Q587"/>
    <mergeCell ref="R587:V587"/>
    <mergeCell ref="C588:L588"/>
    <mergeCell ref="M588:Q588"/>
    <mergeCell ref="R588:V588"/>
    <mergeCell ref="C589:L589"/>
    <mergeCell ref="M592:Q592"/>
    <mergeCell ref="R592:V592"/>
    <mergeCell ref="C590:L590"/>
    <mergeCell ref="M590:Q590"/>
    <mergeCell ref="R590:V590"/>
    <mergeCell ref="C591:L591"/>
    <mergeCell ref="M591:Q591"/>
    <mergeCell ref="R591:V591"/>
    <mergeCell ref="C592:L592"/>
    <mergeCell ref="M595:Q595"/>
    <mergeCell ref="R595:V595"/>
    <mergeCell ref="C593:L593"/>
    <mergeCell ref="M593:Q593"/>
    <mergeCell ref="R593:V593"/>
    <mergeCell ref="C594:L594"/>
    <mergeCell ref="M594:Q594"/>
    <mergeCell ref="R594:V594"/>
    <mergeCell ref="C595:L595"/>
    <mergeCell ref="M598:Q598"/>
    <mergeCell ref="R598:V598"/>
    <mergeCell ref="C596:L596"/>
    <mergeCell ref="M596:Q596"/>
    <mergeCell ref="R596:V596"/>
    <mergeCell ref="C597:L597"/>
    <mergeCell ref="M597:Q597"/>
    <mergeCell ref="R597:V597"/>
    <mergeCell ref="C598:L598"/>
    <mergeCell ref="M601:Q601"/>
    <mergeCell ref="R601:V601"/>
    <mergeCell ref="C599:L599"/>
    <mergeCell ref="M599:Q599"/>
    <mergeCell ref="R599:V599"/>
    <mergeCell ref="C600:L600"/>
    <mergeCell ref="M600:Q600"/>
    <mergeCell ref="R600:V600"/>
    <mergeCell ref="C601:L601"/>
    <mergeCell ref="M604:Q604"/>
    <mergeCell ref="R604:V604"/>
    <mergeCell ref="C602:L602"/>
    <mergeCell ref="M602:Q602"/>
    <mergeCell ref="R602:V602"/>
    <mergeCell ref="C603:L603"/>
    <mergeCell ref="M603:Q603"/>
    <mergeCell ref="R603:V603"/>
    <mergeCell ref="C604:L604"/>
    <mergeCell ref="M607:Q607"/>
    <mergeCell ref="R607:V607"/>
    <mergeCell ref="C605:L605"/>
    <mergeCell ref="M605:Q605"/>
    <mergeCell ref="R605:V605"/>
    <mergeCell ref="C606:L606"/>
    <mergeCell ref="M606:Q606"/>
    <mergeCell ref="R606:V606"/>
    <mergeCell ref="C607:L607"/>
    <mergeCell ref="M610:Q610"/>
    <mergeCell ref="R610:V610"/>
    <mergeCell ref="C608:L608"/>
    <mergeCell ref="M608:Q608"/>
    <mergeCell ref="R608:V608"/>
    <mergeCell ref="C609:L609"/>
    <mergeCell ref="M609:Q609"/>
    <mergeCell ref="R609:V609"/>
    <mergeCell ref="C610:L610"/>
    <mergeCell ref="M613:Q613"/>
    <mergeCell ref="R613:V613"/>
    <mergeCell ref="C611:L611"/>
    <mergeCell ref="M611:Q611"/>
    <mergeCell ref="R611:V611"/>
    <mergeCell ref="C612:L612"/>
    <mergeCell ref="M612:Q612"/>
    <mergeCell ref="R612:V612"/>
    <mergeCell ref="C613:L613"/>
    <mergeCell ref="M616:Q616"/>
    <mergeCell ref="R616:V616"/>
    <mergeCell ref="C614:L614"/>
    <mergeCell ref="M614:Q614"/>
    <mergeCell ref="R614:V614"/>
    <mergeCell ref="C615:L615"/>
    <mergeCell ref="M615:Q615"/>
    <mergeCell ref="R615:V615"/>
    <mergeCell ref="C616:L616"/>
    <mergeCell ref="M619:Q619"/>
    <mergeCell ref="R619:V619"/>
    <mergeCell ref="C617:L617"/>
    <mergeCell ref="M617:Q617"/>
    <mergeCell ref="R617:V617"/>
    <mergeCell ref="C618:L618"/>
    <mergeCell ref="M618:Q618"/>
    <mergeCell ref="R618:V618"/>
    <mergeCell ref="C619:L619"/>
    <mergeCell ref="M622:Q622"/>
    <mergeCell ref="R622:V622"/>
    <mergeCell ref="C620:L620"/>
    <mergeCell ref="M620:Q620"/>
    <mergeCell ref="R620:V620"/>
    <mergeCell ref="C621:L621"/>
    <mergeCell ref="M621:Q621"/>
    <mergeCell ref="R621:V621"/>
    <mergeCell ref="C622:L622"/>
    <mergeCell ref="M625:Q625"/>
    <mergeCell ref="R625:V625"/>
    <mergeCell ref="C623:L623"/>
    <mergeCell ref="M623:Q623"/>
    <mergeCell ref="R623:V623"/>
    <mergeCell ref="C624:L624"/>
    <mergeCell ref="M624:Q624"/>
    <mergeCell ref="R624:V624"/>
    <mergeCell ref="C625:L625"/>
    <mergeCell ref="M628:Q628"/>
    <mergeCell ref="R628:V628"/>
    <mergeCell ref="C626:L626"/>
    <mergeCell ref="M626:Q626"/>
    <mergeCell ref="R626:V626"/>
    <mergeCell ref="C627:L627"/>
    <mergeCell ref="M627:Q627"/>
    <mergeCell ref="R627:V627"/>
    <mergeCell ref="C628:L628"/>
    <mergeCell ref="M631:Q631"/>
    <mergeCell ref="R631:V631"/>
    <mergeCell ref="C629:L629"/>
    <mergeCell ref="M629:Q629"/>
    <mergeCell ref="R629:V629"/>
    <mergeCell ref="C630:L630"/>
    <mergeCell ref="M630:Q630"/>
    <mergeCell ref="R630:V630"/>
    <mergeCell ref="C631:L631"/>
    <mergeCell ref="M634:Q634"/>
    <mergeCell ref="R634:V634"/>
    <mergeCell ref="C632:L632"/>
    <mergeCell ref="M632:Q632"/>
    <mergeCell ref="R632:V632"/>
    <mergeCell ref="C633:L633"/>
    <mergeCell ref="M633:Q633"/>
    <mergeCell ref="R633:V633"/>
    <mergeCell ref="C634:L634"/>
    <mergeCell ref="M637:Q637"/>
    <mergeCell ref="R637:V637"/>
    <mergeCell ref="C635:L635"/>
    <mergeCell ref="M635:Q635"/>
    <mergeCell ref="R635:V635"/>
    <mergeCell ref="C636:L636"/>
    <mergeCell ref="M636:Q636"/>
    <mergeCell ref="R636:V636"/>
    <mergeCell ref="C637:L637"/>
    <mergeCell ref="M640:Q640"/>
    <mergeCell ref="R640:V640"/>
    <mergeCell ref="C638:L638"/>
    <mergeCell ref="M638:Q638"/>
    <mergeCell ref="R638:V638"/>
    <mergeCell ref="C639:L639"/>
    <mergeCell ref="M639:Q639"/>
    <mergeCell ref="R639:V639"/>
    <mergeCell ref="C640:L640"/>
    <mergeCell ref="M643:Q643"/>
    <mergeCell ref="R643:V643"/>
    <mergeCell ref="C641:L641"/>
    <mergeCell ref="M641:Q641"/>
    <mergeCell ref="R641:V641"/>
    <mergeCell ref="C642:L642"/>
    <mergeCell ref="M642:Q642"/>
    <mergeCell ref="R642:V642"/>
    <mergeCell ref="C643:L643"/>
    <mergeCell ref="M646:Q646"/>
    <mergeCell ref="R646:V646"/>
    <mergeCell ref="C644:L644"/>
    <mergeCell ref="M644:Q644"/>
    <mergeCell ref="R644:V644"/>
    <mergeCell ref="C645:L645"/>
    <mergeCell ref="M645:Q645"/>
    <mergeCell ref="R645:V645"/>
    <mergeCell ref="C646:L646"/>
    <mergeCell ref="M649:Q649"/>
    <mergeCell ref="R649:V649"/>
    <mergeCell ref="C647:L647"/>
    <mergeCell ref="M647:Q647"/>
    <mergeCell ref="R647:V647"/>
    <mergeCell ref="C648:L648"/>
    <mergeCell ref="M648:Q648"/>
    <mergeCell ref="R648:V648"/>
    <mergeCell ref="C649:L649"/>
    <mergeCell ref="M652:Q652"/>
    <mergeCell ref="R652:V652"/>
    <mergeCell ref="C650:L650"/>
    <mergeCell ref="M650:Q650"/>
    <mergeCell ref="R650:V650"/>
    <mergeCell ref="C651:L651"/>
    <mergeCell ref="M651:Q651"/>
    <mergeCell ref="R651:V651"/>
    <mergeCell ref="C652:L652"/>
    <mergeCell ref="M655:Q655"/>
    <mergeCell ref="R655:V655"/>
    <mergeCell ref="C653:L653"/>
    <mergeCell ref="M653:Q653"/>
    <mergeCell ref="R653:V653"/>
    <mergeCell ref="C654:L654"/>
    <mergeCell ref="M654:Q654"/>
    <mergeCell ref="R654:V654"/>
    <mergeCell ref="C655:L655"/>
    <mergeCell ref="M658:Q658"/>
    <mergeCell ref="R658:V658"/>
    <mergeCell ref="C656:L656"/>
    <mergeCell ref="M656:Q656"/>
    <mergeCell ref="R656:V656"/>
    <mergeCell ref="C657:L657"/>
    <mergeCell ref="M657:Q657"/>
    <mergeCell ref="R657:V657"/>
    <mergeCell ref="C658:L658"/>
    <mergeCell ref="M661:Q661"/>
    <mergeCell ref="R661:V661"/>
    <mergeCell ref="C659:L659"/>
    <mergeCell ref="M659:Q659"/>
    <mergeCell ref="R659:V659"/>
    <mergeCell ref="C660:L660"/>
    <mergeCell ref="M660:Q660"/>
    <mergeCell ref="R660:V660"/>
    <mergeCell ref="C661:L661"/>
    <mergeCell ref="M664:Q664"/>
    <mergeCell ref="R664:V664"/>
    <mergeCell ref="C662:L662"/>
    <mergeCell ref="M662:Q662"/>
    <mergeCell ref="R662:V662"/>
    <mergeCell ref="C663:L663"/>
    <mergeCell ref="M663:Q663"/>
    <mergeCell ref="R663:V663"/>
    <mergeCell ref="C664:L664"/>
    <mergeCell ref="M667:Q667"/>
    <mergeCell ref="R667:V667"/>
    <mergeCell ref="C665:L665"/>
    <mergeCell ref="M665:Q665"/>
    <mergeCell ref="R665:V665"/>
    <mergeCell ref="C666:L666"/>
    <mergeCell ref="M666:Q666"/>
    <mergeCell ref="R666:V666"/>
    <mergeCell ref="C667:L667"/>
    <mergeCell ref="M670:Q670"/>
    <mergeCell ref="R670:V670"/>
    <mergeCell ref="C668:L668"/>
    <mergeCell ref="M668:Q668"/>
    <mergeCell ref="R668:V668"/>
    <mergeCell ref="C669:L669"/>
    <mergeCell ref="M669:Q669"/>
    <mergeCell ref="R669:V669"/>
    <mergeCell ref="C670:L670"/>
    <mergeCell ref="M673:Q673"/>
    <mergeCell ref="R673:V673"/>
    <mergeCell ref="C671:L671"/>
    <mergeCell ref="M671:Q671"/>
    <mergeCell ref="R671:V671"/>
    <mergeCell ref="C672:L672"/>
    <mergeCell ref="M672:Q672"/>
    <mergeCell ref="R672:V672"/>
    <mergeCell ref="C673:L673"/>
    <mergeCell ref="M676:Q676"/>
    <mergeCell ref="R676:V676"/>
    <mergeCell ref="C674:L674"/>
    <mergeCell ref="M674:Q674"/>
    <mergeCell ref="R674:V674"/>
    <mergeCell ref="C675:L675"/>
    <mergeCell ref="M675:Q675"/>
    <mergeCell ref="R675:V675"/>
    <mergeCell ref="C676:L676"/>
    <mergeCell ref="M679:Q679"/>
    <mergeCell ref="R679:V679"/>
    <mergeCell ref="C677:L677"/>
    <mergeCell ref="M677:Q677"/>
    <mergeCell ref="R677:V677"/>
    <mergeCell ref="C678:L678"/>
    <mergeCell ref="M678:Q678"/>
    <mergeCell ref="R678:V678"/>
    <mergeCell ref="C679:L679"/>
    <mergeCell ref="M682:Q682"/>
    <mergeCell ref="R682:V682"/>
    <mergeCell ref="C680:L680"/>
    <mergeCell ref="M680:Q680"/>
    <mergeCell ref="R680:V680"/>
    <mergeCell ref="C681:L681"/>
    <mergeCell ref="M681:Q681"/>
    <mergeCell ref="R681:V681"/>
    <mergeCell ref="C682:L682"/>
    <mergeCell ref="M685:Q685"/>
    <mergeCell ref="R685:V685"/>
    <mergeCell ref="C683:L683"/>
    <mergeCell ref="M683:Q683"/>
    <mergeCell ref="R683:V683"/>
    <mergeCell ref="C684:L684"/>
    <mergeCell ref="M684:Q684"/>
    <mergeCell ref="R684:V684"/>
    <mergeCell ref="C685:L685"/>
    <mergeCell ref="M688:Q688"/>
    <mergeCell ref="R688:V688"/>
    <mergeCell ref="C686:L686"/>
    <mergeCell ref="M686:Q686"/>
    <mergeCell ref="R686:V686"/>
    <mergeCell ref="C687:L687"/>
    <mergeCell ref="M687:Q687"/>
    <mergeCell ref="R687:V687"/>
    <mergeCell ref="C688:L688"/>
    <mergeCell ref="M691:Q691"/>
    <mergeCell ref="R691:V691"/>
    <mergeCell ref="C689:L689"/>
    <mergeCell ref="M689:Q689"/>
    <mergeCell ref="R689:V689"/>
    <mergeCell ref="C690:L690"/>
    <mergeCell ref="M690:Q690"/>
    <mergeCell ref="R690:V690"/>
    <mergeCell ref="C691:L691"/>
    <mergeCell ref="M694:Q694"/>
    <mergeCell ref="R694:V694"/>
    <mergeCell ref="C692:L692"/>
    <mergeCell ref="M692:Q692"/>
    <mergeCell ref="R692:V692"/>
    <mergeCell ref="C693:L693"/>
    <mergeCell ref="M693:Q693"/>
    <mergeCell ref="R693:V693"/>
    <mergeCell ref="C694:L694"/>
    <mergeCell ref="M697:Q697"/>
    <mergeCell ref="R697:V697"/>
    <mergeCell ref="C695:L695"/>
    <mergeCell ref="M695:Q695"/>
    <mergeCell ref="R695:V695"/>
    <mergeCell ref="C696:L696"/>
    <mergeCell ref="M696:Q696"/>
    <mergeCell ref="R696:V696"/>
    <mergeCell ref="C697:L697"/>
    <mergeCell ref="M700:Q700"/>
    <mergeCell ref="R700:V700"/>
    <mergeCell ref="C698:L698"/>
    <mergeCell ref="M698:Q698"/>
    <mergeCell ref="R698:V698"/>
    <mergeCell ref="C699:L699"/>
    <mergeCell ref="M699:Q699"/>
    <mergeCell ref="R699:V699"/>
    <mergeCell ref="C700:L700"/>
    <mergeCell ref="M703:Q703"/>
    <mergeCell ref="R703:V703"/>
    <mergeCell ref="C701:L701"/>
    <mergeCell ref="M701:Q701"/>
    <mergeCell ref="R701:V701"/>
    <mergeCell ref="C702:L702"/>
    <mergeCell ref="M702:Q702"/>
    <mergeCell ref="R702:V702"/>
    <mergeCell ref="C703:L703"/>
    <mergeCell ref="M706:Q706"/>
    <mergeCell ref="R706:V706"/>
    <mergeCell ref="C704:L704"/>
    <mergeCell ref="M704:Q704"/>
    <mergeCell ref="R704:V704"/>
    <mergeCell ref="C705:L705"/>
    <mergeCell ref="M705:Q705"/>
    <mergeCell ref="R705:V705"/>
    <mergeCell ref="C706:L706"/>
    <mergeCell ref="M709:Q709"/>
    <mergeCell ref="R709:V709"/>
    <mergeCell ref="C707:L707"/>
    <mergeCell ref="M707:Q707"/>
    <mergeCell ref="R707:V707"/>
    <mergeCell ref="C708:L708"/>
    <mergeCell ref="M708:Q708"/>
    <mergeCell ref="R708:V708"/>
    <mergeCell ref="C709:L709"/>
    <mergeCell ref="M712:Q712"/>
    <mergeCell ref="R712:V712"/>
    <mergeCell ref="C710:L710"/>
    <mergeCell ref="M710:Q710"/>
    <mergeCell ref="R710:V710"/>
    <mergeCell ref="C711:L711"/>
    <mergeCell ref="M711:Q711"/>
    <mergeCell ref="R711:V711"/>
    <mergeCell ref="C712:L712"/>
    <mergeCell ref="M715:Q715"/>
    <mergeCell ref="R715:V715"/>
    <mergeCell ref="C713:L713"/>
    <mergeCell ref="M713:Q713"/>
    <mergeCell ref="R713:V713"/>
    <mergeCell ref="C714:L714"/>
    <mergeCell ref="M714:Q714"/>
    <mergeCell ref="R714:V714"/>
    <mergeCell ref="C715:L715"/>
    <mergeCell ref="M718:Q718"/>
    <mergeCell ref="R718:V718"/>
    <mergeCell ref="C716:L716"/>
    <mergeCell ref="M716:Q716"/>
    <mergeCell ref="R716:V716"/>
    <mergeCell ref="C717:L717"/>
    <mergeCell ref="M717:Q717"/>
    <mergeCell ref="R717:V717"/>
    <mergeCell ref="C718:L718"/>
    <mergeCell ref="M721:Q721"/>
    <mergeCell ref="R721:V721"/>
    <mergeCell ref="C719:L719"/>
    <mergeCell ref="M719:Q719"/>
    <mergeCell ref="R719:V719"/>
    <mergeCell ref="C720:L720"/>
    <mergeCell ref="M720:Q720"/>
    <mergeCell ref="R720:V720"/>
    <mergeCell ref="C721:L721"/>
    <mergeCell ref="M724:Q724"/>
    <mergeCell ref="R724:V724"/>
    <mergeCell ref="C722:L722"/>
    <mergeCell ref="M722:Q722"/>
    <mergeCell ref="R722:V722"/>
    <mergeCell ref="C723:L723"/>
    <mergeCell ref="M723:Q723"/>
    <mergeCell ref="R723:V723"/>
    <mergeCell ref="C724:L724"/>
    <mergeCell ref="M727:Q727"/>
    <mergeCell ref="R727:V727"/>
    <mergeCell ref="C725:L725"/>
    <mergeCell ref="M725:Q725"/>
    <mergeCell ref="R725:V725"/>
    <mergeCell ref="C726:L726"/>
    <mergeCell ref="M726:Q726"/>
    <mergeCell ref="R726:V726"/>
    <mergeCell ref="C727:L727"/>
    <mergeCell ref="M730:Q730"/>
    <mergeCell ref="R730:V730"/>
    <mergeCell ref="C728:L728"/>
    <mergeCell ref="M728:Q728"/>
    <mergeCell ref="R728:V728"/>
    <mergeCell ref="C729:L729"/>
    <mergeCell ref="M729:Q729"/>
    <mergeCell ref="R729:V729"/>
    <mergeCell ref="C730:L730"/>
    <mergeCell ref="M733:Q733"/>
    <mergeCell ref="R733:V733"/>
    <mergeCell ref="C731:L731"/>
    <mergeCell ref="M731:Q731"/>
    <mergeCell ref="R731:V731"/>
    <mergeCell ref="C732:L732"/>
    <mergeCell ref="M732:Q732"/>
    <mergeCell ref="R732:V732"/>
    <mergeCell ref="C733:L733"/>
    <mergeCell ref="M736:Q736"/>
    <mergeCell ref="R736:V736"/>
    <mergeCell ref="C734:L734"/>
    <mergeCell ref="M734:Q734"/>
    <mergeCell ref="R734:V734"/>
    <mergeCell ref="C735:L735"/>
    <mergeCell ref="M735:Q735"/>
    <mergeCell ref="R735:V735"/>
    <mergeCell ref="C736:L736"/>
    <mergeCell ref="M739:Q739"/>
    <mergeCell ref="R739:V739"/>
    <mergeCell ref="C737:L737"/>
    <mergeCell ref="M737:Q737"/>
    <mergeCell ref="R737:V737"/>
    <mergeCell ref="C738:L738"/>
    <mergeCell ref="M738:Q738"/>
    <mergeCell ref="R738:V738"/>
    <mergeCell ref="C739:L739"/>
    <mergeCell ref="M742:Q742"/>
    <mergeCell ref="R742:V742"/>
    <mergeCell ref="C740:L740"/>
    <mergeCell ref="M740:Q740"/>
    <mergeCell ref="R740:V740"/>
    <mergeCell ref="C741:L741"/>
    <mergeCell ref="M741:Q741"/>
    <mergeCell ref="R741:V741"/>
    <mergeCell ref="C742:L742"/>
    <mergeCell ref="M745:Q745"/>
    <mergeCell ref="R745:V745"/>
    <mergeCell ref="C743:L743"/>
    <mergeCell ref="M743:Q743"/>
    <mergeCell ref="R743:V743"/>
    <mergeCell ref="C744:L744"/>
    <mergeCell ref="M744:Q744"/>
    <mergeCell ref="R744:V744"/>
    <mergeCell ref="C745:L745"/>
    <mergeCell ref="M748:Q748"/>
    <mergeCell ref="R748:V748"/>
    <mergeCell ref="C746:L746"/>
    <mergeCell ref="M746:Q746"/>
    <mergeCell ref="R746:V746"/>
    <mergeCell ref="C747:L747"/>
    <mergeCell ref="M747:Q747"/>
    <mergeCell ref="R747:V747"/>
    <mergeCell ref="C748:L748"/>
    <mergeCell ref="M751:Q751"/>
    <mergeCell ref="R751:V751"/>
    <mergeCell ref="C749:L749"/>
    <mergeCell ref="M749:Q749"/>
    <mergeCell ref="R749:V749"/>
    <mergeCell ref="C750:L750"/>
    <mergeCell ref="M750:Q750"/>
    <mergeCell ref="R750:V750"/>
    <mergeCell ref="C751:L751"/>
    <mergeCell ref="M754:Q754"/>
    <mergeCell ref="R754:V754"/>
    <mergeCell ref="C752:L752"/>
    <mergeCell ref="M752:Q752"/>
    <mergeCell ref="R752:V752"/>
    <mergeCell ref="C753:L753"/>
    <mergeCell ref="M753:Q753"/>
    <mergeCell ref="R753:V753"/>
    <mergeCell ref="C754:L754"/>
    <mergeCell ref="M757:Q757"/>
    <mergeCell ref="R757:V757"/>
    <mergeCell ref="C755:L755"/>
    <mergeCell ref="M755:Q755"/>
    <mergeCell ref="R755:V755"/>
    <mergeCell ref="C756:L756"/>
    <mergeCell ref="M756:Q756"/>
    <mergeCell ref="R756:V756"/>
    <mergeCell ref="C757:L757"/>
    <mergeCell ref="M760:Q760"/>
    <mergeCell ref="R760:V760"/>
    <mergeCell ref="C758:L758"/>
    <mergeCell ref="M758:Q758"/>
    <mergeCell ref="R758:V758"/>
    <mergeCell ref="C759:L759"/>
    <mergeCell ref="M759:Q759"/>
    <mergeCell ref="R759:V759"/>
    <mergeCell ref="C760:L760"/>
    <mergeCell ref="M763:Q763"/>
    <mergeCell ref="R763:V763"/>
    <mergeCell ref="C761:L761"/>
    <mergeCell ref="M761:Q761"/>
    <mergeCell ref="R761:V761"/>
    <mergeCell ref="C762:L762"/>
    <mergeCell ref="M762:Q762"/>
    <mergeCell ref="R762:V762"/>
    <mergeCell ref="C763:L763"/>
    <mergeCell ref="M766:Q766"/>
    <mergeCell ref="R766:V766"/>
    <mergeCell ref="C764:L764"/>
    <mergeCell ref="M764:Q764"/>
    <mergeCell ref="R764:V764"/>
    <mergeCell ref="C765:L765"/>
    <mergeCell ref="M765:Q765"/>
    <mergeCell ref="R765:V765"/>
    <mergeCell ref="C766:L766"/>
    <mergeCell ref="M769:Q769"/>
    <mergeCell ref="R769:V769"/>
    <mergeCell ref="C767:L767"/>
    <mergeCell ref="M767:Q767"/>
    <mergeCell ref="R767:V767"/>
    <mergeCell ref="C768:L768"/>
    <mergeCell ref="M768:Q768"/>
    <mergeCell ref="R768:V768"/>
    <mergeCell ref="C769:L769"/>
    <mergeCell ref="M772:Q772"/>
    <mergeCell ref="R772:V772"/>
    <mergeCell ref="C770:L770"/>
    <mergeCell ref="M770:Q770"/>
    <mergeCell ref="R770:V770"/>
    <mergeCell ref="C771:L771"/>
    <mergeCell ref="M771:Q771"/>
    <mergeCell ref="R771:V771"/>
    <mergeCell ref="C772:L772"/>
    <mergeCell ref="M775:Q775"/>
    <mergeCell ref="R775:V775"/>
    <mergeCell ref="C773:L773"/>
    <mergeCell ref="M773:Q773"/>
    <mergeCell ref="R773:V773"/>
    <mergeCell ref="C774:L774"/>
    <mergeCell ref="M774:Q774"/>
    <mergeCell ref="R774:V774"/>
    <mergeCell ref="C775:L775"/>
    <mergeCell ref="M778:Q778"/>
    <mergeCell ref="R778:V778"/>
    <mergeCell ref="C776:L776"/>
    <mergeCell ref="M776:Q776"/>
    <mergeCell ref="R776:V776"/>
    <mergeCell ref="C777:L777"/>
    <mergeCell ref="M777:Q777"/>
    <mergeCell ref="R777:V777"/>
    <mergeCell ref="C778:L778"/>
    <mergeCell ref="M781:Q781"/>
    <mergeCell ref="R781:V781"/>
    <mergeCell ref="C779:L779"/>
    <mergeCell ref="M779:Q779"/>
    <mergeCell ref="R779:V779"/>
    <mergeCell ref="C780:L780"/>
    <mergeCell ref="M780:Q780"/>
    <mergeCell ref="R780:V780"/>
    <mergeCell ref="C781:L781"/>
    <mergeCell ref="M784:Q784"/>
    <mergeCell ref="R784:V784"/>
    <mergeCell ref="C782:L782"/>
    <mergeCell ref="M782:Q782"/>
    <mergeCell ref="R782:V782"/>
    <mergeCell ref="C783:L783"/>
    <mergeCell ref="M783:Q783"/>
    <mergeCell ref="R783:V783"/>
    <mergeCell ref="C784:L784"/>
    <mergeCell ref="M787:Q787"/>
    <mergeCell ref="R787:V787"/>
    <mergeCell ref="C785:L785"/>
    <mergeCell ref="M785:Q785"/>
    <mergeCell ref="R785:V785"/>
    <mergeCell ref="C786:L786"/>
    <mergeCell ref="M786:Q786"/>
    <mergeCell ref="R786:V786"/>
    <mergeCell ref="C787:L787"/>
    <mergeCell ref="M790:Q790"/>
    <mergeCell ref="R790:V790"/>
    <mergeCell ref="C788:L788"/>
    <mergeCell ref="M788:Q788"/>
    <mergeCell ref="R788:V788"/>
    <mergeCell ref="C789:L789"/>
    <mergeCell ref="M789:Q789"/>
    <mergeCell ref="R789:V789"/>
    <mergeCell ref="C790:L790"/>
    <mergeCell ref="M793:Q793"/>
    <mergeCell ref="R793:V793"/>
    <mergeCell ref="C791:L791"/>
    <mergeCell ref="M791:Q791"/>
    <mergeCell ref="R791:V791"/>
    <mergeCell ref="C792:L792"/>
    <mergeCell ref="M792:Q792"/>
    <mergeCell ref="R792:V792"/>
    <mergeCell ref="C793:L793"/>
    <mergeCell ref="M796:Q796"/>
    <mergeCell ref="R796:V796"/>
    <mergeCell ref="C794:L794"/>
    <mergeCell ref="M794:Q794"/>
    <mergeCell ref="R794:V794"/>
    <mergeCell ref="C795:L795"/>
    <mergeCell ref="M795:Q795"/>
    <mergeCell ref="R795:V795"/>
    <mergeCell ref="C796:L796"/>
    <mergeCell ref="M799:Q799"/>
    <mergeCell ref="R799:V799"/>
    <mergeCell ref="C797:L797"/>
    <mergeCell ref="M797:Q797"/>
    <mergeCell ref="R797:V797"/>
    <mergeCell ref="C798:L798"/>
    <mergeCell ref="M798:Q798"/>
    <mergeCell ref="R798:V798"/>
    <mergeCell ref="C799:L799"/>
    <mergeCell ref="M802:Q802"/>
    <mergeCell ref="R802:V802"/>
    <mergeCell ref="C800:L800"/>
    <mergeCell ref="M800:Q800"/>
    <mergeCell ref="R800:V800"/>
    <mergeCell ref="C801:L801"/>
    <mergeCell ref="M801:Q801"/>
    <mergeCell ref="R801:V801"/>
    <mergeCell ref="C802:L802"/>
    <mergeCell ref="M805:Q805"/>
    <mergeCell ref="R805:V805"/>
    <mergeCell ref="C803:L803"/>
    <mergeCell ref="M803:Q803"/>
    <mergeCell ref="R803:V803"/>
    <mergeCell ref="C804:L804"/>
    <mergeCell ref="M804:Q804"/>
    <mergeCell ref="R804:V804"/>
    <mergeCell ref="C805:L805"/>
    <mergeCell ref="M808:Q808"/>
    <mergeCell ref="R808:V808"/>
    <mergeCell ref="C806:L806"/>
    <mergeCell ref="M806:Q806"/>
    <mergeCell ref="R806:V806"/>
    <mergeCell ref="C807:L807"/>
    <mergeCell ref="M807:Q807"/>
    <mergeCell ref="R807:V807"/>
    <mergeCell ref="C808:L808"/>
    <mergeCell ref="M811:Q811"/>
    <mergeCell ref="R811:V811"/>
    <mergeCell ref="C809:L809"/>
    <mergeCell ref="M809:Q809"/>
    <mergeCell ref="R809:V809"/>
    <mergeCell ref="C810:L810"/>
    <mergeCell ref="M810:Q810"/>
    <mergeCell ref="R810:V810"/>
    <mergeCell ref="C811:L811"/>
    <mergeCell ref="M814:Q814"/>
    <mergeCell ref="R814:V814"/>
    <mergeCell ref="C812:L812"/>
    <mergeCell ref="M812:Q812"/>
    <mergeCell ref="R812:V812"/>
    <mergeCell ref="C813:L813"/>
    <mergeCell ref="M813:Q813"/>
    <mergeCell ref="R813:V813"/>
    <mergeCell ref="C814:L814"/>
    <mergeCell ref="M817:Q817"/>
    <mergeCell ref="R817:V817"/>
    <mergeCell ref="C815:L815"/>
    <mergeCell ref="M815:Q815"/>
    <mergeCell ref="R815:V815"/>
    <mergeCell ref="C816:L816"/>
    <mergeCell ref="M816:Q816"/>
    <mergeCell ref="R816:V816"/>
    <mergeCell ref="C817:L817"/>
    <mergeCell ref="M820:Q820"/>
    <mergeCell ref="R820:V820"/>
    <mergeCell ref="C818:L818"/>
    <mergeCell ref="M818:Q818"/>
    <mergeCell ref="R818:V818"/>
    <mergeCell ref="C819:L819"/>
    <mergeCell ref="M819:Q819"/>
    <mergeCell ref="R819:V819"/>
    <mergeCell ref="C820:L820"/>
    <mergeCell ref="M823:Q823"/>
    <mergeCell ref="R823:V823"/>
    <mergeCell ref="C821:L821"/>
    <mergeCell ref="M821:Q821"/>
    <mergeCell ref="R821:V821"/>
    <mergeCell ref="C822:L822"/>
    <mergeCell ref="M822:Q822"/>
    <mergeCell ref="R822:V822"/>
    <mergeCell ref="C823:L823"/>
    <mergeCell ref="M826:Q826"/>
    <mergeCell ref="R826:V826"/>
    <mergeCell ref="C824:L824"/>
    <mergeCell ref="M824:Q824"/>
    <mergeCell ref="R824:V824"/>
    <mergeCell ref="C825:L825"/>
    <mergeCell ref="M825:Q825"/>
    <mergeCell ref="R825:V825"/>
    <mergeCell ref="C826:L826"/>
    <mergeCell ref="M829:Q829"/>
    <mergeCell ref="R829:V829"/>
    <mergeCell ref="C827:L827"/>
    <mergeCell ref="M827:Q827"/>
    <mergeCell ref="R827:V827"/>
    <mergeCell ref="C828:L828"/>
    <mergeCell ref="M828:Q828"/>
    <mergeCell ref="R828:V828"/>
    <mergeCell ref="C829:L829"/>
    <mergeCell ref="M832:Q832"/>
    <mergeCell ref="R832:V832"/>
    <mergeCell ref="C830:L830"/>
    <mergeCell ref="M830:Q830"/>
    <mergeCell ref="R830:V830"/>
    <mergeCell ref="C831:L831"/>
    <mergeCell ref="M831:Q831"/>
    <mergeCell ref="R831:V831"/>
    <mergeCell ref="C832:L832"/>
    <mergeCell ref="M835:Q835"/>
    <mergeCell ref="R835:V835"/>
    <mergeCell ref="C833:L833"/>
    <mergeCell ref="M833:Q833"/>
    <mergeCell ref="R833:V833"/>
    <mergeCell ref="C834:L834"/>
    <mergeCell ref="M834:Q834"/>
    <mergeCell ref="R834:V834"/>
    <mergeCell ref="C835:L835"/>
    <mergeCell ref="M838:Q838"/>
    <mergeCell ref="R838:V838"/>
    <mergeCell ref="C836:L836"/>
    <mergeCell ref="M836:Q836"/>
    <mergeCell ref="R836:V836"/>
    <mergeCell ref="C837:L837"/>
    <mergeCell ref="M837:Q837"/>
    <mergeCell ref="R837:V837"/>
    <mergeCell ref="C838:L838"/>
    <mergeCell ref="M841:Q841"/>
    <mergeCell ref="R841:V841"/>
    <mergeCell ref="C839:L839"/>
    <mergeCell ref="M839:Q839"/>
    <mergeCell ref="R839:V839"/>
    <mergeCell ref="C840:L840"/>
    <mergeCell ref="M840:Q840"/>
    <mergeCell ref="R840:V840"/>
    <mergeCell ref="C841:L841"/>
    <mergeCell ref="M844:Q844"/>
    <mergeCell ref="R844:V844"/>
    <mergeCell ref="C842:L842"/>
    <mergeCell ref="M842:Q842"/>
    <mergeCell ref="R842:V842"/>
    <mergeCell ref="C843:L843"/>
    <mergeCell ref="M843:Q843"/>
    <mergeCell ref="R843:V843"/>
    <mergeCell ref="C844:L844"/>
    <mergeCell ref="M847:Q847"/>
    <mergeCell ref="R847:V847"/>
    <mergeCell ref="C845:L845"/>
    <mergeCell ref="M845:Q845"/>
    <mergeCell ref="R845:V845"/>
    <mergeCell ref="C846:L846"/>
    <mergeCell ref="M846:Q846"/>
    <mergeCell ref="R846:V846"/>
    <mergeCell ref="C847:L847"/>
    <mergeCell ref="M850:Q850"/>
    <mergeCell ref="R850:V850"/>
    <mergeCell ref="C848:L848"/>
    <mergeCell ref="M848:Q848"/>
    <mergeCell ref="R848:V848"/>
    <mergeCell ref="C849:L849"/>
    <mergeCell ref="M849:Q849"/>
    <mergeCell ref="R849:V849"/>
    <mergeCell ref="C850:L850"/>
    <mergeCell ref="M853:Q853"/>
    <mergeCell ref="R853:V853"/>
    <mergeCell ref="C851:L851"/>
    <mergeCell ref="M851:Q851"/>
    <mergeCell ref="R851:V851"/>
    <mergeCell ref="C852:L852"/>
    <mergeCell ref="M852:Q852"/>
    <mergeCell ref="R852:V852"/>
    <mergeCell ref="C853:L853"/>
    <mergeCell ref="M856:Q856"/>
    <mergeCell ref="R856:V856"/>
    <mergeCell ref="C854:L854"/>
    <mergeCell ref="M854:Q854"/>
    <mergeCell ref="R854:V854"/>
    <mergeCell ref="C855:L855"/>
    <mergeCell ref="M855:Q855"/>
    <mergeCell ref="R855:V855"/>
    <mergeCell ref="C856:L856"/>
    <mergeCell ref="M859:Q859"/>
    <mergeCell ref="R859:V859"/>
    <mergeCell ref="C857:L857"/>
    <mergeCell ref="M857:Q857"/>
    <mergeCell ref="R857:V857"/>
    <mergeCell ref="C858:L858"/>
    <mergeCell ref="M858:Q858"/>
    <mergeCell ref="R858:V858"/>
    <mergeCell ref="C859:L859"/>
    <mergeCell ref="M862:Q862"/>
    <mergeCell ref="R862:V862"/>
    <mergeCell ref="C860:L860"/>
    <mergeCell ref="M860:Q860"/>
    <mergeCell ref="R860:V860"/>
    <mergeCell ref="C861:L861"/>
    <mergeCell ref="M861:Q861"/>
    <mergeCell ref="R861:V861"/>
    <mergeCell ref="C862:L862"/>
    <mergeCell ref="M865:Q865"/>
    <mergeCell ref="R865:V865"/>
    <mergeCell ref="C863:L863"/>
    <mergeCell ref="M863:Q863"/>
    <mergeCell ref="R863:V863"/>
    <mergeCell ref="C864:L864"/>
    <mergeCell ref="M864:Q864"/>
    <mergeCell ref="R864:V864"/>
    <mergeCell ref="C865:L865"/>
    <mergeCell ref="M868:Q868"/>
    <mergeCell ref="R868:V868"/>
    <mergeCell ref="C866:L866"/>
    <mergeCell ref="M866:Q866"/>
    <mergeCell ref="R866:V866"/>
    <mergeCell ref="C867:L867"/>
    <mergeCell ref="M867:Q867"/>
    <mergeCell ref="R867:V867"/>
    <mergeCell ref="C868:L868"/>
    <mergeCell ref="M871:Q871"/>
    <mergeCell ref="R871:V871"/>
    <mergeCell ref="C869:L869"/>
    <mergeCell ref="M869:Q869"/>
    <mergeCell ref="R869:V869"/>
    <mergeCell ref="C870:L870"/>
    <mergeCell ref="M870:Q870"/>
    <mergeCell ref="R870:V870"/>
    <mergeCell ref="C871:L871"/>
    <mergeCell ref="M874:Q874"/>
    <mergeCell ref="R874:V874"/>
    <mergeCell ref="C872:L872"/>
    <mergeCell ref="M872:Q872"/>
    <mergeCell ref="R872:V872"/>
    <mergeCell ref="C873:L873"/>
    <mergeCell ref="M873:Q873"/>
    <mergeCell ref="R873:V873"/>
    <mergeCell ref="C874:L874"/>
    <mergeCell ref="M877:Q877"/>
    <mergeCell ref="R877:V877"/>
    <mergeCell ref="C875:L875"/>
    <mergeCell ref="M875:Q875"/>
    <mergeCell ref="R875:V875"/>
    <mergeCell ref="C876:L876"/>
    <mergeCell ref="M876:Q876"/>
    <mergeCell ref="R876:V876"/>
    <mergeCell ref="C877:L877"/>
    <mergeCell ref="M880:Q880"/>
    <mergeCell ref="R880:V880"/>
    <mergeCell ref="C878:L878"/>
    <mergeCell ref="M878:Q878"/>
    <mergeCell ref="R878:V878"/>
    <mergeCell ref="C879:L879"/>
    <mergeCell ref="M879:Q879"/>
    <mergeCell ref="R879:V879"/>
    <mergeCell ref="C880:L880"/>
    <mergeCell ref="M883:Q883"/>
    <mergeCell ref="R883:V883"/>
    <mergeCell ref="C881:L881"/>
    <mergeCell ref="M881:Q881"/>
    <mergeCell ref="R881:V881"/>
    <mergeCell ref="C882:L882"/>
    <mergeCell ref="M882:Q882"/>
    <mergeCell ref="R882:V882"/>
    <mergeCell ref="C883:L883"/>
    <mergeCell ref="M886:Q886"/>
    <mergeCell ref="R886:V886"/>
    <mergeCell ref="C884:L884"/>
    <mergeCell ref="M884:Q884"/>
    <mergeCell ref="R884:V884"/>
    <mergeCell ref="C885:L885"/>
    <mergeCell ref="M885:Q885"/>
    <mergeCell ref="R885:V885"/>
    <mergeCell ref="C886:L886"/>
    <mergeCell ref="M889:Q889"/>
    <mergeCell ref="R889:V889"/>
    <mergeCell ref="C887:L887"/>
    <mergeCell ref="M887:Q887"/>
    <mergeCell ref="R887:V887"/>
    <mergeCell ref="C888:L888"/>
    <mergeCell ref="M888:Q888"/>
    <mergeCell ref="R888:V888"/>
    <mergeCell ref="C889:L889"/>
    <mergeCell ref="M892:Q892"/>
    <mergeCell ref="R892:V892"/>
    <mergeCell ref="C890:L890"/>
    <mergeCell ref="M890:Q890"/>
    <mergeCell ref="R890:V890"/>
    <mergeCell ref="C891:L891"/>
    <mergeCell ref="M891:Q891"/>
    <mergeCell ref="R891:V891"/>
    <mergeCell ref="C892:L892"/>
    <mergeCell ref="M895:Q895"/>
    <mergeCell ref="R895:V895"/>
    <mergeCell ref="C893:L893"/>
    <mergeCell ref="M893:Q893"/>
    <mergeCell ref="R893:V893"/>
    <mergeCell ref="C894:L894"/>
    <mergeCell ref="M894:Q894"/>
    <mergeCell ref="R894:V894"/>
    <mergeCell ref="C895:L895"/>
    <mergeCell ref="M898:Q898"/>
    <mergeCell ref="R898:V898"/>
    <mergeCell ref="C896:L896"/>
    <mergeCell ref="M896:Q896"/>
    <mergeCell ref="R896:V896"/>
    <mergeCell ref="C897:L897"/>
    <mergeCell ref="M897:Q897"/>
    <mergeCell ref="R897:V897"/>
    <mergeCell ref="C898:L898"/>
    <mergeCell ref="M901:Q901"/>
    <mergeCell ref="R901:V901"/>
    <mergeCell ref="C899:L899"/>
    <mergeCell ref="M899:Q899"/>
    <mergeCell ref="R899:V899"/>
    <mergeCell ref="C900:L900"/>
    <mergeCell ref="M900:Q900"/>
    <mergeCell ref="R900:V900"/>
    <mergeCell ref="C901:L901"/>
    <mergeCell ref="M904:Q904"/>
    <mergeCell ref="R904:V904"/>
    <mergeCell ref="C902:L902"/>
    <mergeCell ref="M902:Q902"/>
    <mergeCell ref="R902:V902"/>
    <mergeCell ref="C903:L903"/>
    <mergeCell ref="M903:Q903"/>
    <mergeCell ref="R903:V903"/>
    <mergeCell ref="C904:L904"/>
    <mergeCell ref="M907:Q907"/>
    <mergeCell ref="R907:V907"/>
    <mergeCell ref="C905:L905"/>
    <mergeCell ref="M905:Q905"/>
    <mergeCell ref="R905:V905"/>
    <mergeCell ref="C906:L906"/>
    <mergeCell ref="M906:Q906"/>
    <mergeCell ref="R906:V906"/>
    <mergeCell ref="C907:L907"/>
    <mergeCell ref="M910:Q910"/>
    <mergeCell ref="R910:V910"/>
    <mergeCell ref="C908:L908"/>
    <mergeCell ref="M908:Q908"/>
    <mergeCell ref="R908:V908"/>
    <mergeCell ref="C909:L909"/>
    <mergeCell ref="M909:Q909"/>
    <mergeCell ref="R909:V909"/>
    <mergeCell ref="C910:L910"/>
    <mergeCell ref="M913:Q913"/>
    <mergeCell ref="R913:V913"/>
    <mergeCell ref="C911:L911"/>
    <mergeCell ref="M911:Q911"/>
    <mergeCell ref="R911:V911"/>
    <mergeCell ref="C912:L912"/>
    <mergeCell ref="M912:Q912"/>
    <mergeCell ref="R912:V912"/>
    <mergeCell ref="C913:L913"/>
    <mergeCell ref="M916:Q916"/>
    <mergeCell ref="R916:V916"/>
    <mergeCell ref="C914:L914"/>
    <mergeCell ref="M914:Q914"/>
    <mergeCell ref="R914:V914"/>
    <mergeCell ref="C915:L915"/>
    <mergeCell ref="M915:Q915"/>
    <mergeCell ref="R915:V915"/>
    <mergeCell ref="C916:L916"/>
    <mergeCell ref="M919:Q919"/>
    <mergeCell ref="R919:V919"/>
    <mergeCell ref="C917:L917"/>
    <mergeCell ref="M917:Q917"/>
    <mergeCell ref="R917:V917"/>
    <mergeCell ref="C918:L918"/>
    <mergeCell ref="M918:Q918"/>
    <mergeCell ref="R918:V918"/>
    <mergeCell ref="C919:L919"/>
    <mergeCell ref="M922:Q922"/>
    <mergeCell ref="R922:V922"/>
    <mergeCell ref="C920:L920"/>
    <mergeCell ref="M920:Q920"/>
    <mergeCell ref="R920:V920"/>
    <mergeCell ref="C921:L921"/>
    <mergeCell ref="M921:Q921"/>
    <mergeCell ref="R921:V921"/>
    <mergeCell ref="C922:L922"/>
    <mergeCell ref="M925:Q925"/>
    <mergeCell ref="R925:V925"/>
    <mergeCell ref="C923:L923"/>
    <mergeCell ref="M923:Q923"/>
    <mergeCell ref="R923:V923"/>
    <mergeCell ref="C924:L924"/>
    <mergeCell ref="M924:Q924"/>
    <mergeCell ref="R924:V924"/>
    <mergeCell ref="C925:L925"/>
    <mergeCell ref="M928:Q928"/>
    <mergeCell ref="R928:V928"/>
    <mergeCell ref="C926:L926"/>
    <mergeCell ref="M926:Q926"/>
    <mergeCell ref="R926:V926"/>
    <mergeCell ref="C927:L927"/>
    <mergeCell ref="M927:Q927"/>
    <mergeCell ref="R927:V927"/>
    <mergeCell ref="C928:L928"/>
    <mergeCell ref="M931:Q931"/>
    <mergeCell ref="R931:V931"/>
    <mergeCell ref="C929:L929"/>
    <mergeCell ref="M929:Q929"/>
    <mergeCell ref="R929:V929"/>
    <mergeCell ref="C930:L930"/>
    <mergeCell ref="M930:Q930"/>
    <mergeCell ref="R930:V930"/>
    <mergeCell ref="C931:L931"/>
    <mergeCell ref="M934:Q934"/>
    <mergeCell ref="R934:V934"/>
    <mergeCell ref="C932:L932"/>
    <mergeCell ref="M932:Q932"/>
    <mergeCell ref="R932:V932"/>
    <mergeCell ref="C933:L933"/>
    <mergeCell ref="M933:Q933"/>
    <mergeCell ref="R933:V933"/>
    <mergeCell ref="C934:L934"/>
    <mergeCell ref="M937:Q937"/>
    <mergeCell ref="R937:V937"/>
    <mergeCell ref="C935:L935"/>
    <mergeCell ref="M935:Q935"/>
    <mergeCell ref="R935:V935"/>
    <mergeCell ref="C936:L936"/>
    <mergeCell ref="M936:Q936"/>
    <mergeCell ref="R936:V936"/>
    <mergeCell ref="C937:L937"/>
    <mergeCell ref="M940:Q940"/>
    <mergeCell ref="R940:V940"/>
    <mergeCell ref="C938:L938"/>
    <mergeCell ref="M938:Q938"/>
    <mergeCell ref="R938:V938"/>
    <mergeCell ref="C939:L939"/>
    <mergeCell ref="M939:Q939"/>
    <mergeCell ref="R939:V939"/>
    <mergeCell ref="C940:L940"/>
    <mergeCell ref="M943:Q943"/>
    <mergeCell ref="R943:V943"/>
    <mergeCell ref="C941:L941"/>
    <mergeCell ref="M941:Q941"/>
    <mergeCell ref="R941:V941"/>
    <mergeCell ref="C942:L942"/>
    <mergeCell ref="M942:Q942"/>
    <mergeCell ref="R942:V942"/>
    <mergeCell ref="C943:L943"/>
    <mergeCell ref="M946:Q946"/>
    <mergeCell ref="R946:V946"/>
    <mergeCell ref="C944:L944"/>
    <mergeCell ref="M944:Q944"/>
    <mergeCell ref="R944:V944"/>
    <mergeCell ref="C945:L945"/>
    <mergeCell ref="M945:Q945"/>
    <mergeCell ref="R945:V945"/>
    <mergeCell ref="C946:L946"/>
    <mergeCell ref="M949:Q949"/>
    <mergeCell ref="R949:V949"/>
    <mergeCell ref="C947:L947"/>
    <mergeCell ref="M947:Q947"/>
    <mergeCell ref="R947:V947"/>
    <mergeCell ref="C948:L948"/>
    <mergeCell ref="M948:Q948"/>
    <mergeCell ref="R948:V948"/>
    <mergeCell ref="C949:L949"/>
    <mergeCell ref="M952:Q952"/>
    <mergeCell ref="R952:V952"/>
    <mergeCell ref="C950:L950"/>
    <mergeCell ref="M950:Q950"/>
    <mergeCell ref="R950:V950"/>
    <mergeCell ref="C951:L951"/>
    <mergeCell ref="M951:Q951"/>
    <mergeCell ref="R951:V951"/>
    <mergeCell ref="C952:L952"/>
    <mergeCell ref="M955:Q955"/>
    <mergeCell ref="R955:V955"/>
    <mergeCell ref="C953:L953"/>
    <mergeCell ref="M953:Q953"/>
    <mergeCell ref="R953:V953"/>
    <mergeCell ref="C954:L954"/>
    <mergeCell ref="M954:Q954"/>
    <mergeCell ref="R954:V954"/>
    <mergeCell ref="C955:L955"/>
    <mergeCell ref="M958:Q958"/>
    <mergeCell ref="R958:V958"/>
    <mergeCell ref="C956:L956"/>
    <mergeCell ref="M956:Q956"/>
    <mergeCell ref="R956:V956"/>
    <mergeCell ref="C957:L957"/>
    <mergeCell ref="M957:Q957"/>
    <mergeCell ref="R957:V957"/>
    <mergeCell ref="C958:L958"/>
    <mergeCell ref="M961:Q961"/>
    <mergeCell ref="R961:V961"/>
    <mergeCell ref="C959:L959"/>
    <mergeCell ref="M959:Q959"/>
    <mergeCell ref="R959:V959"/>
    <mergeCell ref="C960:L960"/>
    <mergeCell ref="M960:Q960"/>
    <mergeCell ref="R960:V960"/>
    <mergeCell ref="C961:L961"/>
    <mergeCell ref="M964:Q964"/>
    <mergeCell ref="R964:V964"/>
    <mergeCell ref="C962:L962"/>
    <mergeCell ref="M962:Q962"/>
    <mergeCell ref="R962:V962"/>
    <mergeCell ref="C963:L963"/>
    <mergeCell ref="M963:Q963"/>
    <mergeCell ref="R963:V963"/>
    <mergeCell ref="C964:L964"/>
    <mergeCell ref="M967:Q967"/>
    <mergeCell ref="R967:V967"/>
    <mergeCell ref="C965:L965"/>
    <mergeCell ref="M965:Q965"/>
    <mergeCell ref="R965:V965"/>
    <mergeCell ref="C966:L966"/>
    <mergeCell ref="M966:Q966"/>
    <mergeCell ref="R966:V966"/>
    <mergeCell ref="C967:L967"/>
    <mergeCell ref="M970:Q970"/>
    <mergeCell ref="R970:V970"/>
    <mergeCell ref="C968:L968"/>
    <mergeCell ref="M968:Q968"/>
    <mergeCell ref="R968:V968"/>
    <mergeCell ref="C969:L969"/>
    <mergeCell ref="M969:Q969"/>
    <mergeCell ref="R969:V969"/>
    <mergeCell ref="C970:L970"/>
    <mergeCell ref="M973:Q973"/>
    <mergeCell ref="R973:V973"/>
    <mergeCell ref="C971:L971"/>
    <mergeCell ref="M971:Q971"/>
    <mergeCell ref="R971:V971"/>
    <mergeCell ref="C972:L972"/>
    <mergeCell ref="M972:Q972"/>
    <mergeCell ref="R972:V972"/>
    <mergeCell ref="C973:L973"/>
    <mergeCell ref="M976:Q976"/>
    <mergeCell ref="R976:V976"/>
    <mergeCell ref="C974:L974"/>
    <mergeCell ref="M974:Q974"/>
    <mergeCell ref="R974:V974"/>
    <mergeCell ref="C975:L975"/>
    <mergeCell ref="M975:Q975"/>
    <mergeCell ref="R975:V975"/>
    <mergeCell ref="C976:L976"/>
    <mergeCell ref="M979:Q979"/>
    <mergeCell ref="R979:V979"/>
    <mergeCell ref="C977:L977"/>
    <mergeCell ref="M977:Q977"/>
    <mergeCell ref="R977:V977"/>
    <mergeCell ref="C978:L978"/>
    <mergeCell ref="M978:Q978"/>
    <mergeCell ref="R978:V978"/>
    <mergeCell ref="C979:L979"/>
    <mergeCell ref="M982:Q982"/>
    <mergeCell ref="R982:V982"/>
    <mergeCell ref="C980:L980"/>
    <mergeCell ref="M980:Q980"/>
    <mergeCell ref="R980:V980"/>
    <mergeCell ref="C981:L981"/>
    <mergeCell ref="M981:Q981"/>
    <mergeCell ref="R981:V981"/>
    <mergeCell ref="C982:L982"/>
    <mergeCell ref="M985:Q985"/>
    <mergeCell ref="R985:V985"/>
    <mergeCell ref="C983:L983"/>
    <mergeCell ref="M983:Q983"/>
    <mergeCell ref="R983:V983"/>
    <mergeCell ref="C984:L984"/>
    <mergeCell ref="M984:Q984"/>
    <mergeCell ref="R984:V984"/>
    <mergeCell ref="C985:L985"/>
    <mergeCell ref="M988:Q988"/>
    <mergeCell ref="R988:V988"/>
    <mergeCell ref="C986:L986"/>
    <mergeCell ref="M986:Q986"/>
    <mergeCell ref="R986:V986"/>
    <mergeCell ref="C987:L987"/>
    <mergeCell ref="M987:Q987"/>
    <mergeCell ref="R987:V987"/>
    <mergeCell ref="C988:L988"/>
    <mergeCell ref="M991:Q991"/>
    <mergeCell ref="R991:V991"/>
    <mergeCell ref="C989:L989"/>
    <mergeCell ref="M989:Q989"/>
    <mergeCell ref="R989:V989"/>
    <mergeCell ref="C990:L990"/>
    <mergeCell ref="M990:Q990"/>
    <mergeCell ref="R990:V990"/>
    <mergeCell ref="C991:L991"/>
    <mergeCell ref="M994:Q994"/>
    <mergeCell ref="R994:V994"/>
    <mergeCell ref="C992:L992"/>
    <mergeCell ref="M992:Q992"/>
    <mergeCell ref="R992:V992"/>
    <mergeCell ref="C993:L993"/>
    <mergeCell ref="M993:Q993"/>
    <mergeCell ref="R993:V993"/>
    <mergeCell ref="C994:L994"/>
    <mergeCell ref="M997:Q997"/>
    <mergeCell ref="R997:V997"/>
    <mergeCell ref="C995:L995"/>
    <mergeCell ref="M995:Q995"/>
    <mergeCell ref="R995:V995"/>
    <mergeCell ref="C996:L996"/>
    <mergeCell ref="M996:Q996"/>
    <mergeCell ref="R996:V996"/>
    <mergeCell ref="C997:L997"/>
    <mergeCell ref="M1000:Q1000"/>
    <mergeCell ref="R1000:V1000"/>
    <mergeCell ref="C998:L998"/>
    <mergeCell ref="M998:Q998"/>
    <mergeCell ref="R998:V998"/>
    <mergeCell ref="C999:L999"/>
    <mergeCell ref="M999:Q999"/>
    <mergeCell ref="R999:V999"/>
    <mergeCell ref="C1000:L1000"/>
    <mergeCell ref="M1003:Q1003"/>
    <mergeCell ref="R1003:V1003"/>
    <mergeCell ref="C1001:L1001"/>
    <mergeCell ref="M1001:Q1001"/>
    <mergeCell ref="R1001:V1001"/>
    <mergeCell ref="C1002:L1002"/>
    <mergeCell ref="M1002:Q1002"/>
    <mergeCell ref="R1002:V1002"/>
    <mergeCell ref="C1003:L1003"/>
    <mergeCell ref="M1006:Q1006"/>
    <mergeCell ref="R1006:V1006"/>
    <mergeCell ref="C1004:L1004"/>
    <mergeCell ref="M1004:Q1004"/>
    <mergeCell ref="R1004:V1004"/>
    <mergeCell ref="C1005:L1005"/>
    <mergeCell ref="M1005:Q1005"/>
    <mergeCell ref="R1005:V1005"/>
    <mergeCell ref="C1006:L1006"/>
    <mergeCell ref="M1009:Q1009"/>
    <mergeCell ref="R1009:V1009"/>
    <mergeCell ref="C1007:L1007"/>
    <mergeCell ref="M1007:Q1007"/>
    <mergeCell ref="R1007:V1007"/>
    <mergeCell ref="C1008:L1008"/>
    <mergeCell ref="M1008:Q1008"/>
    <mergeCell ref="R1008:V1008"/>
    <mergeCell ref="C1009:L1009"/>
    <mergeCell ref="M1012:Q1012"/>
    <mergeCell ref="R1012:V1012"/>
    <mergeCell ref="C1010:L1010"/>
    <mergeCell ref="M1010:Q1010"/>
    <mergeCell ref="R1010:V1010"/>
    <mergeCell ref="C1011:L1011"/>
    <mergeCell ref="M1011:Q1011"/>
    <mergeCell ref="R1011:V1011"/>
    <mergeCell ref="C1012:L1012"/>
    <mergeCell ref="M1015:Q1015"/>
    <mergeCell ref="R1015:V1015"/>
    <mergeCell ref="C1013:L1013"/>
    <mergeCell ref="M1013:Q1013"/>
    <mergeCell ref="R1013:V1013"/>
    <mergeCell ref="C1014:L1014"/>
    <mergeCell ref="M1014:Q1014"/>
    <mergeCell ref="R1014:V1014"/>
    <mergeCell ref="C1015:L1015"/>
    <mergeCell ref="M1018:Q1018"/>
    <mergeCell ref="R1018:V1018"/>
    <mergeCell ref="C1016:L1016"/>
    <mergeCell ref="M1016:Q1016"/>
    <mergeCell ref="R1016:V1016"/>
    <mergeCell ref="C1017:L1017"/>
    <mergeCell ref="M1017:Q1017"/>
    <mergeCell ref="R1017:V1017"/>
    <mergeCell ref="C1018:L1018"/>
    <mergeCell ref="M1021:Q1021"/>
    <mergeCell ref="R1021:V1021"/>
    <mergeCell ref="C1019:L1019"/>
    <mergeCell ref="M1019:Q1019"/>
    <mergeCell ref="R1019:V1019"/>
    <mergeCell ref="C1020:L1020"/>
    <mergeCell ref="M1020:Q1020"/>
    <mergeCell ref="R1020:V1020"/>
    <mergeCell ref="C1021:L1021"/>
    <mergeCell ref="M1024:Q1024"/>
    <mergeCell ref="R1024:V1024"/>
    <mergeCell ref="C1022:L1022"/>
    <mergeCell ref="M1022:Q1022"/>
    <mergeCell ref="R1022:V1022"/>
    <mergeCell ref="C1023:L1023"/>
    <mergeCell ref="M1023:Q1023"/>
    <mergeCell ref="R1023:V1023"/>
    <mergeCell ref="C1024:L1024"/>
    <mergeCell ref="M1027:Q1027"/>
    <mergeCell ref="R1027:V1027"/>
    <mergeCell ref="C1025:L1025"/>
    <mergeCell ref="M1025:Q1025"/>
    <mergeCell ref="R1025:V1025"/>
    <mergeCell ref="C1026:L1026"/>
    <mergeCell ref="M1026:Q1026"/>
    <mergeCell ref="R1026:V1026"/>
    <mergeCell ref="C1027:L1027"/>
    <mergeCell ref="M1030:Q1030"/>
    <mergeCell ref="R1030:V1030"/>
    <mergeCell ref="C1028:L1028"/>
    <mergeCell ref="M1028:Q1028"/>
    <mergeCell ref="R1028:V1028"/>
    <mergeCell ref="C1029:L1029"/>
    <mergeCell ref="M1029:Q1029"/>
    <mergeCell ref="R1029:V1029"/>
    <mergeCell ref="C1030:L1030"/>
    <mergeCell ref="M1033:Q1033"/>
    <mergeCell ref="R1033:V1033"/>
    <mergeCell ref="C1031:L1031"/>
    <mergeCell ref="M1031:Q1031"/>
    <mergeCell ref="R1031:V1031"/>
    <mergeCell ref="C1032:L1032"/>
    <mergeCell ref="M1032:Q1032"/>
    <mergeCell ref="R1032:V1032"/>
    <mergeCell ref="C1033:L1033"/>
    <mergeCell ref="M1036:Q1036"/>
    <mergeCell ref="R1036:V1036"/>
    <mergeCell ref="C1034:L1034"/>
    <mergeCell ref="M1034:Q1034"/>
    <mergeCell ref="R1034:V1034"/>
    <mergeCell ref="C1035:L1035"/>
    <mergeCell ref="M1035:Q1035"/>
    <mergeCell ref="R1035:V1035"/>
    <mergeCell ref="C1036:L1036"/>
    <mergeCell ref="M1039:Q1039"/>
    <mergeCell ref="R1039:V1039"/>
    <mergeCell ref="C1037:L1037"/>
    <mergeCell ref="M1037:Q1037"/>
    <mergeCell ref="R1037:V1037"/>
    <mergeCell ref="C1038:L1038"/>
    <mergeCell ref="M1038:Q1038"/>
    <mergeCell ref="R1038:V1038"/>
    <mergeCell ref="C1039:L1039"/>
    <mergeCell ref="M1042:Q1042"/>
    <mergeCell ref="R1042:V1042"/>
    <mergeCell ref="C1040:L1040"/>
    <mergeCell ref="M1040:Q1040"/>
    <mergeCell ref="R1040:V1040"/>
    <mergeCell ref="C1041:L1041"/>
    <mergeCell ref="M1041:Q1041"/>
    <mergeCell ref="R1041:V1041"/>
    <mergeCell ref="C1042:L1042"/>
    <mergeCell ref="M1045:Q1045"/>
    <mergeCell ref="R1045:V1045"/>
    <mergeCell ref="C1043:L1043"/>
    <mergeCell ref="M1043:Q1043"/>
    <mergeCell ref="R1043:V1043"/>
    <mergeCell ref="C1044:L1044"/>
    <mergeCell ref="M1044:Q1044"/>
    <mergeCell ref="R1044:V1044"/>
    <mergeCell ref="C1045:L1045"/>
    <mergeCell ref="M1048:Q1048"/>
    <mergeCell ref="R1048:V1048"/>
    <mergeCell ref="C1046:L1046"/>
    <mergeCell ref="M1046:Q1046"/>
    <mergeCell ref="R1046:V1046"/>
    <mergeCell ref="C1047:L1047"/>
    <mergeCell ref="M1047:Q1047"/>
    <mergeCell ref="R1047:V1047"/>
    <mergeCell ref="C1048:L1048"/>
    <mergeCell ref="M1051:Q1051"/>
    <mergeCell ref="R1051:V1051"/>
    <mergeCell ref="C1049:L1049"/>
    <mergeCell ref="M1049:Q1049"/>
    <mergeCell ref="R1049:V1049"/>
    <mergeCell ref="C1050:L1050"/>
    <mergeCell ref="M1050:Q1050"/>
    <mergeCell ref="R1050:V1050"/>
    <mergeCell ref="C1051:L1051"/>
    <mergeCell ref="M1054:Q1054"/>
    <mergeCell ref="R1054:V1054"/>
    <mergeCell ref="C1052:L1052"/>
    <mergeCell ref="M1052:Q1052"/>
    <mergeCell ref="R1052:V1052"/>
    <mergeCell ref="C1053:L1053"/>
    <mergeCell ref="M1053:Q1053"/>
    <mergeCell ref="R1053:V1053"/>
    <mergeCell ref="C1054:L1054"/>
    <mergeCell ref="M1057:Q1057"/>
    <mergeCell ref="R1057:V1057"/>
    <mergeCell ref="C1055:L1055"/>
    <mergeCell ref="M1055:Q1055"/>
    <mergeCell ref="R1055:V1055"/>
    <mergeCell ref="C1056:L1056"/>
    <mergeCell ref="M1056:Q1056"/>
    <mergeCell ref="R1056:V1056"/>
    <mergeCell ref="C1057:L1057"/>
    <mergeCell ref="M1060:Q1060"/>
    <mergeCell ref="R1060:V1060"/>
    <mergeCell ref="C1058:L1058"/>
    <mergeCell ref="M1058:Q1058"/>
    <mergeCell ref="R1058:V1058"/>
    <mergeCell ref="C1059:L1059"/>
    <mergeCell ref="M1059:Q1059"/>
    <mergeCell ref="R1059:V1059"/>
    <mergeCell ref="C1060:L1060"/>
    <mergeCell ref="M1063:Q1063"/>
    <mergeCell ref="R1063:V1063"/>
    <mergeCell ref="C1061:L1061"/>
    <mergeCell ref="M1061:Q1061"/>
    <mergeCell ref="R1061:V1061"/>
    <mergeCell ref="C1062:L1062"/>
    <mergeCell ref="M1062:Q1062"/>
    <mergeCell ref="R1062:V1062"/>
    <mergeCell ref="C1063:L1063"/>
    <mergeCell ref="M1066:Q1066"/>
    <mergeCell ref="R1066:V1066"/>
    <mergeCell ref="C1064:L1064"/>
    <mergeCell ref="M1064:Q1064"/>
    <mergeCell ref="R1064:V1064"/>
    <mergeCell ref="C1065:L1065"/>
    <mergeCell ref="M1065:Q1065"/>
    <mergeCell ref="R1065:V1065"/>
    <mergeCell ref="C1066:L1066"/>
    <mergeCell ref="M1069:Q1069"/>
    <mergeCell ref="R1069:V1069"/>
    <mergeCell ref="C1067:L1067"/>
    <mergeCell ref="M1067:Q1067"/>
    <mergeCell ref="R1067:V1067"/>
    <mergeCell ref="C1068:L1068"/>
    <mergeCell ref="M1068:Q1068"/>
    <mergeCell ref="R1068:V1068"/>
    <mergeCell ref="C1069:L1069"/>
  </mergeCells>
  <dataValidations>
    <dataValidation type="list" allowBlank="1" showErrorMessage="1" sqref="R39:R1252">
      <formula1>'【参考】数式用2'!$A$3:$A$49</formula1>
    </dataValidation>
    <dataValidation type="list" allowBlank="1" showErrorMessage="1" sqref="Y40:Y1252">
      <formula1>'【参考】数式用'!$A$5:$A$50</formula1>
    </dataValidation>
    <dataValidation type="list" allowBlank="1" showErrorMessage="1" sqref="W39:W1252">
      <formula1>INDIRECT(R39)</formula1>
    </dataValidation>
    <dataValidation type="list" allowBlank="1" showErrorMessage="1" sqref="Y39">
      <formula1>'【参考】数式用'!$A$5:$A$39</formula1>
    </dataValidation>
    <dataValidation type="custom" allowBlank="1" showInputMessage="1" showErrorMessage="1" prompt="10桁の事業所番号を入力してください。" sqref="C39:C1252">
      <formula1>EQ(LEN(C39),(10))</formula1>
    </dataValidation>
  </dataValidations>
  <printOptions/>
  <pageMargins bottom="0.7480314960629921" footer="0.0" header="0.0" left="0.7086614173228347" right="0.7086614173228347" top="0.7480314960629921"/>
  <pageSetup fitToHeight="0" paperSize="9" orientation="portrait"/>
  <drawing r:id="rId2"/>
  <legacyDrawing r:id="rId3"/>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2.43"/>
    <col customWidth="1" min="2" max="2" width="2.86"/>
    <col customWidth="1" min="3" max="5" width="2.57"/>
    <col customWidth="1" min="6" max="6" width="2.71"/>
    <col customWidth="1" min="7" max="7" width="2.57"/>
    <col customWidth="1" min="8" max="15" width="2.43"/>
    <col customWidth="1" min="16" max="16" width="4.43"/>
    <col customWidth="1" min="17" max="17" width="8.29"/>
    <col customWidth="1" min="18" max="18" width="2.43"/>
    <col customWidth="1" min="19" max="19" width="3.43"/>
    <col customWidth="1" min="20" max="20" width="2.43"/>
    <col customWidth="1" min="21" max="21" width="3.86"/>
    <col customWidth="1" min="22" max="36" width="2.43"/>
    <col customWidth="1" min="37" max="37" width="3.86"/>
    <col customWidth="1" min="38" max="38" width="3.71"/>
    <col customWidth="1" hidden="1" min="39" max="39" width="32.71"/>
    <col customWidth="1" hidden="1" min="40" max="42" width="6.14"/>
    <col customWidth="1" min="43" max="53" width="6.43"/>
    <col customWidth="1" min="54" max="54" width="2.43"/>
    <col customWidth="1" min="55" max="56" width="6.43"/>
    <col customWidth="1" min="57" max="57" width="18.43"/>
  </cols>
  <sheetData>
    <row r="1" ht="19.5" customHeight="1">
      <c r="A1" s="108"/>
      <c r="B1" s="108" t="s">
        <v>38</v>
      </c>
      <c r="C1" s="108"/>
      <c r="D1" s="108"/>
      <c r="E1" s="108"/>
      <c r="F1" s="108"/>
      <c r="G1" s="108"/>
      <c r="H1" s="108"/>
      <c r="I1" s="108"/>
      <c r="J1" s="108"/>
      <c r="K1" s="108"/>
      <c r="L1" s="108"/>
      <c r="M1" s="108"/>
      <c r="N1" s="108"/>
      <c r="O1" s="108"/>
      <c r="P1" s="108"/>
      <c r="Q1" s="108"/>
      <c r="R1" s="108"/>
      <c r="S1" s="108"/>
      <c r="T1" s="108"/>
      <c r="U1" s="108"/>
      <c r="V1" s="108"/>
      <c r="W1" s="108"/>
      <c r="X1" s="108"/>
      <c r="Y1" s="108"/>
      <c r="Z1" s="109" t="s">
        <v>39</v>
      </c>
      <c r="AA1" s="17"/>
      <c r="AB1" s="17"/>
      <c r="AC1" s="18"/>
      <c r="AD1" s="109" t="str">
        <f>IF('基本情報入力シート'!C18="","",'基本情報入力シート'!C18)</f>
        <v/>
      </c>
      <c r="AE1" s="17"/>
      <c r="AF1" s="17"/>
      <c r="AG1" s="17"/>
      <c r="AH1" s="17"/>
      <c r="AI1" s="17"/>
      <c r="AJ1" s="17"/>
      <c r="AK1" s="18"/>
      <c r="AL1" s="108"/>
      <c r="AM1" s="2"/>
      <c r="AN1" s="2"/>
      <c r="AO1" s="2"/>
      <c r="AP1" s="2"/>
      <c r="AQ1" s="2"/>
      <c r="AR1" s="2"/>
      <c r="AS1" s="2"/>
      <c r="AT1" s="2"/>
      <c r="AU1" s="2"/>
      <c r="AV1" s="2"/>
      <c r="AW1" s="2"/>
      <c r="AX1" s="2"/>
      <c r="AY1" s="2"/>
      <c r="AZ1" s="2"/>
      <c r="BA1" s="2"/>
      <c r="BB1" s="2"/>
      <c r="BC1" s="2"/>
      <c r="BD1" s="2"/>
      <c r="BE1" s="2"/>
    </row>
    <row r="2" ht="12.0" customHeight="1">
      <c r="A2" s="108"/>
      <c r="B2" s="108"/>
      <c r="C2" s="108"/>
      <c r="D2" s="108"/>
      <c r="E2" s="108"/>
      <c r="F2" s="108"/>
      <c r="G2" s="108"/>
      <c r="H2" s="108"/>
      <c r="I2" s="108"/>
      <c r="J2" s="108"/>
      <c r="K2" s="108"/>
      <c r="L2" s="108"/>
      <c r="M2" s="108"/>
      <c r="N2" s="108"/>
      <c r="O2" s="108"/>
      <c r="P2" s="108"/>
      <c r="Q2" s="108"/>
      <c r="R2" s="108"/>
      <c r="S2" s="108"/>
      <c r="T2" s="108"/>
      <c r="U2" s="108"/>
      <c r="V2" s="108"/>
      <c r="W2" s="108"/>
      <c r="X2" s="108"/>
      <c r="Y2" s="108"/>
      <c r="Z2" s="108"/>
      <c r="AA2" s="108"/>
      <c r="AB2" s="108"/>
      <c r="AC2" s="108"/>
      <c r="AD2" s="108"/>
      <c r="AE2" s="108"/>
      <c r="AF2" s="108"/>
      <c r="AG2" s="108"/>
      <c r="AH2" s="108"/>
      <c r="AI2" s="108"/>
      <c r="AJ2" s="108"/>
      <c r="AK2" s="108"/>
      <c r="AL2" s="108"/>
      <c r="AM2" s="2"/>
      <c r="AN2" s="2"/>
      <c r="AO2" s="2"/>
      <c r="AP2" s="2"/>
      <c r="AQ2" s="2"/>
      <c r="AR2" s="2"/>
      <c r="AS2" s="2"/>
      <c r="AT2" s="2"/>
      <c r="AU2" s="2"/>
      <c r="AV2" s="2"/>
      <c r="AW2" s="2"/>
      <c r="AX2" s="2"/>
      <c r="AY2" s="2"/>
      <c r="AZ2" s="2"/>
      <c r="BA2" s="2"/>
      <c r="BB2" s="2"/>
      <c r="BC2" s="2"/>
      <c r="BD2" s="2"/>
      <c r="BE2" s="2"/>
    </row>
    <row r="3" ht="16.5" customHeight="1">
      <c r="A3" s="108"/>
      <c r="B3" s="110" t="s">
        <v>40</v>
      </c>
      <c r="C3" s="87"/>
      <c r="D3" s="87"/>
      <c r="E3" s="87"/>
      <c r="F3" s="87"/>
      <c r="G3" s="87"/>
      <c r="H3" s="87"/>
      <c r="I3" s="87"/>
      <c r="J3" s="87"/>
      <c r="K3" s="87"/>
      <c r="L3" s="87"/>
      <c r="M3" s="87"/>
      <c r="N3" s="87"/>
      <c r="O3" s="87"/>
      <c r="P3" s="87"/>
      <c r="Q3" s="87"/>
      <c r="R3" s="87"/>
      <c r="S3" s="87"/>
      <c r="T3" s="87"/>
      <c r="U3" s="87"/>
      <c r="V3" s="87"/>
      <c r="W3" s="87"/>
      <c r="X3" s="87"/>
      <c r="Y3" s="87"/>
      <c r="Z3" s="87"/>
      <c r="AA3" s="87"/>
      <c r="AB3" s="87"/>
      <c r="AC3" s="87"/>
      <c r="AD3" s="87"/>
      <c r="AE3" s="87"/>
      <c r="AF3" s="87"/>
      <c r="AG3" s="87"/>
      <c r="AH3" s="87"/>
      <c r="AI3" s="87"/>
      <c r="AJ3" s="87"/>
      <c r="AK3" s="87"/>
      <c r="AL3" s="103"/>
      <c r="AM3" s="2"/>
      <c r="AN3" s="2"/>
      <c r="AO3" s="2"/>
      <c r="AP3" s="2"/>
      <c r="AQ3" s="2"/>
      <c r="AR3" s="2"/>
      <c r="AS3" s="2"/>
      <c r="AT3" s="2"/>
      <c r="AU3" s="2"/>
      <c r="AV3" s="2"/>
      <c r="AW3" s="2"/>
      <c r="AX3" s="2"/>
      <c r="AY3" s="2"/>
      <c r="AZ3" s="2"/>
      <c r="BA3" s="2"/>
      <c r="BB3" s="2"/>
      <c r="BC3" s="2"/>
      <c r="BD3" s="2"/>
      <c r="BE3" s="2"/>
    </row>
    <row r="4" ht="4.5" customHeight="1">
      <c r="A4" s="108"/>
      <c r="B4" s="111"/>
      <c r="C4" s="111"/>
      <c r="D4" s="111"/>
      <c r="E4" s="111"/>
      <c r="F4" s="111"/>
      <c r="G4" s="111"/>
      <c r="H4" s="111"/>
      <c r="I4" s="111"/>
      <c r="J4" s="111"/>
      <c r="K4" s="111"/>
      <c r="L4" s="111"/>
      <c r="M4" s="111"/>
      <c r="N4" s="111"/>
      <c r="O4" s="111"/>
      <c r="P4" s="111"/>
      <c r="Q4" s="111"/>
      <c r="R4" s="111"/>
      <c r="S4" s="111"/>
      <c r="T4" s="111"/>
      <c r="U4" s="111"/>
      <c r="V4" s="111"/>
      <c r="W4" s="111"/>
      <c r="X4" s="111"/>
      <c r="Y4" s="111"/>
      <c r="Z4" s="111"/>
      <c r="AA4" s="111"/>
      <c r="AB4" s="111"/>
      <c r="AC4" s="111"/>
      <c r="AD4" s="111"/>
      <c r="AE4" s="111"/>
      <c r="AF4" s="111"/>
      <c r="AG4" s="111"/>
      <c r="AH4" s="111"/>
      <c r="AI4" s="111"/>
      <c r="AJ4" s="111"/>
      <c r="AK4" s="111"/>
      <c r="AL4" s="111"/>
      <c r="AM4" s="2"/>
      <c r="AN4" s="2"/>
      <c r="AO4" s="2"/>
      <c r="AP4" s="2"/>
      <c r="AQ4" s="2"/>
      <c r="AR4" s="2"/>
      <c r="AS4" s="2"/>
      <c r="AT4" s="2"/>
      <c r="AU4" s="2"/>
      <c r="AV4" s="2"/>
      <c r="AW4" s="2"/>
      <c r="AX4" s="2"/>
      <c r="AY4" s="2"/>
      <c r="AZ4" s="2"/>
      <c r="BA4" s="2"/>
      <c r="BB4" s="2"/>
      <c r="BC4" s="2"/>
      <c r="BD4" s="2"/>
      <c r="BE4" s="2"/>
    </row>
    <row r="5" ht="20.25" customHeight="1">
      <c r="A5" s="108"/>
      <c r="B5" s="112" t="s">
        <v>41</v>
      </c>
      <c r="C5" s="108"/>
      <c r="D5" s="108"/>
      <c r="E5" s="108"/>
      <c r="F5" s="108"/>
      <c r="G5" s="108"/>
      <c r="H5" s="108"/>
      <c r="I5" s="108"/>
      <c r="J5" s="108"/>
      <c r="K5" s="108"/>
      <c r="L5" s="108"/>
      <c r="M5" s="108"/>
      <c r="N5" s="108"/>
      <c r="O5" s="108"/>
      <c r="P5" s="108"/>
      <c r="Q5" s="108"/>
      <c r="R5" s="108"/>
      <c r="S5" s="108"/>
      <c r="T5" s="108"/>
      <c r="U5" s="108"/>
      <c r="V5" s="108"/>
      <c r="W5" s="108"/>
      <c r="X5" s="108"/>
      <c r="Y5" s="108"/>
      <c r="Z5" s="108"/>
      <c r="AA5" s="108"/>
      <c r="AB5" s="2"/>
      <c r="AC5" s="108"/>
      <c r="AD5" s="108"/>
      <c r="AE5" s="108"/>
      <c r="AF5" s="108"/>
      <c r="AG5" s="108"/>
      <c r="AH5" s="108"/>
      <c r="AI5" s="108"/>
      <c r="AJ5" s="108"/>
      <c r="AK5" s="108"/>
      <c r="AL5" s="108"/>
      <c r="AM5" s="2"/>
      <c r="AN5" s="2"/>
      <c r="AO5" s="2"/>
      <c r="AP5" s="2"/>
      <c r="AQ5" s="2"/>
      <c r="AR5" s="2"/>
      <c r="AS5" s="2"/>
      <c r="AT5" s="2"/>
      <c r="AU5" s="2"/>
      <c r="AV5" s="2"/>
      <c r="AW5" s="2"/>
      <c r="AX5" s="2"/>
      <c r="AY5" s="2"/>
      <c r="AZ5" s="2"/>
      <c r="BA5" s="2"/>
      <c r="BB5" s="2"/>
      <c r="BC5" s="2"/>
      <c r="BD5" s="2"/>
      <c r="BE5" s="2"/>
    </row>
    <row r="6" ht="13.5" customHeight="1">
      <c r="A6" s="113"/>
      <c r="B6" s="114" t="s">
        <v>12</v>
      </c>
      <c r="C6" s="24"/>
      <c r="D6" s="24"/>
      <c r="E6" s="24"/>
      <c r="F6" s="24"/>
      <c r="G6" s="115"/>
      <c r="H6" s="116" t="str">
        <f>IF('基本情報入力シート'!M22="","",'基本情報入力シート'!M22)</f>
        <v/>
      </c>
      <c r="I6" s="117"/>
      <c r="J6" s="117"/>
      <c r="K6" s="117"/>
      <c r="L6" s="117"/>
      <c r="M6" s="117"/>
      <c r="N6" s="117"/>
      <c r="O6" s="117"/>
      <c r="P6" s="117"/>
      <c r="Q6" s="117"/>
      <c r="R6" s="117"/>
      <c r="S6" s="117"/>
      <c r="T6" s="117"/>
      <c r="U6" s="117"/>
      <c r="V6" s="117"/>
      <c r="W6" s="117"/>
      <c r="X6" s="117"/>
      <c r="Y6" s="117"/>
      <c r="Z6" s="117"/>
      <c r="AA6" s="117"/>
      <c r="AB6" s="117"/>
      <c r="AC6" s="117"/>
      <c r="AD6" s="117"/>
      <c r="AE6" s="117"/>
      <c r="AF6" s="117"/>
      <c r="AG6" s="117"/>
      <c r="AH6" s="117"/>
      <c r="AI6" s="117"/>
      <c r="AJ6" s="117"/>
      <c r="AK6" s="118"/>
      <c r="AL6" s="113"/>
      <c r="AM6" s="119"/>
      <c r="AN6" s="119"/>
      <c r="AO6" s="119"/>
      <c r="AP6" s="119"/>
      <c r="AQ6" s="119"/>
      <c r="AR6" s="119"/>
      <c r="AS6" s="119"/>
      <c r="AT6" s="119"/>
      <c r="AU6" s="119"/>
      <c r="AV6" s="119"/>
      <c r="AW6" s="119"/>
      <c r="AX6" s="119"/>
      <c r="AY6" s="119"/>
      <c r="AZ6" s="119"/>
      <c r="BA6" s="119"/>
      <c r="BB6" s="119"/>
      <c r="BC6" s="119"/>
      <c r="BD6" s="119"/>
      <c r="BE6" s="119"/>
    </row>
    <row r="7" ht="22.5" customHeight="1">
      <c r="A7" s="113"/>
      <c r="B7" s="120" t="s">
        <v>11</v>
      </c>
      <c r="C7" s="66"/>
      <c r="D7" s="66"/>
      <c r="E7" s="66"/>
      <c r="F7" s="66"/>
      <c r="G7" s="121"/>
      <c r="H7" s="122" t="str">
        <f>IF('基本情報入力シート'!M23="","",'基本情報入力シート'!M23)</f>
        <v/>
      </c>
      <c r="I7" s="123"/>
      <c r="J7" s="123"/>
      <c r="K7" s="123"/>
      <c r="L7" s="123"/>
      <c r="M7" s="123"/>
      <c r="N7" s="123"/>
      <c r="O7" s="123"/>
      <c r="P7" s="123"/>
      <c r="Q7" s="123"/>
      <c r="R7" s="123"/>
      <c r="S7" s="123"/>
      <c r="T7" s="123"/>
      <c r="U7" s="123"/>
      <c r="V7" s="123"/>
      <c r="W7" s="123"/>
      <c r="X7" s="123"/>
      <c r="Y7" s="123"/>
      <c r="Z7" s="123"/>
      <c r="AA7" s="123"/>
      <c r="AB7" s="123"/>
      <c r="AC7" s="123"/>
      <c r="AD7" s="123"/>
      <c r="AE7" s="123"/>
      <c r="AF7" s="123"/>
      <c r="AG7" s="123"/>
      <c r="AH7" s="123"/>
      <c r="AI7" s="123"/>
      <c r="AJ7" s="123"/>
      <c r="AK7" s="124"/>
      <c r="AL7" s="113"/>
      <c r="AM7" s="119"/>
      <c r="AN7" s="119"/>
      <c r="AO7" s="119"/>
      <c r="AP7" s="119"/>
      <c r="AQ7" s="119"/>
      <c r="AR7" s="119"/>
      <c r="AS7" s="119"/>
      <c r="AT7" s="119"/>
      <c r="AU7" s="119"/>
      <c r="AV7" s="119"/>
      <c r="AW7" s="119"/>
      <c r="AX7" s="119"/>
      <c r="AY7" s="119"/>
      <c r="AZ7" s="119"/>
      <c r="BA7" s="119"/>
      <c r="BB7" s="119"/>
      <c r="BC7" s="119"/>
      <c r="BD7" s="119"/>
      <c r="BE7" s="119"/>
    </row>
    <row r="8" ht="12.75" customHeight="1">
      <c r="A8" s="113"/>
      <c r="B8" s="125" t="s">
        <v>42</v>
      </c>
      <c r="C8" s="47"/>
      <c r="D8" s="47"/>
      <c r="E8" s="47"/>
      <c r="F8" s="47"/>
      <c r="G8" s="126"/>
      <c r="H8" s="127" t="s">
        <v>16</v>
      </c>
      <c r="I8" s="128" t="str">
        <f>IF('基本情報入力シート'!AC24="－","",'基本情報入力シート'!AC24)</f>
        <v/>
      </c>
      <c r="J8" s="24"/>
      <c r="K8" s="24"/>
      <c r="L8" s="24"/>
      <c r="M8" s="115"/>
      <c r="N8" s="129"/>
      <c r="O8" s="130"/>
      <c r="P8" s="130"/>
      <c r="Q8" s="130"/>
      <c r="R8" s="130"/>
      <c r="S8" s="130"/>
      <c r="T8" s="130"/>
      <c r="U8" s="130"/>
      <c r="V8" s="130"/>
      <c r="W8" s="130"/>
      <c r="X8" s="130"/>
      <c r="Y8" s="130"/>
      <c r="Z8" s="130"/>
      <c r="AA8" s="130"/>
      <c r="AB8" s="130"/>
      <c r="AC8" s="130"/>
      <c r="AD8" s="130"/>
      <c r="AE8" s="130"/>
      <c r="AF8" s="130"/>
      <c r="AG8" s="130"/>
      <c r="AH8" s="130"/>
      <c r="AI8" s="130"/>
      <c r="AJ8" s="130"/>
      <c r="AK8" s="130"/>
      <c r="AL8" s="113"/>
      <c r="AM8" s="119"/>
      <c r="AN8" s="119"/>
      <c r="AO8" s="119"/>
      <c r="AP8" s="119"/>
      <c r="AQ8" s="119"/>
      <c r="AR8" s="119"/>
      <c r="AS8" s="119"/>
      <c r="AT8" s="119"/>
      <c r="AU8" s="119"/>
      <c r="AV8" s="119"/>
      <c r="AW8" s="119"/>
      <c r="AX8" s="119"/>
      <c r="AY8" s="119"/>
      <c r="AZ8" s="119"/>
      <c r="BA8" s="119"/>
      <c r="BB8" s="119"/>
      <c r="BC8" s="119"/>
      <c r="BD8" s="119"/>
      <c r="BE8" s="119"/>
    </row>
    <row r="9" ht="12.0" customHeight="1">
      <c r="A9" s="113"/>
      <c r="B9" s="131"/>
      <c r="G9" s="132"/>
      <c r="H9" s="133" t="str">
        <f>IF('基本情報入力シート'!M25="","",'基本情報入力シート'!M25)</f>
        <v/>
      </c>
      <c r="I9" s="87"/>
      <c r="J9" s="87"/>
      <c r="K9" s="87"/>
      <c r="L9" s="87"/>
      <c r="M9" s="87"/>
      <c r="N9" s="87"/>
      <c r="O9" s="87"/>
      <c r="P9" s="87"/>
      <c r="Q9" s="87"/>
      <c r="R9" s="87"/>
      <c r="S9" s="87"/>
      <c r="T9" s="87"/>
      <c r="U9" s="87"/>
      <c r="V9" s="87"/>
      <c r="W9" s="87"/>
      <c r="X9" s="87"/>
      <c r="Y9" s="87"/>
      <c r="Z9" s="87"/>
      <c r="AA9" s="87"/>
      <c r="AB9" s="87"/>
      <c r="AC9" s="87"/>
      <c r="AD9" s="87"/>
      <c r="AE9" s="87"/>
      <c r="AF9" s="87"/>
      <c r="AG9" s="87"/>
      <c r="AH9" s="87"/>
      <c r="AI9" s="87"/>
      <c r="AJ9" s="87"/>
      <c r="AK9" s="88"/>
      <c r="AL9" s="113"/>
      <c r="AM9" s="119"/>
      <c r="AN9" s="119"/>
      <c r="AO9" s="119"/>
      <c r="AP9" s="119"/>
      <c r="AQ9" s="119"/>
      <c r="AR9" s="119"/>
      <c r="AS9" s="119"/>
      <c r="AT9" s="119"/>
      <c r="AU9" s="119"/>
      <c r="AV9" s="119"/>
      <c r="AW9" s="119"/>
      <c r="AX9" s="119"/>
      <c r="AY9" s="119"/>
      <c r="AZ9" s="119"/>
      <c r="BA9" s="119"/>
      <c r="BB9" s="119"/>
      <c r="BC9" s="119"/>
      <c r="BD9" s="119"/>
      <c r="BE9" s="119"/>
    </row>
    <row r="10" ht="12.0" customHeight="1">
      <c r="A10" s="113"/>
      <c r="B10" s="134"/>
      <c r="C10" s="135"/>
      <c r="D10" s="135"/>
      <c r="E10" s="135"/>
      <c r="F10" s="135"/>
      <c r="G10" s="136"/>
      <c r="H10" s="137" t="str">
        <f>IF('基本情報入力シート'!M26="","",'基本情報入力シート'!M26)</f>
        <v/>
      </c>
      <c r="I10" s="66"/>
      <c r="J10" s="66"/>
      <c r="K10" s="66"/>
      <c r="L10" s="66"/>
      <c r="M10" s="66"/>
      <c r="N10" s="66"/>
      <c r="O10" s="66"/>
      <c r="P10" s="66"/>
      <c r="Q10" s="66"/>
      <c r="R10" s="66"/>
      <c r="S10" s="66"/>
      <c r="T10" s="66"/>
      <c r="U10" s="66"/>
      <c r="V10" s="66"/>
      <c r="W10" s="66"/>
      <c r="X10" s="66"/>
      <c r="Y10" s="66"/>
      <c r="Z10" s="66"/>
      <c r="AA10" s="66"/>
      <c r="AB10" s="66"/>
      <c r="AC10" s="66"/>
      <c r="AD10" s="66"/>
      <c r="AE10" s="66"/>
      <c r="AF10" s="66"/>
      <c r="AG10" s="66"/>
      <c r="AH10" s="66"/>
      <c r="AI10" s="66"/>
      <c r="AJ10" s="66"/>
      <c r="AK10" s="67"/>
      <c r="AL10" s="113"/>
      <c r="AM10" s="119"/>
      <c r="AN10" s="119"/>
      <c r="AO10" s="119"/>
      <c r="AP10" s="119"/>
      <c r="AQ10" s="119"/>
      <c r="AR10" s="119"/>
      <c r="AS10" s="119"/>
      <c r="AT10" s="119"/>
      <c r="AU10" s="119"/>
      <c r="AV10" s="119"/>
      <c r="AW10" s="119"/>
      <c r="AX10" s="119"/>
      <c r="AY10" s="119"/>
      <c r="AZ10" s="119"/>
      <c r="BA10" s="119"/>
      <c r="BB10" s="119"/>
      <c r="BC10" s="119"/>
      <c r="BD10" s="119"/>
      <c r="BE10" s="119"/>
    </row>
    <row r="11" ht="15.0" customHeight="1">
      <c r="A11" s="113"/>
      <c r="B11" s="138" t="s">
        <v>12</v>
      </c>
      <c r="C11" s="117"/>
      <c r="D11" s="117"/>
      <c r="E11" s="117"/>
      <c r="F11" s="117"/>
      <c r="G11" s="139"/>
      <c r="H11" s="116" t="str">
        <f>IF('基本情報入力シート'!M29="","",'基本情報入力シート'!M29)</f>
        <v/>
      </c>
      <c r="I11" s="117"/>
      <c r="J11" s="117"/>
      <c r="K11" s="117"/>
      <c r="L11" s="117"/>
      <c r="M11" s="117"/>
      <c r="N11" s="117"/>
      <c r="O11" s="117"/>
      <c r="P11" s="117"/>
      <c r="Q11" s="117"/>
      <c r="R11" s="117"/>
      <c r="S11" s="117"/>
      <c r="T11" s="117"/>
      <c r="U11" s="117"/>
      <c r="V11" s="117"/>
      <c r="W11" s="117"/>
      <c r="X11" s="117"/>
      <c r="Y11" s="117"/>
      <c r="Z11" s="117"/>
      <c r="AA11" s="117"/>
      <c r="AB11" s="117"/>
      <c r="AC11" s="117"/>
      <c r="AD11" s="117"/>
      <c r="AE11" s="117"/>
      <c r="AF11" s="117"/>
      <c r="AG11" s="117"/>
      <c r="AH11" s="117"/>
      <c r="AI11" s="117"/>
      <c r="AJ11" s="117"/>
      <c r="AK11" s="118"/>
      <c r="AL11" s="113"/>
      <c r="AM11" s="119"/>
      <c r="AN11" s="119"/>
      <c r="AO11" s="119"/>
      <c r="AP11" s="119"/>
      <c r="AQ11" s="119"/>
      <c r="AR11" s="119"/>
      <c r="AS11" s="119"/>
      <c r="AT11" s="140"/>
      <c r="AU11" s="140"/>
      <c r="AV11" s="140"/>
      <c r="AW11" s="140"/>
      <c r="AX11" s="140"/>
      <c r="AY11" s="119"/>
      <c r="AZ11" s="119"/>
      <c r="BA11" s="119"/>
      <c r="BB11" s="119"/>
      <c r="BC11" s="119"/>
      <c r="BD11" s="119"/>
      <c r="BE11" s="119"/>
    </row>
    <row r="12" ht="22.5" customHeight="1">
      <c r="A12" s="113"/>
      <c r="B12" s="141" t="s">
        <v>43</v>
      </c>
      <c r="C12" s="87"/>
      <c r="D12" s="87"/>
      <c r="E12" s="87"/>
      <c r="F12" s="87"/>
      <c r="G12" s="103"/>
      <c r="H12" s="137" t="str">
        <f>IF('基本情報入力シート'!M30="","",'基本情報入力シート'!M30)</f>
        <v/>
      </c>
      <c r="I12" s="66"/>
      <c r="J12" s="66"/>
      <c r="K12" s="66"/>
      <c r="L12" s="66"/>
      <c r="M12" s="66"/>
      <c r="N12" s="66"/>
      <c r="O12" s="66"/>
      <c r="P12" s="66"/>
      <c r="Q12" s="66"/>
      <c r="R12" s="66"/>
      <c r="S12" s="66"/>
      <c r="T12" s="66"/>
      <c r="U12" s="66"/>
      <c r="V12" s="66"/>
      <c r="W12" s="66"/>
      <c r="X12" s="66"/>
      <c r="Y12" s="66"/>
      <c r="Z12" s="66"/>
      <c r="AA12" s="66"/>
      <c r="AB12" s="66"/>
      <c r="AC12" s="66"/>
      <c r="AD12" s="66"/>
      <c r="AE12" s="66"/>
      <c r="AF12" s="66"/>
      <c r="AG12" s="66"/>
      <c r="AH12" s="66"/>
      <c r="AI12" s="66"/>
      <c r="AJ12" s="66"/>
      <c r="AK12" s="67"/>
      <c r="AL12" s="113"/>
      <c r="AM12" s="119"/>
      <c r="AN12" s="119"/>
      <c r="AO12" s="119"/>
      <c r="AP12" s="119"/>
      <c r="AQ12" s="119"/>
      <c r="AR12" s="119"/>
      <c r="AS12" s="119"/>
      <c r="AT12" s="140"/>
      <c r="AU12" s="140"/>
      <c r="AV12" s="140"/>
      <c r="AW12" s="140"/>
      <c r="AX12" s="140"/>
      <c r="AY12" s="119"/>
      <c r="AZ12" s="119"/>
      <c r="BA12" s="119"/>
      <c r="BB12" s="119"/>
      <c r="BC12" s="119"/>
      <c r="BD12" s="119"/>
      <c r="BE12" s="119"/>
    </row>
    <row r="13" ht="17.25" customHeight="1">
      <c r="A13" s="113"/>
      <c r="B13" s="142" t="s">
        <v>24</v>
      </c>
      <c r="C13" s="17"/>
      <c r="D13" s="17"/>
      <c r="E13" s="17"/>
      <c r="F13" s="17"/>
      <c r="G13" s="18"/>
      <c r="H13" s="120" t="s">
        <v>25</v>
      </c>
      <c r="I13" s="66"/>
      <c r="J13" s="66"/>
      <c r="K13" s="121"/>
      <c r="L13" s="143" t="str">
        <f>IF('基本情報入力シート'!M31="","",'基本情報入力シート'!M31)</f>
        <v/>
      </c>
      <c r="M13" s="17"/>
      <c r="N13" s="17"/>
      <c r="O13" s="17"/>
      <c r="P13" s="17"/>
      <c r="Q13" s="17"/>
      <c r="R13" s="17"/>
      <c r="S13" s="17"/>
      <c r="T13" s="17"/>
      <c r="U13" s="18"/>
      <c r="V13" s="142" t="s">
        <v>26</v>
      </c>
      <c r="W13" s="17"/>
      <c r="X13" s="17"/>
      <c r="Y13" s="18"/>
      <c r="Z13" s="143" t="str">
        <f>IF('基本情報入力シート'!M32="","",'基本情報入力シート'!M32)</f>
        <v/>
      </c>
      <c r="AA13" s="17"/>
      <c r="AB13" s="17"/>
      <c r="AC13" s="17"/>
      <c r="AD13" s="17"/>
      <c r="AE13" s="17"/>
      <c r="AF13" s="17"/>
      <c r="AG13" s="17"/>
      <c r="AH13" s="17"/>
      <c r="AI13" s="17"/>
      <c r="AJ13" s="17"/>
      <c r="AK13" s="18"/>
      <c r="AL13" s="113"/>
      <c r="AM13" s="119"/>
      <c r="AN13" s="119"/>
      <c r="AO13" s="119"/>
      <c r="AP13" s="119"/>
      <c r="AQ13" s="119"/>
      <c r="AR13" s="119"/>
      <c r="AS13" s="119"/>
      <c r="AT13" s="140"/>
      <c r="AU13" s="140"/>
      <c r="AV13" s="140"/>
      <c r="AW13" s="140"/>
      <c r="AX13" s="140"/>
      <c r="AY13" s="119"/>
      <c r="AZ13" s="119"/>
      <c r="BA13" s="119"/>
      <c r="BB13" s="119"/>
      <c r="BC13" s="119"/>
      <c r="BD13" s="119"/>
      <c r="BE13" s="119"/>
    </row>
    <row r="14" ht="6.0" customHeight="1">
      <c r="A14" s="108"/>
      <c r="B14" s="108"/>
      <c r="C14" s="108"/>
      <c r="D14" s="108"/>
      <c r="E14" s="108"/>
      <c r="F14" s="108"/>
      <c r="G14" s="108"/>
      <c r="H14" s="108"/>
      <c r="I14" s="108"/>
      <c r="J14" s="108"/>
      <c r="K14" s="108"/>
      <c r="L14" s="108"/>
      <c r="M14" s="108"/>
      <c r="N14" s="108"/>
      <c r="O14" s="108"/>
      <c r="P14" s="108"/>
      <c r="Q14" s="108"/>
      <c r="R14" s="108"/>
      <c r="S14" s="108"/>
      <c r="T14" s="108"/>
      <c r="U14" s="108"/>
      <c r="V14" s="108"/>
      <c r="W14" s="108"/>
      <c r="X14" s="108"/>
      <c r="Y14" s="108"/>
      <c r="Z14" s="108"/>
      <c r="AA14" s="108"/>
      <c r="AB14" s="108"/>
      <c r="AC14" s="108"/>
      <c r="AD14" s="108"/>
      <c r="AE14" s="108"/>
      <c r="AF14" s="108"/>
      <c r="AG14" s="108"/>
      <c r="AH14" s="108"/>
      <c r="AI14" s="108"/>
      <c r="AJ14" s="108"/>
      <c r="AK14" s="108"/>
      <c r="AL14" s="108"/>
      <c r="AM14" s="2"/>
      <c r="AN14" s="2"/>
      <c r="AO14" s="2"/>
      <c r="AP14" s="2"/>
      <c r="AQ14" s="2"/>
      <c r="AR14" s="2"/>
      <c r="AS14" s="144"/>
      <c r="AT14" s="2"/>
      <c r="AU14" s="2"/>
      <c r="AV14" s="2"/>
      <c r="AW14" s="2"/>
      <c r="AX14" s="2"/>
      <c r="AY14" s="2"/>
      <c r="AZ14" s="2"/>
      <c r="BA14" s="2"/>
      <c r="BB14" s="2"/>
      <c r="BC14" s="2"/>
      <c r="BD14" s="2"/>
      <c r="BE14" s="2"/>
    </row>
    <row r="15" ht="18.0" customHeight="1">
      <c r="A15" s="108"/>
      <c r="B15" s="145" t="s">
        <v>44</v>
      </c>
      <c r="C15" s="146"/>
      <c r="D15" s="146"/>
      <c r="E15" s="146"/>
      <c r="F15" s="146"/>
      <c r="G15" s="108"/>
      <c r="H15" s="146"/>
      <c r="I15" s="146"/>
      <c r="J15" s="146"/>
      <c r="K15" s="146"/>
      <c r="L15" s="147"/>
      <c r="M15" s="148"/>
      <c r="N15" s="108"/>
      <c r="O15" s="147"/>
      <c r="P15" s="147"/>
      <c r="Q15" s="147"/>
      <c r="R15" s="147"/>
      <c r="S15" s="147"/>
      <c r="T15" s="147"/>
      <c r="U15" s="147"/>
      <c r="V15" s="147"/>
      <c r="W15" s="146"/>
      <c r="X15" s="146"/>
      <c r="Y15" s="146"/>
      <c r="Z15" s="146"/>
      <c r="AA15" s="147"/>
      <c r="AB15" s="147"/>
      <c r="AC15" s="108"/>
      <c r="AD15" s="108"/>
      <c r="AE15" s="147"/>
      <c r="AF15" s="147"/>
      <c r="AG15" s="147"/>
      <c r="AH15" s="147"/>
      <c r="AI15" s="147"/>
      <c r="AJ15" s="147"/>
      <c r="AK15" s="147"/>
      <c r="AL15" s="108"/>
      <c r="AM15" s="2"/>
      <c r="AN15" s="2"/>
      <c r="AO15" s="2"/>
      <c r="AP15" s="2"/>
      <c r="AQ15" s="2"/>
      <c r="AR15" s="2"/>
      <c r="AS15" s="2"/>
      <c r="AT15" s="144"/>
      <c r="AU15" s="144"/>
      <c r="AV15" s="144"/>
      <c r="AW15" s="144"/>
      <c r="AX15" s="144"/>
      <c r="AY15" s="2"/>
      <c r="AZ15" s="2"/>
      <c r="BA15" s="2"/>
      <c r="BB15" s="2"/>
      <c r="BC15" s="2"/>
      <c r="BD15" s="2"/>
      <c r="BE15" s="2"/>
    </row>
    <row r="16" ht="19.5" customHeight="1">
      <c r="A16" s="113"/>
      <c r="B16" s="149" t="s">
        <v>45</v>
      </c>
      <c r="C16" s="150"/>
      <c r="D16" s="151"/>
      <c r="E16" s="152"/>
      <c r="F16" s="152"/>
      <c r="G16" s="152"/>
      <c r="H16" s="152"/>
      <c r="I16" s="152"/>
      <c r="J16" s="152"/>
      <c r="K16" s="152"/>
      <c r="L16" s="153"/>
      <c r="M16" s="153"/>
      <c r="N16" s="153"/>
      <c r="O16" s="153"/>
      <c r="P16" s="153"/>
      <c r="Q16" s="153"/>
      <c r="R16" s="153"/>
      <c r="S16" s="153"/>
      <c r="T16" s="154"/>
      <c r="U16" s="155"/>
      <c r="V16" s="155"/>
      <c r="W16" s="156"/>
      <c r="X16" s="113"/>
      <c r="Y16" s="113"/>
      <c r="Z16" s="113"/>
      <c r="AA16" s="113"/>
      <c r="AB16" s="113"/>
      <c r="AC16" s="113"/>
      <c r="AD16" s="113"/>
      <c r="AE16" s="113"/>
      <c r="AF16" s="113"/>
      <c r="AG16" s="113"/>
      <c r="AH16" s="157"/>
      <c r="AI16" s="113"/>
      <c r="AJ16" s="113"/>
      <c r="AK16" s="113"/>
      <c r="AL16" s="113"/>
      <c r="AM16" s="119"/>
      <c r="AN16" s="119"/>
      <c r="AO16" s="119"/>
      <c r="AP16" s="119"/>
      <c r="AQ16" s="119"/>
      <c r="AR16" s="119"/>
      <c r="AS16" s="119"/>
      <c r="AT16" s="119"/>
      <c r="AU16" s="119"/>
      <c r="AV16" s="119"/>
      <c r="AW16" s="119"/>
      <c r="AX16" s="119"/>
      <c r="AY16" s="119"/>
      <c r="AZ16" s="119"/>
      <c r="BA16" s="119"/>
      <c r="BB16" s="119"/>
      <c r="BC16" s="119"/>
      <c r="BD16" s="119"/>
      <c r="BE16" s="119"/>
    </row>
    <row r="17" ht="18.75" customHeight="1">
      <c r="A17" s="113"/>
      <c r="B17" s="158" t="s">
        <v>46</v>
      </c>
      <c r="C17" s="17"/>
      <c r="D17" s="17"/>
      <c r="E17" s="17"/>
      <c r="F17" s="17"/>
      <c r="G17" s="17"/>
      <c r="H17" s="17"/>
      <c r="I17" s="17"/>
      <c r="J17" s="17"/>
      <c r="K17" s="17"/>
      <c r="L17" s="17"/>
      <c r="M17" s="17"/>
      <c r="N17" s="17"/>
      <c r="O17" s="17"/>
      <c r="P17" s="17"/>
      <c r="Q17" s="17"/>
      <c r="R17" s="17"/>
      <c r="S17" s="17"/>
      <c r="T17" s="17"/>
      <c r="U17" s="17"/>
      <c r="V17" s="17"/>
      <c r="W17" s="17"/>
      <c r="X17" s="17"/>
      <c r="Y17" s="17"/>
      <c r="Z17" s="17"/>
      <c r="AA17" s="17"/>
      <c r="AB17" s="17"/>
      <c r="AC17" s="18"/>
      <c r="AD17" s="113"/>
      <c r="AE17" s="113"/>
      <c r="AF17" s="113"/>
      <c r="AG17" s="113"/>
      <c r="AH17" s="157"/>
      <c r="AI17" s="113"/>
      <c r="AJ17" s="113"/>
      <c r="AK17" s="113"/>
      <c r="AL17" s="113"/>
      <c r="AM17" s="119"/>
      <c r="AN17" s="119"/>
      <c r="AO17" s="119"/>
      <c r="AP17" s="119"/>
      <c r="AQ17" s="119"/>
      <c r="AR17" s="119"/>
      <c r="AS17" s="119"/>
      <c r="AT17" s="119"/>
      <c r="AU17" s="119"/>
      <c r="AV17" s="119"/>
      <c r="AW17" s="119"/>
      <c r="AX17" s="119"/>
      <c r="AY17" s="119"/>
      <c r="AZ17" s="119"/>
      <c r="BA17" s="119"/>
      <c r="BB17" s="119"/>
      <c r="BC17" s="119"/>
      <c r="BD17" s="119"/>
      <c r="BE17" s="119"/>
    </row>
    <row r="18" ht="19.5" customHeight="1">
      <c r="A18" s="108"/>
      <c r="B18" s="159" t="s">
        <v>47</v>
      </c>
      <c r="C18" s="160" t="s">
        <v>48</v>
      </c>
      <c r="D18" s="17"/>
      <c r="E18" s="17"/>
      <c r="F18" s="17"/>
      <c r="G18" s="17"/>
      <c r="H18" s="17"/>
      <c r="I18" s="17"/>
      <c r="J18" s="17"/>
      <c r="K18" s="17"/>
      <c r="L18" s="17"/>
      <c r="M18" s="17"/>
      <c r="N18" s="17"/>
      <c r="O18" s="17"/>
      <c r="P18" s="17"/>
      <c r="Q18" s="17"/>
      <c r="R18" s="17"/>
      <c r="S18" s="17"/>
      <c r="T18" s="17"/>
      <c r="U18" s="17"/>
      <c r="V18" s="18"/>
      <c r="W18" s="161">
        <f>'別紙様式3-2（加算　個票）'!N5</f>
        <v>0</v>
      </c>
      <c r="X18" s="47"/>
      <c r="Y18" s="47"/>
      <c r="Z18" s="47"/>
      <c r="AA18" s="47"/>
      <c r="AB18" s="162"/>
      <c r="AC18" s="163" t="s">
        <v>49</v>
      </c>
      <c r="AD18" s="108"/>
      <c r="AE18" s="108"/>
      <c r="AF18" s="108"/>
      <c r="AG18" s="108"/>
      <c r="AH18" s="108"/>
      <c r="AI18" s="108"/>
      <c r="AJ18" s="108"/>
      <c r="AK18" s="108"/>
      <c r="AL18" s="108"/>
      <c r="AM18" s="2"/>
      <c r="AN18" s="2"/>
      <c r="AO18" s="2"/>
      <c r="AP18" s="2"/>
      <c r="AQ18" s="2"/>
      <c r="AR18" s="2"/>
      <c r="AS18" s="2"/>
      <c r="AT18" s="2"/>
      <c r="AU18" s="2"/>
      <c r="AV18" s="2"/>
      <c r="AW18" s="2"/>
      <c r="AX18" s="2"/>
      <c r="AY18" s="2"/>
      <c r="AZ18" s="2"/>
      <c r="BA18" s="2"/>
      <c r="BB18" s="2"/>
      <c r="BC18" s="2"/>
      <c r="BD18" s="2"/>
      <c r="BE18" s="2"/>
    </row>
    <row r="19" ht="27.0" customHeight="1">
      <c r="A19" s="108"/>
      <c r="B19" s="159" t="s">
        <v>50</v>
      </c>
      <c r="C19" s="160" t="s">
        <v>51</v>
      </c>
      <c r="D19" s="17"/>
      <c r="E19" s="17"/>
      <c r="F19" s="17"/>
      <c r="G19" s="17"/>
      <c r="H19" s="17"/>
      <c r="I19" s="17"/>
      <c r="J19" s="17"/>
      <c r="K19" s="17"/>
      <c r="L19" s="17"/>
      <c r="M19" s="17"/>
      <c r="N19" s="17"/>
      <c r="O19" s="17"/>
      <c r="P19" s="17"/>
      <c r="Q19" s="17"/>
      <c r="R19" s="17"/>
      <c r="S19" s="17"/>
      <c r="T19" s="17"/>
      <c r="U19" s="17"/>
      <c r="V19" s="164"/>
      <c r="W19" s="165"/>
      <c r="X19" s="13"/>
      <c r="Y19" s="13"/>
      <c r="Z19" s="13"/>
      <c r="AA19" s="13"/>
      <c r="AB19" s="14"/>
      <c r="AC19" s="166" t="s">
        <v>49</v>
      </c>
      <c r="AD19" s="108" t="s">
        <v>52</v>
      </c>
      <c r="AE19" s="167"/>
      <c r="AF19" s="108"/>
      <c r="AG19" s="108"/>
      <c r="AH19" s="108"/>
      <c r="AI19" s="108"/>
      <c r="AJ19" s="108"/>
      <c r="AK19" s="108"/>
      <c r="AL19" s="108"/>
      <c r="AM19" s="168"/>
      <c r="AN19" s="168"/>
      <c r="AO19" s="168"/>
      <c r="AP19" s="168"/>
      <c r="AQ19" s="169"/>
      <c r="AR19" s="169"/>
      <c r="AS19" s="169"/>
      <c r="AT19" s="169"/>
      <c r="AU19" s="169"/>
      <c r="AV19" s="169"/>
      <c r="AW19" s="169"/>
      <c r="AX19" s="169"/>
      <c r="AY19" s="169"/>
      <c r="AZ19" s="169"/>
      <c r="BA19" s="170"/>
      <c r="BB19" s="2"/>
      <c r="BC19" s="2"/>
      <c r="BD19" s="2"/>
      <c r="BE19" s="2"/>
    </row>
    <row r="20" ht="21.75" customHeight="1">
      <c r="A20" s="108"/>
      <c r="B20" s="159" t="s">
        <v>53</v>
      </c>
      <c r="C20" s="171" t="s">
        <v>54</v>
      </c>
      <c r="D20" s="17"/>
      <c r="E20" s="17"/>
      <c r="F20" s="17"/>
      <c r="G20" s="17"/>
      <c r="H20" s="17"/>
      <c r="I20" s="17"/>
      <c r="J20" s="17"/>
      <c r="K20" s="17"/>
      <c r="L20" s="17"/>
      <c r="M20" s="17"/>
      <c r="N20" s="17"/>
      <c r="O20" s="17"/>
      <c r="P20" s="17"/>
      <c r="Q20" s="17"/>
      <c r="R20" s="17"/>
      <c r="S20" s="17"/>
      <c r="T20" s="17"/>
      <c r="U20" s="17"/>
      <c r="V20" s="18"/>
      <c r="W20" s="161">
        <f>W18+W19</f>
        <v>0</v>
      </c>
      <c r="X20" s="47"/>
      <c r="Y20" s="47"/>
      <c r="Z20" s="47"/>
      <c r="AA20" s="47"/>
      <c r="AB20" s="162"/>
      <c r="AC20" s="163" t="s">
        <v>49</v>
      </c>
      <c r="AD20" s="108" t="s">
        <v>52</v>
      </c>
      <c r="AE20" s="172" t="str">
        <f>IF(H7="", "", IFERROR(IF(W21&gt;=W20,"○","×"),""))</f>
        <v/>
      </c>
      <c r="AF20" s="108"/>
      <c r="AG20" s="108"/>
      <c r="AH20" s="108"/>
      <c r="AI20" s="108"/>
      <c r="AJ20" s="108"/>
      <c r="AK20" s="108"/>
      <c r="AL20" s="108"/>
      <c r="AM20" s="108"/>
      <c r="AN20" s="108"/>
      <c r="AO20" s="108"/>
      <c r="AP20" s="108"/>
      <c r="AQ20" s="173" t="s">
        <v>55</v>
      </c>
      <c r="AR20" s="13"/>
      <c r="AS20" s="13"/>
      <c r="AT20" s="13"/>
      <c r="AU20" s="13"/>
      <c r="AV20" s="13"/>
      <c r="AW20" s="13"/>
      <c r="AX20" s="13"/>
      <c r="AY20" s="13"/>
      <c r="AZ20" s="13"/>
      <c r="BA20" s="13"/>
      <c r="BB20" s="13"/>
      <c r="BC20" s="13"/>
      <c r="BD20" s="13"/>
      <c r="BE20" s="14"/>
    </row>
    <row r="21" ht="36.75" customHeight="1">
      <c r="A21" s="108"/>
      <c r="B21" s="159" t="s">
        <v>56</v>
      </c>
      <c r="C21" s="171" t="s">
        <v>57</v>
      </c>
      <c r="D21" s="17"/>
      <c r="E21" s="17"/>
      <c r="F21" s="17"/>
      <c r="G21" s="17"/>
      <c r="H21" s="17"/>
      <c r="I21" s="17"/>
      <c r="J21" s="17"/>
      <c r="K21" s="17"/>
      <c r="L21" s="17"/>
      <c r="M21" s="17"/>
      <c r="N21" s="17"/>
      <c r="O21" s="17"/>
      <c r="P21" s="17"/>
      <c r="Q21" s="17"/>
      <c r="R21" s="17"/>
      <c r="S21" s="17"/>
      <c r="T21" s="17"/>
      <c r="U21" s="17"/>
      <c r="V21" s="164"/>
      <c r="W21" s="165"/>
      <c r="X21" s="13"/>
      <c r="Y21" s="13"/>
      <c r="Z21" s="13"/>
      <c r="AA21" s="13"/>
      <c r="AB21" s="14"/>
      <c r="AC21" s="174" t="s">
        <v>49</v>
      </c>
      <c r="AD21" s="108" t="s">
        <v>52</v>
      </c>
      <c r="AE21" s="175"/>
      <c r="AF21" s="108"/>
      <c r="AG21" s="108"/>
      <c r="AH21" s="108"/>
      <c r="AI21" s="108"/>
      <c r="AJ21" s="108"/>
      <c r="AK21" s="108"/>
      <c r="AL21" s="108"/>
      <c r="AM21" s="2"/>
      <c r="AN21" s="2"/>
      <c r="AO21" s="2"/>
      <c r="AP21" s="2"/>
      <c r="AQ21" s="2"/>
      <c r="AR21" s="2"/>
      <c r="AS21" s="2"/>
      <c r="AT21" s="2"/>
      <c r="AU21" s="2"/>
      <c r="AV21" s="2"/>
      <c r="AW21" s="2"/>
      <c r="AX21" s="2"/>
      <c r="AY21" s="2"/>
      <c r="AZ21" s="2"/>
      <c r="BA21" s="2"/>
      <c r="BB21" s="2"/>
      <c r="BC21" s="2"/>
      <c r="BD21" s="2"/>
      <c r="BE21" s="2"/>
    </row>
    <row r="22" ht="18.0" customHeight="1">
      <c r="A22" s="108"/>
      <c r="B22" s="176" t="s">
        <v>58</v>
      </c>
      <c r="C22" s="177"/>
      <c r="D22" s="177"/>
      <c r="E22" s="177"/>
      <c r="F22" s="178"/>
      <c r="G22" s="179"/>
      <c r="H22" s="179"/>
      <c r="I22" s="179"/>
      <c r="J22" s="179"/>
      <c r="K22" s="178"/>
      <c r="L22" s="178"/>
      <c r="M22" s="178"/>
      <c r="N22" s="178"/>
      <c r="O22" s="180"/>
      <c r="P22" s="180"/>
      <c r="Q22" s="179"/>
      <c r="R22" s="179"/>
      <c r="S22" s="179"/>
      <c r="T22" s="179"/>
      <c r="U22" s="181"/>
      <c r="V22" s="181"/>
      <c r="W22" s="181"/>
      <c r="X22" s="181"/>
      <c r="Y22" s="181"/>
      <c r="Z22" s="181"/>
      <c r="AA22" s="181"/>
      <c r="AB22" s="181"/>
      <c r="AC22" s="181"/>
      <c r="AD22" s="181"/>
      <c r="AE22" s="181"/>
      <c r="AF22" s="181"/>
      <c r="AG22" s="181"/>
      <c r="AH22" s="181"/>
      <c r="AI22" s="181"/>
      <c r="AJ22" s="181"/>
      <c r="AK22" s="181"/>
      <c r="AL22" s="182"/>
      <c r="AM22" s="183"/>
      <c r="AN22" s="2"/>
      <c r="AO22" s="2"/>
      <c r="AP22" s="2"/>
      <c r="AQ22" s="2"/>
      <c r="AR22" s="2"/>
      <c r="AS22" s="2"/>
      <c r="AT22" s="2"/>
      <c r="AU22" s="2"/>
      <c r="AV22" s="2"/>
      <c r="AW22" s="2"/>
      <c r="AX22" s="2"/>
      <c r="AY22" s="2"/>
      <c r="AZ22" s="2"/>
      <c r="BA22" s="2"/>
      <c r="BB22" s="2"/>
      <c r="BC22" s="2"/>
      <c r="BD22" s="2"/>
      <c r="BE22" s="2"/>
    </row>
    <row r="23" ht="25.5" customHeight="1">
      <c r="A23" s="108"/>
      <c r="B23" s="184" t="s">
        <v>59</v>
      </c>
      <c r="C23" s="185" t="s">
        <v>60</v>
      </c>
      <c r="D23" s="87"/>
      <c r="E23" s="87"/>
      <c r="F23" s="87"/>
      <c r="G23" s="87"/>
      <c r="H23" s="87"/>
      <c r="I23" s="87"/>
      <c r="J23" s="87"/>
      <c r="K23" s="87"/>
      <c r="L23" s="87"/>
      <c r="M23" s="87"/>
      <c r="N23" s="87"/>
      <c r="O23" s="87"/>
      <c r="P23" s="87"/>
      <c r="Q23" s="87"/>
      <c r="R23" s="87"/>
      <c r="S23" s="87"/>
      <c r="T23" s="87"/>
      <c r="U23" s="87"/>
      <c r="V23" s="87"/>
      <c r="W23" s="87"/>
      <c r="X23" s="87"/>
      <c r="Y23" s="87"/>
      <c r="Z23" s="87"/>
      <c r="AA23" s="87"/>
      <c r="AB23" s="87"/>
      <c r="AC23" s="87"/>
      <c r="AD23" s="87"/>
      <c r="AE23" s="87"/>
      <c r="AF23" s="87"/>
      <c r="AG23" s="87"/>
      <c r="AH23" s="87"/>
      <c r="AI23" s="87"/>
      <c r="AJ23" s="87"/>
      <c r="AK23" s="103"/>
      <c r="AL23" s="181"/>
      <c r="AM23" s="183"/>
      <c r="AN23" s="183"/>
      <c r="AO23" s="2"/>
      <c r="AP23" s="2"/>
      <c r="AQ23" s="2"/>
      <c r="AR23" s="2"/>
      <c r="AS23" s="2"/>
      <c r="AT23" s="2"/>
      <c r="AU23" s="2"/>
      <c r="AV23" s="2"/>
      <c r="AW23" s="2"/>
      <c r="AX23" s="2"/>
      <c r="AY23" s="2"/>
      <c r="AZ23" s="2"/>
      <c r="BA23" s="2"/>
      <c r="BB23" s="2"/>
      <c r="BC23" s="2"/>
      <c r="BD23" s="2"/>
      <c r="BE23" s="2"/>
    </row>
    <row r="24" ht="7.5" customHeight="1">
      <c r="A24" s="108"/>
      <c r="B24" s="186"/>
      <c r="C24" s="186"/>
      <c r="D24" s="186"/>
      <c r="E24" s="186"/>
      <c r="F24" s="186"/>
      <c r="G24" s="186"/>
      <c r="H24" s="186"/>
      <c r="I24" s="186"/>
      <c r="J24" s="186"/>
      <c r="K24" s="186"/>
      <c r="L24" s="186"/>
      <c r="M24" s="186"/>
      <c r="N24" s="186"/>
      <c r="O24" s="186"/>
      <c r="P24" s="186"/>
      <c r="Q24" s="186"/>
      <c r="R24" s="186"/>
      <c r="S24" s="186"/>
      <c r="T24" s="186"/>
      <c r="U24" s="186"/>
      <c r="V24" s="186"/>
      <c r="W24" s="186"/>
      <c r="X24" s="186"/>
      <c r="Y24" s="186"/>
      <c r="Z24" s="186"/>
      <c r="AA24" s="108"/>
      <c r="AB24" s="187"/>
      <c r="AC24" s="187"/>
      <c r="AD24" s="187"/>
      <c r="AE24" s="187"/>
      <c r="AF24" s="187"/>
      <c r="AG24" s="187"/>
      <c r="AH24" s="187"/>
      <c r="AI24" s="187"/>
      <c r="AJ24" s="187"/>
      <c r="AK24" s="187"/>
      <c r="AL24" s="108"/>
      <c r="AM24" s="2"/>
      <c r="AN24" s="2"/>
      <c r="AO24" s="2"/>
      <c r="AP24" s="2"/>
      <c r="AQ24" s="2"/>
      <c r="AR24" s="2"/>
      <c r="AS24" s="2"/>
      <c r="AT24" s="2"/>
      <c r="AU24" s="2"/>
      <c r="AV24" s="2"/>
      <c r="AW24" s="2"/>
      <c r="AX24" s="2"/>
      <c r="AY24" s="2"/>
      <c r="AZ24" s="2"/>
      <c r="BA24" s="2"/>
      <c r="BB24" s="2"/>
      <c r="BC24" s="2"/>
      <c r="BD24" s="2"/>
      <c r="BE24" s="2"/>
    </row>
    <row r="25" ht="19.5" customHeight="1">
      <c r="A25" s="108"/>
      <c r="B25" s="149" t="s">
        <v>61</v>
      </c>
      <c r="C25" s="188"/>
      <c r="D25" s="189"/>
      <c r="E25" s="189"/>
      <c r="F25" s="189"/>
      <c r="G25" s="190"/>
      <c r="H25" s="190"/>
      <c r="I25" s="190"/>
      <c r="J25" s="190"/>
      <c r="K25" s="190"/>
      <c r="L25" s="190"/>
      <c r="M25" s="190"/>
      <c r="N25" s="190"/>
      <c r="O25" s="190"/>
      <c r="P25" s="190"/>
      <c r="Q25" s="191"/>
      <c r="R25" s="191"/>
      <c r="S25" s="191"/>
      <c r="T25" s="191"/>
      <c r="U25" s="191"/>
      <c r="V25" s="191"/>
      <c r="W25" s="190"/>
      <c r="X25" s="190"/>
      <c r="Y25" s="190"/>
      <c r="Z25" s="190"/>
      <c r="AA25" s="190"/>
      <c r="AB25" s="190"/>
      <c r="AC25" s="190"/>
      <c r="AD25" s="186"/>
      <c r="AE25" s="190"/>
      <c r="AF25" s="190"/>
      <c r="AG25" s="190"/>
      <c r="AH25" s="190"/>
      <c r="AI25" s="190"/>
      <c r="AJ25" s="190"/>
      <c r="AK25" s="186"/>
      <c r="AL25" s="108"/>
      <c r="AM25" s="2"/>
      <c r="AN25" s="2"/>
      <c r="AO25" s="2"/>
      <c r="AP25" s="2"/>
      <c r="AQ25" s="2"/>
      <c r="AR25" s="2"/>
      <c r="AS25" s="2"/>
      <c r="AT25" s="2"/>
      <c r="AU25" s="2"/>
      <c r="AV25" s="2"/>
      <c r="AW25" s="2"/>
      <c r="AX25" s="2"/>
      <c r="AY25" s="2"/>
      <c r="AZ25" s="2"/>
      <c r="BA25" s="2"/>
      <c r="BB25" s="2"/>
      <c r="BC25" s="2"/>
      <c r="BD25" s="2"/>
      <c r="BE25" s="2"/>
    </row>
    <row r="26" ht="18.75" customHeight="1">
      <c r="A26" s="108"/>
      <c r="B26" s="192" t="s">
        <v>47</v>
      </c>
      <c r="C26" s="193" t="s">
        <v>62</v>
      </c>
      <c r="D26" s="117"/>
      <c r="E26" s="117"/>
      <c r="F26" s="117"/>
      <c r="G26" s="117"/>
      <c r="H26" s="117"/>
      <c r="I26" s="117"/>
      <c r="J26" s="117"/>
      <c r="K26" s="117"/>
      <c r="L26" s="117"/>
      <c r="M26" s="117"/>
      <c r="N26" s="117"/>
      <c r="O26" s="117"/>
      <c r="P26" s="194"/>
      <c r="Q26" s="195">
        <f>Q27-Q28-Q29</f>
        <v>0</v>
      </c>
      <c r="R26" s="13"/>
      <c r="S26" s="13"/>
      <c r="T26" s="13"/>
      <c r="U26" s="13"/>
      <c r="V26" s="14"/>
      <c r="W26" s="196" t="s">
        <v>49</v>
      </c>
      <c r="X26" s="197" t="s">
        <v>52</v>
      </c>
      <c r="Y26" s="172" t="str">
        <f>IF(H7="", "", IF(Q30="","",IF(Q26="","",IF(Q26&gt;=Q30,"○","×"))))</f>
        <v/>
      </c>
      <c r="Z26" s="198"/>
      <c r="AA26" s="190"/>
      <c r="AB26" s="190"/>
      <c r="AC26" s="190"/>
      <c r="AD26" s="186"/>
      <c r="AE26" s="186"/>
      <c r="AF26" s="186"/>
      <c r="AG26" s="186"/>
      <c r="AH26" s="186"/>
      <c r="AI26" s="186"/>
      <c r="AJ26" s="186"/>
      <c r="AK26" s="186"/>
      <c r="AL26" s="108"/>
      <c r="AM26" s="108"/>
      <c r="AN26" s="108"/>
      <c r="AO26" s="108"/>
      <c r="AP26" s="108"/>
      <c r="AQ26" s="199" t="s">
        <v>63</v>
      </c>
      <c r="AR26" s="200"/>
      <c r="AS26" s="200"/>
      <c r="AT26" s="200"/>
      <c r="AU26" s="200"/>
      <c r="AV26" s="200"/>
      <c r="AW26" s="200"/>
      <c r="AX26" s="200"/>
      <c r="AY26" s="200"/>
      <c r="AZ26" s="200"/>
      <c r="BA26" s="200"/>
      <c r="BB26" s="200"/>
      <c r="BC26" s="200"/>
      <c r="BD26" s="200"/>
      <c r="BE26" s="201"/>
    </row>
    <row r="27" ht="18.75" customHeight="1">
      <c r="A27" s="108"/>
      <c r="B27" s="202"/>
      <c r="C27" s="203" t="s">
        <v>64</v>
      </c>
      <c r="D27" s="204"/>
      <c r="E27" s="204"/>
      <c r="F27" s="204"/>
      <c r="G27" s="204"/>
      <c r="H27" s="204"/>
      <c r="I27" s="204"/>
      <c r="J27" s="204"/>
      <c r="K27" s="204"/>
      <c r="L27" s="204"/>
      <c r="M27" s="204"/>
      <c r="N27" s="204"/>
      <c r="O27" s="204"/>
      <c r="P27" s="205"/>
      <c r="Q27" s="206"/>
      <c r="R27" s="13"/>
      <c r="S27" s="13"/>
      <c r="T27" s="13"/>
      <c r="U27" s="13"/>
      <c r="V27" s="14"/>
      <c r="W27" s="196" t="s">
        <v>49</v>
      </c>
      <c r="X27" s="197"/>
      <c r="Y27" s="207"/>
      <c r="Z27" s="198"/>
      <c r="AA27" s="190"/>
      <c r="AB27" s="190"/>
      <c r="AC27" s="190"/>
      <c r="AD27" s="186"/>
      <c r="AE27" s="190"/>
      <c r="AF27" s="190"/>
      <c r="AG27" s="190"/>
      <c r="AH27" s="190"/>
      <c r="AI27" s="190"/>
      <c r="AJ27" s="190"/>
      <c r="AK27" s="186"/>
      <c r="AL27" s="108"/>
      <c r="AM27" s="108"/>
      <c r="AN27" s="108"/>
      <c r="AO27" s="108"/>
      <c r="AP27" s="108"/>
      <c r="AQ27" s="208"/>
      <c r="BE27" s="209"/>
    </row>
    <row r="28" ht="18.75" customHeight="1">
      <c r="A28" s="108"/>
      <c r="B28" s="210"/>
      <c r="C28" s="211" t="s">
        <v>65</v>
      </c>
      <c r="D28" s="212"/>
      <c r="E28" s="212"/>
      <c r="F28" s="212"/>
      <c r="G28" s="212"/>
      <c r="H28" s="212"/>
      <c r="I28" s="212"/>
      <c r="J28" s="212"/>
      <c r="K28" s="212"/>
      <c r="L28" s="212"/>
      <c r="M28" s="212"/>
      <c r="N28" s="212"/>
      <c r="O28" s="212"/>
      <c r="P28" s="213"/>
      <c r="Q28" s="195" t="str">
        <f>W21</f>
        <v/>
      </c>
      <c r="R28" s="13"/>
      <c r="S28" s="13"/>
      <c r="T28" s="13"/>
      <c r="U28" s="13"/>
      <c r="V28" s="14"/>
      <c r="W28" s="196" t="s">
        <v>49</v>
      </c>
      <c r="X28" s="197"/>
      <c r="Y28" s="207"/>
      <c r="Z28" s="198"/>
      <c r="AA28" s="190"/>
      <c r="AB28" s="190"/>
      <c r="AC28" s="190"/>
      <c r="AD28" s="186"/>
      <c r="AE28" s="190"/>
      <c r="AF28" s="190"/>
      <c r="AG28" s="190"/>
      <c r="AH28" s="190"/>
      <c r="AI28" s="190"/>
      <c r="AJ28" s="190"/>
      <c r="AK28" s="186"/>
      <c r="AL28" s="108"/>
      <c r="AM28" s="108"/>
      <c r="AN28" s="108"/>
      <c r="AO28" s="108"/>
      <c r="AP28" s="108"/>
      <c r="AQ28" s="208"/>
      <c r="BE28" s="209"/>
    </row>
    <row r="29" ht="27.75" customHeight="1">
      <c r="A29" s="108"/>
      <c r="B29" s="214"/>
      <c r="C29" s="211" t="s">
        <v>66</v>
      </c>
      <c r="D29" s="212"/>
      <c r="E29" s="212"/>
      <c r="F29" s="212"/>
      <c r="G29" s="212"/>
      <c r="H29" s="212"/>
      <c r="I29" s="212"/>
      <c r="J29" s="212"/>
      <c r="K29" s="212"/>
      <c r="L29" s="212"/>
      <c r="M29" s="212"/>
      <c r="N29" s="212"/>
      <c r="O29" s="212"/>
      <c r="P29" s="213"/>
      <c r="Q29" s="206"/>
      <c r="R29" s="13"/>
      <c r="S29" s="13"/>
      <c r="T29" s="13"/>
      <c r="U29" s="13"/>
      <c r="V29" s="14"/>
      <c r="W29" s="196" t="s">
        <v>49</v>
      </c>
      <c r="X29" s="197"/>
      <c r="Y29" s="207"/>
      <c r="Z29" s="198"/>
      <c r="AA29" s="190"/>
      <c r="AB29" s="190"/>
      <c r="AC29" s="190"/>
      <c r="AD29" s="186"/>
      <c r="AE29" s="190"/>
      <c r="AF29" s="190"/>
      <c r="AG29" s="190"/>
      <c r="AH29" s="190"/>
      <c r="AI29" s="190"/>
      <c r="AJ29" s="190"/>
      <c r="AK29" s="186"/>
      <c r="AL29" s="108"/>
      <c r="AM29" s="108"/>
      <c r="AN29" s="108"/>
      <c r="AO29" s="108"/>
      <c r="AP29" s="108"/>
      <c r="AQ29" s="208"/>
      <c r="BE29" s="209"/>
    </row>
    <row r="30" ht="30.75" customHeight="1">
      <c r="A30" s="108"/>
      <c r="B30" s="192" t="s">
        <v>50</v>
      </c>
      <c r="C30" s="215" t="s">
        <v>67</v>
      </c>
      <c r="D30" s="24"/>
      <c r="E30" s="24"/>
      <c r="F30" s="24"/>
      <c r="G30" s="24"/>
      <c r="H30" s="24"/>
      <c r="I30" s="24"/>
      <c r="J30" s="24"/>
      <c r="K30" s="24"/>
      <c r="L30" s="24"/>
      <c r="M30" s="24"/>
      <c r="N30" s="24"/>
      <c r="O30" s="24"/>
      <c r="P30" s="115"/>
      <c r="Q30" s="195">
        <f>Q31-Q32-Q33-Q34</f>
        <v>0</v>
      </c>
      <c r="R30" s="13"/>
      <c r="S30" s="13"/>
      <c r="T30" s="13"/>
      <c r="U30" s="13"/>
      <c r="V30" s="14"/>
      <c r="W30" s="216" t="s">
        <v>49</v>
      </c>
      <c r="X30" s="197" t="s">
        <v>52</v>
      </c>
      <c r="Y30" s="175"/>
      <c r="Z30" s="198"/>
      <c r="AA30" s="190"/>
      <c r="AB30" s="190"/>
      <c r="AC30" s="190"/>
      <c r="AD30" s="186"/>
      <c r="AE30" s="190"/>
      <c r="AF30" s="190"/>
      <c r="AG30" s="190"/>
      <c r="AH30" s="190"/>
      <c r="AI30" s="190"/>
      <c r="AJ30" s="190"/>
      <c r="AK30" s="186"/>
      <c r="AL30" s="108"/>
      <c r="AM30" s="108"/>
      <c r="AN30" s="108"/>
      <c r="AO30" s="108"/>
      <c r="AP30" s="108"/>
      <c r="AQ30" s="217"/>
      <c r="AR30" s="53"/>
      <c r="AS30" s="53"/>
      <c r="AT30" s="53"/>
      <c r="AU30" s="53"/>
      <c r="AV30" s="53"/>
      <c r="AW30" s="53"/>
      <c r="AX30" s="53"/>
      <c r="AY30" s="53"/>
      <c r="AZ30" s="53"/>
      <c r="BA30" s="53"/>
      <c r="BB30" s="53"/>
      <c r="BC30" s="53"/>
      <c r="BD30" s="53"/>
      <c r="BE30" s="218"/>
    </row>
    <row r="31" ht="18.75" customHeight="1">
      <c r="A31" s="108"/>
      <c r="B31" s="219"/>
      <c r="C31" s="203" t="s">
        <v>68</v>
      </c>
      <c r="D31" s="204"/>
      <c r="E31" s="204"/>
      <c r="F31" s="204"/>
      <c r="G31" s="204"/>
      <c r="H31" s="204"/>
      <c r="I31" s="204"/>
      <c r="J31" s="204"/>
      <c r="K31" s="204"/>
      <c r="L31" s="204"/>
      <c r="M31" s="204"/>
      <c r="N31" s="204"/>
      <c r="O31" s="204"/>
      <c r="P31" s="220"/>
      <c r="Q31" s="206"/>
      <c r="R31" s="13"/>
      <c r="S31" s="13"/>
      <c r="T31" s="13"/>
      <c r="U31" s="13"/>
      <c r="V31" s="14"/>
      <c r="W31" s="196" t="s">
        <v>49</v>
      </c>
      <c r="X31" s="190"/>
      <c r="Y31" s="190"/>
      <c r="Z31" s="190"/>
      <c r="AA31" s="190"/>
      <c r="AB31" s="190"/>
      <c r="AC31" s="190"/>
      <c r="AD31" s="186"/>
      <c r="AE31" s="190"/>
      <c r="AF31" s="190"/>
      <c r="AG31" s="190"/>
      <c r="AH31" s="190"/>
      <c r="AI31" s="190"/>
      <c r="AJ31" s="190"/>
      <c r="AK31" s="186"/>
      <c r="AL31" s="108"/>
      <c r="AM31" s="2"/>
      <c r="AN31" s="2"/>
      <c r="AO31" s="2"/>
      <c r="AP31" s="2"/>
      <c r="AQ31" s="2"/>
      <c r="AR31" s="2"/>
      <c r="AS31" s="2"/>
      <c r="AT31" s="2"/>
      <c r="AU31" s="2"/>
      <c r="AV31" s="2"/>
      <c r="AW31" s="2"/>
      <c r="AX31" s="2"/>
      <c r="AY31" s="2"/>
      <c r="AZ31" s="2"/>
      <c r="BA31" s="2"/>
      <c r="BB31" s="2"/>
      <c r="BC31" s="2"/>
      <c r="BD31" s="2"/>
      <c r="BE31" s="2"/>
    </row>
    <row r="32" ht="18.75" customHeight="1">
      <c r="A32" s="108"/>
      <c r="B32" s="221"/>
      <c r="C32" s="203" t="s">
        <v>69</v>
      </c>
      <c r="D32" s="204"/>
      <c r="E32" s="204"/>
      <c r="F32" s="204"/>
      <c r="G32" s="204"/>
      <c r="H32" s="204"/>
      <c r="I32" s="204"/>
      <c r="J32" s="204"/>
      <c r="K32" s="204"/>
      <c r="L32" s="204"/>
      <c r="M32" s="204"/>
      <c r="N32" s="204"/>
      <c r="O32" s="204"/>
      <c r="P32" s="220"/>
      <c r="Q32" s="206"/>
      <c r="R32" s="13"/>
      <c r="S32" s="13"/>
      <c r="T32" s="13"/>
      <c r="U32" s="13"/>
      <c r="V32" s="14"/>
      <c r="W32" s="196" t="s">
        <v>49</v>
      </c>
      <c r="X32" s="190"/>
      <c r="Y32" s="190"/>
      <c r="Z32" s="190"/>
      <c r="AA32" s="190"/>
      <c r="AB32" s="190"/>
      <c r="AC32" s="190"/>
      <c r="AD32" s="186"/>
      <c r="AE32" s="190"/>
      <c r="AF32" s="190"/>
      <c r="AG32" s="190"/>
      <c r="AH32" s="190"/>
      <c r="AI32" s="190"/>
      <c r="AJ32" s="190"/>
      <c r="AK32" s="186"/>
      <c r="AL32" s="108"/>
      <c r="AM32" s="2"/>
      <c r="AN32" s="2"/>
      <c r="AO32" s="2"/>
      <c r="AP32" s="2"/>
      <c r="AQ32" s="2"/>
      <c r="AR32" s="2"/>
      <c r="AS32" s="2"/>
      <c r="AT32" s="2"/>
      <c r="AU32" s="2"/>
      <c r="AV32" s="2"/>
      <c r="AW32" s="2"/>
      <c r="AX32" s="2"/>
      <c r="AY32" s="2"/>
      <c r="AZ32" s="2"/>
      <c r="BA32" s="2"/>
      <c r="BB32" s="2"/>
      <c r="BC32" s="2"/>
      <c r="BD32" s="2"/>
      <c r="BE32" s="2"/>
    </row>
    <row r="33" ht="27.75" customHeight="1">
      <c r="A33" s="108"/>
      <c r="B33" s="221"/>
      <c r="C33" s="222" t="s">
        <v>70</v>
      </c>
      <c r="D33" s="204"/>
      <c r="E33" s="204"/>
      <c r="F33" s="204"/>
      <c r="G33" s="204"/>
      <c r="H33" s="204"/>
      <c r="I33" s="204"/>
      <c r="J33" s="204"/>
      <c r="K33" s="204"/>
      <c r="L33" s="204"/>
      <c r="M33" s="204"/>
      <c r="N33" s="204"/>
      <c r="O33" s="204"/>
      <c r="P33" s="220"/>
      <c r="Q33" s="206"/>
      <c r="R33" s="13"/>
      <c r="S33" s="13"/>
      <c r="T33" s="13"/>
      <c r="U33" s="13"/>
      <c r="V33" s="14"/>
      <c r="W33" s="196" t="s">
        <v>49</v>
      </c>
      <c r="X33" s="190"/>
      <c r="Y33" s="190"/>
      <c r="Z33" s="190"/>
      <c r="AA33" s="190"/>
      <c r="AB33" s="190"/>
      <c r="AC33" s="190"/>
      <c r="AD33" s="186"/>
      <c r="AE33" s="190"/>
      <c r="AF33" s="190"/>
      <c r="AG33" s="190"/>
      <c r="AH33" s="190"/>
      <c r="AI33" s="190"/>
      <c r="AJ33" s="190"/>
      <c r="AK33" s="186"/>
      <c r="AL33" s="108"/>
      <c r="AM33" s="2"/>
      <c r="AN33" s="2"/>
      <c r="AO33" s="2"/>
      <c r="AP33" s="2"/>
      <c r="AQ33" s="2"/>
      <c r="AR33" s="2"/>
      <c r="AS33" s="2"/>
      <c r="AT33" s="2"/>
      <c r="AU33" s="2"/>
      <c r="AV33" s="2"/>
      <c r="AW33" s="2"/>
      <c r="AX33" s="2"/>
      <c r="AY33" s="2"/>
      <c r="AZ33" s="2"/>
      <c r="BA33" s="2"/>
      <c r="BB33" s="2"/>
      <c r="BC33" s="2"/>
      <c r="BD33" s="2"/>
      <c r="BE33" s="2"/>
    </row>
    <row r="34" ht="28.5" customHeight="1">
      <c r="A34" s="108"/>
      <c r="B34" s="223"/>
      <c r="C34" s="224" t="s">
        <v>71</v>
      </c>
      <c r="D34" s="123"/>
      <c r="E34" s="123"/>
      <c r="F34" s="123"/>
      <c r="G34" s="123"/>
      <c r="H34" s="123"/>
      <c r="I34" s="123"/>
      <c r="J34" s="123"/>
      <c r="K34" s="123"/>
      <c r="L34" s="123"/>
      <c r="M34" s="123"/>
      <c r="N34" s="123"/>
      <c r="O34" s="123"/>
      <c r="P34" s="225"/>
      <c r="Q34" s="206"/>
      <c r="R34" s="13"/>
      <c r="S34" s="13"/>
      <c r="T34" s="13"/>
      <c r="U34" s="13"/>
      <c r="V34" s="14"/>
      <c r="W34" s="216" t="s">
        <v>49</v>
      </c>
      <c r="X34" s="190"/>
      <c r="Y34" s="190"/>
      <c r="Z34" s="190"/>
      <c r="AA34" s="186"/>
      <c r="AB34" s="2"/>
      <c r="AC34" s="190"/>
      <c r="AD34" s="190"/>
      <c r="AE34" s="190"/>
      <c r="AF34" s="190"/>
      <c r="AG34" s="190"/>
      <c r="AH34" s="190"/>
      <c r="AI34" s="186"/>
      <c r="AJ34" s="108"/>
      <c r="AK34" s="108"/>
      <c r="AL34" s="108"/>
      <c r="AM34" s="2"/>
      <c r="AN34" s="2"/>
      <c r="AO34" s="2"/>
      <c r="AP34" s="2"/>
      <c r="AQ34" s="2"/>
      <c r="AR34" s="2"/>
      <c r="AS34" s="2"/>
      <c r="AT34" s="2"/>
      <c r="AU34" s="2"/>
      <c r="AV34" s="2"/>
      <c r="AW34" s="2"/>
      <c r="AX34" s="2"/>
      <c r="AY34" s="2"/>
      <c r="AZ34" s="2"/>
      <c r="BA34" s="2"/>
      <c r="BB34" s="2"/>
      <c r="BC34" s="2"/>
      <c r="BD34" s="2"/>
      <c r="BE34" s="2"/>
    </row>
    <row r="35" ht="6.0" customHeight="1">
      <c r="A35" s="113"/>
      <c r="B35" s="152"/>
      <c r="C35" s="150"/>
      <c r="D35" s="151"/>
      <c r="E35" s="152"/>
      <c r="F35" s="152"/>
      <c r="G35" s="152"/>
      <c r="H35" s="152"/>
      <c r="I35" s="152"/>
      <c r="J35" s="152"/>
      <c r="K35" s="152"/>
      <c r="L35" s="153"/>
      <c r="M35" s="153"/>
      <c r="N35" s="153"/>
      <c r="O35" s="153"/>
      <c r="P35" s="153"/>
      <c r="Q35" s="153"/>
      <c r="R35" s="153"/>
      <c r="S35" s="153"/>
      <c r="T35" s="154"/>
      <c r="U35" s="155"/>
      <c r="V35" s="155"/>
      <c r="W35" s="155"/>
      <c r="X35" s="155"/>
      <c r="Y35" s="155"/>
      <c r="Z35" s="155"/>
      <c r="AA35" s="152"/>
      <c r="AB35" s="152"/>
      <c r="AC35" s="154"/>
      <c r="AD35" s="155"/>
      <c r="AE35" s="155"/>
      <c r="AF35" s="155"/>
      <c r="AG35" s="155"/>
      <c r="AH35" s="155"/>
      <c r="AI35" s="155"/>
      <c r="AJ35" s="152"/>
      <c r="AK35" s="152"/>
      <c r="AL35" s="113"/>
      <c r="AM35" s="119"/>
      <c r="AN35" s="119"/>
      <c r="AO35" s="119"/>
      <c r="AP35" s="119"/>
      <c r="AQ35" s="119"/>
      <c r="AR35" s="119"/>
      <c r="AS35" s="119"/>
      <c r="AT35" s="140"/>
      <c r="AU35" s="140"/>
      <c r="AV35" s="140"/>
      <c r="AW35" s="140"/>
      <c r="AX35" s="140"/>
      <c r="AY35" s="119"/>
      <c r="AZ35" s="119"/>
      <c r="BA35" s="119"/>
      <c r="BB35" s="119"/>
      <c r="BC35" s="119"/>
      <c r="BD35" s="119"/>
      <c r="BE35" s="119"/>
    </row>
    <row r="36" ht="12.0" customHeight="1">
      <c r="A36" s="108"/>
      <c r="B36" s="150" t="s">
        <v>58</v>
      </c>
      <c r="C36" s="226"/>
      <c r="D36" s="227"/>
      <c r="E36" s="227"/>
      <c r="F36" s="227"/>
      <c r="G36" s="227"/>
      <c r="H36" s="227"/>
      <c r="I36" s="227"/>
      <c r="J36" s="227"/>
      <c r="K36" s="227"/>
      <c r="L36" s="227"/>
      <c r="M36" s="227"/>
      <c r="N36" s="227"/>
      <c r="O36" s="227"/>
      <c r="P36" s="227"/>
      <c r="Q36" s="227"/>
      <c r="R36" s="227"/>
      <c r="S36" s="227"/>
      <c r="T36" s="227"/>
      <c r="U36" s="227"/>
      <c r="V36" s="227"/>
      <c r="W36" s="227"/>
      <c r="X36" s="227"/>
      <c r="Y36" s="227"/>
      <c r="Z36" s="227"/>
      <c r="AA36" s="227"/>
      <c r="AB36" s="227"/>
      <c r="AC36" s="227"/>
      <c r="AD36" s="227"/>
      <c r="AE36" s="227"/>
      <c r="AF36" s="227"/>
      <c r="AG36" s="227"/>
      <c r="AH36" s="227"/>
      <c r="AI36" s="227"/>
      <c r="AJ36" s="227"/>
      <c r="AK36" s="227"/>
      <c r="AL36" s="227"/>
      <c r="AM36" s="2"/>
      <c r="AN36" s="2"/>
      <c r="AO36" s="2"/>
      <c r="AP36" s="2"/>
      <c r="AQ36" s="2"/>
      <c r="AR36" s="2"/>
      <c r="AS36" s="2"/>
      <c r="AT36" s="2"/>
      <c r="AU36" s="2"/>
      <c r="AV36" s="2"/>
      <c r="AW36" s="2"/>
      <c r="AX36" s="2"/>
      <c r="AY36" s="2"/>
      <c r="AZ36" s="2"/>
      <c r="BA36" s="2"/>
      <c r="BB36" s="2"/>
      <c r="BC36" s="2"/>
      <c r="BD36" s="2"/>
      <c r="BE36" s="2"/>
    </row>
    <row r="37" ht="24.0" customHeight="1">
      <c r="A37" s="113"/>
      <c r="B37" s="184" t="s">
        <v>59</v>
      </c>
      <c r="C37" s="185" t="s">
        <v>72</v>
      </c>
      <c r="D37" s="87"/>
      <c r="E37" s="87"/>
      <c r="F37" s="87"/>
      <c r="G37" s="87"/>
      <c r="H37" s="87"/>
      <c r="I37" s="87"/>
      <c r="J37" s="87"/>
      <c r="K37" s="87"/>
      <c r="L37" s="87"/>
      <c r="M37" s="87"/>
      <c r="N37" s="87"/>
      <c r="O37" s="87"/>
      <c r="P37" s="87"/>
      <c r="Q37" s="87"/>
      <c r="R37" s="87"/>
      <c r="S37" s="87"/>
      <c r="T37" s="87"/>
      <c r="U37" s="87"/>
      <c r="V37" s="87"/>
      <c r="W37" s="87"/>
      <c r="X37" s="87"/>
      <c r="Y37" s="87"/>
      <c r="Z37" s="87"/>
      <c r="AA37" s="87"/>
      <c r="AB37" s="87"/>
      <c r="AC37" s="87"/>
      <c r="AD37" s="87"/>
      <c r="AE37" s="87"/>
      <c r="AF37" s="87"/>
      <c r="AG37" s="87"/>
      <c r="AH37" s="87"/>
      <c r="AI37" s="87"/>
      <c r="AJ37" s="87"/>
      <c r="AK37" s="103"/>
      <c r="AL37" s="228"/>
      <c r="AM37" s="119"/>
      <c r="AN37" s="119"/>
      <c r="AO37" s="119"/>
      <c r="AP37" s="119"/>
      <c r="AQ37" s="119"/>
      <c r="AR37" s="119"/>
      <c r="AS37" s="119"/>
      <c r="AT37" s="140"/>
      <c r="AU37" s="140"/>
      <c r="AV37" s="140"/>
      <c r="AW37" s="140"/>
      <c r="AX37" s="140"/>
      <c r="AY37" s="119"/>
      <c r="AZ37" s="119"/>
      <c r="BA37" s="119"/>
      <c r="BB37" s="119"/>
      <c r="BC37" s="119"/>
      <c r="BD37" s="119"/>
      <c r="BE37" s="119"/>
    </row>
    <row r="38" ht="33.0" customHeight="1">
      <c r="A38" s="113"/>
      <c r="B38" s="184" t="s">
        <v>59</v>
      </c>
      <c r="C38" s="185" t="s">
        <v>73</v>
      </c>
      <c r="D38" s="87"/>
      <c r="E38" s="87"/>
      <c r="F38" s="87"/>
      <c r="G38" s="87"/>
      <c r="H38" s="87"/>
      <c r="I38" s="87"/>
      <c r="J38" s="87"/>
      <c r="K38" s="87"/>
      <c r="L38" s="87"/>
      <c r="M38" s="87"/>
      <c r="N38" s="87"/>
      <c r="O38" s="87"/>
      <c r="P38" s="87"/>
      <c r="Q38" s="87"/>
      <c r="R38" s="87"/>
      <c r="S38" s="87"/>
      <c r="T38" s="87"/>
      <c r="U38" s="87"/>
      <c r="V38" s="87"/>
      <c r="W38" s="87"/>
      <c r="X38" s="87"/>
      <c r="Y38" s="87"/>
      <c r="Z38" s="87"/>
      <c r="AA38" s="87"/>
      <c r="AB38" s="87"/>
      <c r="AC38" s="87"/>
      <c r="AD38" s="87"/>
      <c r="AE38" s="87"/>
      <c r="AF38" s="87"/>
      <c r="AG38" s="87"/>
      <c r="AH38" s="87"/>
      <c r="AI38" s="87"/>
      <c r="AJ38" s="87"/>
      <c r="AK38" s="103"/>
      <c r="AL38" s="228"/>
      <c r="AM38" s="119"/>
      <c r="AN38" s="119"/>
      <c r="AO38" s="119"/>
      <c r="AP38" s="119"/>
      <c r="AQ38" s="119"/>
      <c r="AR38" s="119"/>
      <c r="AS38" s="119"/>
      <c r="AT38" s="140"/>
      <c r="AU38" s="140"/>
      <c r="AV38" s="140"/>
      <c r="AW38" s="140"/>
      <c r="AX38" s="140"/>
      <c r="AY38" s="119"/>
      <c r="AZ38" s="119"/>
      <c r="BA38" s="119"/>
      <c r="BB38" s="119"/>
      <c r="BC38" s="119"/>
      <c r="BD38" s="119"/>
      <c r="BE38" s="119"/>
    </row>
    <row r="39" ht="44.25" customHeight="1">
      <c r="A39" s="113"/>
      <c r="B39" s="184" t="s">
        <v>59</v>
      </c>
      <c r="C39" s="185" t="s">
        <v>74</v>
      </c>
      <c r="D39" s="87"/>
      <c r="E39" s="87"/>
      <c r="F39" s="87"/>
      <c r="G39" s="87"/>
      <c r="H39" s="87"/>
      <c r="I39" s="87"/>
      <c r="J39" s="87"/>
      <c r="K39" s="87"/>
      <c r="L39" s="87"/>
      <c r="M39" s="87"/>
      <c r="N39" s="87"/>
      <c r="O39" s="87"/>
      <c r="P39" s="87"/>
      <c r="Q39" s="87"/>
      <c r="R39" s="87"/>
      <c r="S39" s="87"/>
      <c r="T39" s="87"/>
      <c r="U39" s="87"/>
      <c r="V39" s="87"/>
      <c r="W39" s="87"/>
      <c r="X39" s="87"/>
      <c r="Y39" s="87"/>
      <c r="Z39" s="87"/>
      <c r="AA39" s="87"/>
      <c r="AB39" s="87"/>
      <c r="AC39" s="87"/>
      <c r="AD39" s="87"/>
      <c r="AE39" s="87"/>
      <c r="AF39" s="87"/>
      <c r="AG39" s="87"/>
      <c r="AH39" s="87"/>
      <c r="AI39" s="87"/>
      <c r="AJ39" s="87"/>
      <c r="AK39" s="103"/>
      <c r="AL39" s="228"/>
      <c r="AM39" s="119"/>
      <c r="AN39" s="119"/>
      <c r="AO39" s="119"/>
      <c r="AP39" s="119"/>
      <c r="AQ39" s="119"/>
      <c r="AR39" s="119"/>
      <c r="AS39" s="119"/>
      <c r="AT39" s="140"/>
      <c r="AU39" s="140"/>
      <c r="AV39" s="140"/>
      <c r="AW39" s="140"/>
      <c r="AX39" s="140"/>
      <c r="AY39" s="119"/>
      <c r="AZ39" s="119"/>
      <c r="BA39" s="119"/>
      <c r="BB39" s="119"/>
      <c r="BC39" s="119"/>
      <c r="BD39" s="119"/>
      <c r="BE39" s="119"/>
    </row>
    <row r="40" ht="4.5" customHeight="1">
      <c r="A40" s="108"/>
      <c r="B40" s="229"/>
      <c r="C40" s="226"/>
      <c r="D40" s="226"/>
      <c r="E40" s="226"/>
      <c r="F40" s="226"/>
      <c r="G40" s="226"/>
      <c r="H40" s="226"/>
      <c r="I40" s="226"/>
      <c r="J40" s="226"/>
      <c r="K40" s="226"/>
      <c r="L40" s="226"/>
      <c r="M40" s="226"/>
      <c r="N40" s="226"/>
      <c r="O40" s="226"/>
      <c r="P40" s="226"/>
      <c r="Q40" s="226"/>
      <c r="R40" s="226"/>
      <c r="S40" s="226"/>
      <c r="T40" s="226"/>
      <c r="U40" s="226"/>
      <c r="V40" s="226"/>
      <c r="W40" s="226"/>
      <c r="X40" s="226"/>
      <c r="Y40" s="226"/>
      <c r="Z40" s="226"/>
      <c r="AA40" s="226"/>
      <c r="AB40" s="226"/>
      <c r="AC40" s="226"/>
      <c r="AD40" s="226"/>
      <c r="AE40" s="226"/>
      <c r="AF40" s="226"/>
      <c r="AG40" s="226"/>
      <c r="AH40" s="226"/>
      <c r="AI40" s="226"/>
      <c r="AJ40" s="226"/>
      <c r="AK40" s="226"/>
      <c r="AL40" s="226"/>
      <c r="AM40" s="2"/>
      <c r="AN40" s="2"/>
      <c r="AO40" s="2"/>
      <c r="AP40" s="2"/>
      <c r="AQ40" s="2"/>
      <c r="AR40" s="2"/>
      <c r="AS40" s="2"/>
      <c r="AT40" s="2"/>
      <c r="AU40" s="2"/>
      <c r="AV40" s="2"/>
      <c r="AW40" s="2"/>
      <c r="AX40" s="2"/>
      <c r="AY40" s="2"/>
      <c r="AZ40" s="2"/>
      <c r="BA40" s="2"/>
      <c r="BB40" s="2"/>
      <c r="BC40" s="2"/>
      <c r="BD40" s="2"/>
      <c r="BE40" s="2"/>
    </row>
    <row r="41" ht="19.5" customHeight="1">
      <c r="A41" s="108"/>
      <c r="B41" s="230" t="s">
        <v>75</v>
      </c>
      <c r="C41" s="87"/>
      <c r="D41" s="87"/>
      <c r="E41" s="87"/>
      <c r="F41" s="87"/>
      <c r="G41" s="87"/>
      <c r="H41" s="87"/>
      <c r="I41" s="87"/>
      <c r="J41" s="87"/>
      <c r="K41" s="87"/>
      <c r="L41" s="87"/>
      <c r="M41" s="87"/>
      <c r="N41" s="87"/>
      <c r="O41" s="87"/>
      <c r="P41" s="87"/>
      <c r="Q41" s="87"/>
      <c r="R41" s="87"/>
      <c r="S41" s="87"/>
      <c r="T41" s="87"/>
      <c r="U41" s="87"/>
      <c r="V41" s="87"/>
      <c r="W41" s="87"/>
      <c r="X41" s="87"/>
      <c r="Y41" s="87"/>
      <c r="Z41" s="87"/>
      <c r="AA41" s="87"/>
      <c r="AB41" s="87"/>
      <c r="AC41" s="87"/>
      <c r="AD41" s="87"/>
      <c r="AE41" s="87"/>
      <c r="AF41" s="87"/>
      <c r="AG41" s="87"/>
      <c r="AH41" s="87"/>
      <c r="AI41" s="87"/>
      <c r="AJ41" s="87"/>
      <c r="AK41" s="103"/>
      <c r="AL41" s="149"/>
      <c r="AM41" s="2"/>
      <c r="AN41" s="2"/>
      <c r="AO41" s="2"/>
      <c r="AP41" s="2"/>
      <c r="AQ41" s="2"/>
      <c r="AR41" s="2"/>
      <c r="AS41" s="2"/>
      <c r="AT41" s="144"/>
      <c r="AU41" s="144"/>
      <c r="AV41" s="144"/>
      <c r="AW41" s="144"/>
      <c r="AX41" s="144"/>
      <c r="AY41" s="2"/>
      <c r="AZ41" s="2"/>
      <c r="BA41" s="2"/>
      <c r="BB41" s="2"/>
      <c r="BC41" s="2"/>
      <c r="BD41" s="2"/>
      <c r="BE41" s="2"/>
    </row>
    <row r="42" ht="16.5" customHeight="1">
      <c r="A42" s="108"/>
      <c r="B42" s="146" t="s">
        <v>59</v>
      </c>
      <c r="C42" s="231" t="s">
        <v>76</v>
      </c>
      <c r="D42" s="87"/>
      <c r="E42" s="87"/>
      <c r="F42" s="87"/>
      <c r="G42" s="87"/>
      <c r="H42" s="87"/>
      <c r="I42" s="87"/>
      <c r="J42" s="87"/>
      <c r="K42" s="87"/>
      <c r="L42" s="87"/>
      <c r="M42" s="87"/>
      <c r="N42" s="87"/>
      <c r="O42" s="87"/>
      <c r="P42" s="87"/>
      <c r="Q42" s="87"/>
      <c r="R42" s="87"/>
      <c r="S42" s="87"/>
      <c r="T42" s="87"/>
      <c r="U42" s="87"/>
      <c r="V42" s="87"/>
      <c r="W42" s="87"/>
      <c r="X42" s="87"/>
      <c r="Y42" s="87"/>
      <c r="Z42" s="87"/>
      <c r="AA42" s="87"/>
      <c r="AB42" s="87"/>
      <c r="AC42" s="87"/>
      <c r="AD42" s="87"/>
      <c r="AE42" s="87"/>
      <c r="AF42" s="87"/>
      <c r="AG42" s="87"/>
      <c r="AH42" s="87"/>
      <c r="AI42" s="87"/>
      <c r="AJ42" s="87"/>
      <c r="AK42" s="103"/>
      <c r="AL42" s="150"/>
      <c r="AM42" s="2"/>
      <c r="AN42" s="2"/>
      <c r="AO42" s="2"/>
      <c r="AP42" s="2"/>
      <c r="AQ42" s="2"/>
      <c r="AR42" s="2"/>
      <c r="AS42" s="2"/>
      <c r="AT42" s="144"/>
      <c r="AU42" s="144"/>
      <c r="AV42" s="144"/>
      <c r="AW42" s="144"/>
      <c r="AX42" s="144"/>
      <c r="AY42" s="2"/>
      <c r="AZ42" s="2"/>
      <c r="BA42" s="2"/>
      <c r="BB42" s="2"/>
      <c r="BC42" s="2"/>
      <c r="BD42" s="2"/>
      <c r="BE42" s="2"/>
    </row>
    <row r="43" ht="51.75" customHeight="1">
      <c r="A43" s="108"/>
      <c r="B43" s="232" t="s">
        <v>77</v>
      </c>
      <c r="C43" s="17"/>
      <c r="D43" s="17"/>
      <c r="E43" s="34"/>
      <c r="F43" s="233"/>
      <c r="G43" s="20"/>
      <c r="H43" s="20"/>
      <c r="I43" s="20"/>
      <c r="J43" s="20"/>
      <c r="K43" s="20"/>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1"/>
      <c r="AL43" s="113"/>
      <c r="AM43" s="2"/>
      <c r="AN43" s="2"/>
      <c r="AO43" s="2"/>
      <c r="AP43" s="2"/>
      <c r="AQ43" s="234" t="s">
        <v>78</v>
      </c>
      <c r="AR43" s="200"/>
      <c r="AS43" s="200"/>
      <c r="AT43" s="200"/>
      <c r="AU43" s="200"/>
      <c r="AV43" s="200"/>
      <c r="AW43" s="200"/>
      <c r="AX43" s="200"/>
      <c r="AY43" s="200"/>
      <c r="AZ43" s="200"/>
      <c r="BA43" s="200"/>
      <c r="BB43" s="200"/>
      <c r="BC43" s="200"/>
      <c r="BD43" s="200"/>
      <c r="BE43" s="201"/>
    </row>
    <row r="44" ht="47.25" customHeight="1">
      <c r="A44" s="108"/>
      <c r="B44" s="232" t="s">
        <v>79</v>
      </c>
      <c r="C44" s="17"/>
      <c r="D44" s="17"/>
      <c r="E44" s="34"/>
      <c r="F44" s="235"/>
      <c r="G44" s="80"/>
      <c r="H44" s="80"/>
      <c r="I44" s="80"/>
      <c r="J44" s="80"/>
      <c r="K44" s="80"/>
      <c r="L44" s="80"/>
      <c r="M44" s="80"/>
      <c r="N44" s="80"/>
      <c r="O44" s="80"/>
      <c r="P44" s="80"/>
      <c r="Q44" s="80"/>
      <c r="R44" s="80"/>
      <c r="S44" s="80"/>
      <c r="T44" s="80"/>
      <c r="U44" s="80"/>
      <c r="V44" s="80"/>
      <c r="W44" s="80"/>
      <c r="X44" s="80"/>
      <c r="Y44" s="80"/>
      <c r="Z44" s="80"/>
      <c r="AA44" s="80"/>
      <c r="AB44" s="80"/>
      <c r="AC44" s="80"/>
      <c r="AD44" s="80"/>
      <c r="AE44" s="80"/>
      <c r="AF44" s="80"/>
      <c r="AG44" s="80"/>
      <c r="AH44" s="80"/>
      <c r="AI44" s="80"/>
      <c r="AJ44" s="80"/>
      <c r="AK44" s="236"/>
      <c r="AL44" s="113"/>
      <c r="AM44" s="2"/>
      <c r="AN44" s="2"/>
      <c r="AO44" s="2"/>
      <c r="AP44" s="2"/>
      <c r="AQ44" s="217"/>
      <c r="AR44" s="53"/>
      <c r="AS44" s="53"/>
      <c r="AT44" s="53"/>
      <c r="AU44" s="53"/>
      <c r="AV44" s="53"/>
      <c r="AW44" s="53"/>
      <c r="AX44" s="53"/>
      <c r="AY44" s="53"/>
      <c r="AZ44" s="53"/>
      <c r="BA44" s="53"/>
      <c r="BB44" s="53"/>
      <c r="BC44" s="53"/>
      <c r="BD44" s="53"/>
      <c r="BE44" s="218"/>
    </row>
    <row r="45" ht="13.5" customHeight="1">
      <c r="A45" s="108"/>
      <c r="B45" s="237"/>
      <c r="C45" s="237"/>
      <c r="D45" s="237"/>
      <c r="E45" s="237"/>
      <c r="F45" s="237"/>
      <c r="G45" s="237"/>
      <c r="H45" s="237"/>
      <c r="I45" s="237"/>
      <c r="J45" s="237"/>
      <c r="K45" s="237"/>
      <c r="L45" s="237"/>
      <c r="M45" s="237"/>
      <c r="N45" s="237"/>
      <c r="O45" s="237"/>
      <c r="P45" s="237"/>
      <c r="Q45" s="237"/>
      <c r="R45" s="237"/>
      <c r="S45" s="237"/>
      <c r="T45" s="237"/>
      <c r="U45" s="237"/>
      <c r="V45" s="237"/>
      <c r="W45" s="237"/>
      <c r="X45" s="237"/>
      <c r="Y45" s="237"/>
      <c r="Z45" s="237"/>
      <c r="AA45" s="237"/>
      <c r="AB45" s="237"/>
      <c r="AC45" s="237"/>
      <c r="AD45" s="237"/>
      <c r="AE45" s="237"/>
      <c r="AF45" s="237"/>
      <c r="AG45" s="237"/>
      <c r="AH45" s="237"/>
      <c r="AI45" s="237"/>
      <c r="AJ45" s="237"/>
      <c r="AK45" s="237"/>
      <c r="AL45" s="237"/>
      <c r="AM45" s="238"/>
      <c r="AN45" s="2"/>
      <c r="AO45" s="2"/>
      <c r="AP45" s="2"/>
      <c r="AQ45" s="2"/>
      <c r="AR45" s="2"/>
      <c r="AS45" s="2"/>
      <c r="AT45" s="144"/>
      <c r="AU45" s="144"/>
      <c r="AV45" s="144"/>
      <c r="AW45" s="144"/>
      <c r="AX45" s="144"/>
      <c r="AY45" s="2"/>
      <c r="AZ45" s="2"/>
      <c r="BA45" s="2"/>
      <c r="BB45" s="2"/>
      <c r="BC45" s="2"/>
      <c r="BD45" s="2"/>
      <c r="BE45" s="2"/>
    </row>
    <row r="46" ht="30.75" customHeight="1">
      <c r="A46" s="239"/>
      <c r="B46" s="240" t="s">
        <v>80</v>
      </c>
      <c r="C46" s="87"/>
      <c r="D46" s="87"/>
      <c r="E46" s="87"/>
      <c r="F46" s="87"/>
      <c r="G46" s="87"/>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103"/>
      <c r="AL46" s="239"/>
      <c r="AM46" s="5"/>
      <c r="AN46" s="5"/>
      <c r="AO46" s="5"/>
      <c r="AP46" s="5"/>
      <c r="AQ46" s="5"/>
      <c r="AR46" s="5"/>
      <c r="AS46" s="5"/>
      <c r="AT46" s="241"/>
      <c r="AU46" s="241"/>
      <c r="AV46" s="241"/>
      <c r="AW46" s="241"/>
      <c r="AX46" s="241"/>
      <c r="AY46" s="5"/>
      <c r="AZ46" s="5"/>
      <c r="BA46" s="5"/>
      <c r="BB46" s="5"/>
      <c r="BC46" s="5"/>
      <c r="BD46" s="5"/>
      <c r="BE46" s="5"/>
    </row>
    <row r="47" ht="17.25" customHeight="1">
      <c r="A47" s="239"/>
      <c r="B47" s="242" t="s">
        <v>81</v>
      </c>
      <c r="C47" s="87"/>
      <c r="D47" s="87"/>
      <c r="E47" s="87"/>
      <c r="F47" s="87"/>
      <c r="G47" s="87"/>
      <c r="H47" s="87"/>
      <c r="I47" s="87"/>
      <c r="J47" s="87"/>
      <c r="K47" s="87"/>
      <c r="L47" s="87"/>
      <c r="M47" s="87"/>
      <c r="N47" s="87"/>
      <c r="O47" s="87"/>
      <c r="P47" s="87"/>
      <c r="Q47" s="87"/>
      <c r="R47" s="87"/>
      <c r="S47" s="87"/>
      <c r="T47" s="87"/>
      <c r="U47" s="87"/>
      <c r="V47" s="87"/>
      <c r="W47" s="87"/>
      <c r="X47" s="87"/>
      <c r="Y47" s="87"/>
      <c r="Z47" s="87"/>
      <c r="AA47" s="87"/>
      <c r="AB47" s="87"/>
      <c r="AC47" s="87"/>
      <c r="AD47" s="87"/>
      <c r="AE47" s="87"/>
      <c r="AF47" s="87"/>
      <c r="AG47" s="87"/>
      <c r="AH47" s="87"/>
      <c r="AI47" s="87"/>
      <c r="AJ47" s="87"/>
      <c r="AK47" s="103"/>
      <c r="AL47" s="239"/>
      <c r="AM47" s="243" t="s">
        <v>82</v>
      </c>
      <c r="AN47" s="243">
        <f>COUNTA('別紙様式3-2（加算　個票）'!P14:P1213)+COUNTA('別紙様式3-2（加算　個票）'!Y14:Y1213)-COUNTIF('別紙様式3-2（加算　個票）'!Y14:Y1213, "―")</f>
        <v>0</v>
      </c>
      <c r="AO47" s="244"/>
      <c r="AP47" s="244"/>
      <c r="AQ47" s="5"/>
      <c r="AR47" s="5"/>
      <c r="AS47" s="5"/>
      <c r="AT47" s="241"/>
      <c r="AU47" s="241"/>
      <c r="AV47" s="241"/>
      <c r="AW47" s="241"/>
      <c r="AX47" s="241"/>
      <c r="AY47" s="5"/>
      <c r="AZ47" s="5"/>
      <c r="BA47" s="5"/>
      <c r="BB47" s="5"/>
      <c r="BC47" s="5"/>
      <c r="BD47" s="5"/>
      <c r="BE47" s="5"/>
    </row>
    <row r="48" ht="26.25" customHeight="1">
      <c r="A48" s="239"/>
      <c r="B48" s="245" t="s">
        <v>83</v>
      </c>
      <c r="C48" s="17"/>
      <c r="D48" s="17"/>
      <c r="E48" s="17"/>
      <c r="F48" s="17"/>
      <c r="G48" s="17"/>
      <c r="H48" s="17"/>
      <c r="I48" s="17"/>
      <c r="J48" s="17"/>
      <c r="K48" s="17"/>
      <c r="L48" s="17"/>
      <c r="M48" s="17"/>
      <c r="N48" s="17"/>
      <c r="O48" s="17"/>
      <c r="P48" s="17"/>
      <c r="Q48" s="17"/>
      <c r="R48" s="17"/>
      <c r="S48" s="17"/>
      <c r="T48" s="17"/>
      <c r="U48" s="17"/>
      <c r="V48" s="17"/>
      <c r="W48" s="17"/>
      <c r="X48" s="17"/>
      <c r="Y48" s="17"/>
      <c r="Z48" s="17"/>
      <c r="AA48" s="17"/>
      <c r="AB48" s="17"/>
      <c r="AC48" s="17"/>
      <c r="AD48" s="17"/>
      <c r="AE48" s="17"/>
      <c r="AF48" s="17"/>
      <c r="AG48" s="17"/>
      <c r="AH48" s="17"/>
      <c r="AI48" s="17"/>
      <c r="AJ48" s="17"/>
      <c r="AK48" s="167" t="str">
        <f>IF(H7="", "", IF(AN47=AN51, "○", "×"))</f>
        <v/>
      </c>
      <c r="AL48" s="239"/>
      <c r="AM48" s="243" t="s">
        <v>84</v>
      </c>
      <c r="AN48" s="243">
        <f>$AN$47-(COUNTIF('別紙様式3-2（加算　個票）'!$P$14:$P$1213,"処遇加算Ⅳ")+COUNTIF('別紙様式3-2（加算　個票）'!$Y$14:$Y$1213, "処遇加算Ⅳ"))</f>
        <v>0</v>
      </c>
      <c r="AO48" s="244"/>
      <c r="AP48" s="244"/>
      <c r="AQ48" s="5"/>
      <c r="AR48" s="5"/>
      <c r="AS48" s="5"/>
      <c r="AT48" s="241"/>
      <c r="AU48" s="241"/>
      <c r="AV48" s="241"/>
      <c r="AW48" s="241"/>
      <c r="AX48" s="241"/>
      <c r="AY48" s="5"/>
      <c r="AZ48" s="5"/>
      <c r="BA48" s="5"/>
      <c r="BB48" s="5"/>
      <c r="BC48" s="5"/>
      <c r="BD48" s="5"/>
      <c r="BE48" s="5"/>
    </row>
    <row r="49" ht="30.75" customHeight="1">
      <c r="A49" s="239"/>
      <c r="B49" s="246" t="s">
        <v>85</v>
      </c>
      <c r="C49" s="24"/>
      <c r="D49" s="24"/>
      <c r="E49" s="24"/>
      <c r="F49" s="24"/>
      <c r="G49" s="24"/>
      <c r="H49" s="24"/>
      <c r="I49" s="24"/>
      <c r="J49" s="24"/>
      <c r="K49" s="24"/>
      <c r="L49" s="24"/>
      <c r="M49" s="24"/>
      <c r="N49" s="24"/>
      <c r="O49" s="24"/>
      <c r="P49" s="24"/>
      <c r="Q49" s="24"/>
      <c r="R49" s="24"/>
      <c r="S49" s="90"/>
      <c r="T49" s="247">
        <f>'別紙様式3-2（加算　個票）'!N6</f>
        <v>0</v>
      </c>
      <c r="U49" s="24"/>
      <c r="V49" s="24"/>
      <c r="W49" s="24"/>
      <c r="X49" s="115"/>
      <c r="Y49" s="248" t="s">
        <v>49</v>
      </c>
      <c r="Z49" s="5"/>
      <c r="AA49" s="108"/>
      <c r="AB49" s="108"/>
      <c r="AC49" s="108"/>
      <c r="AD49" s="108"/>
      <c r="AE49" s="239"/>
      <c r="AF49" s="239"/>
      <c r="AG49" s="239"/>
      <c r="AH49" s="239"/>
      <c r="AI49" s="239"/>
      <c r="AJ49" s="239"/>
      <c r="AK49" s="239"/>
      <c r="AL49" s="239"/>
      <c r="AM49" s="243" t="s">
        <v>86</v>
      </c>
      <c r="AN49" s="243">
        <f>AN48-(COUNTIF('別紙様式3-2（加算　個票）'!$P$14:$P$1213,"処遇加算Ⅲ")+COUNTIF('別紙様式3-2（加算　個票）'!$Y$14:$Y$1213, "処遇加算Ⅲ"))</f>
        <v>0</v>
      </c>
      <c r="AO49" s="244"/>
      <c r="AP49" s="244"/>
      <c r="AQ49" s="241"/>
      <c r="AR49" s="5"/>
      <c r="AS49" s="5"/>
      <c r="AT49" s="5"/>
      <c r="AU49" s="5"/>
      <c r="AV49" s="5"/>
      <c r="AW49" s="5"/>
      <c r="AX49" s="5"/>
      <c r="AY49" s="5"/>
      <c r="AZ49" s="5"/>
      <c r="BA49" s="5"/>
      <c r="BB49" s="5"/>
      <c r="BC49" s="5"/>
      <c r="BD49" s="5"/>
      <c r="BE49" s="5"/>
    </row>
    <row r="50" ht="30.75" customHeight="1">
      <c r="A50" s="239"/>
      <c r="B50" s="249" t="s">
        <v>87</v>
      </c>
      <c r="C50" s="17"/>
      <c r="D50" s="17"/>
      <c r="E50" s="17"/>
      <c r="F50" s="17"/>
      <c r="G50" s="17"/>
      <c r="H50" s="17"/>
      <c r="I50" s="17"/>
      <c r="J50" s="17"/>
      <c r="K50" s="17"/>
      <c r="L50" s="17"/>
      <c r="M50" s="17"/>
      <c r="N50" s="17"/>
      <c r="O50" s="17"/>
      <c r="P50" s="17"/>
      <c r="Q50" s="17"/>
      <c r="R50" s="17"/>
      <c r="S50" s="164"/>
      <c r="T50" s="250"/>
      <c r="U50" s="13"/>
      <c r="V50" s="13"/>
      <c r="W50" s="13"/>
      <c r="X50" s="14"/>
      <c r="Y50" s="251" t="s">
        <v>49</v>
      </c>
      <c r="Z50" s="108" t="s">
        <v>52</v>
      </c>
      <c r="AA50" s="167" t="str">
        <f>IF(H7="", "", IF(T50&gt;=T49, "○", "×"))</f>
        <v/>
      </c>
      <c r="AB50" s="189"/>
      <c r="AC50" s="189"/>
      <c r="AD50" s="189"/>
      <c r="AE50" s="239"/>
      <c r="AF50" s="239"/>
      <c r="AG50" s="239"/>
      <c r="AH50" s="239"/>
      <c r="AI50" s="239"/>
      <c r="AJ50" s="239"/>
      <c r="AK50" s="239"/>
      <c r="AL50" s="239"/>
      <c r="AM50" s="252" t="s">
        <v>88</v>
      </c>
      <c r="AN50" s="252">
        <f>AN49-(COUNTIF('別紙様式3-2（加算　個票）'!$P$14:$P$1213,"処遇加算Ⅱ")+COUNTIF('別紙様式3-2（加算　個票）'!$Y$14:$Y$1213, "処遇加算Ⅱ"))</f>
        <v>0</v>
      </c>
      <c r="AO50" s="244"/>
      <c r="AP50" s="244"/>
      <c r="AQ50" s="241"/>
      <c r="AR50" s="5"/>
      <c r="AS50" s="5"/>
      <c r="AT50" s="5"/>
      <c r="AU50" s="5"/>
      <c r="AV50" s="5"/>
      <c r="AW50" s="5"/>
      <c r="AX50" s="5"/>
      <c r="AY50" s="5"/>
      <c r="AZ50" s="5"/>
      <c r="BA50" s="5"/>
      <c r="BB50" s="5"/>
      <c r="BC50" s="5"/>
      <c r="BD50" s="5"/>
      <c r="BE50" s="5"/>
    </row>
    <row r="51" ht="12.0" customHeight="1">
      <c r="A51" s="239"/>
      <c r="B51" s="253"/>
      <c r="C51" s="253"/>
      <c r="D51" s="253"/>
      <c r="E51" s="253"/>
      <c r="F51" s="253"/>
      <c r="G51" s="253"/>
      <c r="H51" s="253"/>
      <c r="I51" s="253"/>
      <c r="J51" s="253"/>
      <c r="K51" s="253"/>
      <c r="L51" s="253"/>
      <c r="M51" s="253"/>
      <c r="N51" s="253"/>
      <c r="O51" s="253"/>
      <c r="P51" s="253"/>
      <c r="Q51" s="253"/>
      <c r="R51" s="253"/>
      <c r="S51" s="253"/>
      <c r="T51" s="253"/>
      <c r="U51" s="253"/>
      <c r="V51" s="253"/>
      <c r="W51" s="253"/>
      <c r="X51" s="253"/>
      <c r="Y51" s="253"/>
      <c r="Z51" s="253"/>
      <c r="AA51" s="253"/>
      <c r="AB51" s="253"/>
      <c r="AC51" s="253"/>
      <c r="AD51" s="253"/>
      <c r="AE51" s="253"/>
      <c r="AF51" s="253"/>
      <c r="AG51" s="253"/>
      <c r="AH51" s="253"/>
      <c r="AI51" s="253"/>
      <c r="AJ51" s="253"/>
      <c r="AK51" s="253"/>
      <c r="AL51" s="239"/>
      <c r="AM51" s="254" t="s">
        <v>89</v>
      </c>
      <c r="AN51" s="243">
        <f>COUNTIF('別紙様式3-2（加算　個票）'!T:T, "○")+COUNTIF('別紙様式3-2（加算　個票）'!AB:AB, "○")</f>
        <v>0</v>
      </c>
      <c r="AO51" s="244"/>
      <c r="AP51" s="244"/>
      <c r="AQ51" s="5"/>
      <c r="AR51" s="5"/>
      <c r="AS51" s="5"/>
      <c r="AT51" s="241"/>
      <c r="AU51" s="241"/>
      <c r="AV51" s="241"/>
      <c r="AW51" s="241"/>
      <c r="AX51" s="241"/>
      <c r="AY51" s="5"/>
      <c r="AZ51" s="5"/>
      <c r="BA51" s="5"/>
      <c r="BB51" s="5"/>
      <c r="BC51" s="5"/>
      <c r="BD51" s="5"/>
      <c r="BE51" s="5"/>
    </row>
    <row r="52" ht="32.25" customHeight="1">
      <c r="A52" s="108"/>
      <c r="B52" s="242" t="s">
        <v>90</v>
      </c>
      <c r="C52" s="87"/>
      <c r="D52" s="87"/>
      <c r="E52" s="87"/>
      <c r="F52" s="87"/>
      <c r="G52" s="87"/>
      <c r="H52" s="87"/>
      <c r="I52" s="87"/>
      <c r="J52" s="87"/>
      <c r="K52" s="87"/>
      <c r="L52" s="87"/>
      <c r="M52" s="87"/>
      <c r="N52" s="87"/>
      <c r="O52" s="87"/>
      <c r="P52" s="87"/>
      <c r="Q52" s="87"/>
      <c r="R52" s="87"/>
      <c r="S52" s="87"/>
      <c r="T52" s="87"/>
      <c r="U52" s="87"/>
      <c r="V52" s="87"/>
      <c r="W52" s="87"/>
      <c r="X52" s="87"/>
      <c r="Y52" s="87"/>
      <c r="Z52" s="87"/>
      <c r="AA52" s="87"/>
      <c r="AB52" s="87"/>
      <c r="AC52" s="87"/>
      <c r="AD52" s="87"/>
      <c r="AE52" s="87"/>
      <c r="AF52" s="87"/>
      <c r="AG52" s="87"/>
      <c r="AH52" s="87"/>
      <c r="AI52" s="87"/>
      <c r="AJ52" s="87"/>
      <c r="AK52" s="103"/>
      <c r="AL52" s="108"/>
      <c r="AM52" s="2"/>
      <c r="AN52" s="255"/>
      <c r="AO52" s="244"/>
      <c r="AP52" s="244"/>
      <c r="AQ52" s="2"/>
      <c r="AR52" s="2"/>
      <c r="AS52" s="2"/>
      <c r="AT52" s="2"/>
      <c r="AU52" s="2"/>
      <c r="AV52" s="2"/>
      <c r="AW52" s="2"/>
      <c r="AX52" s="2"/>
      <c r="AY52" s="2"/>
      <c r="AZ52" s="2"/>
      <c r="BA52" s="2"/>
      <c r="BB52" s="2"/>
      <c r="BC52" s="2"/>
      <c r="BD52" s="2"/>
      <c r="BE52" s="2"/>
    </row>
    <row r="53" ht="21.0" customHeight="1">
      <c r="A53" s="108"/>
      <c r="B53" s="245" t="s">
        <v>91</v>
      </c>
      <c r="C53" s="17"/>
      <c r="D53" s="17"/>
      <c r="E53" s="17"/>
      <c r="F53" s="17"/>
      <c r="G53" s="17"/>
      <c r="H53" s="17"/>
      <c r="I53" s="17"/>
      <c r="J53" s="17"/>
      <c r="K53" s="17"/>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67" t="str">
        <f>IF(H7="", "", IF(AN53=AN54, "○", "×"))</f>
        <v/>
      </c>
      <c r="AL53" s="108"/>
      <c r="AM53" s="256" t="s">
        <v>92</v>
      </c>
      <c r="AN53" s="257">
        <f>COUNT('別紙様式3-2（加算　個票）'!U:U)+COUNT('別紙様式3-2（加算　個票）'!AC:AD)</f>
        <v>0</v>
      </c>
      <c r="AO53" s="244"/>
      <c r="AP53" s="244"/>
      <c r="AQ53" s="2"/>
      <c r="AR53" s="2"/>
      <c r="AS53" s="2"/>
      <c r="AT53" s="2"/>
      <c r="AU53" s="2"/>
      <c r="AV53" s="2"/>
      <c r="AW53" s="2"/>
      <c r="AX53" s="2"/>
      <c r="AY53" s="2"/>
      <c r="AZ53" s="2"/>
      <c r="BA53" s="2"/>
      <c r="BB53" s="2"/>
      <c r="BC53" s="2"/>
      <c r="BD53" s="2"/>
      <c r="BE53" s="2"/>
    </row>
    <row r="54" ht="25.5" customHeight="1">
      <c r="A54" s="108"/>
      <c r="B54" s="249" t="s">
        <v>93</v>
      </c>
      <c r="C54" s="17"/>
      <c r="D54" s="17"/>
      <c r="E54" s="17"/>
      <c r="F54" s="17"/>
      <c r="G54" s="17"/>
      <c r="H54" s="17"/>
      <c r="I54" s="17"/>
      <c r="J54" s="17"/>
      <c r="K54" s="17"/>
      <c r="L54" s="17"/>
      <c r="M54" s="17"/>
      <c r="N54" s="17"/>
      <c r="O54" s="17"/>
      <c r="P54" s="17"/>
      <c r="Q54" s="17"/>
      <c r="R54" s="17"/>
      <c r="S54" s="18"/>
      <c r="T54" s="247">
        <f>'別紙様式3-2（加算　個票）'!N7</f>
        <v>0</v>
      </c>
      <c r="U54" s="24"/>
      <c r="V54" s="24"/>
      <c r="W54" s="24"/>
      <c r="X54" s="115"/>
      <c r="Y54" s="258" t="s">
        <v>49</v>
      </c>
      <c r="Z54" s="259" t="s">
        <v>52</v>
      </c>
      <c r="AA54" s="176"/>
      <c r="AB54" s="108"/>
      <c r="AC54" s="108"/>
      <c r="AD54" s="108"/>
      <c r="AE54" s="108"/>
      <c r="AF54" s="108"/>
      <c r="AG54" s="108" t="s">
        <v>52</v>
      </c>
      <c r="AH54" s="260" t="str">
        <f>IF(T55&lt;T54,"×","")</f>
        <v/>
      </c>
      <c r="AI54" s="108"/>
      <c r="AJ54" s="108"/>
      <c r="AK54" s="108"/>
      <c r="AL54" s="108"/>
      <c r="AM54" s="261" t="s">
        <v>94</v>
      </c>
      <c r="AN54" s="262">
        <f>COUNTIF('別紙様式3-2（加算　個票）'!V:V, "○")+COUNTIF('別紙様式3-2（加算　個票）'!AE:AE, "○")</f>
        <v>0</v>
      </c>
      <c r="AO54" s="244"/>
      <c r="AP54" s="244"/>
      <c r="AQ54" s="263" t="s">
        <v>95</v>
      </c>
      <c r="AR54" s="13"/>
      <c r="AS54" s="13"/>
      <c r="AT54" s="13"/>
      <c r="AU54" s="13"/>
      <c r="AV54" s="13"/>
      <c r="AW54" s="13"/>
      <c r="AX54" s="13"/>
      <c r="AY54" s="13"/>
      <c r="AZ54" s="13"/>
      <c r="BA54" s="13"/>
      <c r="BB54" s="13"/>
      <c r="BC54" s="13"/>
      <c r="BD54" s="13"/>
      <c r="BE54" s="14"/>
    </row>
    <row r="55" ht="23.25" customHeight="1">
      <c r="A55" s="108"/>
      <c r="B55" s="264" t="s">
        <v>96</v>
      </c>
      <c r="C55" s="24"/>
      <c r="D55" s="24"/>
      <c r="E55" s="24"/>
      <c r="F55" s="24"/>
      <c r="G55" s="24"/>
      <c r="H55" s="24"/>
      <c r="I55" s="24"/>
      <c r="J55" s="24"/>
      <c r="K55" s="24"/>
      <c r="L55" s="24"/>
      <c r="M55" s="24"/>
      <c r="N55" s="24"/>
      <c r="O55" s="24"/>
      <c r="P55" s="24"/>
      <c r="Q55" s="24"/>
      <c r="R55" s="24"/>
      <c r="S55" s="115"/>
      <c r="T55" s="265"/>
      <c r="U55" s="20"/>
      <c r="V55" s="20"/>
      <c r="W55" s="20"/>
      <c r="X55" s="21"/>
      <c r="Y55" s="266" t="s">
        <v>49</v>
      </c>
      <c r="Z55" s="108"/>
      <c r="AA55" s="267" t="s">
        <v>97</v>
      </c>
      <c r="AB55" s="268">
        <f>IFERROR(T56/T54*100,0)</f>
        <v>0</v>
      </c>
      <c r="AC55" s="13"/>
      <c r="AD55" s="14"/>
      <c r="AE55" s="269" t="s">
        <v>98</v>
      </c>
      <c r="AF55" s="270" t="s">
        <v>99</v>
      </c>
      <c r="AG55" s="108" t="s">
        <v>52</v>
      </c>
      <c r="AH55" s="167" t="str">
        <f>IF(T54=0,"",(IF(AND(AB55&gt;=200/3,T56&lt;=T55),"○","×")))</f>
        <v/>
      </c>
      <c r="AI55" s="189"/>
      <c r="AJ55" s="189"/>
      <c r="AK55" s="189"/>
      <c r="AL55" s="189"/>
      <c r="AM55" s="271"/>
      <c r="AN55" s="272"/>
      <c r="AO55" s="255"/>
      <c r="AP55" s="255"/>
      <c r="AQ55" s="263" t="s">
        <v>100</v>
      </c>
      <c r="AR55" s="13"/>
      <c r="AS55" s="13"/>
      <c r="AT55" s="13"/>
      <c r="AU55" s="13"/>
      <c r="AV55" s="13"/>
      <c r="AW55" s="13"/>
      <c r="AX55" s="13"/>
      <c r="AY55" s="13"/>
      <c r="AZ55" s="13"/>
      <c r="BA55" s="13"/>
      <c r="BB55" s="13"/>
      <c r="BC55" s="13"/>
      <c r="BD55" s="13"/>
      <c r="BE55" s="14"/>
    </row>
    <row r="56" ht="26.25" customHeight="1">
      <c r="A56" s="108"/>
      <c r="B56" s="273"/>
      <c r="C56" s="274" t="s">
        <v>101</v>
      </c>
      <c r="D56" s="17"/>
      <c r="E56" s="17"/>
      <c r="F56" s="17"/>
      <c r="G56" s="17"/>
      <c r="H56" s="17"/>
      <c r="I56" s="17"/>
      <c r="J56" s="17"/>
      <c r="K56" s="17"/>
      <c r="L56" s="17"/>
      <c r="M56" s="17"/>
      <c r="N56" s="17"/>
      <c r="O56" s="17"/>
      <c r="P56" s="17"/>
      <c r="Q56" s="17"/>
      <c r="R56" s="17"/>
      <c r="S56" s="17"/>
      <c r="T56" s="275"/>
      <c r="U56" s="40"/>
      <c r="V56" s="40"/>
      <c r="W56" s="40"/>
      <c r="X56" s="41"/>
      <c r="Y56" s="276" t="s">
        <v>49</v>
      </c>
      <c r="Z56" s="277" t="s">
        <v>52</v>
      </c>
      <c r="AA56" s="278"/>
      <c r="AB56" s="279"/>
      <c r="AC56" s="280"/>
      <c r="AD56" s="281"/>
      <c r="AE56" s="281"/>
      <c r="AF56" s="270"/>
      <c r="AG56" s="108"/>
      <c r="AH56" s="108"/>
      <c r="AI56" s="189"/>
      <c r="AJ56" s="108"/>
      <c r="AK56" s="189"/>
      <c r="AL56" s="189"/>
      <c r="AM56" s="272"/>
      <c r="AN56" s="272"/>
      <c r="AO56" s="255"/>
      <c r="AP56" s="255"/>
      <c r="AQ56" s="2"/>
      <c r="AR56" s="2"/>
      <c r="AS56" s="2"/>
      <c r="AT56" s="2"/>
      <c r="AU56" s="2"/>
      <c r="AV56" s="2"/>
      <c r="AW56" s="2"/>
      <c r="AX56" s="2"/>
      <c r="AY56" s="2"/>
      <c r="AZ56" s="2"/>
      <c r="BA56" s="2"/>
      <c r="BB56" s="2"/>
      <c r="BC56" s="2"/>
      <c r="BD56" s="2"/>
      <c r="BE56" s="2"/>
    </row>
    <row r="57" ht="16.5" customHeight="1">
      <c r="A57" s="108"/>
      <c r="B57" s="108"/>
      <c r="C57" s="108"/>
      <c r="D57" s="108"/>
      <c r="E57" s="108"/>
      <c r="F57" s="108"/>
      <c r="G57" s="108"/>
      <c r="H57" s="108"/>
      <c r="I57" s="108"/>
      <c r="J57" s="108"/>
      <c r="K57" s="108"/>
      <c r="L57" s="108"/>
      <c r="M57" s="108"/>
      <c r="N57" s="108"/>
      <c r="O57" s="108"/>
      <c r="P57" s="108"/>
      <c r="Q57" s="108"/>
      <c r="R57" s="108"/>
      <c r="S57" s="108"/>
      <c r="T57" s="108"/>
      <c r="U57" s="108"/>
      <c r="V57" s="108"/>
      <c r="W57" s="108"/>
      <c r="X57" s="108"/>
      <c r="Y57" s="108"/>
      <c r="Z57" s="108"/>
      <c r="AA57" s="108"/>
      <c r="AB57" s="108"/>
      <c r="AC57" s="108"/>
      <c r="AD57" s="108"/>
      <c r="AE57" s="108"/>
      <c r="AF57" s="108"/>
      <c r="AG57" s="108"/>
      <c r="AH57" s="108"/>
      <c r="AI57" s="108"/>
      <c r="AJ57" s="189"/>
      <c r="AK57" s="189"/>
      <c r="AL57" s="189"/>
      <c r="AM57" s="272"/>
      <c r="AN57" s="272"/>
      <c r="AO57" s="255"/>
      <c r="AP57" s="255"/>
      <c r="AQ57" s="2"/>
      <c r="AR57" s="2"/>
      <c r="AS57" s="2"/>
      <c r="AT57" s="2"/>
      <c r="AU57" s="2"/>
      <c r="AV57" s="2"/>
      <c r="AW57" s="2"/>
      <c r="AX57" s="2"/>
      <c r="AY57" s="2"/>
      <c r="AZ57" s="2"/>
      <c r="BA57" s="2"/>
      <c r="BB57" s="2"/>
      <c r="BC57" s="2"/>
      <c r="BD57" s="2"/>
      <c r="BE57" s="2"/>
    </row>
    <row r="58" ht="18.0" customHeight="1">
      <c r="A58" s="108"/>
      <c r="B58" s="149" t="s">
        <v>102</v>
      </c>
      <c r="C58" s="149"/>
      <c r="D58" s="149"/>
      <c r="E58" s="149"/>
      <c r="F58" s="149"/>
      <c r="G58" s="149"/>
      <c r="H58" s="149"/>
      <c r="I58" s="149"/>
      <c r="J58" s="149"/>
      <c r="K58" s="149"/>
      <c r="L58" s="149"/>
      <c r="M58" s="2"/>
      <c r="N58" s="2"/>
      <c r="O58" s="2"/>
      <c r="P58" s="2"/>
      <c r="Q58" s="2"/>
      <c r="R58" s="2"/>
      <c r="S58" s="2"/>
      <c r="T58" s="2"/>
      <c r="U58" s="2"/>
      <c r="V58" s="2"/>
      <c r="W58" s="2"/>
      <c r="X58" s="2"/>
      <c r="Y58" s="2"/>
      <c r="Z58" s="108"/>
      <c r="AA58" s="108"/>
      <c r="AB58" s="108"/>
      <c r="AC58" s="108"/>
      <c r="AD58" s="108"/>
      <c r="AE58" s="108"/>
      <c r="AF58" s="108"/>
      <c r="AG58" s="108"/>
      <c r="AH58" s="108"/>
      <c r="AI58" s="108"/>
      <c r="AJ58" s="108"/>
      <c r="AK58" s="108"/>
      <c r="AL58" s="108"/>
      <c r="AM58" s="272"/>
      <c r="AN58" s="272"/>
      <c r="AO58" s="255"/>
      <c r="AP58" s="255"/>
      <c r="AQ58" s="2"/>
      <c r="AR58" s="2"/>
      <c r="AS58" s="2"/>
      <c r="AT58" s="2"/>
      <c r="AU58" s="2"/>
      <c r="AV58" s="2"/>
      <c r="AW58" s="2"/>
      <c r="AX58" s="2"/>
      <c r="AY58" s="2"/>
      <c r="AZ58" s="2"/>
      <c r="BA58" s="2"/>
      <c r="BB58" s="2"/>
      <c r="BC58" s="2"/>
      <c r="BD58" s="2"/>
      <c r="BE58" s="2"/>
    </row>
    <row r="59" ht="3.0" customHeight="1">
      <c r="A59" s="108"/>
      <c r="B59" s="108"/>
      <c r="C59" s="149"/>
      <c r="D59" s="149"/>
      <c r="E59" s="149"/>
      <c r="F59" s="149"/>
      <c r="G59" s="149"/>
      <c r="H59" s="149"/>
      <c r="I59" s="149"/>
      <c r="J59" s="149"/>
      <c r="K59" s="149"/>
      <c r="L59" s="149"/>
      <c r="M59" s="149"/>
      <c r="N59" s="149"/>
      <c r="O59" s="149"/>
      <c r="P59" s="149"/>
      <c r="Q59" s="149"/>
      <c r="R59" s="149"/>
      <c r="S59" s="149"/>
      <c r="T59" s="149"/>
      <c r="U59" s="149"/>
      <c r="V59" s="149"/>
      <c r="W59" s="149"/>
      <c r="X59" s="149"/>
      <c r="Y59" s="149"/>
      <c r="Z59" s="149"/>
      <c r="AA59" s="149"/>
      <c r="AB59" s="149"/>
      <c r="AC59" s="149"/>
      <c r="AD59" s="149"/>
      <c r="AE59" s="149"/>
      <c r="AF59" s="149"/>
      <c r="AG59" s="149"/>
      <c r="AH59" s="149"/>
      <c r="AI59" s="149"/>
      <c r="AJ59" s="149"/>
      <c r="AK59" s="149"/>
      <c r="AL59" s="239"/>
      <c r="AM59" s="244"/>
      <c r="AN59" s="244"/>
      <c r="AO59" s="272"/>
      <c r="AP59" s="272"/>
      <c r="AQ59" s="2"/>
      <c r="AR59" s="2"/>
      <c r="AS59" s="2"/>
      <c r="AT59" s="2"/>
      <c r="AU59" s="2"/>
      <c r="AV59" s="2"/>
      <c r="AW59" s="2"/>
      <c r="AX59" s="2"/>
      <c r="AY59" s="2"/>
      <c r="AZ59" s="2"/>
      <c r="BA59" s="2"/>
      <c r="BB59" s="2"/>
      <c r="BC59" s="2"/>
      <c r="BD59" s="2"/>
      <c r="BE59" s="2"/>
    </row>
    <row r="60" ht="13.5" customHeight="1">
      <c r="A60" s="108"/>
      <c r="B60" s="282"/>
      <c r="C60" s="14"/>
      <c r="D60" s="283" t="s">
        <v>103</v>
      </c>
      <c r="E60" s="17"/>
      <c r="F60" s="17"/>
      <c r="G60" s="17"/>
      <c r="H60" s="17"/>
      <c r="I60" s="17"/>
      <c r="J60" s="17"/>
      <c r="K60" s="17"/>
      <c r="L60" s="17"/>
      <c r="M60" s="17"/>
      <c r="N60" s="17"/>
      <c r="O60" s="17"/>
      <c r="P60" s="17"/>
      <c r="Q60" s="17"/>
      <c r="R60" s="17"/>
      <c r="S60" s="17"/>
      <c r="T60" s="17"/>
      <c r="U60" s="17"/>
      <c r="V60" s="17"/>
      <c r="W60" s="17"/>
      <c r="X60" s="17"/>
      <c r="Y60" s="17"/>
      <c r="Z60" s="18"/>
      <c r="AA60" s="239"/>
      <c r="AB60" s="2"/>
      <c r="AC60" s="150"/>
      <c r="AD60" s="150"/>
      <c r="AE60" s="150"/>
      <c r="AF60" s="150"/>
      <c r="AG60" s="150"/>
      <c r="AH60" s="150"/>
      <c r="AI60" s="284"/>
      <c r="AL60" s="113"/>
      <c r="AM60" s="243" t="b">
        <v>0</v>
      </c>
      <c r="AN60" s="244"/>
      <c r="AO60" s="244"/>
      <c r="AP60" s="244"/>
      <c r="AQ60" s="2"/>
      <c r="AR60" s="2"/>
      <c r="AS60" s="2"/>
      <c r="AT60" s="2"/>
      <c r="AU60" s="2"/>
      <c r="AV60" s="2"/>
      <c r="AW60" s="2"/>
      <c r="AX60" s="2"/>
      <c r="AY60" s="2"/>
      <c r="AZ60" s="2"/>
      <c r="BA60" s="2"/>
      <c r="BB60" s="2"/>
      <c r="BC60" s="2"/>
      <c r="BD60" s="2"/>
      <c r="BE60" s="2"/>
    </row>
    <row r="61" ht="2.25" customHeight="1">
      <c r="A61" s="108"/>
      <c r="B61" s="113"/>
      <c r="C61" s="113"/>
      <c r="D61" s="285"/>
      <c r="E61" s="285"/>
      <c r="F61" s="285"/>
      <c r="G61" s="285"/>
      <c r="H61" s="285"/>
      <c r="I61" s="285"/>
      <c r="J61" s="285"/>
      <c r="K61" s="285"/>
      <c r="L61" s="285"/>
      <c r="M61" s="285"/>
      <c r="N61" s="285"/>
      <c r="O61" s="285"/>
      <c r="P61" s="285"/>
      <c r="Q61" s="285"/>
      <c r="R61" s="285"/>
      <c r="S61" s="285"/>
      <c r="T61" s="285"/>
      <c r="U61" s="285"/>
      <c r="V61" s="285"/>
      <c r="W61" s="285"/>
      <c r="X61" s="285"/>
      <c r="Y61" s="285"/>
      <c r="Z61" s="285"/>
      <c r="AA61" s="285"/>
      <c r="AB61" s="285"/>
      <c r="AC61" s="285"/>
      <c r="AD61" s="285"/>
      <c r="AE61" s="285"/>
      <c r="AF61" s="285"/>
      <c r="AG61" s="285"/>
      <c r="AH61" s="285"/>
      <c r="AI61" s="285"/>
      <c r="AJ61" s="285"/>
      <c r="AK61" s="285"/>
      <c r="AL61" s="113"/>
      <c r="AM61" s="244"/>
      <c r="AN61" s="244"/>
      <c r="AO61" s="244"/>
      <c r="AP61" s="244"/>
      <c r="AQ61" s="2"/>
      <c r="AR61" s="2"/>
      <c r="AS61" s="2"/>
      <c r="AT61" s="2"/>
      <c r="AU61" s="2"/>
      <c r="AV61" s="2"/>
      <c r="AW61" s="2"/>
      <c r="AX61" s="2"/>
      <c r="AY61" s="2"/>
      <c r="AZ61" s="2"/>
      <c r="BA61" s="2"/>
      <c r="BB61" s="2"/>
      <c r="BC61" s="2"/>
      <c r="BD61" s="2"/>
      <c r="BE61" s="2"/>
    </row>
    <row r="62" ht="6.0" customHeight="1">
      <c r="A62" s="108"/>
      <c r="B62" s="286"/>
      <c r="C62" s="226"/>
      <c r="D62" s="226"/>
      <c r="E62" s="226"/>
      <c r="F62" s="226"/>
      <c r="G62" s="226"/>
      <c r="H62" s="226"/>
      <c r="I62" s="226"/>
      <c r="J62" s="226"/>
      <c r="K62" s="226"/>
      <c r="L62" s="226"/>
      <c r="M62" s="226"/>
      <c r="N62" s="226"/>
      <c r="O62" s="226"/>
      <c r="P62" s="226"/>
      <c r="Q62" s="226"/>
      <c r="R62" s="226"/>
      <c r="S62" s="226"/>
      <c r="T62" s="226"/>
      <c r="U62" s="226"/>
      <c r="V62" s="226"/>
      <c r="W62" s="226"/>
      <c r="X62" s="226"/>
      <c r="Y62" s="226"/>
      <c r="Z62" s="226"/>
      <c r="AA62" s="113"/>
      <c r="AB62" s="226"/>
      <c r="AC62" s="226"/>
      <c r="AD62" s="226"/>
      <c r="AE62" s="226"/>
      <c r="AF62" s="226"/>
      <c r="AG62" s="226"/>
      <c r="AH62" s="226"/>
      <c r="AI62" s="226"/>
      <c r="AJ62" s="226"/>
      <c r="AK62" s="226"/>
      <c r="AL62" s="113"/>
      <c r="AM62" s="244"/>
      <c r="AN62" s="244"/>
      <c r="AO62" s="244"/>
      <c r="AP62" s="244"/>
      <c r="AQ62" s="2"/>
      <c r="AR62" s="2"/>
      <c r="AS62" s="2"/>
      <c r="AT62" s="2"/>
      <c r="AU62" s="2"/>
      <c r="AV62" s="2"/>
      <c r="AW62" s="2"/>
      <c r="AX62" s="2"/>
      <c r="AY62" s="2"/>
      <c r="AZ62" s="2"/>
      <c r="BA62" s="2"/>
      <c r="BB62" s="2"/>
      <c r="BC62" s="2"/>
      <c r="BD62" s="2"/>
      <c r="BE62" s="2"/>
    </row>
    <row r="63" ht="16.5" customHeight="1">
      <c r="A63" s="108"/>
      <c r="B63" s="150"/>
      <c r="C63" s="287" t="s">
        <v>104</v>
      </c>
      <c r="D63" s="87"/>
      <c r="E63" s="87"/>
      <c r="F63" s="87"/>
      <c r="G63" s="87"/>
      <c r="H63" s="87"/>
      <c r="I63" s="87"/>
      <c r="J63" s="87"/>
      <c r="K63" s="87"/>
      <c r="L63" s="87"/>
      <c r="M63" s="87"/>
      <c r="N63" s="87"/>
      <c r="O63" s="87"/>
      <c r="P63" s="87"/>
      <c r="Q63" s="87"/>
      <c r="R63" s="87"/>
      <c r="S63" s="87"/>
      <c r="T63" s="103"/>
      <c r="U63" s="150"/>
      <c r="V63" s="150"/>
      <c r="W63" s="150"/>
      <c r="X63" s="150"/>
      <c r="Y63" s="150"/>
      <c r="Z63" s="150"/>
      <c r="AA63" s="150"/>
      <c r="AB63" s="150"/>
      <c r="AC63" s="150"/>
      <c r="AD63" s="187"/>
      <c r="AE63" s="187"/>
      <c r="AF63" s="187"/>
      <c r="AG63" s="187"/>
      <c r="AH63" s="187"/>
      <c r="AI63" s="187"/>
      <c r="AJ63" s="187"/>
      <c r="AK63" s="187"/>
      <c r="AL63" s="113"/>
      <c r="AM63" s="244"/>
      <c r="AN63" s="244"/>
      <c r="AO63" s="244"/>
      <c r="AP63" s="244"/>
      <c r="AQ63" s="2"/>
      <c r="AR63" s="2"/>
      <c r="AS63" s="2"/>
      <c r="AT63" s="2"/>
      <c r="AU63" s="2"/>
      <c r="AV63" s="2"/>
      <c r="AW63" s="2"/>
      <c r="AX63" s="2"/>
      <c r="AY63" s="2"/>
      <c r="AZ63" s="2"/>
      <c r="BA63" s="2"/>
      <c r="BB63" s="2"/>
      <c r="BC63" s="2"/>
      <c r="BD63" s="2"/>
      <c r="BE63" s="2"/>
    </row>
    <row r="64" ht="18.75" customHeight="1">
      <c r="A64" s="108"/>
      <c r="B64" s="113"/>
      <c r="C64" s="282"/>
      <c r="D64" s="14"/>
      <c r="E64" s="288" t="s">
        <v>105</v>
      </c>
      <c r="F64" s="17"/>
      <c r="G64" s="17"/>
      <c r="H64" s="17"/>
      <c r="I64" s="17"/>
      <c r="J64" s="17"/>
      <c r="K64" s="17"/>
      <c r="L64" s="17"/>
      <c r="M64" s="17"/>
      <c r="N64" s="17"/>
      <c r="O64" s="17"/>
      <c r="P64" s="17"/>
      <c r="Q64" s="17"/>
      <c r="R64" s="18"/>
      <c r="S64" s="289" t="s">
        <v>52</v>
      </c>
      <c r="T64" s="167" t="str">
        <f>IF(H7="", "",IF(AM60=TRUE, "", IF(AM64=TRUE,"○","×")))</f>
        <v/>
      </c>
      <c r="U64" s="113"/>
      <c r="V64" s="290"/>
      <c r="W64" s="290"/>
      <c r="X64" s="290"/>
      <c r="Y64" s="290"/>
      <c r="Z64" s="290"/>
      <c r="AA64" s="290"/>
      <c r="AB64" s="290"/>
      <c r="AC64" s="290"/>
      <c r="AD64" s="290"/>
      <c r="AE64" s="290"/>
      <c r="AF64" s="290"/>
      <c r="AG64" s="290"/>
      <c r="AH64" s="290"/>
      <c r="AI64" s="290"/>
      <c r="AJ64" s="290"/>
      <c r="AK64" s="290"/>
      <c r="AL64" s="113"/>
      <c r="AM64" s="243" t="b">
        <v>0</v>
      </c>
      <c r="AN64" s="244"/>
      <c r="AO64" s="244"/>
      <c r="AP64" s="244"/>
      <c r="AQ64" s="2"/>
      <c r="AR64" s="2"/>
      <c r="AS64" s="2"/>
      <c r="AT64" s="2"/>
      <c r="AU64" s="2"/>
      <c r="AV64" s="2"/>
      <c r="AW64" s="2"/>
      <c r="AX64" s="2"/>
      <c r="AY64" s="2"/>
      <c r="AZ64" s="2"/>
      <c r="BA64" s="2"/>
      <c r="BB64" s="2"/>
      <c r="BC64" s="2"/>
      <c r="BD64" s="2"/>
      <c r="BE64" s="2"/>
    </row>
    <row r="65" ht="14.25" customHeight="1">
      <c r="A65" s="108"/>
      <c r="B65" s="291"/>
      <c r="C65" s="292" t="s">
        <v>106</v>
      </c>
      <c r="D65" s="293" t="s">
        <v>107</v>
      </c>
      <c r="E65" s="186"/>
      <c r="F65" s="186"/>
      <c r="G65" s="186"/>
      <c r="H65" s="186"/>
      <c r="I65" s="186"/>
      <c r="J65" s="186"/>
      <c r="K65" s="186"/>
      <c r="L65" s="186"/>
      <c r="M65" s="186"/>
      <c r="N65" s="186"/>
      <c r="O65" s="186"/>
      <c r="P65" s="186"/>
      <c r="Q65" s="186"/>
      <c r="R65" s="186"/>
      <c r="S65" s="293"/>
      <c r="T65" s="293"/>
      <c r="U65" s="293"/>
      <c r="V65" s="186"/>
      <c r="W65" s="186"/>
      <c r="X65" s="186"/>
      <c r="Y65" s="186"/>
      <c r="Z65" s="294"/>
      <c r="AA65" s="294"/>
      <c r="AB65" s="294"/>
      <c r="AC65" s="294"/>
      <c r="AD65" s="113"/>
      <c r="AE65" s="113"/>
      <c r="AF65" s="113"/>
      <c r="AG65" s="113"/>
      <c r="AH65" s="150"/>
      <c r="AI65" s="150"/>
      <c r="AJ65" s="150"/>
      <c r="AK65" s="295"/>
      <c r="AL65" s="113"/>
      <c r="AM65" s="244"/>
      <c r="AN65" s="244"/>
      <c r="AO65" s="244"/>
      <c r="AP65" s="244"/>
      <c r="AQ65" s="2"/>
      <c r="AR65" s="2"/>
      <c r="AS65" s="2"/>
      <c r="AT65" s="2"/>
      <c r="AU65" s="2"/>
      <c r="AV65" s="2"/>
      <c r="AW65" s="2"/>
      <c r="AX65" s="2"/>
      <c r="AY65" s="2"/>
      <c r="AZ65" s="2"/>
      <c r="BA65" s="2"/>
      <c r="BB65" s="2"/>
      <c r="BC65" s="2"/>
      <c r="BD65" s="2"/>
      <c r="BE65" s="2"/>
    </row>
    <row r="66" ht="14.25" customHeight="1">
      <c r="A66" s="108"/>
      <c r="B66" s="291"/>
      <c r="C66" s="296" t="s">
        <v>108</v>
      </c>
      <c r="D66" s="297" t="s">
        <v>109</v>
      </c>
      <c r="E66" s="297"/>
      <c r="F66" s="297"/>
      <c r="G66" s="297"/>
      <c r="H66" s="297"/>
      <c r="I66" s="297"/>
      <c r="J66" s="297"/>
      <c r="K66" s="297"/>
      <c r="L66" s="297"/>
      <c r="M66" s="297"/>
      <c r="N66" s="297"/>
      <c r="O66" s="297"/>
      <c r="P66" s="297"/>
      <c r="Q66" s="297"/>
      <c r="R66" s="297"/>
      <c r="S66" s="297"/>
      <c r="T66" s="297"/>
      <c r="U66" s="297"/>
      <c r="V66" s="297"/>
      <c r="W66" s="297"/>
      <c r="X66" s="297"/>
      <c r="Y66" s="297"/>
      <c r="Z66" s="298"/>
      <c r="AA66" s="298"/>
      <c r="AB66" s="298"/>
      <c r="AC66" s="298"/>
      <c r="AD66" s="299"/>
      <c r="AE66" s="299"/>
      <c r="AF66" s="299"/>
      <c r="AG66" s="299"/>
      <c r="AH66" s="300"/>
      <c r="AI66" s="300"/>
      <c r="AJ66" s="300"/>
      <c r="AK66" s="301"/>
      <c r="AL66" s="113"/>
      <c r="AM66" s="244"/>
      <c r="AN66" s="244"/>
      <c r="AO66" s="244"/>
      <c r="AP66" s="244"/>
      <c r="AQ66" s="2"/>
      <c r="AR66" s="2"/>
      <c r="AS66" s="2"/>
      <c r="AT66" s="2"/>
      <c r="AU66" s="2"/>
      <c r="AV66" s="2"/>
      <c r="AW66" s="2"/>
      <c r="AX66" s="2"/>
      <c r="AY66" s="2"/>
      <c r="AZ66" s="2"/>
      <c r="BA66" s="2"/>
      <c r="BB66" s="2"/>
      <c r="BC66" s="2"/>
      <c r="BD66" s="2"/>
      <c r="BE66" s="2"/>
    </row>
    <row r="67" ht="14.25" customHeight="1">
      <c r="A67" s="108"/>
      <c r="B67" s="291"/>
      <c r="C67" s="302" t="s">
        <v>110</v>
      </c>
      <c r="D67" s="303" t="s">
        <v>111</v>
      </c>
      <c r="E67" s="304"/>
      <c r="F67" s="304"/>
      <c r="G67" s="304"/>
      <c r="H67" s="304"/>
      <c r="I67" s="304"/>
      <c r="J67" s="304"/>
      <c r="K67" s="304"/>
      <c r="L67" s="304"/>
      <c r="M67" s="304"/>
      <c r="N67" s="304"/>
      <c r="O67" s="304"/>
      <c r="P67" s="304"/>
      <c r="Q67" s="304"/>
      <c r="R67" s="304"/>
      <c r="S67" s="304"/>
      <c r="T67" s="304"/>
      <c r="U67" s="304"/>
      <c r="V67" s="304"/>
      <c r="W67" s="304"/>
      <c r="X67" s="304"/>
      <c r="Y67" s="304"/>
      <c r="Z67" s="305"/>
      <c r="AA67" s="305"/>
      <c r="AB67" s="305"/>
      <c r="AC67" s="305"/>
      <c r="AD67" s="290"/>
      <c r="AE67" s="290"/>
      <c r="AF67" s="290"/>
      <c r="AG67" s="290"/>
      <c r="AH67" s="306"/>
      <c r="AI67" s="306"/>
      <c r="AJ67" s="306"/>
      <c r="AK67" s="307"/>
      <c r="AL67" s="308"/>
      <c r="AM67" s="244"/>
      <c r="AN67" s="244"/>
      <c r="AO67" s="244"/>
      <c r="AP67" s="244"/>
      <c r="AQ67" s="2"/>
      <c r="AR67" s="2"/>
      <c r="AS67" s="2"/>
      <c r="AT67" s="2"/>
      <c r="AU67" s="2"/>
      <c r="AV67" s="2"/>
      <c r="AW67" s="2"/>
      <c r="AX67" s="2"/>
      <c r="AY67" s="2"/>
      <c r="AZ67" s="2"/>
      <c r="BA67" s="2"/>
      <c r="BB67" s="2"/>
      <c r="BC67" s="2"/>
      <c r="BD67" s="2"/>
      <c r="BE67" s="2"/>
    </row>
    <row r="68" ht="11.25" customHeight="1">
      <c r="A68" s="108"/>
      <c r="B68" s="291"/>
      <c r="C68" s="309"/>
      <c r="D68" s="186"/>
      <c r="E68" s="237"/>
      <c r="F68" s="237"/>
      <c r="G68" s="237"/>
      <c r="H68" s="237"/>
      <c r="I68" s="237"/>
      <c r="J68" s="237"/>
      <c r="K68" s="237"/>
      <c r="L68" s="237"/>
      <c r="M68" s="237"/>
      <c r="N68" s="237"/>
      <c r="O68" s="237"/>
      <c r="P68" s="237"/>
      <c r="Q68" s="237"/>
      <c r="R68" s="237"/>
      <c r="S68" s="237"/>
      <c r="T68" s="237"/>
      <c r="U68" s="237"/>
      <c r="V68" s="237"/>
      <c r="W68" s="237"/>
      <c r="X68" s="237"/>
      <c r="Y68" s="237"/>
      <c r="Z68" s="294"/>
      <c r="AA68" s="294"/>
      <c r="AB68" s="294"/>
      <c r="AC68" s="294"/>
      <c r="AD68" s="113"/>
      <c r="AE68" s="113"/>
      <c r="AF68" s="113"/>
      <c r="AG68" s="113"/>
      <c r="AH68" s="150"/>
      <c r="AI68" s="150"/>
      <c r="AJ68" s="150"/>
      <c r="AK68" s="150"/>
      <c r="AL68" s="308"/>
      <c r="AM68" s="244"/>
      <c r="AN68" s="244"/>
      <c r="AO68" s="244"/>
      <c r="AP68" s="244"/>
      <c r="AQ68" s="2"/>
      <c r="AR68" s="2"/>
      <c r="AS68" s="2"/>
      <c r="AT68" s="2"/>
      <c r="AU68" s="2"/>
      <c r="AV68" s="2"/>
      <c r="AW68" s="2"/>
      <c r="AX68" s="2"/>
      <c r="AY68" s="2"/>
      <c r="AZ68" s="2"/>
      <c r="BA68" s="2"/>
      <c r="BB68" s="2"/>
      <c r="BC68" s="2"/>
      <c r="BD68" s="2"/>
      <c r="BE68" s="2"/>
    </row>
    <row r="69" ht="14.25" customHeight="1">
      <c r="A69" s="108"/>
      <c r="B69" s="113"/>
      <c r="C69" s="287" t="s">
        <v>112</v>
      </c>
      <c r="D69" s="87"/>
      <c r="E69" s="87"/>
      <c r="F69" s="87"/>
      <c r="G69" s="87"/>
      <c r="H69" s="87"/>
      <c r="I69" s="87"/>
      <c r="J69" s="87"/>
      <c r="K69" s="87"/>
      <c r="L69" s="87"/>
      <c r="M69" s="87"/>
      <c r="N69" s="87"/>
      <c r="O69" s="87"/>
      <c r="P69" s="87"/>
      <c r="Q69" s="87"/>
      <c r="R69" s="103"/>
      <c r="S69" s="310"/>
      <c r="T69" s="310"/>
      <c r="U69" s="310"/>
      <c r="V69" s="310"/>
      <c r="W69" s="310"/>
      <c r="X69" s="310"/>
      <c r="Y69" s="310"/>
      <c r="Z69" s="310"/>
      <c r="AA69" s="310"/>
      <c r="AB69" s="310"/>
      <c r="AC69" s="310"/>
      <c r="AD69" s="310"/>
      <c r="AE69" s="310"/>
      <c r="AF69" s="310"/>
      <c r="AG69" s="310"/>
      <c r="AH69" s="310"/>
      <c r="AI69" s="310"/>
      <c r="AJ69" s="310"/>
      <c r="AK69" s="310"/>
      <c r="AL69" s="310"/>
      <c r="AM69" s="244"/>
      <c r="AN69" s="244"/>
      <c r="AO69" s="244"/>
      <c r="AP69" s="244"/>
      <c r="AQ69" s="2"/>
      <c r="AR69" s="2"/>
      <c r="AS69" s="2"/>
      <c r="AT69" s="2"/>
      <c r="AU69" s="2"/>
      <c r="AV69" s="2"/>
      <c r="AW69" s="2"/>
      <c r="AX69" s="2"/>
      <c r="AY69" s="2"/>
      <c r="AZ69" s="2"/>
      <c r="BA69" s="2"/>
      <c r="BB69" s="2"/>
      <c r="BC69" s="2"/>
      <c r="BD69" s="2"/>
      <c r="BE69" s="2"/>
    </row>
    <row r="70" ht="21.75" customHeight="1">
      <c r="A70" s="108"/>
      <c r="B70" s="311"/>
      <c r="C70" s="282"/>
      <c r="D70" s="14"/>
      <c r="E70" s="288" t="s">
        <v>113</v>
      </c>
      <c r="F70" s="17"/>
      <c r="G70" s="17"/>
      <c r="H70" s="17"/>
      <c r="I70" s="17"/>
      <c r="J70" s="17"/>
      <c r="K70" s="17"/>
      <c r="L70" s="17"/>
      <c r="M70" s="17"/>
      <c r="N70" s="17"/>
      <c r="O70" s="17"/>
      <c r="P70" s="17"/>
      <c r="Q70" s="17"/>
      <c r="R70" s="18"/>
      <c r="S70" s="289" t="s">
        <v>52</v>
      </c>
      <c r="T70" s="167" t="str">
        <f>IF(H7="", "",IF(AM60=TRUE,"",IF(AND(AM70=TRUE,OR(AND(AN70=TRUE,J73&lt;&gt;""),AND(AO71=TRUE,J75&lt;&gt;""))),"○","×")))</f>
        <v/>
      </c>
      <c r="U70" s="312"/>
      <c r="V70" s="313"/>
      <c r="W70" s="313"/>
      <c r="X70" s="313"/>
      <c r="Y70" s="313"/>
      <c r="Z70" s="313"/>
      <c r="AA70" s="313"/>
      <c r="AB70" s="313"/>
      <c r="AC70" s="313"/>
      <c r="AD70" s="313"/>
      <c r="AE70" s="313"/>
      <c r="AF70" s="313"/>
      <c r="AG70" s="313"/>
      <c r="AH70" s="313"/>
      <c r="AI70" s="313"/>
      <c r="AJ70" s="313"/>
      <c r="AK70" s="313"/>
      <c r="AL70" s="310"/>
      <c r="AM70" s="243" t="b">
        <v>0</v>
      </c>
      <c r="AN70" s="243" t="b">
        <v>0</v>
      </c>
      <c r="AO70" s="244"/>
      <c r="AP70" s="244"/>
      <c r="AQ70" s="2"/>
      <c r="AR70" s="2"/>
      <c r="AS70" s="2"/>
      <c r="AT70" s="2"/>
      <c r="AU70" s="2"/>
      <c r="AV70" s="2"/>
      <c r="AW70" s="2"/>
      <c r="AX70" s="2"/>
      <c r="AY70" s="2"/>
      <c r="AZ70" s="2"/>
      <c r="BA70" s="2"/>
      <c r="BB70" s="2"/>
      <c r="BC70" s="2"/>
      <c r="BD70" s="2"/>
      <c r="BE70" s="2"/>
    </row>
    <row r="71" ht="30.75" customHeight="1">
      <c r="A71" s="108"/>
      <c r="B71" s="314"/>
      <c r="C71" s="292" t="s">
        <v>106</v>
      </c>
      <c r="D71" s="315" t="s">
        <v>114</v>
      </c>
      <c r="E71" s="316"/>
      <c r="F71" s="316"/>
      <c r="G71" s="316"/>
      <c r="H71" s="316"/>
      <c r="I71" s="316"/>
      <c r="J71" s="316"/>
      <c r="K71" s="316"/>
      <c r="L71" s="316"/>
      <c r="M71" s="316"/>
      <c r="N71" s="316"/>
      <c r="O71" s="316"/>
      <c r="P71" s="316"/>
      <c r="Q71" s="316"/>
      <c r="R71" s="316"/>
      <c r="S71" s="316"/>
      <c r="T71" s="316"/>
      <c r="U71" s="316"/>
      <c r="V71" s="316"/>
      <c r="W71" s="316"/>
      <c r="X71" s="316"/>
      <c r="Y71" s="316"/>
      <c r="Z71" s="316"/>
      <c r="AA71" s="316"/>
      <c r="AB71" s="316"/>
      <c r="AC71" s="316"/>
      <c r="AD71" s="316"/>
      <c r="AE71" s="316"/>
      <c r="AF71" s="316"/>
      <c r="AG71" s="316"/>
      <c r="AH71" s="316"/>
      <c r="AI71" s="316"/>
      <c r="AJ71" s="316"/>
      <c r="AK71" s="317"/>
      <c r="AL71" s="113"/>
      <c r="AM71" s="243" t="b">
        <v>1</v>
      </c>
      <c r="AN71" s="244"/>
      <c r="AO71" s="243" t="b">
        <v>0</v>
      </c>
      <c r="AP71" s="244"/>
      <c r="AQ71" s="2"/>
      <c r="AR71" s="2"/>
      <c r="AS71" s="2"/>
      <c r="AT71" s="2"/>
      <c r="AU71" s="2"/>
      <c r="AV71" s="2"/>
      <c r="AW71" s="2"/>
      <c r="AX71" s="2"/>
      <c r="AY71" s="2"/>
      <c r="AZ71" s="2"/>
      <c r="BA71" s="2"/>
      <c r="BB71" s="2"/>
      <c r="BC71" s="2"/>
      <c r="BD71" s="2"/>
      <c r="BE71" s="2"/>
    </row>
    <row r="72" ht="28.5" customHeight="1">
      <c r="A72" s="108"/>
      <c r="B72" s="318"/>
      <c r="C72" s="319"/>
      <c r="D72" s="320" t="s">
        <v>115</v>
      </c>
      <c r="E72" s="321"/>
      <c r="F72" s="321"/>
      <c r="G72" s="321"/>
      <c r="H72" s="322"/>
      <c r="I72" s="323" t="s">
        <v>47</v>
      </c>
      <c r="J72" s="324" t="s">
        <v>116</v>
      </c>
      <c r="K72" s="325"/>
      <c r="L72" s="325"/>
      <c r="M72" s="325"/>
      <c r="N72" s="325"/>
      <c r="O72" s="325"/>
      <c r="P72" s="325"/>
      <c r="Q72" s="325"/>
      <c r="R72" s="325"/>
      <c r="S72" s="325"/>
      <c r="T72" s="325"/>
      <c r="U72" s="325"/>
      <c r="V72" s="325"/>
      <c r="W72" s="325"/>
      <c r="X72" s="325"/>
      <c r="Y72" s="325"/>
      <c r="Z72" s="325"/>
      <c r="AA72" s="325"/>
      <c r="AB72" s="325"/>
      <c r="AC72" s="325"/>
      <c r="AD72" s="325"/>
      <c r="AE72" s="325"/>
      <c r="AF72" s="325"/>
      <c r="AG72" s="325"/>
      <c r="AH72" s="325"/>
      <c r="AI72" s="325"/>
      <c r="AJ72" s="325"/>
      <c r="AK72" s="326"/>
      <c r="AL72" s="113"/>
      <c r="AM72" s="244"/>
      <c r="AN72" s="244"/>
      <c r="AO72" s="244"/>
      <c r="AP72" s="244"/>
      <c r="AQ72" s="2"/>
      <c r="AR72" s="2"/>
      <c r="AS72" s="2"/>
      <c r="AT72" s="2"/>
      <c r="AU72" s="2"/>
      <c r="AV72" s="2"/>
      <c r="AW72" s="2"/>
      <c r="AX72" s="2"/>
      <c r="AY72" s="2"/>
      <c r="AZ72" s="2"/>
      <c r="BA72" s="2"/>
      <c r="BB72" s="2"/>
      <c r="BC72" s="2"/>
      <c r="BD72" s="2"/>
      <c r="BE72" s="2"/>
    </row>
    <row r="73" ht="34.5" customHeight="1">
      <c r="A73" s="108"/>
      <c r="B73" s="318"/>
      <c r="C73" s="221"/>
      <c r="D73" s="327"/>
      <c r="H73" s="328"/>
      <c r="I73" s="329"/>
      <c r="J73" s="330"/>
      <c r="K73" s="204"/>
      <c r="L73" s="204"/>
      <c r="M73" s="204"/>
      <c r="N73" s="204"/>
      <c r="O73" s="204"/>
      <c r="P73" s="204"/>
      <c r="Q73" s="204"/>
      <c r="R73" s="204"/>
      <c r="S73" s="204"/>
      <c r="T73" s="204"/>
      <c r="U73" s="204"/>
      <c r="V73" s="204"/>
      <c r="W73" s="204"/>
      <c r="X73" s="204"/>
      <c r="Y73" s="204"/>
      <c r="Z73" s="204"/>
      <c r="AA73" s="204"/>
      <c r="AB73" s="204"/>
      <c r="AC73" s="204"/>
      <c r="AD73" s="204"/>
      <c r="AE73" s="204"/>
      <c r="AF73" s="204"/>
      <c r="AG73" s="204"/>
      <c r="AH73" s="204"/>
      <c r="AI73" s="204"/>
      <c r="AJ73" s="204"/>
      <c r="AK73" s="220"/>
      <c r="AL73" s="113"/>
      <c r="AM73" s="113"/>
      <c r="AN73" s="113"/>
      <c r="AO73" s="244"/>
      <c r="AP73" s="244"/>
      <c r="AQ73" s="331" t="s">
        <v>117</v>
      </c>
      <c r="AR73" s="13"/>
      <c r="AS73" s="13"/>
      <c r="AT73" s="13"/>
      <c r="AU73" s="13"/>
      <c r="AV73" s="13"/>
      <c r="AW73" s="13"/>
      <c r="AX73" s="13"/>
      <c r="AY73" s="13"/>
      <c r="AZ73" s="13"/>
      <c r="BA73" s="13"/>
      <c r="BB73" s="13"/>
      <c r="BC73" s="13"/>
      <c r="BD73" s="13"/>
      <c r="BE73" s="14"/>
    </row>
    <row r="74" ht="15.0" customHeight="1">
      <c r="A74" s="108"/>
      <c r="B74" s="318"/>
      <c r="C74" s="221"/>
      <c r="D74" s="327"/>
      <c r="H74" s="332"/>
      <c r="I74" s="333" t="s">
        <v>50</v>
      </c>
      <c r="J74" s="334" t="s">
        <v>118</v>
      </c>
      <c r="K74" s="335"/>
      <c r="L74" s="335"/>
      <c r="M74" s="335"/>
      <c r="N74" s="335"/>
      <c r="O74" s="335"/>
      <c r="P74" s="335"/>
      <c r="Q74" s="335"/>
      <c r="R74" s="335"/>
      <c r="S74" s="336" t="s">
        <v>119</v>
      </c>
      <c r="T74" s="204"/>
      <c r="U74" s="204"/>
      <c r="V74" s="204"/>
      <c r="W74" s="204"/>
      <c r="X74" s="204"/>
      <c r="Y74" s="204"/>
      <c r="Z74" s="204"/>
      <c r="AA74" s="204"/>
      <c r="AB74" s="204"/>
      <c r="AC74" s="204"/>
      <c r="AD74" s="204"/>
      <c r="AE74" s="204"/>
      <c r="AF74" s="204"/>
      <c r="AG74" s="204"/>
      <c r="AH74" s="204"/>
      <c r="AI74" s="204"/>
      <c r="AJ74" s="204"/>
      <c r="AK74" s="220"/>
      <c r="AL74" s="113"/>
      <c r="AM74" s="337"/>
      <c r="AN74" s="2"/>
      <c r="AO74" s="113"/>
      <c r="AP74" s="113"/>
      <c r="AQ74" s="2"/>
      <c r="AR74" s="2"/>
      <c r="AS74" s="2"/>
      <c r="AT74" s="2"/>
      <c r="AU74" s="2"/>
      <c r="AV74" s="2"/>
      <c r="AW74" s="2"/>
      <c r="AX74" s="2"/>
      <c r="AY74" s="2"/>
      <c r="AZ74" s="2"/>
      <c r="BA74" s="2"/>
      <c r="BB74" s="2"/>
      <c r="BC74" s="2"/>
      <c r="BD74" s="2"/>
      <c r="BE74" s="2"/>
    </row>
    <row r="75" ht="33.0" customHeight="1">
      <c r="A75" s="108"/>
      <c r="B75" s="338"/>
      <c r="C75" s="339"/>
      <c r="D75" s="329"/>
      <c r="E75" s="316"/>
      <c r="F75" s="316"/>
      <c r="G75" s="316"/>
      <c r="H75" s="340"/>
      <c r="I75" s="341"/>
      <c r="J75" s="342"/>
      <c r="K75" s="343"/>
      <c r="L75" s="343"/>
      <c r="M75" s="343"/>
      <c r="N75" s="343"/>
      <c r="O75" s="343"/>
      <c r="P75" s="343"/>
      <c r="Q75" s="343"/>
      <c r="R75" s="343"/>
      <c r="S75" s="343"/>
      <c r="T75" s="343"/>
      <c r="U75" s="343"/>
      <c r="V75" s="343"/>
      <c r="W75" s="343"/>
      <c r="X75" s="343"/>
      <c r="Y75" s="343"/>
      <c r="Z75" s="343"/>
      <c r="AA75" s="343"/>
      <c r="AB75" s="343"/>
      <c r="AC75" s="343"/>
      <c r="AD75" s="343"/>
      <c r="AE75" s="343"/>
      <c r="AF75" s="343"/>
      <c r="AG75" s="343"/>
      <c r="AH75" s="343"/>
      <c r="AI75" s="343"/>
      <c r="AJ75" s="343"/>
      <c r="AK75" s="344"/>
      <c r="AL75" s="113"/>
      <c r="AM75" s="113"/>
      <c r="AN75" s="113"/>
      <c r="AO75" s="2"/>
      <c r="AP75" s="2"/>
      <c r="AQ75" s="331" t="s">
        <v>117</v>
      </c>
      <c r="AR75" s="13"/>
      <c r="AS75" s="13"/>
      <c r="AT75" s="13"/>
      <c r="AU75" s="13"/>
      <c r="AV75" s="13"/>
      <c r="AW75" s="13"/>
      <c r="AX75" s="13"/>
      <c r="AY75" s="13"/>
      <c r="AZ75" s="13"/>
      <c r="BA75" s="13"/>
      <c r="BB75" s="13"/>
      <c r="BC75" s="13"/>
      <c r="BD75" s="13"/>
      <c r="BE75" s="14"/>
    </row>
    <row r="76" ht="16.5" customHeight="1">
      <c r="A76" s="108"/>
      <c r="B76" s="345"/>
      <c r="C76" s="346" t="s">
        <v>108</v>
      </c>
      <c r="D76" s="303" t="s">
        <v>120</v>
      </c>
      <c r="E76" s="347"/>
      <c r="F76" s="347"/>
      <c r="G76" s="347"/>
      <c r="H76" s="304"/>
      <c r="I76" s="304"/>
      <c r="J76" s="304"/>
      <c r="K76" s="304"/>
      <c r="L76" s="304"/>
      <c r="M76" s="304"/>
      <c r="N76" s="304"/>
      <c r="O76" s="304"/>
      <c r="P76" s="304"/>
      <c r="Q76" s="304"/>
      <c r="R76" s="304"/>
      <c r="S76" s="304"/>
      <c r="T76" s="304"/>
      <c r="U76" s="304"/>
      <c r="V76" s="304"/>
      <c r="W76" s="304"/>
      <c r="X76" s="304"/>
      <c r="Y76" s="304"/>
      <c r="Z76" s="305"/>
      <c r="AA76" s="305"/>
      <c r="AB76" s="305"/>
      <c r="AC76" s="305"/>
      <c r="AD76" s="290"/>
      <c r="AE76" s="290"/>
      <c r="AF76" s="290"/>
      <c r="AG76" s="290"/>
      <c r="AH76" s="306"/>
      <c r="AI76" s="306"/>
      <c r="AJ76" s="306"/>
      <c r="AK76" s="348"/>
      <c r="AL76" s="308"/>
      <c r="AM76" s="337"/>
      <c r="AN76" s="2"/>
      <c r="AO76" s="113"/>
      <c r="AP76" s="113"/>
      <c r="AQ76" s="2"/>
      <c r="AR76" s="2"/>
      <c r="AS76" s="2"/>
      <c r="AT76" s="2"/>
      <c r="AU76" s="2"/>
      <c r="AV76" s="2"/>
      <c r="AW76" s="2"/>
      <c r="AX76" s="2"/>
      <c r="AY76" s="2"/>
      <c r="AZ76" s="2"/>
      <c r="BA76" s="2"/>
      <c r="BB76" s="2"/>
      <c r="BC76" s="2"/>
      <c r="BD76" s="2"/>
      <c r="BE76" s="2"/>
    </row>
    <row r="77" ht="11.25" customHeight="1">
      <c r="A77" s="108"/>
      <c r="B77" s="151"/>
      <c r="C77" s="151"/>
      <c r="D77" s="151"/>
      <c r="E77" s="151"/>
      <c r="F77" s="151"/>
      <c r="G77" s="151"/>
      <c r="H77" s="151"/>
      <c r="I77" s="151"/>
      <c r="J77" s="151"/>
      <c r="K77" s="151"/>
      <c r="L77" s="152"/>
      <c r="M77" s="152"/>
      <c r="N77" s="152"/>
      <c r="O77" s="152"/>
      <c r="P77" s="152"/>
      <c r="Q77" s="152"/>
      <c r="R77" s="152"/>
      <c r="S77" s="152"/>
      <c r="T77" s="152"/>
      <c r="U77" s="152"/>
      <c r="V77" s="152"/>
      <c r="W77" s="152"/>
      <c r="X77" s="152"/>
      <c r="Y77" s="152"/>
      <c r="Z77" s="152"/>
      <c r="AA77" s="152"/>
      <c r="AB77" s="152"/>
      <c r="AC77" s="152"/>
      <c r="AD77" s="152"/>
      <c r="AE77" s="152"/>
      <c r="AF77" s="152"/>
      <c r="AG77" s="152"/>
      <c r="AH77" s="152"/>
      <c r="AI77" s="152"/>
      <c r="AJ77" s="152"/>
      <c r="AK77" s="152"/>
      <c r="AL77" s="113"/>
      <c r="AM77" s="337"/>
      <c r="AN77" s="2"/>
      <c r="AO77" s="2"/>
      <c r="AP77" s="2"/>
      <c r="AQ77" s="2"/>
      <c r="AR77" s="2"/>
      <c r="AS77" s="2"/>
      <c r="AT77" s="2"/>
      <c r="AU77" s="2"/>
      <c r="AV77" s="2"/>
      <c r="AW77" s="2"/>
      <c r="AX77" s="2"/>
      <c r="AY77" s="2"/>
      <c r="AZ77" s="2"/>
      <c r="BA77" s="2"/>
      <c r="BB77" s="2"/>
      <c r="BC77" s="2"/>
      <c r="BD77" s="2"/>
      <c r="BE77" s="2"/>
    </row>
    <row r="78" ht="18.75" customHeight="1">
      <c r="A78" s="108"/>
      <c r="B78" s="149" t="s">
        <v>121</v>
      </c>
      <c r="C78" s="149"/>
      <c r="D78" s="149"/>
      <c r="E78" s="149"/>
      <c r="F78" s="149"/>
      <c r="G78" s="149"/>
      <c r="H78" s="149"/>
      <c r="I78" s="149"/>
      <c r="J78" s="149"/>
      <c r="K78" s="149"/>
      <c r="L78" s="149"/>
      <c r="M78" s="2"/>
      <c r="N78" s="2"/>
      <c r="O78" s="2"/>
      <c r="P78" s="2"/>
      <c r="Q78" s="108"/>
      <c r="R78" s="108"/>
      <c r="S78" s="108"/>
      <c r="T78" s="108"/>
      <c r="U78" s="108"/>
      <c r="V78" s="108"/>
      <c r="W78" s="108"/>
      <c r="X78" s="108"/>
      <c r="Y78" s="108"/>
      <c r="Z78" s="108"/>
      <c r="AA78" s="108"/>
      <c r="AB78" s="108"/>
      <c r="AC78" s="108"/>
      <c r="AD78" s="108"/>
      <c r="AE78" s="108"/>
      <c r="AF78" s="108"/>
      <c r="AG78" s="108"/>
      <c r="AH78" s="108"/>
      <c r="AI78" s="108"/>
      <c r="AJ78" s="108"/>
      <c r="AK78" s="108"/>
      <c r="AL78" s="108"/>
      <c r="AM78" s="2"/>
      <c r="AN78" s="2"/>
      <c r="AO78" s="2"/>
      <c r="AP78" s="2"/>
      <c r="AQ78" s="2"/>
      <c r="AR78" s="2"/>
      <c r="AS78" s="2"/>
      <c r="AT78" s="2"/>
      <c r="AU78" s="2"/>
      <c r="AV78" s="2"/>
      <c r="AW78" s="2"/>
      <c r="AX78" s="2"/>
      <c r="AY78" s="2"/>
      <c r="AZ78" s="2"/>
      <c r="BA78" s="2"/>
      <c r="BB78" s="2"/>
      <c r="BC78" s="2"/>
      <c r="BD78" s="2"/>
      <c r="BE78" s="2"/>
    </row>
    <row r="79" ht="3.75" customHeight="1">
      <c r="A79" s="108"/>
      <c r="B79" s="108"/>
      <c r="C79" s="108"/>
      <c r="D79" s="108"/>
      <c r="E79" s="108"/>
      <c r="F79" s="108"/>
      <c r="G79" s="108"/>
      <c r="H79" s="108"/>
      <c r="I79" s="108"/>
      <c r="J79" s="108"/>
      <c r="K79" s="108"/>
      <c r="L79" s="108"/>
      <c r="M79" s="108"/>
      <c r="N79" s="108"/>
      <c r="O79" s="108"/>
      <c r="P79" s="108"/>
      <c r="Q79" s="108"/>
      <c r="R79" s="108"/>
      <c r="S79" s="108"/>
      <c r="T79" s="108"/>
      <c r="U79" s="108"/>
      <c r="V79" s="108"/>
      <c r="W79" s="108"/>
      <c r="X79" s="108"/>
      <c r="Y79" s="108"/>
      <c r="Z79" s="108"/>
      <c r="AA79" s="108"/>
      <c r="AB79" s="108"/>
      <c r="AC79" s="108"/>
      <c r="AD79" s="108"/>
      <c r="AE79" s="108"/>
      <c r="AF79" s="108"/>
      <c r="AG79" s="108"/>
      <c r="AH79" s="108"/>
      <c r="AI79" s="108"/>
      <c r="AJ79" s="108"/>
      <c r="AK79" s="108"/>
      <c r="AL79" s="113"/>
      <c r="AM79" s="2"/>
      <c r="AN79" s="2"/>
      <c r="AO79" s="2"/>
      <c r="AP79" s="2"/>
      <c r="AQ79" s="2"/>
      <c r="AR79" s="2"/>
      <c r="AS79" s="2"/>
      <c r="AT79" s="2"/>
      <c r="AU79" s="2"/>
      <c r="AV79" s="2"/>
      <c r="AW79" s="2"/>
      <c r="AX79" s="2"/>
      <c r="AY79" s="2"/>
      <c r="AZ79" s="2"/>
      <c r="BA79" s="2"/>
      <c r="BB79" s="2"/>
      <c r="BC79" s="2"/>
      <c r="BD79" s="2"/>
      <c r="BE79" s="2"/>
    </row>
    <row r="80" ht="15.75" customHeight="1">
      <c r="A80" s="108"/>
      <c r="B80" s="349"/>
      <c r="C80" s="283" t="s">
        <v>103</v>
      </c>
      <c r="D80" s="17"/>
      <c r="E80" s="17"/>
      <c r="F80" s="17"/>
      <c r="G80" s="17"/>
      <c r="H80" s="17"/>
      <c r="I80" s="17"/>
      <c r="J80" s="17"/>
      <c r="K80" s="17"/>
      <c r="L80" s="17"/>
      <c r="M80" s="17"/>
      <c r="N80" s="17"/>
      <c r="O80" s="17"/>
      <c r="P80" s="17"/>
      <c r="Q80" s="17"/>
      <c r="R80" s="17"/>
      <c r="S80" s="17"/>
      <c r="T80" s="17"/>
      <c r="U80" s="17"/>
      <c r="V80" s="17"/>
      <c r="W80" s="18"/>
      <c r="X80" s="108"/>
      <c r="Y80" s="108"/>
      <c r="Z80" s="350"/>
      <c r="AA80" s="350"/>
      <c r="AB80" s="350"/>
      <c r="AC80" s="350"/>
      <c r="AD80" s="350"/>
      <c r="AE80" s="350"/>
      <c r="AF80" s="350"/>
      <c r="AG80" s="350"/>
      <c r="AH80" s="350"/>
      <c r="AI80" s="350"/>
      <c r="AJ80" s="350"/>
      <c r="AK80" s="350"/>
      <c r="AL80" s="350"/>
      <c r="AM80" s="351" t="b">
        <v>0</v>
      </c>
      <c r="AN80" s="352"/>
      <c r="AO80" s="2"/>
      <c r="AP80" s="2"/>
      <c r="AQ80" s="2"/>
      <c r="AR80" s="2"/>
      <c r="AS80" s="2"/>
      <c r="AT80" s="2"/>
      <c r="AU80" s="2"/>
      <c r="AV80" s="2"/>
      <c r="AW80" s="2"/>
      <c r="AX80" s="2"/>
      <c r="AY80" s="2"/>
      <c r="AZ80" s="2"/>
      <c r="BA80" s="2"/>
      <c r="BB80" s="2"/>
      <c r="BC80" s="2"/>
      <c r="BD80" s="2"/>
      <c r="BE80" s="2"/>
    </row>
    <row r="81" ht="6.0" customHeight="1">
      <c r="A81" s="108"/>
      <c r="B81" s="113"/>
      <c r="C81" s="353"/>
      <c r="D81" s="354"/>
      <c r="E81" s="354"/>
      <c r="F81" s="354"/>
      <c r="G81" s="354"/>
      <c r="H81" s="354"/>
      <c r="I81" s="354"/>
      <c r="J81" s="354"/>
      <c r="K81" s="354"/>
      <c r="L81" s="354"/>
      <c r="M81" s="354"/>
      <c r="N81" s="354"/>
      <c r="O81" s="354"/>
      <c r="P81" s="354"/>
      <c r="Q81" s="354"/>
      <c r="R81" s="353"/>
      <c r="S81" s="353"/>
      <c r="T81" s="353"/>
      <c r="U81" s="353"/>
      <c r="V81" s="353"/>
      <c r="W81" s="353"/>
      <c r="X81" s="108"/>
      <c r="Y81" s="355"/>
      <c r="Z81" s="350"/>
      <c r="AA81" s="350"/>
      <c r="AB81" s="350"/>
      <c r="AC81" s="350"/>
      <c r="AD81" s="350"/>
      <c r="AE81" s="350"/>
      <c r="AF81" s="350"/>
      <c r="AG81" s="350"/>
      <c r="AH81" s="350"/>
      <c r="AI81" s="350"/>
      <c r="AJ81" s="350"/>
      <c r="AK81" s="350"/>
      <c r="AL81" s="350"/>
      <c r="AM81" s="356" t="s">
        <v>122</v>
      </c>
      <c r="AN81" s="356" t="s">
        <v>123</v>
      </c>
      <c r="AO81" s="352"/>
      <c r="AP81" s="352"/>
      <c r="AQ81" s="108"/>
      <c r="AR81" s="108"/>
      <c r="AS81" s="108"/>
      <c r="AT81" s="108"/>
      <c r="AU81" s="108"/>
      <c r="AV81" s="108"/>
      <c r="AW81" s="108"/>
      <c r="AX81" s="108"/>
      <c r="AY81" s="108"/>
      <c r="AZ81" s="108"/>
      <c r="BA81" s="108"/>
      <c r="BB81" s="108"/>
      <c r="BC81" s="108"/>
      <c r="BD81" s="108"/>
      <c r="BE81" s="108"/>
    </row>
    <row r="82" ht="18.0" customHeight="1">
      <c r="A82" s="108"/>
      <c r="B82" s="282"/>
      <c r="C82" s="14"/>
      <c r="D82" s="357" t="s">
        <v>113</v>
      </c>
      <c r="E82" s="47"/>
      <c r="F82" s="47"/>
      <c r="G82" s="47"/>
      <c r="H82" s="47"/>
      <c r="I82" s="47"/>
      <c r="J82" s="47"/>
      <c r="K82" s="47"/>
      <c r="L82" s="47"/>
      <c r="M82" s="47"/>
      <c r="N82" s="47"/>
      <c r="O82" s="47"/>
      <c r="P82" s="47"/>
      <c r="Q82" s="48"/>
      <c r="R82" s="358" t="s">
        <v>52</v>
      </c>
      <c r="S82" s="167" t="str">
        <f>IF(H7="","",IF(AND(AM82="",AN82=""),"",IF(AM80=TRUE,"",IF(AM83="記入不要","",IF(AND(AM84=TRUE,OR(AN84=TRUE,AO84=TRUE,AP84=TRUE)),"○","×")))))</f>
        <v/>
      </c>
      <c r="T82" s="359"/>
      <c r="U82" s="360"/>
      <c r="V82" s="350"/>
      <c r="W82" s="350"/>
      <c r="X82" s="350"/>
      <c r="Y82" s="350"/>
      <c r="Z82" s="350"/>
      <c r="AA82" s="350"/>
      <c r="AB82" s="350"/>
      <c r="AC82" s="350"/>
      <c r="AD82" s="350"/>
      <c r="AE82" s="350"/>
      <c r="AF82" s="350"/>
      <c r="AG82" s="350"/>
      <c r="AH82" s="350"/>
      <c r="AI82" s="350"/>
      <c r="AJ82" s="350"/>
      <c r="AK82" s="350"/>
      <c r="AL82" s="350"/>
      <c r="AM82" s="352" t="str">
        <f>IF(COUNTIFS('別紙様式3-2（加算　個票）'!P14:P1213,"&lt;&gt;",'別紙様式3-2（加算　個票）'!P14:P1213,"&lt;&gt;処遇加算Ⅳ")&gt;0,"○","")</f>
        <v/>
      </c>
      <c r="AN82" s="352" t="str">
        <f>IF(COUNTIFS('別紙様式3-2（加算　個票）'!Y14:Y1213,"&lt;&gt;",'別紙様式3-2（加算　個票）'!Y14:Y1213,"&lt;&gt;処遇加算Ⅳ",'別紙様式3-2（加算　個票）'!Y14:Y1213,"&lt;&gt;―")&gt;0,"○","")</f>
        <v/>
      </c>
      <c r="AO82" s="356"/>
      <c r="AP82" s="356"/>
      <c r="AQ82" s="2"/>
      <c r="AR82" s="2"/>
      <c r="AS82" s="2"/>
      <c r="AT82" s="2"/>
      <c r="AU82" s="2"/>
      <c r="AV82" s="2"/>
      <c r="AW82" s="2"/>
      <c r="AX82" s="2"/>
      <c r="AY82" s="2"/>
      <c r="AZ82" s="2"/>
      <c r="BA82" s="2"/>
      <c r="BB82" s="2"/>
      <c r="BC82" s="2"/>
      <c r="BD82" s="2"/>
      <c r="BE82" s="2"/>
    </row>
    <row r="83" ht="27.75" customHeight="1">
      <c r="A83" s="108"/>
      <c r="B83" s="292" t="s">
        <v>106</v>
      </c>
      <c r="C83" s="361" t="s">
        <v>124</v>
      </c>
      <c r="AK83" s="362"/>
      <c r="AL83" s="113"/>
      <c r="AM83" s="363"/>
      <c r="AN83" s="352"/>
      <c r="AO83" s="352"/>
      <c r="AP83" s="352"/>
      <c r="AQ83" s="2"/>
      <c r="AR83" s="2"/>
      <c r="AS83" s="2"/>
      <c r="AT83" s="2"/>
      <c r="AU83" s="2"/>
      <c r="AV83" s="2"/>
      <c r="AW83" s="2"/>
      <c r="AX83" s="2"/>
      <c r="AY83" s="2"/>
      <c r="AZ83" s="2"/>
      <c r="BA83" s="2"/>
      <c r="BB83" s="2"/>
      <c r="BC83" s="2"/>
      <c r="BD83" s="2"/>
      <c r="BE83" s="2"/>
    </row>
    <row r="84" ht="27.0" customHeight="1">
      <c r="A84" s="108"/>
      <c r="B84" s="319"/>
      <c r="C84" s="320" t="s">
        <v>125</v>
      </c>
      <c r="D84" s="321"/>
      <c r="E84" s="321"/>
      <c r="F84" s="321"/>
      <c r="G84" s="364"/>
      <c r="H84" s="365" t="s">
        <v>47</v>
      </c>
      <c r="I84" s="366" t="s">
        <v>126</v>
      </c>
      <c r="J84" s="325"/>
      <c r="K84" s="325"/>
      <c r="L84" s="325"/>
      <c r="M84" s="325"/>
      <c r="N84" s="325"/>
      <c r="O84" s="325"/>
      <c r="P84" s="325"/>
      <c r="Q84" s="325"/>
      <c r="R84" s="325"/>
      <c r="S84" s="325"/>
      <c r="T84" s="325"/>
      <c r="U84" s="325"/>
      <c r="V84" s="325"/>
      <c r="W84" s="325"/>
      <c r="X84" s="325"/>
      <c r="Y84" s="325"/>
      <c r="Z84" s="325"/>
      <c r="AA84" s="325"/>
      <c r="AB84" s="325"/>
      <c r="AC84" s="325"/>
      <c r="AD84" s="325"/>
      <c r="AE84" s="325"/>
      <c r="AF84" s="325"/>
      <c r="AG84" s="325"/>
      <c r="AH84" s="325"/>
      <c r="AI84" s="325"/>
      <c r="AJ84" s="325"/>
      <c r="AK84" s="326"/>
      <c r="AL84" s="113"/>
      <c r="AM84" s="367" t="b">
        <v>0</v>
      </c>
      <c r="AN84" s="351" t="b">
        <v>0</v>
      </c>
      <c r="AO84" s="367" t="b">
        <v>0</v>
      </c>
      <c r="AP84" s="367" t="b">
        <v>0</v>
      </c>
      <c r="AQ84" s="2"/>
      <c r="AR84" s="2"/>
      <c r="AS84" s="2"/>
      <c r="AT84" s="2"/>
      <c r="AU84" s="2"/>
      <c r="AV84" s="2"/>
      <c r="AW84" s="2"/>
      <c r="AX84" s="2"/>
      <c r="AY84" s="2"/>
      <c r="AZ84" s="2"/>
      <c r="BA84" s="2"/>
      <c r="BB84" s="2"/>
      <c r="BC84" s="2"/>
      <c r="BD84" s="2"/>
      <c r="BE84" s="2"/>
    </row>
    <row r="85" ht="37.5" customHeight="1">
      <c r="A85" s="108"/>
      <c r="B85" s="221"/>
      <c r="C85" s="327"/>
      <c r="G85" s="368"/>
      <c r="H85" s="369" t="s">
        <v>50</v>
      </c>
      <c r="I85" s="370" t="s">
        <v>127</v>
      </c>
      <c r="J85" s="204"/>
      <c r="K85" s="204"/>
      <c r="L85" s="204"/>
      <c r="M85" s="204"/>
      <c r="N85" s="204"/>
      <c r="O85" s="204"/>
      <c r="P85" s="204"/>
      <c r="Q85" s="204"/>
      <c r="R85" s="204"/>
      <c r="S85" s="204"/>
      <c r="T85" s="204"/>
      <c r="U85" s="204"/>
      <c r="V85" s="204"/>
      <c r="W85" s="204"/>
      <c r="X85" s="204"/>
      <c r="Y85" s="204"/>
      <c r="Z85" s="204"/>
      <c r="AA85" s="204"/>
      <c r="AB85" s="204"/>
      <c r="AC85" s="204"/>
      <c r="AD85" s="204"/>
      <c r="AE85" s="204"/>
      <c r="AF85" s="204"/>
      <c r="AG85" s="204"/>
      <c r="AH85" s="204"/>
      <c r="AI85" s="204"/>
      <c r="AJ85" s="204"/>
      <c r="AK85" s="220"/>
      <c r="AL85" s="113"/>
      <c r="AM85" s="337"/>
      <c r="AN85" s="2"/>
      <c r="AO85" s="2"/>
      <c r="AP85" s="2"/>
      <c r="AQ85" s="2"/>
      <c r="AR85" s="2"/>
      <c r="AS85" s="2"/>
      <c r="AT85" s="2"/>
      <c r="AU85" s="2"/>
      <c r="AV85" s="2"/>
      <c r="AW85" s="2"/>
      <c r="AX85" s="2"/>
      <c r="AY85" s="2"/>
      <c r="AZ85" s="2"/>
      <c r="BA85" s="2"/>
      <c r="BB85" s="2"/>
      <c r="BC85" s="2"/>
      <c r="BD85" s="2"/>
      <c r="BE85" s="2"/>
    </row>
    <row r="86" ht="36.0" customHeight="1">
      <c r="A86" s="108"/>
      <c r="B86" s="339"/>
      <c r="C86" s="329"/>
      <c r="D86" s="316"/>
      <c r="E86" s="316"/>
      <c r="F86" s="316"/>
      <c r="G86" s="371"/>
      <c r="H86" s="372" t="s">
        <v>53</v>
      </c>
      <c r="I86" s="373" t="s">
        <v>128</v>
      </c>
      <c r="J86" s="343"/>
      <c r="K86" s="343"/>
      <c r="L86" s="343"/>
      <c r="M86" s="343"/>
      <c r="N86" s="343"/>
      <c r="O86" s="343"/>
      <c r="P86" s="343"/>
      <c r="Q86" s="343"/>
      <c r="R86" s="343"/>
      <c r="S86" s="343"/>
      <c r="T86" s="343"/>
      <c r="U86" s="343"/>
      <c r="V86" s="343"/>
      <c r="W86" s="343"/>
      <c r="X86" s="343"/>
      <c r="Y86" s="343"/>
      <c r="Z86" s="343"/>
      <c r="AA86" s="343"/>
      <c r="AB86" s="343"/>
      <c r="AC86" s="343"/>
      <c r="AD86" s="343"/>
      <c r="AE86" s="343"/>
      <c r="AF86" s="343"/>
      <c r="AG86" s="343"/>
      <c r="AH86" s="343"/>
      <c r="AI86" s="343"/>
      <c r="AJ86" s="343"/>
      <c r="AK86" s="344"/>
      <c r="AL86" s="113"/>
      <c r="AM86" s="337"/>
      <c r="AN86" s="2"/>
      <c r="AO86" s="2"/>
      <c r="AP86" s="2"/>
      <c r="AQ86" s="2"/>
      <c r="AR86" s="2"/>
      <c r="AS86" s="2"/>
      <c r="AT86" s="2"/>
      <c r="AU86" s="2"/>
      <c r="AV86" s="2"/>
      <c r="AW86" s="2"/>
      <c r="AX86" s="2"/>
      <c r="AY86" s="2"/>
      <c r="AZ86" s="2"/>
      <c r="BA86" s="2"/>
      <c r="BB86" s="2"/>
      <c r="BC86" s="2"/>
      <c r="BD86" s="2"/>
      <c r="BE86" s="2"/>
    </row>
    <row r="87" ht="21.0" customHeight="1">
      <c r="A87" s="108"/>
      <c r="B87" s="374" t="s">
        <v>108</v>
      </c>
      <c r="C87" s="375" t="s">
        <v>120</v>
      </c>
      <c r="D87" s="135"/>
      <c r="E87" s="135"/>
      <c r="F87" s="135"/>
      <c r="G87" s="135"/>
      <c r="H87" s="135"/>
      <c r="I87" s="135"/>
      <c r="J87" s="135"/>
      <c r="K87" s="135"/>
      <c r="L87" s="135"/>
      <c r="M87" s="135"/>
      <c r="N87" s="135"/>
      <c r="O87" s="135"/>
      <c r="P87" s="135"/>
      <c r="Q87" s="135"/>
      <c r="R87" s="135"/>
      <c r="S87" s="135"/>
      <c r="T87" s="135"/>
      <c r="U87" s="135"/>
      <c r="V87" s="135"/>
      <c r="W87" s="135"/>
      <c r="X87" s="135"/>
      <c r="Y87" s="135"/>
      <c r="Z87" s="135"/>
      <c r="AA87" s="135"/>
      <c r="AB87" s="135"/>
      <c r="AC87" s="135"/>
      <c r="AD87" s="135"/>
      <c r="AE87" s="135"/>
      <c r="AF87" s="135"/>
      <c r="AG87" s="135"/>
      <c r="AH87" s="135"/>
      <c r="AI87" s="135"/>
      <c r="AJ87" s="135"/>
      <c r="AK87" s="376"/>
      <c r="AL87" s="308"/>
      <c r="AM87" s="337"/>
      <c r="AN87" s="2"/>
      <c r="AO87" s="2"/>
      <c r="AP87" s="2"/>
      <c r="AQ87" s="2"/>
      <c r="AR87" s="2"/>
      <c r="AS87" s="2"/>
      <c r="AT87" s="2"/>
      <c r="AU87" s="2"/>
      <c r="AV87" s="2"/>
      <c r="AW87" s="2"/>
      <c r="AX87" s="2"/>
      <c r="AY87" s="2"/>
      <c r="AZ87" s="2"/>
      <c r="BA87" s="2"/>
      <c r="BB87" s="2"/>
      <c r="BC87" s="2"/>
      <c r="BD87" s="2"/>
      <c r="BE87" s="2"/>
    </row>
    <row r="88" ht="6.0" customHeight="1">
      <c r="A88" s="108"/>
      <c r="B88" s="188"/>
      <c r="C88" s="188"/>
      <c r="D88" s="188"/>
      <c r="E88" s="188"/>
      <c r="F88" s="188"/>
      <c r="G88" s="188"/>
      <c r="H88" s="188"/>
      <c r="I88" s="188"/>
      <c r="J88" s="188"/>
      <c r="K88" s="188"/>
      <c r="L88" s="188"/>
      <c r="M88" s="188"/>
      <c r="N88" s="188"/>
      <c r="O88" s="188"/>
      <c r="P88" s="188"/>
      <c r="Q88" s="188"/>
      <c r="R88" s="188"/>
      <c r="S88" s="188"/>
      <c r="T88" s="188"/>
      <c r="U88" s="150"/>
      <c r="V88" s="377"/>
      <c r="W88" s="377"/>
      <c r="X88" s="377"/>
      <c r="Y88" s="278"/>
      <c r="Z88" s="378"/>
      <c r="AA88" s="278"/>
      <c r="AB88" s="279"/>
      <c r="AC88" s="280"/>
      <c r="AD88" s="281"/>
      <c r="AE88" s="281"/>
      <c r="AF88" s="270"/>
      <c r="AG88" s="146"/>
      <c r="AH88" s="149"/>
      <c r="AI88" s="379"/>
      <c r="AJ88" s="189"/>
      <c r="AK88" s="189"/>
      <c r="AL88" s="189"/>
      <c r="AM88" s="337"/>
      <c r="AN88" s="2"/>
      <c r="AO88" s="2"/>
      <c r="AP88" s="2"/>
      <c r="AQ88" s="2"/>
      <c r="AR88" s="2"/>
      <c r="AS88" s="2"/>
      <c r="AT88" s="2"/>
      <c r="AU88" s="2"/>
      <c r="AV88" s="2"/>
      <c r="AW88" s="2"/>
      <c r="AX88" s="2"/>
      <c r="AY88" s="2"/>
      <c r="AZ88" s="2"/>
      <c r="BA88" s="2"/>
      <c r="BB88" s="2"/>
      <c r="BC88" s="2"/>
      <c r="BD88" s="2"/>
      <c r="BE88" s="2"/>
    </row>
    <row r="89" ht="21.75" customHeight="1">
      <c r="A89" s="113"/>
      <c r="B89" s="230" t="s">
        <v>129</v>
      </c>
      <c r="C89" s="87"/>
      <c r="D89" s="87"/>
      <c r="E89" s="87"/>
      <c r="F89" s="87"/>
      <c r="G89" s="87"/>
      <c r="H89" s="87"/>
      <c r="I89" s="87"/>
      <c r="J89" s="87"/>
      <c r="K89" s="87"/>
      <c r="L89" s="87"/>
      <c r="M89" s="87"/>
      <c r="N89" s="87"/>
      <c r="O89" s="87"/>
      <c r="P89" s="87"/>
      <c r="Q89" s="87"/>
      <c r="R89" s="87"/>
      <c r="S89" s="87"/>
      <c r="T89" s="87"/>
      <c r="U89" s="87"/>
      <c r="V89" s="87"/>
      <c r="W89" s="87"/>
      <c r="X89" s="87"/>
      <c r="Y89" s="87"/>
      <c r="Z89" s="87"/>
      <c r="AA89" s="87"/>
      <c r="AB89" s="87"/>
      <c r="AC89" s="87"/>
      <c r="AD89" s="87"/>
      <c r="AE89" s="87"/>
      <c r="AF89" s="87"/>
      <c r="AG89" s="87"/>
      <c r="AH89" s="87"/>
      <c r="AI89" s="87"/>
      <c r="AJ89" s="87"/>
      <c r="AK89" s="103"/>
      <c r="AL89" s="113"/>
      <c r="AM89" s="238"/>
      <c r="AN89" s="119"/>
      <c r="AO89" s="119"/>
      <c r="AP89" s="119"/>
      <c r="AQ89" s="119"/>
      <c r="AR89" s="119"/>
      <c r="AS89" s="119"/>
      <c r="AT89" s="119"/>
      <c r="AU89" s="119"/>
      <c r="AV89" s="119"/>
      <c r="AW89" s="119"/>
      <c r="AX89" s="119"/>
      <c r="AY89" s="119"/>
      <c r="AZ89" s="119"/>
      <c r="BA89" s="119"/>
      <c r="BB89" s="119"/>
      <c r="BC89" s="119"/>
      <c r="BD89" s="119"/>
      <c r="BE89" s="119"/>
    </row>
    <row r="90" ht="6.0" customHeight="1">
      <c r="A90" s="113"/>
      <c r="B90" s="353"/>
      <c r="C90" s="380"/>
      <c r="D90" s="380"/>
      <c r="E90" s="380"/>
      <c r="F90" s="380"/>
      <c r="G90" s="380"/>
      <c r="H90" s="380"/>
      <c r="I90" s="380"/>
      <c r="J90" s="380"/>
      <c r="K90" s="380"/>
      <c r="L90" s="380"/>
      <c r="M90" s="380"/>
      <c r="N90" s="380"/>
      <c r="O90" s="380"/>
      <c r="P90" s="380"/>
      <c r="Q90" s="380"/>
      <c r="R90" s="380"/>
      <c r="S90" s="380"/>
      <c r="T90" s="380"/>
      <c r="U90" s="380"/>
      <c r="V90" s="380"/>
      <c r="W90" s="380"/>
      <c r="X90" s="380"/>
      <c r="Y90" s="380"/>
      <c r="Z90" s="380"/>
      <c r="AA90" s="380"/>
      <c r="AB90" s="380"/>
      <c r="AC90" s="380"/>
      <c r="AD90" s="380"/>
      <c r="AE90" s="380"/>
      <c r="AF90" s="380"/>
      <c r="AG90" s="380"/>
      <c r="AH90" s="380"/>
      <c r="AI90" s="380"/>
      <c r="AJ90" s="380"/>
      <c r="AK90" s="380"/>
      <c r="AL90" s="113"/>
      <c r="AM90" s="238"/>
      <c r="AN90" s="119"/>
      <c r="AO90" s="119"/>
      <c r="AP90" s="119"/>
      <c r="AQ90" s="119"/>
      <c r="AR90" s="119"/>
      <c r="AS90" s="119"/>
      <c r="AT90" s="119"/>
      <c r="AU90" s="119"/>
      <c r="AV90" s="119"/>
      <c r="AW90" s="119"/>
      <c r="AX90" s="119"/>
      <c r="AY90" s="119"/>
      <c r="AZ90" s="119"/>
      <c r="BA90" s="119"/>
      <c r="BB90" s="119"/>
      <c r="BC90" s="119"/>
      <c r="BD90" s="119"/>
      <c r="BE90" s="119"/>
    </row>
    <row r="91" ht="27.75" customHeight="1">
      <c r="A91" s="108"/>
      <c r="B91" s="381" t="s">
        <v>130</v>
      </c>
      <c r="C91" s="17"/>
      <c r="D91" s="17"/>
      <c r="E91" s="17"/>
      <c r="F91" s="17"/>
      <c r="G91" s="17"/>
      <c r="H91" s="17"/>
      <c r="I91" s="17"/>
      <c r="J91" s="17"/>
      <c r="K91" s="17"/>
      <c r="L91" s="17"/>
      <c r="M91" s="17"/>
      <c r="N91" s="17"/>
      <c r="O91" s="17"/>
      <c r="P91" s="17"/>
      <c r="Q91" s="18"/>
      <c r="R91" s="177" t="s">
        <v>131</v>
      </c>
      <c r="S91" s="382" t="str">
        <f>'別紙様式3-2（加算　個票）'!AC5</f>
        <v/>
      </c>
      <c r="T91" s="274" t="s">
        <v>132</v>
      </c>
      <c r="U91" s="17"/>
      <c r="V91" s="17"/>
      <c r="W91" s="17"/>
      <c r="X91" s="17"/>
      <c r="Y91" s="17"/>
      <c r="Z91" s="17"/>
      <c r="AA91" s="17"/>
      <c r="AB91" s="17"/>
      <c r="AC91" s="17"/>
      <c r="AD91" s="17"/>
      <c r="AE91" s="17"/>
      <c r="AF91" s="18"/>
      <c r="AG91" s="187"/>
      <c r="AH91" s="187"/>
      <c r="AI91" s="187"/>
      <c r="AJ91" s="187"/>
      <c r="AK91" s="108"/>
      <c r="AL91" s="108"/>
      <c r="AM91" s="367" t="str">
        <f>IF(COUNTIF(S91:S92, "×")&gt;0, "設定できない", "要件を満たす")</f>
        <v>要件を満たす</v>
      </c>
      <c r="AN91" s="2"/>
      <c r="AO91" s="2"/>
      <c r="AP91" s="2"/>
      <c r="AQ91" s="2"/>
      <c r="AR91" s="2"/>
      <c r="AS91" s="2"/>
      <c r="AT91" s="2"/>
      <c r="AU91" s="2"/>
      <c r="AV91" s="2"/>
      <c r="AW91" s="2"/>
      <c r="AX91" s="144"/>
      <c r="AY91" s="2"/>
      <c r="AZ91" s="2"/>
      <c r="BA91" s="2"/>
      <c r="BB91" s="2"/>
      <c r="BC91" s="2"/>
      <c r="BD91" s="2"/>
      <c r="BE91" s="2"/>
    </row>
    <row r="92" ht="27.75" customHeight="1">
      <c r="A92" s="108"/>
      <c r="B92" s="381" t="s">
        <v>133</v>
      </c>
      <c r="C92" s="17"/>
      <c r="D92" s="17"/>
      <c r="E92" s="17"/>
      <c r="F92" s="17"/>
      <c r="G92" s="17"/>
      <c r="H92" s="17"/>
      <c r="I92" s="17"/>
      <c r="J92" s="17"/>
      <c r="K92" s="17"/>
      <c r="L92" s="17"/>
      <c r="M92" s="17"/>
      <c r="N92" s="17"/>
      <c r="O92" s="17"/>
      <c r="P92" s="17"/>
      <c r="Q92" s="18"/>
      <c r="R92" s="177" t="s">
        <v>131</v>
      </c>
      <c r="S92" s="382" t="str">
        <f>'別紙様式3-2（加算　個票）'!AC7</f>
        <v/>
      </c>
      <c r="T92" s="274" t="s">
        <v>132</v>
      </c>
      <c r="U92" s="17"/>
      <c r="V92" s="17"/>
      <c r="W92" s="17"/>
      <c r="X92" s="17"/>
      <c r="Y92" s="17"/>
      <c r="Z92" s="17"/>
      <c r="AA92" s="17"/>
      <c r="AB92" s="17"/>
      <c r="AC92" s="17"/>
      <c r="AD92" s="17"/>
      <c r="AE92" s="17"/>
      <c r="AF92" s="18"/>
      <c r="AG92" s="187"/>
      <c r="AH92" s="187"/>
      <c r="AI92" s="187"/>
      <c r="AJ92" s="187"/>
      <c r="AK92" s="108"/>
      <c r="AL92" s="108"/>
      <c r="AM92" s="352"/>
      <c r="AN92" s="2"/>
      <c r="AO92" s="2"/>
      <c r="AP92" s="2"/>
      <c r="AQ92" s="2"/>
      <c r="AR92" s="2"/>
      <c r="AS92" s="2"/>
      <c r="AT92" s="2"/>
      <c r="AU92" s="2"/>
      <c r="AV92" s="2"/>
      <c r="AW92" s="2"/>
      <c r="AX92" s="2"/>
      <c r="AY92" s="144"/>
      <c r="AZ92" s="2"/>
      <c r="BA92" s="2"/>
      <c r="BB92" s="2"/>
      <c r="BC92" s="2"/>
      <c r="BD92" s="2"/>
      <c r="BE92" s="2"/>
    </row>
    <row r="93" ht="5.25" customHeight="1">
      <c r="A93" s="108"/>
      <c r="B93" s="291"/>
      <c r="C93" s="108"/>
      <c r="D93" s="187"/>
      <c r="E93" s="187"/>
      <c r="F93" s="187"/>
      <c r="G93" s="187"/>
      <c r="H93" s="187"/>
      <c r="I93" s="187"/>
      <c r="J93" s="187"/>
      <c r="K93" s="187"/>
      <c r="L93" s="187"/>
      <c r="M93" s="187"/>
      <c r="N93" s="187"/>
      <c r="O93" s="187"/>
      <c r="P93" s="187"/>
      <c r="Q93" s="187"/>
      <c r="R93" s="187"/>
      <c r="S93" s="187"/>
      <c r="T93" s="187"/>
      <c r="U93" s="187"/>
      <c r="V93" s="187"/>
      <c r="W93" s="187"/>
      <c r="X93" s="187"/>
      <c r="Y93" s="187"/>
      <c r="Z93" s="187"/>
      <c r="AA93" s="187"/>
      <c r="AB93" s="187"/>
      <c r="AC93" s="187"/>
      <c r="AD93" s="187"/>
      <c r="AE93" s="187"/>
      <c r="AF93" s="187"/>
      <c r="AG93" s="187"/>
      <c r="AH93" s="187"/>
      <c r="AI93" s="187"/>
      <c r="AJ93" s="187"/>
      <c r="AK93" s="108"/>
      <c r="AL93" s="108"/>
      <c r="AM93" s="352"/>
      <c r="AN93" s="2"/>
      <c r="AO93" s="2"/>
      <c r="AP93" s="2"/>
      <c r="AQ93" s="2"/>
      <c r="AR93" s="2"/>
      <c r="AS93" s="2"/>
      <c r="AT93" s="144"/>
      <c r="AU93" s="144"/>
      <c r="AV93" s="144"/>
      <c r="AW93" s="144"/>
      <c r="AX93" s="144"/>
      <c r="AY93" s="2"/>
      <c r="AZ93" s="2"/>
      <c r="BA93" s="2"/>
      <c r="BB93" s="2"/>
      <c r="BC93" s="2"/>
      <c r="BD93" s="2"/>
      <c r="BE93" s="2"/>
    </row>
    <row r="94" ht="20.25" customHeight="1">
      <c r="A94" s="108"/>
      <c r="B94" s="383" t="s">
        <v>134</v>
      </c>
      <c r="C94" s="2"/>
      <c r="D94" s="384"/>
      <c r="E94" s="384"/>
      <c r="F94" s="384"/>
      <c r="G94" s="384"/>
      <c r="H94" s="384"/>
      <c r="I94" s="384"/>
      <c r="J94" s="384"/>
      <c r="K94" s="384"/>
      <c r="L94" s="384"/>
      <c r="M94" s="384"/>
      <c r="N94" s="384"/>
      <c r="O94" s="384"/>
      <c r="P94" s="384"/>
      <c r="Q94" s="187"/>
      <c r="R94" s="187"/>
      <c r="S94" s="187"/>
      <c r="T94" s="187"/>
      <c r="U94" s="187"/>
      <c r="V94" s="187"/>
      <c r="W94" s="187"/>
      <c r="X94" s="187"/>
      <c r="Y94" s="187"/>
      <c r="Z94" s="187"/>
      <c r="AA94" s="187"/>
      <c r="AB94" s="187"/>
      <c r="AC94" s="187"/>
      <c r="AD94" s="187"/>
      <c r="AE94" s="187"/>
      <c r="AF94" s="187"/>
      <c r="AG94" s="187"/>
      <c r="AH94" s="187"/>
      <c r="AI94" s="187"/>
      <c r="AJ94" s="187"/>
      <c r="AK94" s="167" t="str">
        <f>IF(H7="", "",IF(AK92="○", "", IF(OR(AM96=TRUE,AM97=TRUE,AM98=TRUE,AND(AM99=TRUE,G99&lt;&gt;"")), "○", "×")))</f>
        <v/>
      </c>
      <c r="AL94" s="108"/>
      <c r="AM94" s="385"/>
      <c r="AN94" s="2"/>
      <c r="AO94" s="2"/>
      <c r="AP94" s="2"/>
      <c r="AQ94" s="2"/>
      <c r="AR94" s="2"/>
      <c r="AS94" s="2"/>
      <c r="AT94" s="2"/>
      <c r="AU94" s="2"/>
      <c r="AV94" s="2"/>
      <c r="AW94" s="2"/>
      <c r="AX94" s="144"/>
      <c r="AY94" s="2"/>
      <c r="AZ94" s="386"/>
      <c r="BA94" s="386"/>
      <c r="BB94" s="2"/>
      <c r="BC94" s="2"/>
      <c r="BD94" s="2"/>
      <c r="BE94" s="2"/>
    </row>
    <row r="95" ht="13.5" customHeight="1">
      <c r="A95" s="113"/>
      <c r="B95" s="387" t="s">
        <v>135</v>
      </c>
      <c r="C95" s="388"/>
      <c r="D95" s="389"/>
      <c r="E95" s="390"/>
      <c r="F95" s="391"/>
      <c r="G95" s="391"/>
      <c r="H95" s="391"/>
      <c r="I95" s="391"/>
      <c r="J95" s="391"/>
      <c r="K95" s="391"/>
      <c r="L95" s="391"/>
      <c r="M95" s="391"/>
      <c r="N95" s="391"/>
      <c r="O95" s="391"/>
      <c r="P95" s="391"/>
      <c r="Q95" s="391"/>
      <c r="R95" s="391"/>
      <c r="S95" s="391"/>
      <c r="T95" s="391"/>
      <c r="U95" s="391"/>
      <c r="V95" s="391"/>
      <c r="W95" s="391"/>
      <c r="X95" s="391"/>
      <c r="Y95" s="391"/>
      <c r="Z95" s="391"/>
      <c r="AA95" s="391"/>
      <c r="AB95" s="391"/>
      <c r="AC95" s="391"/>
      <c r="AD95" s="391"/>
      <c r="AE95" s="391"/>
      <c r="AF95" s="391"/>
      <c r="AG95" s="391"/>
      <c r="AH95" s="391"/>
      <c r="AI95" s="391"/>
      <c r="AJ95" s="391"/>
      <c r="AK95" s="392"/>
      <c r="AL95" s="113"/>
      <c r="AM95" s="356"/>
      <c r="AN95" s="356"/>
      <c r="AO95" s="356"/>
      <c r="AP95" s="356"/>
      <c r="AQ95" s="393" t="s">
        <v>136</v>
      </c>
      <c r="AR95" s="13"/>
      <c r="AS95" s="13"/>
      <c r="AT95" s="13"/>
      <c r="AU95" s="13"/>
      <c r="AV95" s="13"/>
      <c r="AW95" s="13"/>
      <c r="AX95" s="13"/>
      <c r="AY95" s="13"/>
      <c r="AZ95" s="13"/>
      <c r="BA95" s="13"/>
      <c r="BB95" s="13"/>
      <c r="BC95" s="13"/>
      <c r="BD95" s="13"/>
      <c r="BE95" s="14"/>
    </row>
    <row r="96" ht="18.0" customHeight="1">
      <c r="A96" s="113"/>
      <c r="B96" s="394"/>
      <c r="C96" s="395"/>
      <c r="D96" s="150" t="s">
        <v>137</v>
      </c>
      <c r="E96" s="113"/>
      <c r="F96" s="113"/>
      <c r="G96" s="113"/>
      <c r="H96" s="113"/>
      <c r="I96" s="113"/>
      <c r="J96" s="113"/>
      <c r="K96" s="113"/>
      <c r="L96" s="113"/>
      <c r="M96" s="113"/>
      <c r="N96" s="113"/>
      <c r="O96" s="113"/>
      <c r="P96" s="113"/>
      <c r="Q96" s="113"/>
      <c r="R96" s="113"/>
      <c r="S96" s="113"/>
      <c r="T96" s="113"/>
      <c r="U96" s="113"/>
      <c r="V96" s="113"/>
      <c r="W96" s="113"/>
      <c r="X96" s="113"/>
      <c r="Y96" s="113"/>
      <c r="Z96" s="113"/>
      <c r="AA96" s="113"/>
      <c r="AB96" s="113"/>
      <c r="AC96" s="113"/>
      <c r="AD96" s="113"/>
      <c r="AE96" s="113"/>
      <c r="AF96" s="113"/>
      <c r="AG96" s="113"/>
      <c r="AH96" s="113"/>
      <c r="AI96" s="152"/>
      <c r="AJ96" s="113"/>
      <c r="AK96" s="396"/>
      <c r="AL96" s="113"/>
      <c r="AM96" s="367" t="b">
        <v>0</v>
      </c>
      <c r="AN96" s="397"/>
      <c r="AO96" s="397"/>
      <c r="AP96" s="397"/>
      <c r="AQ96" s="397"/>
      <c r="AR96" s="397"/>
      <c r="AS96" s="397"/>
      <c r="AT96" s="397"/>
      <c r="AU96" s="397"/>
      <c r="AV96" s="398"/>
      <c r="AW96" s="140"/>
      <c r="AX96" s="119"/>
      <c r="AY96" s="119"/>
      <c r="AZ96" s="119"/>
      <c r="BA96" s="119"/>
      <c r="BB96" s="119"/>
      <c r="BC96" s="119"/>
      <c r="BD96" s="119"/>
      <c r="BE96" s="119"/>
    </row>
    <row r="97" ht="16.5" customHeight="1">
      <c r="A97" s="113"/>
      <c r="B97" s="394"/>
      <c r="C97" s="399"/>
      <c r="D97" s="150" t="s">
        <v>138</v>
      </c>
      <c r="E97" s="400"/>
      <c r="F97" s="400"/>
      <c r="G97" s="400"/>
      <c r="H97" s="400"/>
      <c r="I97" s="400"/>
      <c r="J97" s="400"/>
      <c r="K97" s="400"/>
      <c r="L97" s="400"/>
      <c r="M97" s="400"/>
      <c r="N97" s="400"/>
      <c r="O97" s="400"/>
      <c r="P97" s="400"/>
      <c r="Q97" s="400"/>
      <c r="R97" s="400"/>
      <c r="S97" s="400"/>
      <c r="T97" s="113"/>
      <c r="U97" s="113"/>
      <c r="V97" s="113"/>
      <c r="W97" s="113"/>
      <c r="X97" s="113"/>
      <c r="Y97" s="113"/>
      <c r="Z97" s="113"/>
      <c r="AA97" s="113"/>
      <c r="AB97" s="113"/>
      <c r="AC97" s="113"/>
      <c r="AD97" s="113"/>
      <c r="AE97" s="113"/>
      <c r="AF97" s="113"/>
      <c r="AG97" s="113"/>
      <c r="AH97" s="113"/>
      <c r="AI97" s="152"/>
      <c r="AJ97" s="113"/>
      <c r="AK97" s="396"/>
      <c r="AL97" s="113"/>
      <c r="AM97" s="367" t="b">
        <v>0</v>
      </c>
      <c r="AN97" s="397"/>
      <c r="AO97" s="397"/>
      <c r="AP97" s="397"/>
      <c r="AQ97" s="397"/>
      <c r="AR97" s="397"/>
      <c r="AS97" s="397"/>
      <c r="AT97" s="397"/>
      <c r="AU97" s="398"/>
      <c r="AV97" s="140"/>
      <c r="AW97" s="119"/>
      <c r="AX97" s="119"/>
      <c r="AY97" s="119"/>
      <c r="AZ97" s="119"/>
      <c r="BA97" s="119"/>
      <c r="BB97" s="119"/>
      <c r="BC97" s="119"/>
      <c r="BD97" s="119"/>
      <c r="BE97" s="119"/>
    </row>
    <row r="98" ht="15.75" customHeight="1">
      <c r="A98" s="113"/>
      <c r="B98" s="394"/>
      <c r="C98" s="399"/>
      <c r="D98" s="401" t="s">
        <v>139</v>
      </c>
      <c r="E98" s="87"/>
      <c r="F98" s="87"/>
      <c r="G98" s="87"/>
      <c r="H98" s="87"/>
      <c r="I98" s="87"/>
      <c r="J98" s="87"/>
      <c r="K98" s="87"/>
      <c r="L98" s="87"/>
      <c r="M98" s="87"/>
      <c r="N98" s="87"/>
      <c r="O98" s="87"/>
      <c r="P98" s="87"/>
      <c r="Q98" s="87"/>
      <c r="R98" s="87"/>
      <c r="S98" s="87"/>
      <c r="T98" s="87"/>
      <c r="U98" s="87"/>
      <c r="V98" s="87"/>
      <c r="W98" s="87"/>
      <c r="X98" s="87"/>
      <c r="Y98" s="87"/>
      <c r="Z98" s="87"/>
      <c r="AA98" s="87"/>
      <c r="AB98" s="87"/>
      <c r="AC98" s="87"/>
      <c r="AD98" s="87"/>
      <c r="AE98" s="87"/>
      <c r="AF98" s="87"/>
      <c r="AG98" s="87"/>
      <c r="AH98" s="87"/>
      <c r="AI98" s="103"/>
      <c r="AJ98" s="113"/>
      <c r="AK98" s="396"/>
      <c r="AL98" s="402"/>
      <c r="AM98" s="367" t="b">
        <v>0</v>
      </c>
      <c r="AN98" s="397"/>
      <c r="AO98" s="397"/>
      <c r="AP98" s="397"/>
      <c r="AQ98" s="397"/>
      <c r="AR98" s="397"/>
      <c r="AS98" s="397"/>
      <c r="AT98" s="397"/>
      <c r="AU98" s="398"/>
      <c r="AV98" s="140"/>
      <c r="AW98" s="119"/>
      <c r="AX98" s="119"/>
      <c r="AY98" s="119"/>
      <c r="AZ98" s="119"/>
      <c r="BA98" s="119"/>
      <c r="BB98" s="119"/>
      <c r="BC98" s="119"/>
      <c r="BD98" s="119"/>
      <c r="BE98" s="119"/>
    </row>
    <row r="99" ht="33.0" customHeight="1">
      <c r="A99" s="113"/>
      <c r="B99" s="403"/>
      <c r="C99" s="404"/>
      <c r="D99" s="405" t="s">
        <v>140</v>
      </c>
      <c r="E99" s="406"/>
      <c r="F99" s="407"/>
      <c r="G99" s="408"/>
      <c r="H99" s="80"/>
      <c r="I99" s="80"/>
      <c r="J99" s="80"/>
      <c r="K99" s="80"/>
      <c r="L99" s="80"/>
      <c r="M99" s="80"/>
      <c r="N99" s="80"/>
      <c r="O99" s="80"/>
      <c r="P99" s="80"/>
      <c r="Q99" s="80"/>
      <c r="R99" s="80"/>
      <c r="S99" s="80"/>
      <c r="T99" s="80"/>
      <c r="U99" s="80"/>
      <c r="V99" s="80"/>
      <c r="W99" s="80"/>
      <c r="X99" s="80"/>
      <c r="Y99" s="80"/>
      <c r="Z99" s="80"/>
      <c r="AA99" s="80"/>
      <c r="AB99" s="80"/>
      <c r="AC99" s="80"/>
      <c r="AD99" s="80"/>
      <c r="AE99" s="80"/>
      <c r="AF99" s="80"/>
      <c r="AG99" s="80"/>
      <c r="AH99" s="80"/>
      <c r="AI99" s="80"/>
      <c r="AJ99" s="409"/>
      <c r="AK99" s="410" t="s">
        <v>98</v>
      </c>
      <c r="AL99" s="113"/>
      <c r="AM99" s="367" t="b">
        <v>0</v>
      </c>
      <c r="AN99" s="411"/>
      <c r="AO99" s="411"/>
      <c r="AP99" s="119"/>
      <c r="AQ99" s="412" t="s">
        <v>141</v>
      </c>
      <c r="AR99" s="200"/>
      <c r="AS99" s="200"/>
      <c r="AT99" s="200"/>
      <c r="AU99" s="200"/>
      <c r="AV99" s="200"/>
      <c r="AW99" s="200"/>
      <c r="AX99" s="200"/>
      <c r="AY99" s="200"/>
      <c r="AZ99" s="200"/>
      <c r="BA99" s="200"/>
      <c r="BB99" s="200"/>
      <c r="BC99" s="200"/>
      <c r="BD99" s="200"/>
      <c r="BE99" s="201"/>
    </row>
    <row r="100" ht="6.0" customHeight="1">
      <c r="A100" s="108"/>
      <c r="B100" s="150"/>
      <c r="C100" s="150"/>
      <c r="D100" s="150"/>
      <c r="E100" s="150"/>
      <c r="F100" s="150"/>
      <c r="G100" s="150"/>
      <c r="H100" s="150"/>
      <c r="I100" s="150"/>
      <c r="J100" s="150"/>
      <c r="K100" s="150"/>
      <c r="L100" s="150"/>
      <c r="M100" s="150"/>
      <c r="N100" s="150"/>
      <c r="O100" s="150"/>
      <c r="P100" s="150"/>
      <c r="Q100" s="150"/>
      <c r="R100" s="150"/>
      <c r="S100" s="150"/>
      <c r="T100" s="150"/>
      <c r="U100" s="150"/>
      <c r="V100" s="150"/>
      <c r="W100" s="150"/>
      <c r="X100" s="150"/>
      <c r="Y100" s="150"/>
      <c r="Z100" s="150"/>
      <c r="AA100" s="150"/>
      <c r="AB100" s="150"/>
      <c r="AC100" s="150"/>
      <c r="AD100" s="150"/>
      <c r="AE100" s="150"/>
      <c r="AF100" s="150"/>
      <c r="AG100" s="150"/>
      <c r="AH100" s="150"/>
      <c r="AI100" s="150"/>
      <c r="AJ100" s="150"/>
      <c r="AK100" s="150"/>
      <c r="AL100" s="113"/>
      <c r="AM100" s="352"/>
      <c r="AN100" s="413"/>
      <c r="AO100" s="413"/>
      <c r="AP100" s="413"/>
      <c r="AQ100" s="413"/>
      <c r="AR100" s="413"/>
      <c r="AS100" s="413"/>
      <c r="AT100" s="413"/>
      <c r="AU100" s="413"/>
      <c r="AV100" s="413"/>
      <c r="AW100" s="413"/>
      <c r="AX100" s="413"/>
      <c r="AY100" s="413"/>
      <c r="AZ100" s="413"/>
      <c r="BA100" s="413"/>
      <c r="BB100" s="113"/>
      <c r="BC100" s="113"/>
      <c r="BD100" s="113"/>
      <c r="BE100" s="113"/>
    </row>
    <row r="101" ht="18.0" customHeight="1">
      <c r="A101" s="108"/>
      <c r="B101" s="149" t="s">
        <v>142</v>
      </c>
      <c r="C101" s="108"/>
      <c r="D101" s="108"/>
      <c r="E101" s="108"/>
      <c r="F101" s="108"/>
      <c r="G101" s="108"/>
      <c r="H101" s="108"/>
      <c r="I101" s="108"/>
      <c r="J101" s="108"/>
      <c r="K101" s="108"/>
      <c r="L101" s="108"/>
      <c r="M101" s="108"/>
      <c r="N101" s="108"/>
      <c r="O101" s="108"/>
      <c r="P101" s="108"/>
      <c r="Q101" s="108"/>
      <c r="R101" s="108"/>
      <c r="S101" s="108"/>
      <c r="T101" s="108"/>
      <c r="U101" s="108"/>
      <c r="V101" s="108"/>
      <c r="W101" s="108"/>
      <c r="X101" s="108"/>
      <c r="Y101" s="108"/>
      <c r="Z101" s="108"/>
      <c r="AA101" s="108"/>
      <c r="AB101" s="108"/>
      <c r="AC101" s="108"/>
      <c r="AD101" s="108"/>
      <c r="AE101" s="108"/>
      <c r="AF101" s="108"/>
      <c r="AG101" s="108"/>
      <c r="AH101" s="108"/>
      <c r="AI101" s="108"/>
      <c r="AJ101" s="108"/>
      <c r="AK101" s="108"/>
      <c r="AL101" s="108"/>
      <c r="AM101" s="352"/>
      <c r="AN101" s="2"/>
      <c r="AO101" s="2"/>
      <c r="AP101" s="2"/>
      <c r="AQ101" s="2"/>
      <c r="AR101" s="2"/>
      <c r="AS101" s="2"/>
      <c r="AT101" s="2"/>
      <c r="AU101" s="2"/>
      <c r="AV101" s="2"/>
      <c r="AW101" s="2"/>
      <c r="AX101" s="414"/>
      <c r="AY101" s="414"/>
      <c r="AZ101" s="415"/>
      <c r="BA101" s="119"/>
      <c r="BB101" s="119"/>
      <c r="BC101" s="119"/>
      <c r="BD101" s="119"/>
      <c r="BE101" s="119"/>
    </row>
    <row r="102" ht="26.25" customHeight="1">
      <c r="A102" s="108"/>
      <c r="B102" s="416" t="s">
        <v>143</v>
      </c>
      <c r="C102" s="47"/>
      <c r="D102" s="47"/>
      <c r="E102" s="47"/>
      <c r="F102" s="47"/>
      <c r="G102" s="47"/>
      <c r="H102" s="47"/>
      <c r="I102" s="47"/>
      <c r="J102" s="47"/>
      <c r="K102" s="47"/>
      <c r="L102" s="47"/>
      <c r="M102" s="47"/>
      <c r="N102" s="47"/>
      <c r="O102" s="47"/>
      <c r="P102" s="47"/>
      <c r="Q102" s="47"/>
      <c r="R102" s="47"/>
      <c r="S102" s="47"/>
      <c r="T102" s="47"/>
      <c r="U102" s="47"/>
      <c r="V102" s="47"/>
      <c r="W102" s="47"/>
      <c r="X102" s="47"/>
      <c r="Y102" s="47"/>
      <c r="Z102" s="47"/>
      <c r="AA102" s="47"/>
      <c r="AB102" s="47"/>
      <c r="AC102" s="47"/>
      <c r="AD102" s="47"/>
      <c r="AE102" s="47"/>
      <c r="AF102" s="47"/>
      <c r="AG102" s="47"/>
      <c r="AH102" s="47"/>
      <c r="AI102" s="47"/>
      <c r="AJ102" s="47"/>
      <c r="AK102" s="417"/>
      <c r="AL102" s="108"/>
      <c r="AM102" s="418" t="b">
        <v>0</v>
      </c>
      <c r="AN102" s="2"/>
      <c r="AO102" s="2"/>
      <c r="AP102" s="2"/>
      <c r="AQ102" s="2"/>
      <c r="AR102" s="2"/>
      <c r="AS102" s="2"/>
      <c r="AT102" s="2"/>
      <c r="AU102" s="2"/>
      <c r="AV102" s="2"/>
      <c r="AW102" s="2"/>
      <c r="AX102" s="414"/>
      <c r="AY102" s="414"/>
      <c r="AZ102" s="415"/>
      <c r="BA102" s="119"/>
      <c r="BB102" s="119"/>
      <c r="BC102" s="119"/>
      <c r="BD102" s="119"/>
      <c r="BE102" s="119"/>
    </row>
    <row r="103" ht="30.75" customHeight="1">
      <c r="A103" s="108"/>
      <c r="B103" s="245" t="s">
        <v>144</v>
      </c>
      <c r="C103" s="17"/>
      <c r="D103" s="17"/>
      <c r="E103" s="17"/>
      <c r="F103" s="17"/>
      <c r="G103" s="17"/>
      <c r="H103" s="17"/>
      <c r="I103" s="17"/>
      <c r="J103" s="17"/>
      <c r="K103" s="17"/>
      <c r="L103" s="17"/>
      <c r="M103" s="17"/>
      <c r="N103" s="17"/>
      <c r="O103" s="17"/>
      <c r="P103" s="17"/>
      <c r="Q103" s="17"/>
      <c r="R103" s="17"/>
      <c r="S103" s="17"/>
      <c r="T103" s="17"/>
      <c r="U103" s="17"/>
      <c r="V103" s="17"/>
      <c r="W103" s="17"/>
      <c r="X103" s="17"/>
      <c r="Y103" s="17"/>
      <c r="Z103" s="17"/>
      <c r="AA103" s="17"/>
      <c r="AB103" s="17"/>
      <c r="AC103" s="17"/>
      <c r="AD103" s="17"/>
      <c r="AE103" s="17"/>
      <c r="AF103" s="17"/>
      <c r="AG103" s="17"/>
      <c r="AH103" s="17"/>
      <c r="AI103" s="17"/>
      <c r="AJ103" s="17"/>
      <c r="AK103" s="167" t="str">
        <f>IF(H7="", "", IF(AM102=TRUE, "", IF(OR(AND(AI105="該当", AN112&gt;=2, AN116&gt;=2, AN120&gt;=2, AN125&gt;=2, AN129&gt;=3, OR(AM129=TRUE,AM130= TRUE), AN136&gt;=2), AND(AI105="", AI108="該当", AN112&gt;=1, AN116&gt;=1, AN120&gt;=1, AN125&gt;=1, AN129&gt;=2, AN136&gt;=1)), "○", "×")))</f>
        <v/>
      </c>
      <c r="AL103" s="108"/>
      <c r="AM103" s="2"/>
      <c r="AN103" s="2"/>
      <c r="AO103" s="2"/>
      <c r="AP103" s="2"/>
      <c r="AQ103" s="2"/>
      <c r="AR103" s="2"/>
      <c r="AS103" s="2"/>
      <c r="AT103" s="2"/>
      <c r="AU103" s="2"/>
      <c r="AV103" s="2"/>
      <c r="AW103" s="2"/>
      <c r="AX103" s="414"/>
      <c r="AY103" s="414"/>
      <c r="AZ103" s="415"/>
      <c r="BA103" s="119"/>
      <c r="BB103" s="119"/>
      <c r="BC103" s="119"/>
      <c r="BD103" s="119"/>
      <c r="BE103" s="119"/>
    </row>
    <row r="104" ht="6.0" customHeight="1">
      <c r="A104" s="108"/>
      <c r="B104" s="149"/>
      <c r="C104" s="108"/>
      <c r="D104" s="108"/>
      <c r="E104" s="108"/>
      <c r="F104" s="108"/>
      <c r="G104" s="108"/>
      <c r="H104" s="108"/>
      <c r="I104" s="108"/>
      <c r="J104" s="108"/>
      <c r="K104" s="108"/>
      <c r="L104" s="108"/>
      <c r="M104" s="108"/>
      <c r="N104" s="108"/>
      <c r="O104" s="108"/>
      <c r="P104" s="108"/>
      <c r="Q104" s="108"/>
      <c r="R104" s="108"/>
      <c r="S104" s="108"/>
      <c r="T104" s="108"/>
      <c r="U104" s="108"/>
      <c r="V104" s="108"/>
      <c r="W104" s="108"/>
      <c r="X104" s="108"/>
      <c r="Y104" s="108"/>
      <c r="Z104" s="108"/>
      <c r="AA104" s="108"/>
      <c r="AB104" s="108"/>
      <c r="AC104" s="108"/>
      <c r="AD104" s="108"/>
      <c r="AE104" s="108"/>
      <c r="AF104" s="108"/>
      <c r="AG104" s="108"/>
      <c r="AH104" s="108"/>
      <c r="AI104" s="108"/>
      <c r="AJ104" s="108"/>
      <c r="AK104" s="108"/>
      <c r="AL104" s="113"/>
      <c r="AM104" s="5"/>
      <c r="AN104" s="5"/>
      <c r="AO104" s="5"/>
      <c r="AP104" s="5"/>
      <c r="AQ104" s="5"/>
      <c r="AR104" s="5"/>
      <c r="AS104" s="5"/>
      <c r="AT104" s="5"/>
      <c r="AU104" s="5"/>
      <c r="AV104" s="5"/>
      <c r="AW104" s="5"/>
      <c r="AX104" s="419"/>
      <c r="AY104" s="419"/>
      <c r="AZ104" s="415"/>
      <c r="BA104" s="119"/>
      <c r="BB104" s="119"/>
      <c r="BC104" s="119"/>
      <c r="BD104" s="119"/>
      <c r="BE104" s="119"/>
    </row>
    <row r="105" ht="13.5" customHeight="1">
      <c r="A105" s="108"/>
      <c r="B105" s="420" t="s">
        <v>145</v>
      </c>
      <c r="C105" s="150"/>
      <c r="D105" s="150"/>
      <c r="E105" s="150"/>
      <c r="F105" s="150"/>
      <c r="G105" s="150"/>
      <c r="H105" s="150"/>
      <c r="I105" s="150"/>
      <c r="J105" s="150"/>
      <c r="K105" s="150"/>
      <c r="L105" s="150"/>
      <c r="M105" s="150"/>
      <c r="N105" s="150"/>
      <c r="O105" s="150"/>
      <c r="P105" s="150"/>
      <c r="Q105" s="150"/>
      <c r="R105" s="150"/>
      <c r="S105" s="150"/>
      <c r="T105" s="150"/>
      <c r="U105" s="150"/>
      <c r="V105" s="113"/>
      <c r="W105" s="150"/>
      <c r="X105" s="150"/>
      <c r="Y105" s="150"/>
      <c r="Z105" s="150"/>
      <c r="AA105" s="150"/>
      <c r="AB105" s="150"/>
      <c r="AC105" s="150"/>
      <c r="AD105" s="150"/>
      <c r="AE105" s="150"/>
      <c r="AF105" s="150"/>
      <c r="AG105" s="150"/>
      <c r="AH105" s="113"/>
      <c r="AI105" s="421" t="str">
        <f>IF(AN49&lt;&gt;0, "該当", "")</f>
        <v/>
      </c>
      <c r="AJ105" s="13"/>
      <c r="AK105" s="14"/>
      <c r="AL105" s="113"/>
      <c r="AM105" s="119"/>
      <c r="AN105" s="119"/>
      <c r="AO105" s="119"/>
      <c r="AP105" s="119"/>
      <c r="AQ105" s="119"/>
      <c r="AR105" s="119"/>
      <c r="AS105" s="119"/>
      <c r="AT105" s="119"/>
      <c r="AU105" s="119"/>
      <c r="AV105" s="119"/>
      <c r="AW105" s="119"/>
      <c r="AX105" s="415"/>
      <c r="AY105" s="415"/>
      <c r="AZ105" s="415"/>
      <c r="BA105" s="119"/>
      <c r="BB105" s="119"/>
      <c r="BC105" s="119"/>
      <c r="BD105" s="119"/>
      <c r="BE105" s="119"/>
    </row>
    <row r="106" ht="45.0" customHeight="1">
      <c r="A106" s="108"/>
      <c r="B106" s="286" t="s">
        <v>131</v>
      </c>
      <c r="C106" s="422" t="s">
        <v>146</v>
      </c>
      <c r="D106" s="87"/>
      <c r="E106" s="87"/>
      <c r="F106" s="87"/>
      <c r="G106" s="87"/>
      <c r="H106" s="87"/>
      <c r="I106" s="87"/>
      <c r="J106" s="87"/>
      <c r="K106" s="87"/>
      <c r="L106" s="87"/>
      <c r="M106" s="87"/>
      <c r="N106" s="87"/>
      <c r="O106" s="87"/>
      <c r="P106" s="87"/>
      <c r="Q106" s="87"/>
      <c r="R106" s="87"/>
      <c r="S106" s="87"/>
      <c r="T106" s="87"/>
      <c r="U106" s="87"/>
      <c r="V106" s="87"/>
      <c r="W106" s="87"/>
      <c r="X106" s="87"/>
      <c r="Y106" s="87"/>
      <c r="Z106" s="87"/>
      <c r="AA106" s="87"/>
      <c r="AB106" s="87"/>
      <c r="AC106" s="87"/>
      <c r="AD106" s="87"/>
      <c r="AE106" s="87"/>
      <c r="AF106" s="87"/>
      <c r="AG106" s="87"/>
      <c r="AH106" s="87"/>
      <c r="AI106" s="87"/>
      <c r="AJ106" s="87"/>
      <c r="AK106" s="103"/>
      <c r="AL106" s="113"/>
      <c r="AM106" s="119"/>
      <c r="AN106" s="119"/>
      <c r="AO106" s="119"/>
      <c r="AP106" s="119"/>
      <c r="AQ106" s="119"/>
      <c r="AR106" s="119"/>
      <c r="AS106" s="119"/>
      <c r="AT106" s="119"/>
      <c r="AU106" s="119"/>
      <c r="AV106" s="119"/>
      <c r="AW106" s="119"/>
      <c r="AX106" s="415"/>
      <c r="AY106" s="415"/>
      <c r="AZ106" s="415"/>
      <c r="BA106" s="119"/>
      <c r="BB106" s="119"/>
      <c r="BC106" s="119"/>
      <c r="BD106" s="119"/>
      <c r="BE106" s="119"/>
    </row>
    <row r="107" ht="6.0" customHeight="1">
      <c r="A107" s="108"/>
      <c r="B107" s="286"/>
      <c r="C107" s="423"/>
      <c r="D107" s="423"/>
      <c r="E107" s="423"/>
      <c r="F107" s="423"/>
      <c r="G107" s="423"/>
      <c r="H107" s="423"/>
      <c r="I107" s="423"/>
      <c r="J107" s="423"/>
      <c r="K107" s="423"/>
      <c r="L107" s="423"/>
      <c r="M107" s="423"/>
      <c r="N107" s="423"/>
      <c r="O107" s="423"/>
      <c r="P107" s="423"/>
      <c r="Q107" s="423"/>
      <c r="R107" s="423"/>
      <c r="S107" s="423"/>
      <c r="T107" s="423"/>
      <c r="U107" s="423"/>
      <c r="V107" s="423"/>
      <c r="W107" s="423"/>
      <c r="X107" s="423"/>
      <c r="Y107" s="423"/>
      <c r="Z107" s="423"/>
      <c r="AA107" s="423"/>
      <c r="AB107" s="423"/>
      <c r="AC107" s="423"/>
      <c r="AD107" s="423"/>
      <c r="AE107" s="423"/>
      <c r="AF107" s="423"/>
      <c r="AG107" s="423"/>
      <c r="AH107" s="423"/>
      <c r="AI107" s="423"/>
      <c r="AJ107" s="423"/>
      <c r="AK107" s="423"/>
      <c r="AL107" s="113"/>
      <c r="AM107" s="119"/>
      <c r="AN107" s="119"/>
      <c r="AO107" s="2"/>
      <c r="AP107" s="119"/>
      <c r="AQ107" s="119"/>
      <c r="AR107" s="119"/>
      <c r="AS107" s="119"/>
      <c r="AT107" s="119"/>
      <c r="AU107" s="119"/>
      <c r="AV107" s="119"/>
      <c r="AW107" s="119"/>
      <c r="AX107" s="415"/>
      <c r="AY107" s="415"/>
      <c r="AZ107" s="415"/>
      <c r="BA107" s="119"/>
      <c r="BB107" s="119"/>
      <c r="BC107" s="119"/>
      <c r="BD107" s="119"/>
      <c r="BE107" s="119"/>
    </row>
    <row r="108" ht="18.0" customHeight="1">
      <c r="A108" s="108"/>
      <c r="B108" s="420" t="s">
        <v>147</v>
      </c>
      <c r="C108" s="176"/>
      <c r="D108" s="176"/>
      <c r="E108" s="176"/>
      <c r="F108" s="176"/>
      <c r="G108" s="176"/>
      <c r="H108" s="176"/>
      <c r="I108" s="176"/>
      <c r="J108" s="176"/>
      <c r="K108" s="176"/>
      <c r="L108" s="176"/>
      <c r="M108" s="176"/>
      <c r="N108" s="176"/>
      <c r="O108" s="176"/>
      <c r="P108" s="176"/>
      <c r="Q108" s="176"/>
      <c r="R108" s="176"/>
      <c r="S108" s="176"/>
      <c r="T108" s="176"/>
      <c r="U108" s="176"/>
      <c r="V108" s="176"/>
      <c r="W108" s="176"/>
      <c r="X108" s="176"/>
      <c r="Y108" s="176"/>
      <c r="Z108" s="176"/>
      <c r="AA108" s="176"/>
      <c r="AB108" s="176"/>
      <c r="AC108" s="176"/>
      <c r="AD108" s="176"/>
      <c r="AE108" s="176"/>
      <c r="AF108" s="176"/>
      <c r="AG108" s="176"/>
      <c r="AH108" s="150"/>
      <c r="AI108" s="421" t="str">
        <f>IF(AN47=AN49, "", "該当")</f>
        <v/>
      </c>
      <c r="AJ108" s="13"/>
      <c r="AK108" s="14"/>
      <c r="AL108" s="113"/>
      <c r="AM108" s="119"/>
      <c r="AN108" s="119"/>
      <c r="AO108" s="119"/>
      <c r="AP108" s="119"/>
      <c r="AQ108" s="119"/>
      <c r="AR108" s="119"/>
      <c r="AS108" s="119"/>
      <c r="AT108" s="119"/>
      <c r="AU108" s="119"/>
      <c r="AV108" s="119"/>
      <c r="AW108" s="119"/>
      <c r="AX108" s="415"/>
      <c r="AY108" s="415"/>
      <c r="AZ108" s="415"/>
      <c r="BA108" s="119"/>
      <c r="BB108" s="119"/>
      <c r="BC108" s="119"/>
      <c r="BD108" s="119"/>
      <c r="BE108" s="119"/>
    </row>
    <row r="109" ht="42.75" customHeight="1">
      <c r="A109" s="108"/>
      <c r="B109" s="286" t="s">
        <v>131</v>
      </c>
      <c r="C109" s="422" t="s">
        <v>148</v>
      </c>
      <c r="D109" s="87"/>
      <c r="E109" s="87"/>
      <c r="F109" s="87"/>
      <c r="G109" s="87"/>
      <c r="H109" s="87"/>
      <c r="I109" s="87"/>
      <c r="J109" s="87"/>
      <c r="K109" s="87"/>
      <c r="L109" s="87"/>
      <c r="M109" s="87"/>
      <c r="N109" s="87"/>
      <c r="O109" s="87"/>
      <c r="P109" s="87"/>
      <c r="Q109" s="87"/>
      <c r="R109" s="87"/>
      <c r="S109" s="87"/>
      <c r="T109" s="87"/>
      <c r="U109" s="87"/>
      <c r="V109" s="87"/>
      <c r="W109" s="87"/>
      <c r="X109" s="87"/>
      <c r="Y109" s="87"/>
      <c r="Z109" s="87"/>
      <c r="AA109" s="87"/>
      <c r="AB109" s="87"/>
      <c r="AC109" s="87"/>
      <c r="AD109" s="87"/>
      <c r="AE109" s="87"/>
      <c r="AF109" s="87"/>
      <c r="AG109" s="87"/>
      <c r="AH109" s="87"/>
      <c r="AI109" s="87"/>
      <c r="AJ109" s="87"/>
      <c r="AK109" s="103"/>
      <c r="AL109" s="113"/>
      <c r="AM109" s="119"/>
      <c r="AN109" s="119"/>
      <c r="AO109" s="119"/>
      <c r="AP109" s="119"/>
      <c r="AQ109" s="119"/>
      <c r="AR109" s="119"/>
      <c r="AS109" s="119"/>
      <c r="AT109" s="119"/>
      <c r="AU109" s="119"/>
      <c r="AV109" s="119"/>
      <c r="AW109" s="119"/>
      <c r="AX109" s="119"/>
      <c r="AY109" s="119"/>
      <c r="AZ109" s="119"/>
      <c r="BA109" s="119"/>
      <c r="BB109" s="119"/>
      <c r="BC109" s="119"/>
      <c r="BD109" s="119"/>
      <c r="BE109" s="119"/>
    </row>
    <row r="110" ht="9.0" customHeight="1">
      <c r="A110" s="108"/>
      <c r="B110" s="286"/>
      <c r="C110" s="423"/>
      <c r="D110" s="423"/>
      <c r="E110" s="423"/>
      <c r="F110" s="423"/>
      <c r="G110" s="423"/>
      <c r="H110" s="423"/>
      <c r="I110" s="423"/>
      <c r="J110" s="423"/>
      <c r="K110" s="423"/>
      <c r="L110" s="423"/>
      <c r="M110" s="423"/>
      <c r="N110" s="423"/>
      <c r="O110" s="423"/>
      <c r="P110" s="423"/>
      <c r="Q110" s="423"/>
      <c r="R110" s="423"/>
      <c r="S110" s="423"/>
      <c r="T110" s="423"/>
      <c r="U110" s="423"/>
      <c r="V110" s="423"/>
      <c r="W110" s="423"/>
      <c r="X110" s="423"/>
      <c r="Y110" s="423"/>
      <c r="Z110" s="423"/>
      <c r="AA110" s="423"/>
      <c r="AB110" s="423"/>
      <c r="AC110" s="423"/>
      <c r="AD110" s="423"/>
      <c r="AE110" s="423"/>
      <c r="AF110" s="423"/>
      <c r="AG110" s="423"/>
      <c r="AH110" s="423"/>
      <c r="AI110" s="423"/>
      <c r="AJ110" s="423"/>
      <c r="AK110" s="423"/>
      <c r="AL110" s="113"/>
      <c r="AM110" s="119"/>
      <c r="AN110" s="119"/>
      <c r="AO110" s="119"/>
      <c r="AP110" s="119"/>
      <c r="AQ110" s="119"/>
      <c r="AR110" s="119"/>
      <c r="AS110" s="119"/>
      <c r="AT110" s="119"/>
      <c r="AU110" s="119"/>
      <c r="AV110" s="119"/>
      <c r="AW110" s="119"/>
      <c r="AX110" s="119"/>
      <c r="AY110" s="119"/>
      <c r="AZ110" s="119"/>
      <c r="BA110" s="119"/>
      <c r="BB110" s="119"/>
      <c r="BC110" s="119"/>
      <c r="BD110" s="119"/>
      <c r="BE110" s="119"/>
    </row>
    <row r="111" ht="18.0" customHeight="1">
      <c r="A111" s="108"/>
      <c r="B111" s="424" t="s">
        <v>149</v>
      </c>
      <c r="C111" s="17"/>
      <c r="D111" s="17"/>
      <c r="E111" s="164"/>
      <c r="F111" s="425" t="s">
        <v>150</v>
      </c>
      <c r="G111" s="13"/>
      <c r="H111" s="13"/>
      <c r="I111" s="13"/>
      <c r="J111" s="13"/>
      <c r="K111" s="13"/>
      <c r="L111" s="13"/>
      <c r="M111" s="13"/>
      <c r="N111" s="13"/>
      <c r="O111" s="13"/>
      <c r="P111" s="13"/>
      <c r="Q111" s="13"/>
      <c r="R111" s="13"/>
      <c r="S111" s="13"/>
      <c r="T111" s="13"/>
      <c r="U111" s="13"/>
      <c r="V111" s="13"/>
      <c r="W111" s="13"/>
      <c r="X111" s="13"/>
      <c r="Y111" s="13"/>
      <c r="Z111" s="13"/>
      <c r="AA111" s="13"/>
      <c r="AB111" s="13"/>
      <c r="AC111" s="13"/>
      <c r="AD111" s="13"/>
      <c r="AE111" s="13"/>
      <c r="AF111" s="13"/>
      <c r="AG111" s="13"/>
      <c r="AH111" s="13"/>
      <c r="AI111" s="13"/>
      <c r="AJ111" s="13"/>
      <c r="AK111" s="14"/>
      <c r="AL111" s="113"/>
      <c r="AM111" s="426"/>
      <c r="AN111" s="426"/>
      <c r="AO111" s="386"/>
      <c r="AP111" s="386"/>
      <c r="AQ111" s="386"/>
      <c r="AR111" s="386"/>
      <c r="AS111" s="386"/>
      <c r="AT111" s="386"/>
      <c r="AU111" s="386"/>
      <c r="AV111" s="386"/>
      <c r="AW111" s="386"/>
      <c r="AX111" s="386"/>
      <c r="AY111" s="386"/>
      <c r="AZ111" s="386"/>
      <c r="BA111" s="119"/>
      <c r="BB111" s="119"/>
      <c r="BC111" s="119"/>
      <c r="BD111" s="119"/>
      <c r="BE111" s="119"/>
    </row>
    <row r="112" ht="18.0" customHeight="1">
      <c r="A112" s="108"/>
      <c r="B112" s="427" t="s">
        <v>151</v>
      </c>
      <c r="C112" s="47"/>
      <c r="D112" s="47"/>
      <c r="E112" s="428"/>
      <c r="F112" s="364"/>
      <c r="G112" s="429" t="s">
        <v>152</v>
      </c>
      <c r="H112" s="325"/>
      <c r="I112" s="325"/>
      <c r="J112" s="325"/>
      <c r="K112" s="325"/>
      <c r="L112" s="325"/>
      <c r="M112" s="325"/>
      <c r="N112" s="325"/>
      <c r="O112" s="325"/>
      <c r="P112" s="325"/>
      <c r="Q112" s="325"/>
      <c r="R112" s="325"/>
      <c r="S112" s="325"/>
      <c r="T112" s="325"/>
      <c r="U112" s="325"/>
      <c r="V112" s="325"/>
      <c r="W112" s="325"/>
      <c r="X112" s="325"/>
      <c r="Y112" s="325"/>
      <c r="Z112" s="325"/>
      <c r="AA112" s="325"/>
      <c r="AB112" s="325"/>
      <c r="AC112" s="325"/>
      <c r="AD112" s="325"/>
      <c r="AE112" s="325"/>
      <c r="AF112" s="325"/>
      <c r="AG112" s="325"/>
      <c r="AH112" s="325"/>
      <c r="AI112" s="325"/>
      <c r="AJ112" s="325"/>
      <c r="AK112" s="326"/>
      <c r="AL112" s="113"/>
      <c r="AM112" s="367" t="b">
        <v>0</v>
      </c>
      <c r="AN112" s="430">
        <f>COUNTIF(AM112:AM115, TRUE)</f>
        <v>0</v>
      </c>
      <c r="AO112" s="411"/>
      <c r="AP112" s="411"/>
      <c r="AQ112" s="431" t="str">
        <f>IF(AI105="該当",  "！この区分（４項目）から２つ以上の取組が選択されていません。",  "！この区分（４項目）から１つ以上の取組が選択されていません。")</f>
        <v>！この区分（４項目）から１つ以上の取組が選択されていません。</v>
      </c>
      <c r="AR112" s="200"/>
      <c r="AS112" s="200"/>
      <c r="AT112" s="200"/>
      <c r="AU112" s="200"/>
      <c r="AV112" s="200"/>
      <c r="AW112" s="200"/>
      <c r="AX112" s="200"/>
      <c r="AY112" s="200"/>
      <c r="AZ112" s="200"/>
      <c r="BA112" s="200"/>
      <c r="BB112" s="200"/>
      <c r="BC112" s="200"/>
      <c r="BD112" s="200"/>
      <c r="BE112" s="201"/>
    </row>
    <row r="113" ht="18.0" customHeight="1">
      <c r="A113" s="108"/>
      <c r="B113" s="131"/>
      <c r="E113" s="209"/>
      <c r="F113" s="432"/>
      <c r="G113" s="433" t="s">
        <v>153</v>
      </c>
      <c r="H113" s="204"/>
      <c r="I113" s="204"/>
      <c r="J113" s="204"/>
      <c r="K113" s="204"/>
      <c r="L113" s="204"/>
      <c r="M113" s="204"/>
      <c r="N113" s="204"/>
      <c r="O113" s="204"/>
      <c r="P113" s="204"/>
      <c r="Q113" s="204"/>
      <c r="R113" s="204"/>
      <c r="S113" s="204"/>
      <c r="T113" s="204"/>
      <c r="U113" s="204"/>
      <c r="V113" s="204"/>
      <c r="W113" s="204"/>
      <c r="X113" s="204"/>
      <c r="Y113" s="204"/>
      <c r="Z113" s="204"/>
      <c r="AA113" s="204"/>
      <c r="AB113" s="204"/>
      <c r="AC113" s="204"/>
      <c r="AD113" s="204"/>
      <c r="AE113" s="204"/>
      <c r="AF113" s="204"/>
      <c r="AG113" s="204"/>
      <c r="AH113" s="204"/>
      <c r="AI113" s="204"/>
      <c r="AJ113" s="205"/>
      <c r="AK113" s="434"/>
      <c r="AL113" s="113"/>
      <c r="AM113" s="367" t="b">
        <v>0</v>
      </c>
      <c r="AN113" s="435"/>
      <c r="AO113" s="411"/>
      <c r="AP113" s="411"/>
      <c r="AQ113" s="208"/>
      <c r="BE113" s="209"/>
    </row>
    <row r="114" ht="18.0" customHeight="1">
      <c r="A114" s="108"/>
      <c r="B114" s="131"/>
      <c r="E114" s="209"/>
      <c r="F114" s="432"/>
      <c r="G114" s="436" t="s">
        <v>154</v>
      </c>
      <c r="H114" s="204"/>
      <c r="I114" s="204"/>
      <c r="J114" s="204"/>
      <c r="K114" s="204"/>
      <c r="L114" s="204"/>
      <c r="M114" s="204"/>
      <c r="N114" s="204"/>
      <c r="O114" s="204"/>
      <c r="P114" s="204"/>
      <c r="Q114" s="204"/>
      <c r="R114" s="204"/>
      <c r="S114" s="204"/>
      <c r="T114" s="204"/>
      <c r="U114" s="204"/>
      <c r="V114" s="204"/>
      <c r="W114" s="204"/>
      <c r="X114" s="204"/>
      <c r="Y114" s="204"/>
      <c r="Z114" s="204"/>
      <c r="AA114" s="204"/>
      <c r="AB114" s="204"/>
      <c r="AC114" s="204"/>
      <c r="AD114" s="204"/>
      <c r="AE114" s="204"/>
      <c r="AF114" s="204"/>
      <c r="AG114" s="204"/>
      <c r="AH114" s="204"/>
      <c r="AI114" s="204"/>
      <c r="AJ114" s="204"/>
      <c r="AK114" s="220"/>
      <c r="AL114" s="113"/>
      <c r="AM114" s="367" t="b">
        <v>0</v>
      </c>
      <c r="AN114" s="435"/>
      <c r="AO114" s="411"/>
      <c r="AP114" s="411"/>
      <c r="AQ114" s="208"/>
      <c r="BE114" s="209"/>
    </row>
    <row r="115" ht="15.0" customHeight="1">
      <c r="A115" s="108"/>
      <c r="B115" s="134"/>
      <c r="C115" s="135"/>
      <c r="D115" s="135"/>
      <c r="E115" s="437"/>
      <c r="F115" s="368"/>
      <c r="G115" s="438" t="s">
        <v>155</v>
      </c>
      <c r="H115" s="123"/>
      <c r="I115" s="123"/>
      <c r="J115" s="123"/>
      <c r="K115" s="123"/>
      <c r="L115" s="123"/>
      <c r="M115" s="123"/>
      <c r="N115" s="123"/>
      <c r="O115" s="123"/>
      <c r="P115" s="123"/>
      <c r="Q115" s="123"/>
      <c r="R115" s="123"/>
      <c r="S115" s="123"/>
      <c r="T115" s="123"/>
      <c r="U115" s="123"/>
      <c r="V115" s="123"/>
      <c r="W115" s="123"/>
      <c r="X115" s="123"/>
      <c r="Y115" s="123"/>
      <c r="Z115" s="123"/>
      <c r="AA115" s="123"/>
      <c r="AB115" s="123"/>
      <c r="AC115" s="123"/>
      <c r="AD115" s="123"/>
      <c r="AE115" s="123"/>
      <c r="AF115" s="123"/>
      <c r="AG115" s="123"/>
      <c r="AH115" s="123"/>
      <c r="AI115" s="123"/>
      <c r="AJ115" s="439"/>
      <c r="AK115" s="440"/>
      <c r="AL115" s="113"/>
      <c r="AM115" s="367" t="b">
        <v>0</v>
      </c>
      <c r="AN115" s="441"/>
      <c r="AO115" s="411"/>
      <c r="AP115" s="411"/>
      <c r="AQ115" s="217"/>
      <c r="AR115" s="53"/>
      <c r="AS115" s="53"/>
      <c r="AT115" s="53"/>
      <c r="AU115" s="53"/>
      <c r="AV115" s="53"/>
      <c r="AW115" s="53"/>
      <c r="AX115" s="53"/>
      <c r="AY115" s="53"/>
      <c r="AZ115" s="53"/>
      <c r="BA115" s="53"/>
      <c r="BB115" s="53"/>
      <c r="BC115" s="53"/>
      <c r="BD115" s="53"/>
      <c r="BE115" s="218"/>
    </row>
    <row r="116" ht="28.5" customHeight="1">
      <c r="A116" s="108"/>
      <c r="B116" s="427" t="s">
        <v>156</v>
      </c>
      <c r="C116" s="47"/>
      <c r="D116" s="47"/>
      <c r="E116" s="428"/>
      <c r="F116" s="442"/>
      <c r="G116" s="443" t="s">
        <v>157</v>
      </c>
      <c r="H116" s="117"/>
      <c r="I116" s="117"/>
      <c r="J116" s="117"/>
      <c r="K116" s="117"/>
      <c r="L116" s="117"/>
      <c r="M116" s="117"/>
      <c r="N116" s="117"/>
      <c r="O116" s="117"/>
      <c r="P116" s="117"/>
      <c r="Q116" s="117"/>
      <c r="R116" s="117"/>
      <c r="S116" s="117"/>
      <c r="T116" s="117"/>
      <c r="U116" s="117"/>
      <c r="V116" s="117"/>
      <c r="W116" s="117"/>
      <c r="X116" s="117"/>
      <c r="Y116" s="117"/>
      <c r="Z116" s="117"/>
      <c r="AA116" s="117"/>
      <c r="AB116" s="117"/>
      <c r="AC116" s="117"/>
      <c r="AD116" s="117"/>
      <c r="AE116" s="117"/>
      <c r="AF116" s="117"/>
      <c r="AG116" s="117"/>
      <c r="AH116" s="117"/>
      <c r="AI116" s="117"/>
      <c r="AJ116" s="117"/>
      <c r="AK116" s="194"/>
      <c r="AL116" s="113"/>
      <c r="AM116" s="367" t="b">
        <v>0</v>
      </c>
      <c r="AN116" s="430">
        <f>COUNTIF(AM116:AM119, TRUE)</f>
        <v>0</v>
      </c>
      <c r="AO116" s="411"/>
      <c r="AP116" s="411"/>
      <c r="AQ116" s="431" t="str">
        <f>IF(AI105="該当",  "！この区分（４項目）から２つ以上の取組が選択されていません。",  "！この区分（４項目）から１つ以上の取組が選択されていません。")</f>
        <v>！この区分（４項目）から１つ以上の取組が選択されていません。</v>
      </c>
      <c r="AR116" s="200"/>
      <c r="AS116" s="200"/>
      <c r="AT116" s="200"/>
      <c r="AU116" s="200"/>
      <c r="AV116" s="200"/>
      <c r="AW116" s="200"/>
      <c r="AX116" s="200"/>
      <c r="AY116" s="200"/>
      <c r="AZ116" s="200"/>
      <c r="BA116" s="200"/>
      <c r="BB116" s="200"/>
      <c r="BC116" s="200"/>
      <c r="BD116" s="200"/>
      <c r="BE116" s="201"/>
    </row>
    <row r="117" ht="18.0" customHeight="1">
      <c r="A117" s="108"/>
      <c r="B117" s="131"/>
      <c r="E117" s="209"/>
      <c r="F117" s="432"/>
      <c r="G117" s="433" t="s">
        <v>158</v>
      </c>
      <c r="H117" s="204"/>
      <c r="I117" s="204"/>
      <c r="J117" s="204"/>
      <c r="K117" s="204"/>
      <c r="L117" s="204"/>
      <c r="M117" s="204"/>
      <c r="N117" s="204"/>
      <c r="O117" s="204"/>
      <c r="P117" s="204"/>
      <c r="Q117" s="204"/>
      <c r="R117" s="204"/>
      <c r="S117" s="204"/>
      <c r="T117" s="204"/>
      <c r="U117" s="204"/>
      <c r="V117" s="204"/>
      <c r="W117" s="204"/>
      <c r="X117" s="204"/>
      <c r="Y117" s="204"/>
      <c r="Z117" s="204"/>
      <c r="AA117" s="204"/>
      <c r="AB117" s="204"/>
      <c r="AC117" s="204"/>
      <c r="AD117" s="204"/>
      <c r="AE117" s="204"/>
      <c r="AF117" s="204"/>
      <c r="AG117" s="204"/>
      <c r="AH117" s="204"/>
      <c r="AI117" s="204"/>
      <c r="AJ117" s="205"/>
      <c r="AK117" s="444"/>
      <c r="AL117" s="113"/>
      <c r="AM117" s="367" t="b">
        <v>0</v>
      </c>
      <c r="AN117" s="435"/>
      <c r="AO117" s="411"/>
      <c r="AP117" s="411"/>
      <c r="AQ117" s="208"/>
      <c r="BE117" s="209"/>
    </row>
    <row r="118" ht="18.0" customHeight="1">
      <c r="A118" s="108"/>
      <c r="B118" s="131"/>
      <c r="E118" s="209"/>
      <c r="F118" s="432"/>
      <c r="G118" s="433" t="s">
        <v>159</v>
      </c>
      <c r="H118" s="204"/>
      <c r="I118" s="204"/>
      <c r="J118" s="204"/>
      <c r="K118" s="204"/>
      <c r="L118" s="204"/>
      <c r="M118" s="204"/>
      <c r="N118" s="204"/>
      <c r="O118" s="204"/>
      <c r="P118" s="204"/>
      <c r="Q118" s="204"/>
      <c r="R118" s="204"/>
      <c r="S118" s="204"/>
      <c r="T118" s="204"/>
      <c r="U118" s="204"/>
      <c r="V118" s="204"/>
      <c r="W118" s="204"/>
      <c r="X118" s="204"/>
      <c r="Y118" s="204"/>
      <c r="Z118" s="204"/>
      <c r="AA118" s="204"/>
      <c r="AB118" s="204"/>
      <c r="AC118" s="204"/>
      <c r="AD118" s="204"/>
      <c r="AE118" s="204"/>
      <c r="AF118" s="204"/>
      <c r="AG118" s="204"/>
      <c r="AH118" s="204"/>
      <c r="AI118" s="204"/>
      <c r="AJ118" s="205"/>
      <c r="AK118" s="434"/>
      <c r="AL118" s="113"/>
      <c r="AM118" s="367" t="b">
        <v>0</v>
      </c>
      <c r="AN118" s="435"/>
      <c r="AO118" s="411"/>
      <c r="AP118" s="411"/>
      <c r="AQ118" s="208"/>
      <c r="BE118" s="209"/>
    </row>
    <row r="119" ht="18.0" customHeight="1">
      <c r="A119" s="108"/>
      <c r="B119" s="134"/>
      <c r="C119" s="135"/>
      <c r="D119" s="135"/>
      <c r="E119" s="437"/>
      <c r="F119" s="445"/>
      <c r="G119" s="446" t="s">
        <v>160</v>
      </c>
      <c r="H119" s="123"/>
      <c r="I119" s="123"/>
      <c r="J119" s="123"/>
      <c r="K119" s="123"/>
      <c r="L119" s="123"/>
      <c r="M119" s="123"/>
      <c r="N119" s="123"/>
      <c r="O119" s="123"/>
      <c r="P119" s="123"/>
      <c r="Q119" s="123"/>
      <c r="R119" s="123"/>
      <c r="S119" s="123"/>
      <c r="T119" s="123"/>
      <c r="U119" s="123"/>
      <c r="V119" s="123"/>
      <c r="W119" s="123"/>
      <c r="X119" s="123"/>
      <c r="Y119" s="123"/>
      <c r="Z119" s="123"/>
      <c r="AA119" s="123"/>
      <c r="AB119" s="123"/>
      <c r="AC119" s="123"/>
      <c r="AD119" s="123"/>
      <c r="AE119" s="123"/>
      <c r="AF119" s="123"/>
      <c r="AG119" s="123"/>
      <c r="AH119" s="123"/>
      <c r="AI119" s="123"/>
      <c r="AJ119" s="123"/>
      <c r="AK119" s="225"/>
      <c r="AL119" s="113"/>
      <c r="AM119" s="367" t="b">
        <v>0</v>
      </c>
      <c r="AN119" s="441"/>
      <c r="AO119" s="411"/>
      <c r="AP119" s="411"/>
      <c r="AQ119" s="217"/>
      <c r="AR119" s="53"/>
      <c r="AS119" s="53"/>
      <c r="AT119" s="53"/>
      <c r="AU119" s="53"/>
      <c r="AV119" s="53"/>
      <c r="AW119" s="53"/>
      <c r="AX119" s="53"/>
      <c r="AY119" s="53"/>
      <c r="AZ119" s="53"/>
      <c r="BA119" s="53"/>
      <c r="BB119" s="53"/>
      <c r="BC119" s="53"/>
      <c r="BD119" s="53"/>
      <c r="BE119" s="218"/>
    </row>
    <row r="120" ht="21.0" customHeight="1">
      <c r="A120" s="108"/>
      <c r="B120" s="427" t="s">
        <v>161</v>
      </c>
      <c r="C120" s="47"/>
      <c r="D120" s="47"/>
      <c r="E120" s="428"/>
      <c r="F120" s="447"/>
      <c r="G120" s="448" t="s">
        <v>162</v>
      </c>
      <c r="H120" s="117"/>
      <c r="I120" s="117"/>
      <c r="J120" s="117"/>
      <c r="K120" s="117"/>
      <c r="L120" s="117"/>
      <c r="M120" s="117"/>
      <c r="N120" s="117"/>
      <c r="O120" s="117"/>
      <c r="P120" s="117"/>
      <c r="Q120" s="117"/>
      <c r="R120" s="117"/>
      <c r="S120" s="117"/>
      <c r="T120" s="117"/>
      <c r="U120" s="117"/>
      <c r="V120" s="117"/>
      <c r="W120" s="117"/>
      <c r="X120" s="117"/>
      <c r="Y120" s="117"/>
      <c r="Z120" s="117"/>
      <c r="AA120" s="117"/>
      <c r="AB120" s="117"/>
      <c r="AC120" s="117"/>
      <c r="AD120" s="117"/>
      <c r="AE120" s="117"/>
      <c r="AF120" s="117"/>
      <c r="AG120" s="117"/>
      <c r="AH120" s="117"/>
      <c r="AI120" s="117"/>
      <c r="AJ120" s="139"/>
      <c r="AK120" s="444"/>
      <c r="AL120" s="113"/>
      <c r="AM120" s="367" t="b">
        <v>0</v>
      </c>
      <c r="AN120" s="430">
        <f>COUNTIF(AM120:AM124, TRUE)</f>
        <v>0</v>
      </c>
      <c r="AO120" s="411"/>
      <c r="AP120" s="411"/>
      <c r="AQ120" s="431" t="str">
        <f>IF(AI105="該当", "！この区分（５項目）から２つ以上の取組が選択されていません。",  "！この区分（５項目）から１つ以上の取組が選択されていません。")</f>
        <v>！この区分（５項目）から１つ以上の取組が選択されていません。</v>
      </c>
      <c r="AR120" s="200"/>
      <c r="AS120" s="200"/>
      <c r="AT120" s="200"/>
      <c r="AU120" s="200"/>
      <c r="AV120" s="200"/>
      <c r="AW120" s="200"/>
      <c r="AX120" s="200"/>
      <c r="AY120" s="200"/>
      <c r="AZ120" s="200"/>
      <c r="BA120" s="200"/>
      <c r="BB120" s="200"/>
      <c r="BC120" s="200"/>
      <c r="BD120" s="200"/>
      <c r="BE120" s="201"/>
    </row>
    <row r="121" ht="21.0" customHeight="1">
      <c r="A121" s="108"/>
      <c r="B121" s="131"/>
      <c r="E121" s="209"/>
      <c r="F121" s="432"/>
      <c r="G121" s="436" t="s">
        <v>163</v>
      </c>
      <c r="H121" s="204"/>
      <c r="I121" s="204"/>
      <c r="J121" s="204"/>
      <c r="K121" s="204"/>
      <c r="L121" s="204"/>
      <c r="M121" s="204"/>
      <c r="N121" s="204"/>
      <c r="O121" s="204"/>
      <c r="P121" s="204"/>
      <c r="Q121" s="204"/>
      <c r="R121" s="204"/>
      <c r="S121" s="204"/>
      <c r="T121" s="204"/>
      <c r="U121" s="204"/>
      <c r="V121" s="204"/>
      <c r="W121" s="204"/>
      <c r="X121" s="204"/>
      <c r="Y121" s="204"/>
      <c r="Z121" s="204"/>
      <c r="AA121" s="204"/>
      <c r="AB121" s="204"/>
      <c r="AC121" s="204"/>
      <c r="AD121" s="204"/>
      <c r="AE121" s="204"/>
      <c r="AF121" s="204"/>
      <c r="AG121" s="204"/>
      <c r="AH121" s="204"/>
      <c r="AI121" s="204"/>
      <c r="AJ121" s="204"/>
      <c r="AK121" s="220"/>
      <c r="AL121" s="113"/>
      <c r="AM121" s="367" t="b">
        <v>0</v>
      </c>
      <c r="AN121" s="435"/>
      <c r="AO121" s="411"/>
      <c r="AP121" s="411"/>
      <c r="AQ121" s="208"/>
      <c r="BE121" s="209"/>
    </row>
    <row r="122" ht="23.25" customHeight="1">
      <c r="A122" s="108"/>
      <c r="B122" s="131"/>
      <c r="E122" s="209"/>
      <c r="F122" s="432"/>
      <c r="G122" s="436" t="s">
        <v>164</v>
      </c>
      <c r="H122" s="204"/>
      <c r="I122" s="204"/>
      <c r="J122" s="204"/>
      <c r="K122" s="204"/>
      <c r="L122" s="204"/>
      <c r="M122" s="204"/>
      <c r="N122" s="204"/>
      <c r="O122" s="204"/>
      <c r="P122" s="204"/>
      <c r="Q122" s="204"/>
      <c r="R122" s="204"/>
      <c r="S122" s="204"/>
      <c r="T122" s="204"/>
      <c r="U122" s="204"/>
      <c r="V122" s="204"/>
      <c r="W122" s="204"/>
      <c r="X122" s="204"/>
      <c r="Y122" s="204"/>
      <c r="Z122" s="204"/>
      <c r="AA122" s="204"/>
      <c r="AB122" s="204"/>
      <c r="AC122" s="204"/>
      <c r="AD122" s="204"/>
      <c r="AE122" s="204"/>
      <c r="AF122" s="204"/>
      <c r="AG122" s="204"/>
      <c r="AH122" s="204"/>
      <c r="AI122" s="204"/>
      <c r="AJ122" s="204"/>
      <c r="AK122" s="220"/>
      <c r="AL122" s="113"/>
      <c r="AM122" s="367" t="b">
        <v>0</v>
      </c>
      <c r="AN122" s="435"/>
      <c r="AO122" s="411"/>
      <c r="AP122" s="411"/>
      <c r="AQ122" s="208"/>
      <c r="BE122" s="209"/>
    </row>
    <row r="123" ht="18.0" customHeight="1">
      <c r="A123" s="108"/>
      <c r="B123" s="131"/>
      <c r="E123" s="209"/>
      <c r="F123" s="368"/>
      <c r="G123" s="436" t="s">
        <v>165</v>
      </c>
      <c r="H123" s="204"/>
      <c r="I123" s="204"/>
      <c r="J123" s="204"/>
      <c r="K123" s="204"/>
      <c r="L123" s="204"/>
      <c r="M123" s="204"/>
      <c r="N123" s="204"/>
      <c r="O123" s="204"/>
      <c r="P123" s="204"/>
      <c r="Q123" s="204"/>
      <c r="R123" s="204"/>
      <c r="S123" s="204"/>
      <c r="T123" s="204"/>
      <c r="U123" s="204"/>
      <c r="V123" s="204"/>
      <c r="W123" s="204"/>
      <c r="X123" s="204"/>
      <c r="Y123" s="204"/>
      <c r="Z123" s="204"/>
      <c r="AA123" s="204"/>
      <c r="AB123" s="204"/>
      <c r="AC123" s="204"/>
      <c r="AD123" s="204"/>
      <c r="AE123" s="204"/>
      <c r="AF123" s="204"/>
      <c r="AG123" s="204"/>
      <c r="AH123" s="204"/>
      <c r="AI123" s="204"/>
      <c r="AJ123" s="204"/>
      <c r="AK123" s="220"/>
      <c r="AL123" s="113"/>
      <c r="AM123" s="367" t="b">
        <v>0</v>
      </c>
      <c r="AN123" s="435"/>
      <c r="AO123" s="411"/>
      <c r="AP123" s="411"/>
      <c r="AQ123" s="208"/>
      <c r="BE123" s="209"/>
    </row>
    <row r="124" ht="18.0" customHeight="1">
      <c r="A124" s="108"/>
      <c r="B124" s="134"/>
      <c r="C124" s="135"/>
      <c r="D124" s="135"/>
      <c r="E124" s="437"/>
      <c r="F124" s="368"/>
      <c r="G124" s="449" t="s">
        <v>166</v>
      </c>
      <c r="H124" s="66"/>
      <c r="I124" s="66"/>
      <c r="J124" s="66"/>
      <c r="K124" s="66"/>
      <c r="L124" s="66"/>
      <c r="M124" s="66"/>
      <c r="N124" s="66"/>
      <c r="O124" s="66"/>
      <c r="P124" s="66"/>
      <c r="Q124" s="66"/>
      <c r="R124" s="66"/>
      <c r="S124" s="66"/>
      <c r="T124" s="66"/>
      <c r="U124" s="66"/>
      <c r="V124" s="66"/>
      <c r="W124" s="66"/>
      <c r="X124" s="66"/>
      <c r="Y124" s="66"/>
      <c r="Z124" s="66"/>
      <c r="AA124" s="66"/>
      <c r="AB124" s="66"/>
      <c r="AC124" s="66"/>
      <c r="AD124" s="66"/>
      <c r="AE124" s="66"/>
      <c r="AF124" s="66"/>
      <c r="AG124" s="66"/>
      <c r="AH124" s="66"/>
      <c r="AI124" s="66"/>
      <c r="AJ124" s="66"/>
      <c r="AK124" s="450"/>
      <c r="AL124" s="113"/>
      <c r="AM124" s="367" t="b">
        <v>0</v>
      </c>
      <c r="AN124" s="441"/>
      <c r="AO124" s="411"/>
      <c r="AP124" s="411"/>
      <c r="AQ124" s="217"/>
      <c r="AR124" s="53"/>
      <c r="AS124" s="53"/>
      <c r="AT124" s="53"/>
      <c r="AU124" s="53"/>
      <c r="AV124" s="53"/>
      <c r="AW124" s="53"/>
      <c r="AX124" s="53"/>
      <c r="AY124" s="53"/>
      <c r="AZ124" s="53"/>
      <c r="BA124" s="53"/>
      <c r="BB124" s="53"/>
      <c r="BC124" s="53"/>
      <c r="BD124" s="53"/>
      <c r="BE124" s="218"/>
    </row>
    <row r="125" ht="18.0" customHeight="1">
      <c r="A125" s="108"/>
      <c r="B125" s="427" t="s">
        <v>167</v>
      </c>
      <c r="C125" s="47"/>
      <c r="D125" s="47"/>
      <c r="E125" s="428"/>
      <c r="F125" s="442"/>
      <c r="G125" s="443" t="s">
        <v>168</v>
      </c>
      <c r="H125" s="117"/>
      <c r="I125" s="117"/>
      <c r="J125" s="117"/>
      <c r="K125" s="117"/>
      <c r="L125" s="117"/>
      <c r="M125" s="117"/>
      <c r="N125" s="117"/>
      <c r="O125" s="117"/>
      <c r="P125" s="117"/>
      <c r="Q125" s="117"/>
      <c r="R125" s="117"/>
      <c r="S125" s="117"/>
      <c r="T125" s="117"/>
      <c r="U125" s="117"/>
      <c r="V125" s="117"/>
      <c r="W125" s="117"/>
      <c r="X125" s="117"/>
      <c r="Y125" s="117"/>
      <c r="Z125" s="117"/>
      <c r="AA125" s="117"/>
      <c r="AB125" s="117"/>
      <c r="AC125" s="117"/>
      <c r="AD125" s="117"/>
      <c r="AE125" s="117"/>
      <c r="AF125" s="117"/>
      <c r="AG125" s="117"/>
      <c r="AH125" s="117"/>
      <c r="AI125" s="117"/>
      <c r="AJ125" s="117"/>
      <c r="AK125" s="194"/>
      <c r="AL125" s="108"/>
      <c r="AM125" s="367" t="b">
        <v>0</v>
      </c>
      <c r="AN125" s="430">
        <f>COUNTIF(AM125:AM128, TRUE)</f>
        <v>0</v>
      </c>
      <c r="AO125" s="411"/>
      <c r="AP125" s="411"/>
      <c r="AQ125" s="431" t="str">
        <f>IF(AI105="該当",  "！この区分（４項目）から２つ以上の取組が選択されていません。",  "！この区分（４項目）から１つ以上の取組が選択されていません。")</f>
        <v>！この区分（４項目）から１つ以上の取組が選択されていません。</v>
      </c>
      <c r="AR125" s="200"/>
      <c r="AS125" s="200"/>
      <c r="AT125" s="200"/>
      <c r="AU125" s="200"/>
      <c r="AV125" s="200"/>
      <c r="AW125" s="200"/>
      <c r="AX125" s="200"/>
      <c r="AY125" s="200"/>
      <c r="AZ125" s="200"/>
      <c r="BA125" s="200"/>
      <c r="BB125" s="200"/>
      <c r="BC125" s="200"/>
      <c r="BD125" s="200"/>
      <c r="BE125" s="201"/>
    </row>
    <row r="126" ht="18.0" customHeight="1">
      <c r="A126" s="108"/>
      <c r="B126" s="131"/>
      <c r="E126" s="209"/>
      <c r="F126" s="432"/>
      <c r="G126" s="451" t="s">
        <v>169</v>
      </c>
      <c r="H126" s="204"/>
      <c r="I126" s="204"/>
      <c r="J126" s="204"/>
      <c r="K126" s="204"/>
      <c r="L126" s="204"/>
      <c r="M126" s="204"/>
      <c r="N126" s="204"/>
      <c r="O126" s="204"/>
      <c r="P126" s="204"/>
      <c r="Q126" s="204"/>
      <c r="R126" s="204"/>
      <c r="S126" s="204"/>
      <c r="T126" s="204"/>
      <c r="U126" s="204"/>
      <c r="V126" s="204"/>
      <c r="W126" s="204"/>
      <c r="X126" s="204"/>
      <c r="Y126" s="204"/>
      <c r="Z126" s="204"/>
      <c r="AA126" s="204"/>
      <c r="AB126" s="204"/>
      <c r="AC126" s="204"/>
      <c r="AD126" s="204"/>
      <c r="AE126" s="204"/>
      <c r="AF126" s="204"/>
      <c r="AG126" s="204"/>
      <c r="AH126" s="204"/>
      <c r="AI126" s="204"/>
      <c r="AJ126" s="204"/>
      <c r="AK126" s="220"/>
      <c r="AL126" s="113"/>
      <c r="AM126" s="367" t="b">
        <v>0</v>
      </c>
      <c r="AN126" s="435"/>
      <c r="AO126" s="411"/>
      <c r="AP126" s="411"/>
      <c r="AQ126" s="208"/>
      <c r="BE126" s="209"/>
    </row>
    <row r="127" ht="20.25" customHeight="1">
      <c r="A127" s="108"/>
      <c r="B127" s="131"/>
      <c r="E127" s="209"/>
      <c r="F127" s="432"/>
      <c r="G127" s="436" t="s">
        <v>170</v>
      </c>
      <c r="H127" s="204"/>
      <c r="I127" s="204"/>
      <c r="J127" s="204"/>
      <c r="K127" s="204"/>
      <c r="L127" s="204"/>
      <c r="M127" s="204"/>
      <c r="N127" s="204"/>
      <c r="O127" s="204"/>
      <c r="P127" s="204"/>
      <c r="Q127" s="204"/>
      <c r="R127" s="204"/>
      <c r="S127" s="204"/>
      <c r="T127" s="204"/>
      <c r="U127" s="204"/>
      <c r="V127" s="204"/>
      <c r="W127" s="204"/>
      <c r="X127" s="204"/>
      <c r="Y127" s="204"/>
      <c r="Z127" s="204"/>
      <c r="AA127" s="204"/>
      <c r="AB127" s="204"/>
      <c r="AC127" s="204"/>
      <c r="AD127" s="204"/>
      <c r="AE127" s="204"/>
      <c r="AF127" s="204"/>
      <c r="AG127" s="204"/>
      <c r="AH127" s="204"/>
      <c r="AI127" s="204"/>
      <c r="AJ127" s="204"/>
      <c r="AK127" s="220"/>
      <c r="AL127" s="113"/>
      <c r="AM127" s="367" t="b">
        <v>0</v>
      </c>
      <c r="AN127" s="435"/>
      <c r="AO127" s="411"/>
      <c r="AP127" s="411"/>
      <c r="AQ127" s="208"/>
      <c r="BE127" s="209"/>
    </row>
    <row r="128" ht="18.0" customHeight="1">
      <c r="A128" s="108"/>
      <c r="B128" s="134"/>
      <c r="C128" s="135"/>
      <c r="D128" s="135"/>
      <c r="E128" s="437"/>
      <c r="F128" s="445"/>
      <c r="G128" s="446" t="s">
        <v>171</v>
      </c>
      <c r="H128" s="123"/>
      <c r="I128" s="123"/>
      <c r="J128" s="123"/>
      <c r="K128" s="123"/>
      <c r="L128" s="123"/>
      <c r="M128" s="123"/>
      <c r="N128" s="123"/>
      <c r="O128" s="123"/>
      <c r="P128" s="123"/>
      <c r="Q128" s="123"/>
      <c r="R128" s="123"/>
      <c r="S128" s="123"/>
      <c r="T128" s="123"/>
      <c r="U128" s="123"/>
      <c r="V128" s="123"/>
      <c r="W128" s="123"/>
      <c r="X128" s="123"/>
      <c r="Y128" s="123"/>
      <c r="Z128" s="123"/>
      <c r="AA128" s="123"/>
      <c r="AB128" s="123"/>
      <c r="AC128" s="123"/>
      <c r="AD128" s="123"/>
      <c r="AE128" s="123"/>
      <c r="AF128" s="123"/>
      <c r="AG128" s="123"/>
      <c r="AH128" s="123"/>
      <c r="AI128" s="123"/>
      <c r="AJ128" s="123"/>
      <c r="AK128" s="225"/>
      <c r="AL128" s="113"/>
      <c r="AM128" s="367" t="b">
        <v>0</v>
      </c>
      <c r="AN128" s="441"/>
      <c r="AO128" s="411"/>
      <c r="AP128" s="411"/>
      <c r="AQ128" s="217"/>
      <c r="AR128" s="53"/>
      <c r="AS128" s="53"/>
      <c r="AT128" s="53"/>
      <c r="AU128" s="53"/>
      <c r="AV128" s="53"/>
      <c r="AW128" s="53"/>
      <c r="AX128" s="53"/>
      <c r="AY128" s="53"/>
      <c r="AZ128" s="53"/>
      <c r="BA128" s="53"/>
      <c r="BB128" s="53"/>
      <c r="BC128" s="53"/>
      <c r="BD128" s="53"/>
      <c r="BE128" s="218"/>
    </row>
    <row r="129" ht="18.0" customHeight="1">
      <c r="A129" s="108"/>
      <c r="B129" s="452" t="s">
        <v>172</v>
      </c>
      <c r="C129" s="47"/>
      <c r="D129" s="47"/>
      <c r="E129" s="428"/>
      <c r="F129" s="447"/>
      <c r="G129" s="443" t="s">
        <v>173</v>
      </c>
      <c r="H129" s="117"/>
      <c r="I129" s="117"/>
      <c r="J129" s="117"/>
      <c r="K129" s="117"/>
      <c r="L129" s="117"/>
      <c r="M129" s="117"/>
      <c r="N129" s="117"/>
      <c r="O129" s="117"/>
      <c r="P129" s="117"/>
      <c r="Q129" s="117"/>
      <c r="R129" s="117"/>
      <c r="S129" s="117"/>
      <c r="T129" s="117"/>
      <c r="U129" s="117"/>
      <c r="V129" s="117"/>
      <c r="W129" s="117"/>
      <c r="X129" s="117"/>
      <c r="Y129" s="117"/>
      <c r="Z129" s="117"/>
      <c r="AA129" s="117"/>
      <c r="AB129" s="117"/>
      <c r="AC129" s="117"/>
      <c r="AD129" s="117"/>
      <c r="AE129" s="117"/>
      <c r="AF129" s="117"/>
      <c r="AG129" s="117"/>
      <c r="AH129" s="117"/>
      <c r="AI129" s="117"/>
      <c r="AJ129" s="139"/>
      <c r="AK129" s="444"/>
      <c r="AL129" s="113"/>
      <c r="AM129" s="367" t="b">
        <v>0</v>
      </c>
      <c r="AN129" s="430">
        <f>COUNTIF(AM129:AM135, TRUE)</f>
        <v>0</v>
      </c>
      <c r="AO129" s="411"/>
      <c r="AP129" s="411"/>
      <c r="AQ129" s="453" t="str">
        <f>IF(AND(AI105="該当", AM129=FALSE),"！⑱の取組は必須です。",  "")</f>
        <v/>
      </c>
      <c r="AR129" s="200"/>
      <c r="AS129" s="200"/>
      <c r="AT129" s="200"/>
      <c r="AU129" s="200"/>
      <c r="AV129" s="200"/>
      <c r="AW129" s="200"/>
      <c r="AX129" s="200"/>
      <c r="AY129" s="200"/>
      <c r="AZ129" s="200"/>
      <c r="BA129" s="200"/>
      <c r="BB129" s="200"/>
      <c r="BC129" s="200"/>
      <c r="BD129" s="200"/>
      <c r="BE129" s="201"/>
    </row>
    <row r="130" ht="18.0" customHeight="1">
      <c r="A130" s="108"/>
      <c r="B130" s="131"/>
      <c r="E130" s="209"/>
      <c r="F130" s="432"/>
      <c r="G130" s="436" t="s">
        <v>174</v>
      </c>
      <c r="H130" s="204"/>
      <c r="I130" s="204"/>
      <c r="J130" s="204"/>
      <c r="K130" s="204"/>
      <c r="L130" s="204"/>
      <c r="M130" s="204"/>
      <c r="N130" s="204"/>
      <c r="O130" s="204"/>
      <c r="P130" s="204"/>
      <c r="Q130" s="204"/>
      <c r="R130" s="204"/>
      <c r="S130" s="204"/>
      <c r="T130" s="204"/>
      <c r="U130" s="204"/>
      <c r="V130" s="204"/>
      <c r="W130" s="204"/>
      <c r="X130" s="204"/>
      <c r="Y130" s="204"/>
      <c r="Z130" s="204"/>
      <c r="AA130" s="204"/>
      <c r="AB130" s="204"/>
      <c r="AC130" s="204"/>
      <c r="AD130" s="204"/>
      <c r="AE130" s="204"/>
      <c r="AF130" s="204"/>
      <c r="AG130" s="204"/>
      <c r="AH130" s="204"/>
      <c r="AI130" s="204"/>
      <c r="AJ130" s="205"/>
      <c r="AK130" s="434"/>
      <c r="AL130" s="113"/>
      <c r="AM130" s="367" t="b">
        <v>0</v>
      </c>
      <c r="AN130" s="435"/>
      <c r="AO130" s="411"/>
      <c r="AP130" s="411"/>
      <c r="AQ130" s="454" t="str">
        <f>IF(AI105="該当", "！この区分（７項目）から３つ以上の取組が選択されていません。",  "！この区分（７項目）から２つ以上の取組が選択されていません。")</f>
        <v>！この区分（７項目）から２つ以上の取組が選択されていません。</v>
      </c>
      <c r="BE130" s="209"/>
    </row>
    <row r="131" ht="18.0" customHeight="1">
      <c r="A131" s="108"/>
      <c r="B131" s="131"/>
      <c r="E131" s="209"/>
      <c r="F131" s="432"/>
      <c r="G131" s="436" t="s">
        <v>175</v>
      </c>
      <c r="H131" s="204"/>
      <c r="I131" s="204"/>
      <c r="J131" s="204"/>
      <c r="K131" s="204"/>
      <c r="L131" s="204"/>
      <c r="M131" s="204"/>
      <c r="N131" s="204"/>
      <c r="O131" s="204"/>
      <c r="P131" s="204"/>
      <c r="Q131" s="204"/>
      <c r="R131" s="204"/>
      <c r="S131" s="204"/>
      <c r="T131" s="204"/>
      <c r="U131" s="204"/>
      <c r="V131" s="204"/>
      <c r="W131" s="204"/>
      <c r="X131" s="204"/>
      <c r="Y131" s="204"/>
      <c r="Z131" s="204"/>
      <c r="AA131" s="204"/>
      <c r="AB131" s="204"/>
      <c r="AC131" s="204"/>
      <c r="AD131" s="204"/>
      <c r="AE131" s="204"/>
      <c r="AF131" s="204"/>
      <c r="AG131" s="204"/>
      <c r="AH131" s="204"/>
      <c r="AI131" s="204"/>
      <c r="AJ131" s="204"/>
      <c r="AK131" s="220"/>
      <c r="AL131" s="113"/>
      <c r="AM131" s="367" t="b">
        <v>0</v>
      </c>
      <c r="AN131" s="435"/>
      <c r="AO131" s="411"/>
      <c r="AP131" s="411"/>
      <c r="AQ131" s="208"/>
      <c r="BE131" s="209"/>
    </row>
    <row r="132" ht="18.0" customHeight="1">
      <c r="A132" s="108"/>
      <c r="B132" s="131"/>
      <c r="E132" s="209"/>
      <c r="F132" s="432"/>
      <c r="G132" s="455" t="s">
        <v>176</v>
      </c>
      <c r="H132" s="212"/>
      <c r="I132" s="212"/>
      <c r="J132" s="212"/>
      <c r="K132" s="212"/>
      <c r="L132" s="212"/>
      <c r="M132" s="212"/>
      <c r="N132" s="212"/>
      <c r="O132" s="212"/>
      <c r="P132" s="212"/>
      <c r="Q132" s="212"/>
      <c r="R132" s="212"/>
      <c r="S132" s="212"/>
      <c r="T132" s="212"/>
      <c r="U132" s="212"/>
      <c r="V132" s="212"/>
      <c r="W132" s="212"/>
      <c r="X132" s="212"/>
      <c r="Y132" s="212"/>
      <c r="Z132" s="212"/>
      <c r="AA132" s="212"/>
      <c r="AB132" s="212"/>
      <c r="AC132" s="212"/>
      <c r="AD132" s="212"/>
      <c r="AE132" s="212"/>
      <c r="AF132" s="212"/>
      <c r="AG132" s="212"/>
      <c r="AH132" s="212"/>
      <c r="AI132" s="212"/>
      <c r="AJ132" s="213"/>
      <c r="AK132" s="440"/>
      <c r="AL132" s="113"/>
      <c r="AM132" s="367" t="b">
        <v>0</v>
      </c>
      <c r="AN132" s="435"/>
      <c r="AO132" s="411"/>
      <c r="AP132" s="411"/>
      <c r="AQ132" s="208"/>
      <c r="BE132" s="209"/>
    </row>
    <row r="133" ht="20.25" customHeight="1">
      <c r="A133" s="108"/>
      <c r="B133" s="131"/>
      <c r="E133" s="209"/>
      <c r="F133" s="432"/>
      <c r="G133" s="455" t="s">
        <v>177</v>
      </c>
      <c r="H133" s="212"/>
      <c r="I133" s="212"/>
      <c r="J133" s="212"/>
      <c r="K133" s="212"/>
      <c r="L133" s="212"/>
      <c r="M133" s="212"/>
      <c r="N133" s="212"/>
      <c r="O133" s="212"/>
      <c r="P133" s="212"/>
      <c r="Q133" s="212"/>
      <c r="R133" s="212"/>
      <c r="S133" s="212"/>
      <c r="T133" s="212"/>
      <c r="U133" s="212"/>
      <c r="V133" s="212"/>
      <c r="W133" s="212"/>
      <c r="X133" s="212"/>
      <c r="Y133" s="212"/>
      <c r="Z133" s="212"/>
      <c r="AA133" s="212"/>
      <c r="AB133" s="212"/>
      <c r="AC133" s="212"/>
      <c r="AD133" s="212"/>
      <c r="AE133" s="212"/>
      <c r="AF133" s="212"/>
      <c r="AG133" s="212"/>
      <c r="AH133" s="212"/>
      <c r="AI133" s="212"/>
      <c r="AJ133" s="212"/>
      <c r="AK133" s="456"/>
      <c r="AL133" s="113"/>
      <c r="AM133" s="367" t="b">
        <v>0</v>
      </c>
      <c r="AN133" s="435"/>
      <c r="AO133" s="411"/>
      <c r="AP133" s="411"/>
      <c r="AQ133" s="208"/>
      <c r="BE133" s="209"/>
    </row>
    <row r="134" ht="28.5" customHeight="1">
      <c r="A134" s="108"/>
      <c r="B134" s="131"/>
      <c r="E134" s="209"/>
      <c r="F134" s="457"/>
      <c r="G134" s="436" t="s">
        <v>178</v>
      </c>
      <c r="H134" s="204"/>
      <c r="I134" s="204"/>
      <c r="J134" s="204"/>
      <c r="K134" s="204"/>
      <c r="L134" s="204"/>
      <c r="M134" s="204"/>
      <c r="N134" s="204"/>
      <c r="O134" s="204"/>
      <c r="P134" s="204"/>
      <c r="Q134" s="204"/>
      <c r="R134" s="204"/>
      <c r="S134" s="204"/>
      <c r="T134" s="204"/>
      <c r="U134" s="204"/>
      <c r="V134" s="204"/>
      <c r="W134" s="204"/>
      <c r="X134" s="204"/>
      <c r="Y134" s="204"/>
      <c r="Z134" s="204"/>
      <c r="AA134" s="204"/>
      <c r="AB134" s="204"/>
      <c r="AC134" s="204"/>
      <c r="AD134" s="204"/>
      <c r="AE134" s="204"/>
      <c r="AF134" s="204"/>
      <c r="AG134" s="204"/>
      <c r="AH134" s="204"/>
      <c r="AI134" s="204"/>
      <c r="AJ134" s="204"/>
      <c r="AK134" s="220"/>
      <c r="AL134" s="113"/>
      <c r="AM134" s="367" t="b">
        <v>0</v>
      </c>
      <c r="AN134" s="435"/>
      <c r="AO134" s="411"/>
      <c r="AP134" s="411"/>
      <c r="AQ134" s="208"/>
      <c r="BE134" s="209"/>
    </row>
    <row r="135" ht="33.0" customHeight="1">
      <c r="A135" s="108"/>
      <c r="B135" s="131"/>
      <c r="E135" s="209"/>
      <c r="F135" s="432"/>
      <c r="G135" s="436" t="s">
        <v>179</v>
      </c>
      <c r="H135" s="204"/>
      <c r="I135" s="204"/>
      <c r="J135" s="204"/>
      <c r="K135" s="204"/>
      <c r="L135" s="204"/>
      <c r="M135" s="204"/>
      <c r="N135" s="204"/>
      <c r="O135" s="204"/>
      <c r="P135" s="204"/>
      <c r="Q135" s="204"/>
      <c r="R135" s="204"/>
      <c r="S135" s="204"/>
      <c r="T135" s="204"/>
      <c r="U135" s="204"/>
      <c r="V135" s="204"/>
      <c r="W135" s="204"/>
      <c r="X135" s="204"/>
      <c r="Y135" s="204"/>
      <c r="Z135" s="204"/>
      <c r="AA135" s="204"/>
      <c r="AB135" s="204"/>
      <c r="AC135" s="204"/>
      <c r="AD135" s="204"/>
      <c r="AE135" s="204"/>
      <c r="AF135" s="204"/>
      <c r="AG135" s="204"/>
      <c r="AH135" s="204"/>
      <c r="AI135" s="204"/>
      <c r="AJ135" s="204"/>
      <c r="AK135" s="220"/>
      <c r="AL135" s="113"/>
      <c r="AM135" s="367" t="b">
        <v>0</v>
      </c>
      <c r="AN135" s="441"/>
      <c r="AO135" s="119"/>
      <c r="AP135" s="119"/>
      <c r="AQ135" s="208"/>
      <c r="BE135" s="209"/>
    </row>
    <row r="136" ht="18.0" customHeight="1">
      <c r="A136" s="108"/>
      <c r="B136" s="427" t="s">
        <v>180</v>
      </c>
      <c r="C136" s="47"/>
      <c r="D136" s="47"/>
      <c r="E136" s="428"/>
      <c r="F136" s="442"/>
      <c r="G136" s="443" t="s">
        <v>181</v>
      </c>
      <c r="H136" s="117"/>
      <c r="I136" s="117"/>
      <c r="J136" s="117"/>
      <c r="K136" s="117"/>
      <c r="L136" s="117"/>
      <c r="M136" s="117"/>
      <c r="N136" s="117"/>
      <c r="O136" s="117"/>
      <c r="P136" s="117"/>
      <c r="Q136" s="117"/>
      <c r="R136" s="117"/>
      <c r="S136" s="117"/>
      <c r="T136" s="117"/>
      <c r="U136" s="117"/>
      <c r="V136" s="117"/>
      <c r="W136" s="117"/>
      <c r="X136" s="117"/>
      <c r="Y136" s="117"/>
      <c r="Z136" s="117"/>
      <c r="AA136" s="117"/>
      <c r="AB136" s="117"/>
      <c r="AC136" s="117"/>
      <c r="AD136" s="117"/>
      <c r="AE136" s="117"/>
      <c r="AF136" s="117"/>
      <c r="AG136" s="117"/>
      <c r="AH136" s="117"/>
      <c r="AI136" s="117"/>
      <c r="AJ136" s="117"/>
      <c r="AK136" s="118"/>
      <c r="AL136" s="113"/>
      <c r="AM136" s="367" t="b">
        <v>0</v>
      </c>
      <c r="AN136" s="430">
        <f>COUNTIF(AM136:AM139, TRUE)</f>
        <v>0</v>
      </c>
      <c r="AO136" s="411"/>
      <c r="AP136" s="411"/>
      <c r="AQ136" s="431" t="str">
        <f>IF(AI105="該当",  "！この区分（４項目）から２つ以上の取組が選択されていません。",  "！この区分（４項目）から１つ以上の取組が選択されていません。")</f>
        <v>！この区分（４項目）から１つ以上の取組が選択されていません。</v>
      </c>
      <c r="AR136" s="200"/>
      <c r="AS136" s="200"/>
      <c r="AT136" s="200"/>
      <c r="AU136" s="200"/>
      <c r="AV136" s="200"/>
      <c r="AW136" s="200"/>
      <c r="AX136" s="200"/>
      <c r="AY136" s="200"/>
      <c r="AZ136" s="200"/>
      <c r="BA136" s="200"/>
      <c r="BB136" s="200"/>
      <c r="BC136" s="200"/>
      <c r="BD136" s="200"/>
      <c r="BE136" s="201"/>
    </row>
    <row r="137" ht="18.0" customHeight="1">
      <c r="A137" s="108"/>
      <c r="B137" s="131"/>
      <c r="E137" s="209"/>
      <c r="F137" s="432"/>
      <c r="G137" s="436" t="s">
        <v>182</v>
      </c>
      <c r="H137" s="204"/>
      <c r="I137" s="204"/>
      <c r="J137" s="204"/>
      <c r="K137" s="204"/>
      <c r="L137" s="204"/>
      <c r="M137" s="204"/>
      <c r="N137" s="204"/>
      <c r="O137" s="204"/>
      <c r="P137" s="204"/>
      <c r="Q137" s="204"/>
      <c r="R137" s="204"/>
      <c r="S137" s="204"/>
      <c r="T137" s="204"/>
      <c r="U137" s="204"/>
      <c r="V137" s="204"/>
      <c r="W137" s="204"/>
      <c r="X137" s="204"/>
      <c r="Y137" s="204"/>
      <c r="Z137" s="204"/>
      <c r="AA137" s="204"/>
      <c r="AB137" s="204"/>
      <c r="AC137" s="204"/>
      <c r="AD137" s="204"/>
      <c r="AE137" s="204"/>
      <c r="AF137" s="204"/>
      <c r="AG137" s="204"/>
      <c r="AH137" s="204"/>
      <c r="AI137" s="204"/>
      <c r="AJ137" s="205"/>
      <c r="AK137" s="458"/>
      <c r="AL137" s="113"/>
      <c r="AM137" s="367" t="b">
        <v>0</v>
      </c>
      <c r="AN137" s="435"/>
      <c r="AO137" s="411"/>
      <c r="AP137" s="411"/>
      <c r="AQ137" s="208"/>
      <c r="BE137" s="209"/>
    </row>
    <row r="138" ht="18.0" customHeight="1">
      <c r="A138" s="108"/>
      <c r="B138" s="131"/>
      <c r="E138" s="209"/>
      <c r="F138" s="432"/>
      <c r="G138" s="436" t="s">
        <v>183</v>
      </c>
      <c r="H138" s="204"/>
      <c r="I138" s="204"/>
      <c r="J138" s="204"/>
      <c r="K138" s="204"/>
      <c r="L138" s="204"/>
      <c r="M138" s="204"/>
      <c r="N138" s="204"/>
      <c r="O138" s="204"/>
      <c r="P138" s="204"/>
      <c r="Q138" s="204"/>
      <c r="R138" s="204"/>
      <c r="S138" s="204"/>
      <c r="T138" s="204"/>
      <c r="U138" s="204"/>
      <c r="V138" s="204"/>
      <c r="W138" s="204"/>
      <c r="X138" s="204"/>
      <c r="Y138" s="204"/>
      <c r="Z138" s="204"/>
      <c r="AA138" s="204"/>
      <c r="AB138" s="204"/>
      <c r="AC138" s="204"/>
      <c r="AD138" s="204"/>
      <c r="AE138" s="204"/>
      <c r="AF138" s="204"/>
      <c r="AG138" s="204"/>
      <c r="AH138" s="204"/>
      <c r="AI138" s="204"/>
      <c r="AJ138" s="205"/>
      <c r="AK138" s="458"/>
      <c r="AL138" s="108"/>
      <c r="AM138" s="367" t="b">
        <v>0</v>
      </c>
      <c r="AN138" s="435"/>
      <c r="AO138" s="411"/>
      <c r="AP138" s="411"/>
      <c r="AQ138" s="208"/>
      <c r="BE138" s="209"/>
    </row>
    <row r="139" ht="19.5" customHeight="1">
      <c r="A139" s="108"/>
      <c r="B139" s="134"/>
      <c r="C139" s="135"/>
      <c r="D139" s="135"/>
      <c r="E139" s="437"/>
      <c r="F139" s="445"/>
      <c r="G139" s="446" t="s">
        <v>184</v>
      </c>
      <c r="H139" s="123"/>
      <c r="I139" s="123"/>
      <c r="J139" s="123"/>
      <c r="K139" s="123"/>
      <c r="L139" s="123"/>
      <c r="M139" s="123"/>
      <c r="N139" s="123"/>
      <c r="O139" s="123"/>
      <c r="P139" s="123"/>
      <c r="Q139" s="123"/>
      <c r="R139" s="123"/>
      <c r="S139" s="123"/>
      <c r="T139" s="123"/>
      <c r="U139" s="123"/>
      <c r="V139" s="123"/>
      <c r="W139" s="123"/>
      <c r="X139" s="123"/>
      <c r="Y139" s="123"/>
      <c r="Z139" s="123"/>
      <c r="AA139" s="123"/>
      <c r="AB139" s="123"/>
      <c r="AC139" s="123"/>
      <c r="AD139" s="123"/>
      <c r="AE139" s="123"/>
      <c r="AF139" s="123"/>
      <c r="AG139" s="123"/>
      <c r="AH139" s="123"/>
      <c r="AI139" s="123"/>
      <c r="AJ139" s="439"/>
      <c r="AK139" s="459"/>
      <c r="AL139" s="113"/>
      <c r="AM139" s="367" t="b">
        <v>0</v>
      </c>
      <c r="AN139" s="441"/>
      <c r="AO139" s="460"/>
      <c r="AP139" s="460"/>
      <c r="AQ139" s="217"/>
      <c r="AR139" s="53"/>
      <c r="AS139" s="53"/>
      <c r="AT139" s="53"/>
      <c r="AU139" s="53"/>
      <c r="AV139" s="53"/>
      <c r="AW139" s="53"/>
      <c r="AX139" s="53"/>
      <c r="AY139" s="53"/>
      <c r="AZ139" s="53"/>
      <c r="BA139" s="53"/>
      <c r="BB139" s="53"/>
      <c r="BC139" s="53"/>
      <c r="BD139" s="53"/>
      <c r="BE139" s="218"/>
    </row>
    <row r="140" ht="9.0" customHeight="1">
      <c r="A140" s="108"/>
      <c r="B140" s="150"/>
      <c r="C140" s="150"/>
      <c r="D140" s="150"/>
      <c r="E140" s="150"/>
      <c r="F140" s="150"/>
      <c r="G140" s="150"/>
      <c r="H140" s="150"/>
      <c r="I140" s="150"/>
      <c r="J140" s="150"/>
      <c r="K140" s="150"/>
      <c r="L140" s="150"/>
      <c r="M140" s="150"/>
      <c r="N140" s="150"/>
      <c r="O140" s="150"/>
      <c r="P140" s="150"/>
      <c r="Q140" s="150"/>
      <c r="R140" s="150"/>
      <c r="S140" s="150"/>
      <c r="T140" s="150"/>
      <c r="U140" s="150"/>
      <c r="V140" s="150"/>
      <c r="W140" s="150"/>
      <c r="X140" s="150"/>
      <c r="Y140" s="150"/>
      <c r="Z140" s="150"/>
      <c r="AA140" s="150"/>
      <c r="AB140" s="150"/>
      <c r="AC140" s="150"/>
      <c r="AD140" s="150"/>
      <c r="AE140" s="150"/>
      <c r="AF140" s="150"/>
      <c r="AG140" s="150"/>
      <c r="AH140" s="150"/>
      <c r="AI140" s="150"/>
      <c r="AJ140" s="150"/>
      <c r="AK140" s="150"/>
      <c r="AL140" s="108"/>
      <c r="AM140" s="461"/>
      <c r="AN140" s="414"/>
      <c r="AO140" s="414"/>
      <c r="AP140" s="414"/>
      <c r="AQ140" s="414"/>
      <c r="AR140" s="414"/>
      <c r="AS140" s="414"/>
      <c r="AT140" s="462"/>
      <c r="AU140" s="462"/>
      <c r="AV140" s="462"/>
      <c r="AW140" s="462"/>
      <c r="AX140" s="462"/>
      <c r="AY140" s="414"/>
      <c r="AZ140" s="2"/>
      <c r="BA140" s="2"/>
      <c r="BB140" s="2"/>
      <c r="BC140" s="2"/>
      <c r="BD140" s="2"/>
      <c r="BE140" s="2"/>
    </row>
    <row r="141" ht="17.25" customHeight="1">
      <c r="A141" s="113"/>
      <c r="B141" s="463" t="s">
        <v>185</v>
      </c>
      <c r="C141" s="464"/>
      <c r="D141" s="464"/>
      <c r="E141" s="464"/>
      <c r="F141" s="464"/>
      <c r="G141" s="464"/>
      <c r="H141" s="464"/>
      <c r="I141" s="464"/>
      <c r="J141" s="464"/>
      <c r="K141" s="464"/>
      <c r="L141" s="464"/>
      <c r="M141" s="464"/>
      <c r="N141" s="464"/>
      <c r="O141" s="464"/>
      <c r="P141" s="464"/>
      <c r="Q141" s="464"/>
      <c r="R141" s="465"/>
      <c r="S141" s="465"/>
      <c r="T141" s="465"/>
      <c r="U141" s="465"/>
      <c r="V141" s="465"/>
      <c r="W141" s="465"/>
      <c r="X141" s="465"/>
      <c r="Y141" s="465"/>
      <c r="Z141" s="465"/>
      <c r="AA141" s="465"/>
      <c r="AB141" s="465"/>
      <c r="AC141" s="465"/>
      <c r="AD141" s="465"/>
      <c r="AE141" s="465"/>
      <c r="AF141" s="465"/>
      <c r="AG141" s="465"/>
      <c r="AH141" s="465"/>
      <c r="AI141" s="465"/>
      <c r="AJ141" s="466"/>
      <c r="AK141" s="187"/>
      <c r="AL141" s="108"/>
      <c r="AM141" s="2"/>
      <c r="AN141" s="2"/>
      <c r="AO141" s="2"/>
      <c r="AP141" s="2"/>
      <c r="AQ141" s="2"/>
      <c r="AR141" s="2"/>
      <c r="AS141" s="2"/>
      <c r="AT141" s="2"/>
      <c r="AU141" s="2"/>
      <c r="AV141" s="2"/>
      <c r="AW141" s="2"/>
      <c r="AX141" s="2"/>
      <c r="AY141" s="144"/>
      <c r="AZ141" s="2"/>
      <c r="BA141" s="2"/>
      <c r="BB141" s="2"/>
      <c r="BC141" s="2"/>
      <c r="BD141" s="2"/>
      <c r="BE141" s="2"/>
    </row>
    <row r="142" ht="39.0" customHeight="1">
      <c r="A142" s="113"/>
      <c r="B142" s="467"/>
      <c r="C142" s="17"/>
      <c r="D142" s="17"/>
      <c r="E142" s="17"/>
      <c r="F142" s="17"/>
      <c r="G142" s="17"/>
      <c r="H142" s="17"/>
      <c r="I142" s="17"/>
      <c r="J142" s="17"/>
      <c r="K142" s="17"/>
      <c r="L142" s="17"/>
      <c r="M142" s="17"/>
      <c r="N142" s="17"/>
      <c r="O142" s="17"/>
      <c r="P142" s="17"/>
      <c r="Q142" s="17"/>
      <c r="R142" s="17"/>
      <c r="S142" s="17"/>
      <c r="T142" s="17"/>
      <c r="U142" s="17"/>
      <c r="V142" s="17"/>
      <c r="W142" s="17"/>
      <c r="X142" s="17"/>
      <c r="Y142" s="17"/>
      <c r="Z142" s="17"/>
      <c r="AA142" s="17"/>
      <c r="AB142" s="17"/>
      <c r="AC142" s="17"/>
      <c r="AD142" s="17"/>
      <c r="AE142" s="17"/>
      <c r="AF142" s="17"/>
      <c r="AG142" s="17"/>
      <c r="AH142" s="17"/>
      <c r="AI142" s="17"/>
      <c r="AJ142" s="17"/>
      <c r="AK142" s="18"/>
      <c r="AL142" s="113"/>
      <c r="AM142" s="2"/>
      <c r="AN142" s="468"/>
      <c r="AO142" s="468"/>
      <c r="AP142" s="468"/>
      <c r="AQ142" s="468"/>
      <c r="AR142" s="468"/>
      <c r="AS142" s="468"/>
      <c r="AT142" s="468"/>
      <c r="AU142" s="468"/>
      <c r="AV142" s="468"/>
      <c r="AW142" s="468"/>
      <c r="AX142" s="468"/>
      <c r="AY142" s="468"/>
      <c r="AZ142" s="468"/>
      <c r="BA142" s="468"/>
      <c r="BB142" s="119"/>
      <c r="BC142" s="119"/>
      <c r="BD142" s="119"/>
      <c r="BE142" s="119"/>
    </row>
    <row r="143" ht="15.75" customHeight="1">
      <c r="A143" s="108"/>
      <c r="B143" s="469" t="s">
        <v>186</v>
      </c>
      <c r="C143" s="176" t="s">
        <v>187</v>
      </c>
      <c r="D143" s="152"/>
      <c r="E143" s="113"/>
      <c r="F143" s="152"/>
      <c r="G143" s="152"/>
      <c r="H143" s="113"/>
      <c r="I143" s="113"/>
      <c r="J143" s="113"/>
      <c r="K143" s="113"/>
      <c r="L143" s="113"/>
      <c r="M143" s="113"/>
      <c r="N143" s="113"/>
      <c r="O143" s="113"/>
      <c r="P143" s="113"/>
      <c r="Q143" s="113"/>
      <c r="R143" s="113"/>
      <c r="S143" s="113"/>
      <c r="T143" s="113"/>
      <c r="U143" s="113"/>
      <c r="V143" s="113"/>
      <c r="W143" s="113"/>
      <c r="X143" s="113"/>
      <c r="Y143" s="113"/>
      <c r="Z143" s="113"/>
      <c r="AA143" s="113"/>
      <c r="AB143" s="113"/>
      <c r="AC143" s="113"/>
      <c r="AD143" s="113"/>
      <c r="AE143" s="113"/>
      <c r="AF143" s="113"/>
      <c r="AG143" s="113"/>
      <c r="AH143" s="113"/>
      <c r="AI143" s="113"/>
      <c r="AJ143" s="113"/>
      <c r="AK143" s="153"/>
      <c r="AL143" s="113"/>
      <c r="AM143" s="2"/>
      <c r="AN143" s="119"/>
      <c r="AO143" s="119"/>
      <c r="AP143" s="119"/>
      <c r="AQ143" s="119"/>
      <c r="AR143" s="119"/>
      <c r="AS143" s="119"/>
      <c r="AT143" s="140"/>
      <c r="AU143" s="140"/>
      <c r="AV143" s="140"/>
      <c r="AW143" s="140"/>
      <c r="AX143" s="140"/>
      <c r="AY143" s="119"/>
      <c r="AZ143" s="119"/>
      <c r="BA143" s="119"/>
      <c r="BB143" s="119"/>
      <c r="BC143" s="119"/>
      <c r="BD143" s="119"/>
      <c r="BE143" s="119"/>
    </row>
    <row r="144" ht="24.0" customHeight="1">
      <c r="A144" s="113"/>
      <c r="B144" s="286" t="s">
        <v>186</v>
      </c>
      <c r="C144" s="384" t="s">
        <v>188</v>
      </c>
      <c r="AL144" s="108"/>
      <c r="AM144" s="2"/>
      <c r="AN144" s="2"/>
      <c r="AO144" s="2"/>
      <c r="AP144" s="2"/>
      <c r="AQ144" s="2"/>
      <c r="AR144" s="2"/>
      <c r="AS144" s="2"/>
      <c r="AT144" s="144"/>
      <c r="AU144" s="144"/>
      <c r="AV144" s="144"/>
      <c r="AW144" s="144"/>
      <c r="AX144" s="144"/>
      <c r="AY144" s="2"/>
      <c r="AZ144" s="2"/>
      <c r="BA144" s="2"/>
      <c r="BB144" s="2"/>
      <c r="BC144" s="2"/>
      <c r="BD144" s="2"/>
      <c r="BE144" s="2"/>
    </row>
    <row r="145" ht="16.5" customHeight="1">
      <c r="A145" s="108"/>
      <c r="B145" s="152"/>
      <c r="C145" s="177"/>
      <c r="D145" s="177"/>
      <c r="E145" s="177"/>
      <c r="F145" s="177"/>
      <c r="G145" s="177"/>
      <c r="H145" s="177"/>
      <c r="I145" s="177"/>
      <c r="J145" s="177"/>
      <c r="K145" s="177"/>
      <c r="L145" s="177"/>
      <c r="M145" s="177"/>
      <c r="N145" s="177"/>
      <c r="O145" s="177"/>
      <c r="P145" s="177"/>
      <c r="Q145" s="177"/>
      <c r="R145" s="177"/>
      <c r="S145" s="177"/>
      <c r="T145" s="177"/>
      <c r="U145" s="177"/>
      <c r="V145" s="177"/>
      <c r="W145" s="177"/>
      <c r="X145" s="177"/>
      <c r="Y145" s="177"/>
      <c r="Z145" s="177"/>
      <c r="AA145" s="177"/>
      <c r="AB145" s="177"/>
      <c r="AC145" s="177"/>
      <c r="AD145" s="177"/>
      <c r="AE145" s="177"/>
      <c r="AF145" s="177"/>
      <c r="AG145" s="177"/>
      <c r="AH145" s="177"/>
      <c r="AI145" s="177"/>
      <c r="AJ145" s="177"/>
      <c r="AK145" s="470" t="str">
        <f>IF(H7="", "", IF(COUNTA(E149,H149,K149,T150,AA150)=5,"○","×"))</f>
        <v/>
      </c>
      <c r="AL145" s="113"/>
      <c r="AM145" s="2"/>
      <c r="AN145" s="468"/>
      <c r="AO145" s="468"/>
      <c r="AP145" s="468"/>
      <c r="AQ145" s="468"/>
      <c r="AR145" s="468"/>
      <c r="AS145" s="468"/>
      <c r="AT145" s="468"/>
      <c r="AU145" s="468"/>
      <c r="AV145" s="468"/>
      <c r="AW145" s="468"/>
      <c r="AX145" s="468"/>
      <c r="AY145" s="468"/>
      <c r="AZ145" s="468"/>
      <c r="BA145" s="468"/>
      <c r="BB145" s="119"/>
      <c r="BC145" s="119"/>
      <c r="BD145" s="119"/>
      <c r="BE145" s="119"/>
    </row>
    <row r="146" ht="11.25" customHeight="1">
      <c r="A146" s="108"/>
      <c r="B146" s="471"/>
      <c r="C146" s="472"/>
      <c r="D146" s="472"/>
      <c r="E146" s="472"/>
      <c r="F146" s="472"/>
      <c r="G146" s="472"/>
      <c r="H146" s="472"/>
      <c r="I146" s="472"/>
      <c r="J146" s="472"/>
      <c r="K146" s="472"/>
      <c r="L146" s="472"/>
      <c r="M146" s="472"/>
      <c r="N146" s="472"/>
      <c r="O146" s="472"/>
      <c r="P146" s="472"/>
      <c r="Q146" s="472"/>
      <c r="R146" s="472"/>
      <c r="S146" s="472"/>
      <c r="T146" s="472"/>
      <c r="U146" s="472"/>
      <c r="V146" s="472"/>
      <c r="W146" s="472"/>
      <c r="X146" s="472"/>
      <c r="Y146" s="472"/>
      <c r="Z146" s="472"/>
      <c r="AA146" s="472"/>
      <c r="AB146" s="472"/>
      <c r="AC146" s="472"/>
      <c r="AD146" s="472"/>
      <c r="AE146" s="472"/>
      <c r="AF146" s="472"/>
      <c r="AG146" s="472"/>
      <c r="AH146" s="472"/>
      <c r="AI146" s="472"/>
      <c r="AJ146" s="472"/>
      <c r="AK146" s="473"/>
      <c r="AL146" s="108"/>
      <c r="AM146" s="2"/>
      <c r="AN146" s="2"/>
      <c r="AO146" s="2"/>
      <c r="AP146" s="2"/>
      <c r="AQ146" s="2"/>
      <c r="AR146" s="2"/>
      <c r="AS146" s="2"/>
      <c r="AT146" s="2"/>
      <c r="AU146" s="2"/>
      <c r="AV146" s="2"/>
      <c r="AW146" s="2"/>
      <c r="AX146" s="2"/>
      <c r="AY146" s="144"/>
      <c r="AZ146" s="2"/>
      <c r="BA146" s="2"/>
      <c r="BB146" s="2"/>
      <c r="BC146" s="2"/>
      <c r="BD146" s="2"/>
      <c r="BE146" s="2"/>
    </row>
    <row r="147" ht="66.0" customHeight="1">
      <c r="A147" s="108"/>
      <c r="B147" s="474" t="s">
        <v>189</v>
      </c>
      <c r="C147" s="287" t="s">
        <v>190</v>
      </c>
      <c r="D147" s="87"/>
      <c r="E147" s="87"/>
      <c r="F147" s="87"/>
      <c r="G147" s="87"/>
      <c r="H147" s="87"/>
      <c r="I147" s="87"/>
      <c r="J147" s="87"/>
      <c r="K147" s="87"/>
      <c r="L147" s="87"/>
      <c r="M147" s="87"/>
      <c r="N147" s="87"/>
      <c r="O147" s="87"/>
      <c r="P147" s="87"/>
      <c r="Q147" s="87"/>
      <c r="R147" s="87"/>
      <c r="S147" s="87"/>
      <c r="T147" s="87"/>
      <c r="U147" s="87"/>
      <c r="V147" s="87"/>
      <c r="W147" s="87"/>
      <c r="X147" s="87"/>
      <c r="Y147" s="87"/>
      <c r="Z147" s="87"/>
      <c r="AA147" s="87"/>
      <c r="AB147" s="87"/>
      <c r="AC147" s="87"/>
      <c r="AD147" s="87"/>
      <c r="AE147" s="87"/>
      <c r="AF147" s="87"/>
      <c r="AG147" s="87"/>
      <c r="AH147" s="87"/>
      <c r="AI147" s="87"/>
      <c r="AJ147" s="103"/>
      <c r="AK147" s="475"/>
      <c r="AL147" s="108"/>
      <c r="AM147" s="2"/>
      <c r="AN147" s="2"/>
      <c r="AO147" s="2"/>
      <c r="AP147" s="2"/>
      <c r="AQ147" s="2"/>
      <c r="AR147" s="2"/>
      <c r="AS147" s="2"/>
      <c r="AT147" s="2"/>
      <c r="AU147" s="2"/>
      <c r="AV147" s="2"/>
      <c r="AW147" s="2"/>
      <c r="AX147" s="2"/>
      <c r="AY147" s="2"/>
      <c r="AZ147" s="2"/>
      <c r="BA147" s="2"/>
      <c r="BB147" s="2"/>
      <c r="BC147" s="2"/>
      <c r="BD147" s="2"/>
      <c r="BE147" s="2"/>
    </row>
    <row r="148" ht="6.0" customHeight="1">
      <c r="A148" s="113"/>
      <c r="B148" s="474"/>
      <c r="C148" s="186"/>
      <c r="D148" s="413"/>
      <c r="E148" s="413"/>
      <c r="F148" s="413"/>
      <c r="G148" s="413"/>
      <c r="H148" s="413"/>
      <c r="I148" s="413"/>
      <c r="J148" s="413"/>
      <c r="K148" s="413"/>
      <c r="L148" s="413"/>
      <c r="M148" s="413"/>
      <c r="N148" s="413"/>
      <c r="O148" s="413"/>
      <c r="P148" s="413"/>
      <c r="Q148" s="413"/>
      <c r="R148" s="413"/>
      <c r="S148" s="413"/>
      <c r="T148" s="413"/>
      <c r="U148" s="413"/>
      <c r="V148" s="413"/>
      <c r="W148" s="413"/>
      <c r="X148" s="413"/>
      <c r="Y148" s="413"/>
      <c r="Z148" s="413"/>
      <c r="AA148" s="413"/>
      <c r="AB148" s="413"/>
      <c r="AC148" s="413"/>
      <c r="AD148" s="413"/>
      <c r="AE148" s="413"/>
      <c r="AF148" s="413"/>
      <c r="AG148" s="413"/>
      <c r="AH148" s="413"/>
      <c r="AI148" s="413"/>
      <c r="AJ148" s="413"/>
      <c r="AK148" s="475"/>
      <c r="AL148" s="108"/>
      <c r="AM148" s="2"/>
      <c r="AN148" s="2"/>
      <c r="AO148" s="2"/>
      <c r="AP148" s="2"/>
      <c r="AQ148" s="2"/>
      <c r="AR148" s="2"/>
      <c r="AS148" s="2"/>
      <c r="AT148" s="2"/>
      <c r="AU148" s="2"/>
      <c r="AV148" s="2"/>
      <c r="AW148" s="2"/>
      <c r="AX148" s="2"/>
      <c r="AY148" s="2"/>
      <c r="AZ148" s="2"/>
      <c r="BA148" s="2"/>
      <c r="BB148" s="2"/>
      <c r="BC148" s="2"/>
      <c r="BD148" s="2"/>
      <c r="BE148" s="2"/>
    </row>
    <row r="149" ht="19.5" customHeight="1">
      <c r="A149" s="113"/>
      <c r="B149" s="476"/>
      <c r="C149" s="291" t="s">
        <v>191</v>
      </c>
      <c r="D149" s="291"/>
      <c r="E149" s="477"/>
      <c r="F149" s="103"/>
      <c r="G149" s="291" t="s">
        <v>192</v>
      </c>
      <c r="H149" s="477"/>
      <c r="I149" s="103"/>
      <c r="J149" s="291" t="s">
        <v>193</v>
      </c>
      <c r="K149" s="477"/>
      <c r="L149" s="103"/>
      <c r="M149" s="291" t="s">
        <v>194</v>
      </c>
      <c r="N149" s="413"/>
      <c r="O149" s="478" t="s">
        <v>11</v>
      </c>
      <c r="P149" s="87"/>
      <c r="Q149" s="103"/>
      <c r="R149" s="479" t="str">
        <f>IF(H7="","",H7)</f>
        <v/>
      </c>
      <c r="S149" s="87"/>
      <c r="T149" s="87"/>
      <c r="U149" s="87"/>
      <c r="V149" s="87"/>
      <c r="W149" s="87"/>
      <c r="X149" s="87"/>
      <c r="Y149" s="87"/>
      <c r="Z149" s="87"/>
      <c r="AA149" s="87"/>
      <c r="AB149" s="87"/>
      <c r="AC149" s="87"/>
      <c r="AD149" s="87"/>
      <c r="AE149" s="87"/>
      <c r="AF149" s="87"/>
      <c r="AG149" s="87"/>
      <c r="AH149" s="87"/>
      <c r="AI149" s="103"/>
      <c r="AJ149" s="480"/>
      <c r="AK149" s="481"/>
      <c r="AL149" s="113"/>
      <c r="AM149" s="2"/>
      <c r="AN149" s="119"/>
      <c r="AO149" s="119"/>
      <c r="AP149" s="119"/>
      <c r="AQ149" s="119"/>
      <c r="AR149" s="119"/>
      <c r="AS149" s="119"/>
      <c r="AT149" s="119"/>
      <c r="AU149" s="119"/>
      <c r="AV149" s="119"/>
      <c r="AW149" s="119"/>
      <c r="AX149" s="119"/>
      <c r="AY149" s="119"/>
      <c r="AZ149" s="119"/>
      <c r="BA149" s="119"/>
      <c r="BB149" s="119"/>
      <c r="BC149" s="119"/>
      <c r="BD149" s="119"/>
      <c r="BE149" s="119"/>
    </row>
    <row r="150" ht="19.5" customHeight="1">
      <c r="A150" s="108"/>
      <c r="B150" s="476"/>
      <c r="C150" s="113"/>
      <c r="D150" s="291"/>
      <c r="E150" s="291"/>
      <c r="F150" s="291"/>
      <c r="G150" s="291"/>
      <c r="H150" s="291"/>
      <c r="I150" s="291"/>
      <c r="J150" s="291"/>
      <c r="K150" s="291"/>
      <c r="L150" s="291"/>
      <c r="M150" s="291"/>
      <c r="N150" s="291"/>
      <c r="O150" s="482" t="s">
        <v>195</v>
      </c>
      <c r="P150" s="87"/>
      <c r="Q150" s="103"/>
      <c r="R150" s="483" t="s">
        <v>21</v>
      </c>
      <c r="S150" s="103"/>
      <c r="T150" s="484" t="str">
        <f>IF('基本情報入力シート'!M27="", "", '基本情報入力シート'!M27)</f>
        <v/>
      </c>
      <c r="Y150" s="485" t="s">
        <v>22</v>
      </c>
      <c r="Z150" s="103"/>
      <c r="AA150" s="484" t="str">
        <f>IF('基本情報入力シート'!M28="", "", '基本情報入力シート'!M28)</f>
        <v/>
      </c>
      <c r="AJ150" s="113"/>
      <c r="AK150" s="486"/>
      <c r="AL150" s="113"/>
      <c r="AM150" s="2"/>
      <c r="AN150" s="119"/>
      <c r="AO150" s="119"/>
      <c r="AP150" s="119"/>
      <c r="AQ150" s="119"/>
      <c r="AR150" s="119"/>
      <c r="AS150" s="119"/>
      <c r="AT150" s="119"/>
      <c r="AU150" s="119"/>
      <c r="AV150" s="119"/>
      <c r="AW150" s="119"/>
      <c r="AX150" s="119"/>
      <c r="AY150" s="119"/>
      <c r="AZ150" s="119"/>
      <c r="BA150" s="119"/>
      <c r="BB150" s="119"/>
      <c r="BC150" s="119"/>
      <c r="BD150" s="119"/>
      <c r="BE150" s="119"/>
    </row>
    <row r="151" ht="7.5" customHeight="1">
      <c r="A151" s="108"/>
      <c r="B151" s="487"/>
      <c r="C151" s="488"/>
      <c r="D151" s="489"/>
      <c r="E151" s="489"/>
      <c r="F151" s="489"/>
      <c r="G151" s="489"/>
      <c r="H151" s="489"/>
      <c r="I151" s="489"/>
      <c r="J151" s="489"/>
      <c r="K151" s="489"/>
      <c r="L151" s="489"/>
      <c r="M151" s="489"/>
      <c r="N151" s="489"/>
      <c r="O151" s="489"/>
      <c r="P151" s="489"/>
      <c r="Q151" s="489"/>
      <c r="R151" s="489"/>
      <c r="S151" s="489"/>
      <c r="T151" s="489"/>
      <c r="U151" s="489"/>
      <c r="V151" s="489"/>
      <c r="W151" s="489"/>
      <c r="X151" s="489"/>
      <c r="Y151" s="489"/>
      <c r="Z151" s="489"/>
      <c r="AA151" s="489"/>
      <c r="AB151" s="489"/>
      <c r="AC151" s="489"/>
      <c r="AD151" s="489"/>
      <c r="AE151" s="489"/>
      <c r="AF151" s="489"/>
      <c r="AG151" s="489"/>
      <c r="AH151" s="489"/>
      <c r="AI151" s="489"/>
      <c r="AJ151" s="489"/>
      <c r="AK151" s="490"/>
      <c r="AL151" s="469"/>
      <c r="AM151" s="2"/>
      <c r="AN151" s="2"/>
      <c r="AO151" s="2"/>
      <c r="AP151" s="2"/>
      <c r="AQ151" s="2"/>
      <c r="AR151" s="2"/>
      <c r="AS151" s="2"/>
      <c r="AT151" s="2"/>
      <c r="AU151" s="2"/>
      <c r="AV151" s="2"/>
      <c r="AW151" s="2"/>
      <c r="AX151" s="2"/>
      <c r="AY151" s="2"/>
      <c r="AZ151" s="2"/>
      <c r="BA151" s="2"/>
      <c r="BB151" s="2"/>
      <c r="BC151" s="2"/>
      <c r="BD151" s="2"/>
      <c r="BE151" s="2"/>
    </row>
    <row r="152" ht="7.5" customHeight="1">
      <c r="A152" s="108"/>
      <c r="B152" s="108"/>
      <c r="C152" s="291"/>
      <c r="D152" s="108"/>
      <c r="E152" s="108"/>
      <c r="F152" s="108"/>
      <c r="G152" s="108"/>
      <c r="H152" s="108"/>
      <c r="I152" s="108"/>
      <c r="J152" s="108"/>
      <c r="K152" s="108"/>
      <c r="L152" s="108"/>
      <c r="M152" s="108"/>
      <c r="N152" s="108"/>
      <c r="O152" s="108"/>
      <c r="P152" s="108"/>
      <c r="Q152" s="108"/>
      <c r="R152" s="108"/>
      <c r="S152" s="108"/>
      <c r="T152" s="108"/>
      <c r="U152" s="108"/>
      <c r="V152" s="108"/>
      <c r="W152" s="108"/>
      <c r="X152" s="108"/>
      <c r="Y152" s="108"/>
      <c r="Z152" s="108"/>
      <c r="AA152" s="108"/>
      <c r="AB152" s="108"/>
      <c r="AC152" s="108"/>
      <c r="AD152" s="108"/>
      <c r="AE152" s="108"/>
      <c r="AF152" s="108"/>
      <c r="AG152" s="108"/>
      <c r="AH152" s="108"/>
      <c r="AI152" s="108"/>
      <c r="AJ152" s="108"/>
      <c r="AK152" s="108"/>
      <c r="AL152" s="108"/>
      <c r="AM152" s="2"/>
      <c r="AN152" s="2"/>
      <c r="AO152" s="2"/>
      <c r="AP152" s="2"/>
      <c r="AQ152" s="2"/>
      <c r="AR152" s="2"/>
      <c r="AS152" s="2"/>
      <c r="AT152" s="2"/>
      <c r="AU152" s="2"/>
      <c r="AV152" s="2"/>
      <c r="AW152" s="2"/>
      <c r="AX152" s="2"/>
      <c r="AY152" s="2"/>
      <c r="AZ152" s="2"/>
      <c r="BA152" s="2"/>
      <c r="BB152" s="2"/>
      <c r="BC152" s="2"/>
      <c r="BD152" s="2"/>
      <c r="BE152" s="2"/>
    </row>
    <row r="153" ht="13.5" customHeight="1">
      <c r="A153" s="108"/>
      <c r="B153" s="112" t="s">
        <v>196</v>
      </c>
      <c r="C153" s="291"/>
      <c r="D153" s="113"/>
      <c r="E153" s="113"/>
      <c r="F153" s="112" t="s">
        <v>197</v>
      </c>
      <c r="G153" s="108"/>
      <c r="H153" s="108"/>
      <c r="I153" s="108"/>
      <c r="J153" s="108"/>
      <c r="K153" s="108"/>
      <c r="L153" s="108"/>
      <c r="M153" s="108"/>
      <c r="N153" s="108"/>
      <c r="O153" s="108"/>
      <c r="P153" s="108"/>
      <c r="Q153" s="108"/>
      <c r="R153" s="108"/>
      <c r="S153" s="108"/>
      <c r="T153" s="108"/>
      <c r="U153" s="108"/>
      <c r="V153" s="108"/>
      <c r="W153" s="108"/>
      <c r="X153" s="108"/>
      <c r="Y153" s="108"/>
      <c r="Z153" s="108"/>
      <c r="AA153" s="108"/>
      <c r="AB153" s="108"/>
      <c r="AC153" s="108"/>
      <c r="AD153" s="108"/>
      <c r="AE153" s="108"/>
      <c r="AF153" s="108"/>
      <c r="AG153" s="108"/>
      <c r="AH153" s="108"/>
      <c r="AI153" s="108"/>
      <c r="AJ153" s="108"/>
      <c r="AK153" s="108"/>
      <c r="AL153" s="108"/>
      <c r="AM153" s="2"/>
      <c r="AN153" s="2"/>
      <c r="AO153" s="2"/>
      <c r="AP153" s="2"/>
      <c r="AQ153" s="2"/>
      <c r="AR153" s="2"/>
      <c r="AS153" s="2"/>
      <c r="AT153" s="2"/>
      <c r="AU153" s="2"/>
      <c r="AV153" s="2"/>
      <c r="AW153" s="2"/>
      <c r="AX153" s="2"/>
      <c r="AY153" s="2"/>
      <c r="AZ153" s="2"/>
      <c r="BA153" s="2"/>
      <c r="BB153" s="2"/>
      <c r="BC153" s="2"/>
      <c r="BD153" s="2"/>
      <c r="BE153" s="2"/>
    </row>
    <row r="154" ht="13.5" customHeight="1">
      <c r="A154" s="108"/>
      <c r="B154" s="469" t="s">
        <v>59</v>
      </c>
      <c r="C154" s="150" t="s">
        <v>198</v>
      </c>
      <c r="D154" s="108"/>
      <c r="E154" s="108"/>
      <c r="F154" s="108"/>
      <c r="G154" s="108"/>
      <c r="H154" s="108"/>
      <c r="I154" s="108"/>
      <c r="J154" s="108"/>
      <c r="K154" s="108"/>
      <c r="L154" s="108"/>
      <c r="M154" s="108"/>
      <c r="N154" s="108"/>
      <c r="O154" s="108"/>
      <c r="P154" s="108"/>
      <c r="Q154" s="108"/>
      <c r="R154" s="108"/>
      <c r="S154" s="108"/>
      <c r="T154" s="108"/>
      <c r="U154" s="108"/>
      <c r="V154" s="108"/>
      <c r="W154" s="108"/>
      <c r="X154" s="108"/>
      <c r="Y154" s="108"/>
      <c r="Z154" s="108"/>
      <c r="AA154" s="108"/>
      <c r="AB154" s="108"/>
      <c r="AC154" s="108"/>
      <c r="AD154" s="108"/>
      <c r="AE154" s="108"/>
      <c r="AF154" s="108"/>
      <c r="AG154" s="108"/>
      <c r="AH154" s="108"/>
      <c r="AI154" s="108"/>
      <c r="AJ154" s="108"/>
      <c r="AK154" s="108"/>
      <c r="AL154" s="108"/>
      <c r="AM154" s="2"/>
      <c r="AN154" s="2"/>
      <c r="AO154" s="2"/>
      <c r="AP154" s="2"/>
      <c r="AQ154" s="2"/>
      <c r="AR154" s="2"/>
      <c r="AS154" s="2"/>
      <c r="AT154" s="2"/>
      <c r="AU154" s="2"/>
      <c r="AV154" s="2"/>
      <c r="AW154" s="2"/>
      <c r="AX154" s="2"/>
      <c r="AY154" s="2"/>
      <c r="AZ154" s="2"/>
      <c r="BA154" s="2"/>
      <c r="BB154" s="2"/>
      <c r="BC154" s="2"/>
      <c r="BD154" s="2"/>
      <c r="BE154" s="2"/>
    </row>
    <row r="155" ht="13.5" customHeight="1">
      <c r="A155" s="108"/>
      <c r="B155" s="469" t="s">
        <v>186</v>
      </c>
      <c r="C155" s="150" t="s">
        <v>199</v>
      </c>
      <c r="D155" s="150"/>
      <c r="E155" s="150"/>
      <c r="F155" s="150"/>
      <c r="G155" s="150"/>
      <c r="H155" s="150"/>
      <c r="I155" s="150"/>
      <c r="J155" s="150"/>
      <c r="K155" s="150"/>
      <c r="L155" s="150"/>
      <c r="M155" s="150"/>
      <c r="N155" s="150"/>
      <c r="O155" s="150"/>
      <c r="P155" s="150"/>
      <c r="Q155" s="150"/>
      <c r="R155" s="150"/>
      <c r="S155" s="150"/>
      <c r="T155" s="150"/>
      <c r="U155" s="150"/>
      <c r="V155" s="150"/>
      <c r="W155" s="150"/>
      <c r="X155" s="150"/>
      <c r="Y155" s="150"/>
      <c r="Z155" s="150"/>
      <c r="AA155" s="150"/>
      <c r="AB155" s="150"/>
      <c r="AC155" s="150"/>
      <c r="AD155" s="150"/>
      <c r="AE155" s="150"/>
      <c r="AF155" s="150"/>
      <c r="AG155" s="150"/>
      <c r="AH155" s="150"/>
      <c r="AI155" s="150"/>
      <c r="AJ155" s="150"/>
      <c r="AK155" s="150"/>
      <c r="AL155" s="108"/>
      <c r="AM155" s="2"/>
      <c r="AN155" s="2"/>
      <c r="AO155" s="2"/>
      <c r="AP155" s="2"/>
      <c r="AQ155" s="2"/>
      <c r="AR155" s="2"/>
      <c r="AS155" s="2"/>
      <c r="AT155" s="2"/>
      <c r="AU155" s="2"/>
      <c r="AV155" s="2"/>
      <c r="AW155" s="2"/>
      <c r="AX155" s="2"/>
      <c r="AY155" s="2"/>
      <c r="AZ155" s="2"/>
      <c r="BA155" s="2"/>
      <c r="BB155" s="2"/>
      <c r="BC155" s="2"/>
      <c r="BD155" s="2"/>
      <c r="BE155" s="2"/>
    </row>
    <row r="156" ht="12.0" customHeight="1">
      <c r="A156" s="108"/>
      <c r="B156" s="112"/>
      <c r="C156" s="291"/>
      <c r="D156" s="108"/>
      <c r="E156" s="108"/>
      <c r="F156" s="108"/>
      <c r="G156" s="108"/>
      <c r="H156" s="108"/>
      <c r="I156" s="108"/>
      <c r="J156" s="108"/>
      <c r="K156" s="108"/>
      <c r="L156" s="108"/>
      <c r="M156" s="108"/>
      <c r="N156" s="108"/>
      <c r="O156" s="108"/>
      <c r="P156" s="108"/>
      <c r="Q156" s="108"/>
      <c r="R156" s="108"/>
      <c r="S156" s="108"/>
      <c r="T156" s="108"/>
      <c r="U156" s="108"/>
      <c r="V156" s="108"/>
      <c r="W156" s="108"/>
      <c r="X156" s="108"/>
      <c r="Y156" s="108"/>
      <c r="Z156" s="108"/>
      <c r="AA156" s="108"/>
      <c r="AB156" s="108"/>
      <c r="AC156" s="108"/>
      <c r="AD156" s="108"/>
      <c r="AE156" s="108"/>
      <c r="AF156" s="108"/>
      <c r="AG156" s="108"/>
      <c r="AH156" s="108"/>
      <c r="AI156" s="108"/>
      <c r="AJ156" s="108"/>
      <c r="AK156" s="108"/>
      <c r="AL156" s="108"/>
      <c r="AM156" s="2"/>
      <c r="AN156" s="2"/>
      <c r="AO156" s="2"/>
      <c r="AP156" s="2"/>
      <c r="AQ156" s="2"/>
      <c r="AR156" s="2"/>
      <c r="AS156" s="2"/>
      <c r="AT156" s="2"/>
      <c r="AU156" s="2"/>
      <c r="AV156" s="2"/>
      <c r="AW156" s="2"/>
      <c r="AX156" s="2"/>
      <c r="AY156" s="2"/>
      <c r="AZ156" s="2"/>
      <c r="BA156" s="2"/>
      <c r="BB156" s="2"/>
      <c r="BC156" s="2"/>
      <c r="BD156" s="2"/>
      <c r="BE156" s="2"/>
    </row>
    <row r="157" ht="13.5" customHeight="1">
      <c r="A157" s="108"/>
      <c r="B157" s="491" t="s">
        <v>44</v>
      </c>
      <c r="C157" s="17"/>
      <c r="D157" s="17"/>
      <c r="E157" s="17"/>
      <c r="F157" s="17"/>
      <c r="G157" s="17"/>
      <c r="H157" s="17"/>
      <c r="I157" s="17"/>
      <c r="J157" s="17"/>
      <c r="K157" s="17"/>
      <c r="L157" s="17"/>
      <c r="M157" s="17"/>
      <c r="N157" s="17"/>
      <c r="O157" s="17"/>
      <c r="P157" s="17"/>
      <c r="Q157" s="17"/>
      <c r="R157" s="17"/>
      <c r="S157" s="17"/>
      <c r="T157" s="17"/>
      <c r="U157" s="17"/>
      <c r="V157" s="17"/>
      <c r="W157" s="17"/>
      <c r="X157" s="17"/>
      <c r="Y157" s="17"/>
      <c r="Z157" s="17"/>
      <c r="AA157" s="17"/>
      <c r="AB157" s="17"/>
      <c r="AC157" s="17"/>
      <c r="AD157" s="17"/>
      <c r="AE157" s="17"/>
      <c r="AF157" s="17"/>
      <c r="AG157" s="17"/>
      <c r="AH157" s="17"/>
      <c r="AI157" s="17"/>
      <c r="AJ157" s="17"/>
      <c r="AK157" s="18"/>
      <c r="AL157" s="108"/>
      <c r="AM157" s="2"/>
      <c r="AN157" s="2"/>
      <c r="AO157" s="2"/>
      <c r="AP157" s="2"/>
      <c r="AQ157" s="2"/>
      <c r="AR157" s="2"/>
      <c r="AS157" s="2"/>
      <c r="AT157" s="2"/>
      <c r="AU157" s="2"/>
      <c r="AV157" s="2"/>
      <c r="AW157" s="2"/>
      <c r="AX157" s="2"/>
      <c r="AY157" s="2"/>
      <c r="AZ157" s="2"/>
      <c r="BA157" s="2"/>
      <c r="BB157" s="2"/>
      <c r="BC157" s="2"/>
      <c r="BD157" s="2"/>
      <c r="BE157" s="2"/>
    </row>
    <row r="158" ht="13.5" customHeight="1">
      <c r="A158" s="108"/>
      <c r="B158" s="492" t="s">
        <v>200</v>
      </c>
      <c r="C158" s="493" t="s">
        <v>201</v>
      </c>
      <c r="D158" s="117"/>
      <c r="E158" s="117"/>
      <c r="F158" s="117"/>
      <c r="G158" s="117"/>
      <c r="H158" s="117"/>
      <c r="I158" s="117"/>
      <c r="J158" s="117"/>
      <c r="K158" s="117"/>
      <c r="L158" s="117"/>
      <c r="M158" s="117"/>
      <c r="N158" s="117"/>
      <c r="O158" s="117"/>
      <c r="P158" s="117"/>
      <c r="Q158" s="117"/>
      <c r="R158" s="117"/>
      <c r="S158" s="117"/>
      <c r="T158" s="117"/>
      <c r="U158" s="117"/>
      <c r="V158" s="117"/>
      <c r="W158" s="117"/>
      <c r="X158" s="117"/>
      <c r="Y158" s="117"/>
      <c r="Z158" s="117"/>
      <c r="AA158" s="117"/>
      <c r="AB158" s="117"/>
      <c r="AC158" s="117"/>
      <c r="AD158" s="117"/>
      <c r="AE158" s="117"/>
      <c r="AF158" s="117"/>
      <c r="AG158" s="117"/>
      <c r="AH158" s="117"/>
      <c r="AI158" s="117"/>
      <c r="AJ158" s="118"/>
      <c r="AK158" s="494" t="str">
        <f>AE20</f>
        <v/>
      </c>
      <c r="AL158" s="108"/>
      <c r="AM158" s="2"/>
      <c r="AN158" s="2"/>
      <c r="AO158" s="2"/>
      <c r="AP158" s="2"/>
      <c r="AQ158" s="2"/>
      <c r="AR158" s="2"/>
      <c r="AS158" s="2"/>
      <c r="AT158" s="2"/>
      <c r="AU158" s="2"/>
      <c r="AV158" s="2"/>
      <c r="AW158" s="2"/>
      <c r="AX158" s="2"/>
      <c r="AY158" s="2"/>
      <c r="AZ158" s="2"/>
      <c r="BA158" s="2"/>
      <c r="BB158" s="2"/>
      <c r="BC158" s="2"/>
      <c r="BD158" s="2"/>
      <c r="BE158" s="2"/>
    </row>
    <row r="159" ht="13.5" customHeight="1">
      <c r="A159" s="108"/>
      <c r="B159" s="495" t="s">
        <v>202</v>
      </c>
      <c r="C159" s="496" t="s">
        <v>203</v>
      </c>
      <c r="D159" s="123"/>
      <c r="E159" s="123"/>
      <c r="F159" s="123"/>
      <c r="G159" s="123"/>
      <c r="H159" s="123"/>
      <c r="I159" s="123"/>
      <c r="J159" s="123"/>
      <c r="K159" s="123"/>
      <c r="L159" s="123"/>
      <c r="M159" s="123"/>
      <c r="N159" s="123"/>
      <c r="O159" s="123"/>
      <c r="P159" s="123"/>
      <c r="Q159" s="123"/>
      <c r="R159" s="123"/>
      <c r="S159" s="123"/>
      <c r="T159" s="123"/>
      <c r="U159" s="123"/>
      <c r="V159" s="123"/>
      <c r="W159" s="123"/>
      <c r="X159" s="123"/>
      <c r="Y159" s="123"/>
      <c r="Z159" s="123"/>
      <c r="AA159" s="123"/>
      <c r="AB159" s="123"/>
      <c r="AC159" s="123"/>
      <c r="AD159" s="123"/>
      <c r="AE159" s="123"/>
      <c r="AF159" s="123"/>
      <c r="AG159" s="123"/>
      <c r="AH159" s="123"/>
      <c r="AI159" s="123"/>
      <c r="AJ159" s="124"/>
      <c r="AK159" s="494" t="str">
        <f>Y26</f>
        <v/>
      </c>
      <c r="AL159" s="108"/>
      <c r="AM159" s="2"/>
      <c r="AN159" s="2"/>
      <c r="AO159" s="2"/>
      <c r="AP159" s="2"/>
      <c r="AQ159" s="2"/>
      <c r="AR159" s="2"/>
      <c r="AS159" s="2"/>
      <c r="AT159" s="2"/>
      <c r="AU159" s="2"/>
      <c r="AV159" s="2"/>
      <c r="AW159" s="2"/>
      <c r="AX159" s="2"/>
      <c r="AY159" s="2"/>
      <c r="AZ159" s="2"/>
      <c r="BA159" s="2"/>
      <c r="BB159" s="2"/>
      <c r="BC159" s="2"/>
      <c r="BD159" s="2"/>
      <c r="BE159" s="2"/>
    </row>
    <row r="160" ht="12.0" customHeight="1">
      <c r="A160" s="108"/>
      <c r="B160" s="108"/>
      <c r="C160" s="108"/>
      <c r="D160" s="108"/>
      <c r="E160" s="108"/>
      <c r="F160" s="108"/>
      <c r="G160" s="108"/>
      <c r="H160" s="108"/>
      <c r="I160" s="108"/>
      <c r="J160" s="108"/>
      <c r="K160" s="108"/>
      <c r="L160" s="108"/>
      <c r="M160" s="108"/>
      <c r="N160" s="108"/>
      <c r="O160" s="108"/>
      <c r="P160" s="108"/>
      <c r="Q160" s="108"/>
      <c r="R160" s="108"/>
      <c r="S160" s="108"/>
      <c r="T160" s="108"/>
      <c r="U160" s="108"/>
      <c r="V160" s="108"/>
      <c r="W160" s="108"/>
      <c r="X160" s="108"/>
      <c r="Y160" s="108"/>
      <c r="Z160" s="108"/>
      <c r="AA160" s="108"/>
      <c r="AB160" s="108"/>
      <c r="AC160" s="108"/>
      <c r="AD160" s="108"/>
      <c r="AE160" s="108"/>
      <c r="AF160" s="108"/>
      <c r="AG160" s="108"/>
      <c r="AH160" s="108"/>
      <c r="AI160" s="108"/>
      <c r="AJ160" s="108"/>
      <c r="AK160" s="108"/>
      <c r="AL160" s="108"/>
      <c r="AM160" s="2"/>
      <c r="AN160" s="2"/>
      <c r="AO160" s="2"/>
      <c r="AP160" s="2"/>
      <c r="AQ160" s="2"/>
      <c r="AR160" s="2"/>
      <c r="AS160" s="2"/>
      <c r="AT160" s="2"/>
      <c r="AU160" s="2"/>
      <c r="AV160" s="2"/>
      <c r="AW160" s="2"/>
      <c r="AX160" s="2"/>
      <c r="AY160" s="2"/>
      <c r="AZ160" s="2"/>
      <c r="BA160" s="2"/>
      <c r="BB160" s="2"/>
      <c r="BC160" s="2"/>
      <c r="BD160" s="2"/>
      <c r="BE160" s="2"/>
    </row>
    <row r="161" ht="13.5" customHeight="1">
      <c r="A161" s="108"/>
      <c r="B161" s="491" t="s">
        <v>80</v>
      </c>
      <c r="C161" s="17"/>
      <c r="D161" s="17"/>
      <c r="E161" s="17"/>
      <c r="F161" s="17"/>
      <c r="G161" s="17"/>
      <c r="H161" s="17"/>
      <c r="I161" s="17"/>
      <c r="J161" s="17"/>
      <c r="K161" s="17"/>
      <c r="L161" s="17"/>
      <c r="M161" s="17"/>
      <c r="N161" s="17"/>
      <c r="O161" s="17"/>
      <c r="P161" s="17"/>
      <c r="Q161" s="17"/>
      <c r="R161" s="17"/>
      <c r="S161" s="17"/>
      <c r="T161" s="17"/>
      <c r="U161" s="17"/>
      <c r="V161" s="17"/>
      <c r="W161" s="17"/>
      <c r="X161" s="17"/>
      <c r="Y161" s="17"/>
      <c r="Z161" s="17"/>
      <c r="AA161" s="17"/>
      <c r="AB161" s="17"/>
      <c r="AC161" s="17"/>
      <c r="AD161" s="17"/>
      <c r="AE161" s="17"/>
      <c r="AF161" s="17"/>
      <c r="AG161" s="17"/>
      <c r="AH161" s="17"/>
      <c r="AI161" s="17"/>
      <c r="AJ161" s="17"/>
      <c r="AK161" s="18"/>
      <c r="AL161" s="108"/>
      <c r="AM161" s="2"/>
      <c r="AN161" s="2"/>
      <c r="AO161" s="2"/>
      <c r="AP161" s="2"/>
      <c r="AQ161" s="2"/>
      <c r="AR161" s="2"/>
      <c r="AS161" s="2"/>
      <c r="AT161" s="2"/>
      <c r="AU161" s="2"/>
      <c r="AV161" s="2"/>
      <c r="AW161" s="2"/>
      <c r="AX161" s="2"/>
      <c r="AY161" s="2"/>
      <c r="AZ161" s="2"/>
      <c r="BA161" s="2"/>
      <c r="BB161" s="2"/>
      <c r="BC161" s="2"/>
      <c r="BD161" s="2"/>
      <c r="BE161" s="2"/>
    </row>
    <row r="162" ht="13.5" customHeight="1">
      <c r="A162" s="108"/>
      <c r="B162" s="497" t="s">
        <v>200</v>
      </c>
      <c r="C162" s="498" t="s">
        <v>204</v>
      </c>
      <c r="D162" s="117"/>
      <c r="E162" s="117"/>
      <c r="F162" s="117"/>
      <c r="G162" s="117"/>
      <c r="H162" s="117"/>
      <c r="I162" s="499"/>
      <c r="J162" s="500" t="s">
        <v>205</v>
      </c>
      <c r="K162" s="204"/>
      <c r="L162" s="204"/>
      <c r="M162" s="204"/>
      <c r="N162" s="204"/>
      <c r="O162" s="204"/>
      <c r="P162" s="204"/>
      <c r="Q162" s="204"/>
      <c r="R162" s="204"/>
      <c r="S162" s="204"/>
      <c r="T162" s="204"/>
      <c r="U162" s="204"/>
      <c r="V162" s="204"/>
      <c r="W162" s="204"/>
      <c r="X162" s="204"/>
      <c r="Y162" s="204"/>
      <c r="Z162" s="204"/>
      <c r="AA162" s="204"/>
      <c r="AB162" s="204"/>
      <c r="AC162" s="204"/>
      <c r="AD162" s="204"/>
      <c r="AE162" s="204"/>
      <c r="AF162" s="204"/>
      <c r="AG162" s="204"/>
      <c r="AH162" s="204"/>
      <c r="AI162" s="204"/>
      <c r="AJ162" s="501"/>
      <c r="AK162" s="494" t="str">
        <f>IF(H7="", "", IF(AND(AA50="○", AK48="○"), "○", "×"))</f>
        <v/>
      </c>
      <c r="AL162" s="108"/>
      <c r="AM162" s="2"/>
      <c r="AN162" s="2"/>
      <c r="AO162" s="2"/>
      <c r="AP162" s="2"/>
      <c r="AQ162" s="2"/>
      <c r="AR162" s="2"/>
      <c r="AS162" s="2"/>
      <c r="AT162" s="2"/>
      <c r="AU162" s="2"/>
      <c r="AV162" s="2"/>
      <c r="AW162" s="2"/>
      <c r="AX162" s="2"/>
      <c r="AY162" s="2"/>
      <c r="AZ162" s="2"/>
      <c r="BA162" s="2"/>
      <c r="BB162" s="2"/>
      <c r="BC162" s="2"/>
      <c r="BD162" s="2"/>
      <c r="BE162" s="2"/>
    </row>
    <row r="163" ht="27.0" customHeight="1">
      <c r="A163" s="108"/>
      <c r="B163" s="497" t="s">
        <v>202</v>
      </c>
      <c r="C163" s="502" t="s">
        <v>206</v>
      </c>
      <c r="D163" s="316"/>
      <c r="E163" s="316"/>
      <c r="F163" s="316"/>
      <c r="G163" s="316"/>
      <c r="H163" s="316"/>
      <c r="I163" s="503"/>
      <c r="J163" s="500" t="s">
        <v>207</v>
      </c>
      <c r="K163" s="204"/>
      <c r="L163" s="204"/>
      <c r="M163" s="204"/>
      <c r="N163" s="204"/>
      <c r="O163" s="204"/>
      <c r="P163" s="204"/>
      <c r="Q163" s="204"/>
      <c r="R163" s="204"/>
      <c r="S163" s="204"/>
      <c r="T163" s="204"/>
      <c r="U163" s="204"/>
      <c r="V163" s="204"/>
      <c r="W163" s="204"/>
      <c r="X163" s="204"/>
      <c r="Y163" s="204"/>
      <c r="Z163" s="204"/>
      <c r="AA163" s="204"/>
      <c r="AB163" s="204"/>
      <c r="AC163" s="204"/>
      <c r="AD163" s="204"/>
      <c r="AE163" s="204"/>
      <c r="AF163" s="204"/>
      <c r="AG163" s="204"/>
      <c r="AH163" s="204"/>
      <c r="AI163" s="204"/>
      <c r="AJ163" s="501"/>
      <c r="AK163" s="494" t="str">
        <f>IF(AN53&gt;0,IF(H7="", "",IF(AND(AK53="○", AH55="○"), "○", "×")),"")</f>
        <v/>
      </c>
      <c r="AL163" s="108"/>
      <c r="AM163" s="2"/>
      <c r="AN163" s="2"/>
      <c r="AO163" s="2"/>
      <c r="AP163" s="2"/>
      <c r="AQ163" s="2"/>
      <c r="AR163" s="2"/>
      <c r="AS163" s="2"/>
      <c r="AT163" s="2"/>
      <c r="AU163" s="2"/>
      <c r="AV163" s="2"/>
      <c r="AW163" s="2"/>
      <c r="AX163" s="2"/>
      <c r="AY163" s="2"/>
      <c r="AZ163" s="2"/>
      <c r="BA163" s="2"/>
      <c r="BB163" s="2"/>
      <c r="BC163" s="2"/>
      <c r="BD163" s="2"/>
      <c r="BE163" s="2"/>
    </row>
    <row r="164" ht="25.5" customHeight="1">
      <c r="A164" s="108"/>
      <c r="B164" s="504" t="s">
        <v>208</v>
      </c>
      <c r="C164" s="505" t="s">
        <v>209</v>
      </c>
      <c r="D164" s="204"/>
      <c r="E164" s="204"/>
      <c r="F164" s="204"/>
      <c r="G164" s="204"/>
      <c r="H164" s="204"/>
      <c r="I164" s="506"/>
      <c r="J164" s="507" t="s">
        <v>210</v>
      </c>
      <c r="K164" s="204"/>
      <c r="L164" s="204"/>
      <c r="M164" s="204"/>
      <c r="N164" s="204"/>
      <c r="O164" s="204"/>
      <c r="P164" s="204"/>
      <c r="Q164" s="204"/>
      <c r="R164" s="204"/>
      <c r="S164" s="204"/>
      <c r="T164" s="204"/>
      <c r="U164" s="204"/>
      <c r="V164" s="204"/>
      <c r="W164" s="204"/>
      <c r="X164" s="204"/>
      <c r="Y164" s="204"/>
      <c r="Z164" s="204"/>
      <c r="AA164" s="204"/>
      <c r="AB164" s="204"/>
      <c r="AC164" s="204"/>
      <c r="AD164" s="204"/>
      <c r="AE164" s="204"/>
      <c r="AF164" s="204"/>
      <c r="AG164" s="204"/>
      <c r="AH164" s="204"/>
      <c r="AI164" s="204"/>
      <c r="AJ164" s="501"/>
      <c r="AK164" s="494" t="str">
        <f>IF(H7="", "", IF(AM60=TRUE, "", IF(AND(T64="○", T70="○"), "○", "×")))</f>
        <v/>
      </c>
      <c r="AL164" s="108"/>
      <c r="AM164" s="2"/>
      <c r="AN164" s="2"/>
      <c r="AO164" s="2"/>
      <c r="AP164" s="2"/>
      <c r="AQ164" s="2"/>
      <c r="AR164" s="2"/>
      <c r="AS164" s="2"/>
      <c r="AT164" s="2"/>
      <c r="AU164" s="2"/>
      <c r="AV164" s="2"/>
      <c r="AW164" s="2"/>
      <c r="AX164" s="2"/>
      <c r="AY164" s="2"/>
      <c r="AZ164" s="2"/>
      <c r="BA164" s="2"/>
      <c r="BB164" s="2"/>
      <c r="BC164" s="2"/>
      <c r="BD164" s="2"/>
      <c r="BE164" s="2"/>
    </row>
    <row r="165" ht="27.0" customHeight="1">
      <c r="A165" s="108"/>
      <c r="B165" s="504" t="s">
        <v>211</v>
      </c>
      <c r="C165" s="505" t="s">
        <v>212</v>
      </c>
      <c r="D165" s="204"/>
      <c r="E165" s="204"/>
      <c r="F165" s="204"/>
      <c r="G165" s="204"/>
      <c r="H165" s="204"/>
      <c r="I165" s="506"/>
      <c r="J165" s="507" t="s">
        <v>213</v>
      </c>
      <c r="K165" s="204"/>
      <c r="L165" s="204"/>
      <c r="M165" s="204"/>
      <c r="N165" s="204"/>
      <c r="O165" s="204"/>
      <c r="P165" s="204"/>
      <c r="Q165" s="204"/>
      <c r="R165" s="204"/>
      <c r="S165" s="204"/>
      <c r="T165" s="204"/>
      <c r="U165" s="204"/>
      <c r="V165" s="204"/>
      <c r="W165" s="204"/>
      <c r="X165" s="204"/>
      <c r="Y165" s="204"/>
      <c r="Z165" s="204"/>
      <c r="AA165" s="204"/>
      <c r="AB165" s="204"/>
      <c r="AC165" s="204"/>
      <c r="AD165" s="204"/>
      <c r="AE165" s="204"/>
      <c r="AF165" s="204"/>
      <c r="AG165" s="204"/>
      <c r="AH165" s="204"/>
      <c r="AI165" s="204"/>
      <c r="AJ165" s="501"/>
      <c r="AK165" s="494" t="str">
        <f>S82</f>
        <v/>
      </c>
      <c r="AL165" s="108"/>
      <c r="AM165" s="2"/>
      <c r="AN165" s="2"/>
      <c r="AO165" s="2"/>
      <c r="AP165" s="2"/>
      <c r="AQ165" s="2"/>
      <c r="AR165" s="2"/>
      <c r="AS165" s="2"/>
      <c r="AT165" s="2"/>
      <c r="AU165" s="2"/>
      <c r="AV165" s="2"/>
      <c r="AW165" s="2"/>
      <c r="AX165" s="2"/>
      <c r="AY165" s="2"/>
      <c r="AZ165" s="2"/>
      <c r="BA165" s="2"/>
      <c r="BB165" s="2"/>
      <c r="BC165" s="2"/>
      <c r="BD165" s="2"/>
      <c r="BE165" s="2"/>
    </row>
    <row r="166" ht="37.5" customHeight="1">
      <c r="A166" s="108"/>
      <c r="B166" s="504" t="s">
        <v>214</v>
      </c>
      <c r="C166" s="505" t="s">
        <v>215</v>
      </c>
      <c r="D166" s="204"/>
      <c r="E166" s="204"/>
      <c r="F166" s="204"/>
      <c r="G166" s="204"/>
      <c r="H166" s="204"/>
      <c r="I166" s="506"/>
      <c r="J166" s="507" t="s">
        <v>216</v>
      </c>
      <c r="K166" s="204"/>
      <c r="L166" s="204"/>
      <c r="M166" s="204"/>
      <c r="N166" s="204"/>
      <c r="O166" s="204"/>
      <c r="P166" s="204"/>
      <c r="Q166" s="204"/>
      <c r="R166" s="204"/>
      <c r="S166" s="204"/>
      <c r="T166" s="204"/>
      <c r="U166" s="204"/>
      <c r="V166" s="204"/>
      <c r="W166" s="204"/>
      <c r="X166" s="204"/>
      <c r="Y166" s="204"/>
      <c r="Z166" s="204"/>
      <c r="AA166" s="204"/>
      <c r="AB166" s="204"/>
      <c r="AC166" s="204"/>
      <c r="AD166" s="204"/>
      <c r="AE166" s="204"/>
      <c r="AF166" s="204"/>
      <c r="AG166" s="204"/>
      <c r="AH166" s="204"/>
      <c r="AI166" s="204"/>
      <c r="AJ166" s="501"/>
      <c r="AK166" s="494" t="str">
        <f>IF(AND(S91="", S92=""), "", IF(OR(AND(S91="○", S92="○"), AND(OR(S91="×", S92="×"), AK94="○"), AND(S91="○", S92=""), AND(S91="", S92="○")), "○", "×"))</f>
        <v/>
      </c>
      <c r="AL166" s="108"/>
      <c r="AM166" s="2"/>
      <c r="AN166" s="2"/>
      <c r="AO166" s="2"/>
      <c r="AP166" s="2"/>
      <c r="AQ166" s="2"/>
      <c r="AR166" s="2"/>
      <c r="AS166" s="2"/>
      <c r="AT166" s="2"/>
      <c r="AU166" s="2"/>
      <c r="AV166" s="2"/>
      <c r="AW166" s="2"/>
      <c r="AX166" s="2"/>
      <c r="AY166" s="2"/>
      <c r="AZ166" s="2"/>
      <c r="BA166" s="2"/>
      <c r="BB166" s="2"/>
      <c r="BC166" s="2"/>
      <c r="BD166" s="2"/>
      <c r="BE166" s="2"/>
    </row>
    <row r="167" ht="33.75" customHeight="1">
      <c r="A167" s="108"/>
      <c r="B167" s="508" t="s">
        <v>217</v>
      </c>
      <c r="C167" s="509" t="s">
        <v>218</v>
      </c>
      <c r="D167" s="123"/>
      <c r="E167" s="123"/>
      <c r="F167" s="123"/>
      <c r="G167" s="123"/>
      <c r="H167" s="123"/>
      <c r="I167" s="510"/>
      <c r="J167" s="511" t="s">
        <v>219</v>
      </c>
      <c r="K167" s="123"/>
      <c r="L167" s="123"/>
      <c r="M167" s="123"/>
      <c r="N167" s="123"/>
      <c r="O167" s="123"/>
      <c r="P167" s="123"/>
      <c r="Q167" s="123"/>
      <c r="R167" s="123"/>
      <c r="S167" s="123"/>
      <c r="T167" s="123"/>
      <c r="U167" s="123"/>
      <c r="V167" s="123"/>
      <c r="W167" s="123"/>
      <c r="X167" s="123"/>
      <c r="Y167" s="123"/>
      <c r="Z167" s="123"/>
      <c r="AA167" s="123"/>
      <c r="AB167" s="123"/>
      <c r="AC167" s="123"/>
      <c r="AD167" s="123"/>
      <c r="AE167" s="123"/>
      <c r="AF167" s="123"/>
      <c r="AG167" s="123"/>
      <c r="AH167" s="123"/>
      <c r="AI167" s="123"/>
      <c r="AJ167" s="124"/>
      <c r="AK167" s="494" t="str">
        <f>IF(H7="", "", IF(OR(AM102=TRUE, AK103="○"), "○", "×"))</f>
        <v/>
      </c>
      <c r="AL167" s="108"/>
      <c r="AM167" s="2"/>
      <c r="AN167" s="2"/>
      <c r="AO167" s="2"/>
      <c r="AP167" s="2"/>
      <c r="AQ167" s="2"/>
      <c r="AR167" s="2"/>
      <c r="AS167" s="2"/>
      <c r="AT167" s="2"/>
      <c r="AU167" s="2"/>
      <c r="AV167" s="2"/>
      <c r="AW167" s="2"/>
      <c r="AX167" s="2"/>
      <c r="AY167" s="2"/>
      <c r="AZ167" s="2"/>
      <c r="BA167" s="2"/>
      <c r="BB167" s="2"/>
      <c r="BC167" s="2"/>
      <c r="BD167" s="2"/>
      <c r="BE167" s="2"/>
    </row>
    <row r="168" ht="13.5" customHeight="1">
      <c r="A168" s="2"/>
      <c r="B168" s="146"/>
      <c r="C168" s="146"/>
      <c r="D168" s="146"/>
      <c r="E168" s="146"/>
      <c r="F168" s="146"/>
      <c r="G168" s="146"/>
      <c r="H168" s="146"/>
      <c r="I168" s="146"/>
      <c r="J168" s="146"/>
      <c r="K168" s="146"/>
      <c r="L168" s="146"/>
      <c r="M168" s="146"/>
      <c r="N168" s="146"/>
      <c r="O168" s="146"/>
      <c r="P168" s="146"/>
      <c r="Q168" s="146"/>
      <c r="R168" s="146"/>
      <c r="S168" s="146"/>
      <c r="T168" s="146"/>
      <c r="U168" s="146"/>
      <c r="V168" s="146"/>
      <c r="W168" s="146"/>
      <c r="X168" s="146"/>
      <c r="Y168" s="146"/>
      <c r="Z168" s="146"/>
      <c r="AA168" s="146"/>
      <c r="AB168" s="146"/>
      <c r="AC168" s="146"/>
      <c r="AD168" s="146"/>
      <c r="AE168" s="146"/>
      <c r="AF168" s="146"/>
      <c r="AG168" s="146"/>
      <c r="AH168" s="146"/>
      <c r="AI168" s="146"/>
      <c r="AJ168" s="146"/>
      <c r="AK168" s="146"/>
      <c r="AL168" s="2"/>
      <c r="AM168" s="2"/>
      <c r="AN168" s="2"/>
      <c r="AO168" s="2"/>
      <c r="AP168" s="2"/>
      <c r="AQ168" s="2"/>
      <c r="AR168" s="2"/>
      <c r="AS168" s="2"/>
      <c r="AT168" s="2"/>
      <c r="AU168" s="2"/>
      <c r="AV168" s="2"/>
      <c r="AW168" s="2"/>
      <c r="AX168" s="2"/>
      <c r="AY168" s="2"/>
      <c r="AZ168" s="2"/>
      <c r="BA168" s="2"/>
      <c r="BB168" s="2"/>
      <c r="BC168" s="2"/>
      <c r="BD168" s="2"/>
      <c r="BE168" s="2"/>
    </row>
    <row r="169" ht="13.5" customHeight="1">
      <c r="A169" s="2"/>
      <c r="B169" s="101"/>
      <c r="C169" s="101"/>
      <c r="D169" s="101"/>
      <c r="E169" s="101"/>
      <c r="F169" s="101"/>
      <c r="G169" s="101"/>
      <c r="H169" s="101"/>
      <c r="I169" s="101"/>
      <c r="J169" s="101"/>
      <c r="K169" s="101"/>
      <c r="L169" s="101"/>
      <c r="M169" s="101"/>
      <c r="N169" s="101"/>
      <c r="O169" s="101"/>
      <c r="P169" s="101"/>
      <c r="Q169" s="101"/>
      <c r="R169" s="101"/>
      <c r="S169" s="101"/>
      <c r="T169" s="101"/>
      <c r="U169" s="101"/>
      <c r="V169" s="101"/>
      <c r="W169" s="101"/>
      <c r="X169" s="101"/>
      <c r="Y169" s="101"/>
      <c r="Z169" s="101"/>
      <c r="AA169" s="101"/>
      <c r="AB169" s="101"/>
      <c r="AC169" s="101"/>
      <c r="AD169" s="101"/>
      <c r="AE169" s="101"/>
      <c r="AF169" s="101"/>
      <c r="AG169" s="101"/>
      <c r="AH169" s="101"/>
      <c r="AI169" s="101"/>
      <c r="AJ169" s="101"/>
      <c r="AK169" s="101"/>
      <c r="AL169" s="2"/>
      <c r="AM169" s="2"/>
      <c r="AN169" s="2"/>
      <c r="AO169" s="2"/>
      <c r="AP169" s="2"/>
      <c r="AQ169" s="2"/>
      <c r="AR169" s="2"/>
      <c r="AS169" s="2"/>
      <c r="AT169" s="2"/>
      <c r="AU169" s="2"/>
      <c r="AV169" s="2"/>
      <c r="AW169" s="2"/>
      <c r="AX169" s="2"/>
      <c r="AY169" s="2"/>
      <c r="AZ169" s="2"/>
      <c r="BA169" s="2"/>
      <c r="BB169" s="2"/>
      <c r="BC169" s="2"/>
      <c r="BD169" s="2"/>
      <c r="BE169" s="2"/>
    </row>
    <row r="170" ht="13.5" customHeight="1">
      <c r="A170" s="2"/>
      <c r="B170" s="101"/>
      <c r="C170" s="101"/>
      <c r="D170" s="101"/>
      <c r="E170" s="101"/>
      <c r="F170" s="101"/>
      <c r="G170" s="101"/>
      <c r="H170" s="101"/>
      <c r="I170" s="101"/>
      <c r="J170" s="101"/>
      <c r="K170" s="101"/>
      <c r="L170" s="101"/>
      <c r="M170" s="101"/>
      <c r="N170" s="101"/>
      <c r="O170" s="101"/>
      <c r="P170" s="101"/>
      <c r="Q170" s="101"/>
      <c r="R170" s="101"/>
      <c r="S170" s="101"/>
      <c r="T170" s="101"/>
      <c r="U170" s="101"/>
      <c r="V170" s="101"/>
      <c r="W170" s="101"/>
      <c r="X170" s="101"/>
      <c r="Y170" s="101"/>
      <c r="Z170" s="101"/>
      <c r="AA170" s="101"/>
      <c r="AB170" s="101"/>
      <c r="AC170" s="101"/>
      <c r="AD170" s="101"/>
      <c r="AE170" s="101"/>
      <c r="AF170" s="101"/>
      <c r="AG170" s="101"/>
      <c r="AH170" s="101"/>
      <c r="AI170" s="101"/>
      <c r="AJ170" s="101"/>
      <c r="AK170" s="101"/>
      <c r="AL170" s="2"/>
      <c r="AM170" s="2"/>
      <c r="AN170" s="2"/>
      <c r="AO170" s="2"/>
      <c r="AP170" s="2"/>
      <c r="AQ170" s="2"/>
      <c r="AR170" s="2"/>
      <c r="AS170" s="2"/>
      <c r="AT170" s="2"/>
      <c r="AU170" s="2"/>
      <c r="AV170" s="2"/>
      <c r="AW170" s="2"/>
      <c r="AX170" s="2"/>
      <c r="AY170" s="2"/>
      <c r="AZ170" s="2"/>
      <c r="BA170" s="2"/>
      <c r="BB170" s="2"/>
      <c r="BC170" s="2"/>
      <c r="BD170" s="2"/>
      <c r="BE170" s="2"/>
    </row>
    <row r="171" ht="13.5" customHeight="1">
      <c r="A171" s="2"/>
      <c r="B171" s="101"/>
      <c r="C171" s="101"/>
      <c r="D171" s="101"/>
      <c r="E171" s="101"/>
      <c r="F171" s="101"/>
      <c r="G171" s="101"/>
      <c r="H171" s="101"/>
      <c r="I171" s="101"/>
      <c r="J171" s="101"/>
      <c r="K171" s="101"/>
      <c r="L171" s="101"/>
      <c r="M171" s="101"/>
      <c r="N171" s="101"/>
      <c r="O171" s="101"/>
      <c r="P171" s="101"/>
      <c r="Q171" s="101"/>
      <c r="R171" s="101"/>
      <c r="S171" s="101"/>
      <c r="T171" s="101"/>
      <c r="U171" s="101"/>
      <c r="V171" s="101"/>
      <c r="W171" s="101"/>
      <c r="X171" s="101"/>
      <c r="Y171" s="101"/>
      <c r="Z171" s="101"/>
      <c r="AA171" s="101"/>
      <c r="AB171" s="101"/>
      <c r="AC171" s="101"/>
      <c r="AD171" s="101"/>
      <c r="AE171" s="101"/>
      <c r="AF171" s="101"/>
      <c r="AG171" s="101"/>
      <c r="AH171" s="101"/>
      <c r="AI171" s="101"/>
      <c r="AJ171" s="101"/>
      <c r="AK171" s="101"/>
      <c r="AL171" s="2"/>
      <c r="AM171" s="2"/>
      <c r="AN171" s="2"/>
      <c r="AO171" s="2"/>
      <c r="AP171" s="2"/>
      <c r="AQ171" s="2"/>
      <c r="AR171" s="2"/>
      <c r="AS171" s="2"/>
      <c r="AT171" s="2"/>
      <c r="AU171" s="2"/>
      <c r="AV171" s="2"/>
      <c r="AW171" s="2"/>
      <c r="AX171" s="2"/>
      <c r="AY171" s="2"/>
      <c r="AZ171" s="2"/>
      <c r="BA171" s="2"/>
      <c r="BB171" s="2"/>
      <c r="BC171" s="2"/>
      <c r="BD171" s="2"/>
      <c r="BE171" s="2"/>
    </row>
    <row r="172" ht="13.5" customHeight="1">
      <c r="A172" s="2"/>
      <c r="B172" s="101"/>
      <c r="C172" s="101"/>
      <c r="D172" s="101"/>
      <c r="E172" s="101"/>
      <c r="F172" s="101"/>
      <c r="G172" s="101"/>
      <c r="H172" s="101"/>
      <c r="I172" s="101"/>
      <c r="J172" s="101"/>
      <c r="K172" s="101"/>
      <c r="L172" s="101"/>
      <c r="M172" s="101"/>
      <c r="N172" s="101"/>
      <c r="O172" s="101"/>
      <c r="P172" s="101"/>
      <c r="Q172" s="101"/>
      <c r="R172" s="101"/>
      <c r="S172" s="101"/>
      <c r="T172" s="101"/>
      <c r="U172" s="101"/>
      <c r="V172" s="101"/>
      <c r="W172" s="101"/>
      <c r="X172" s="101"/>
      <c r="Y172" s="101"/>
      <c r="Z172" s="101"/>
      <c r="AA172" s="101"/>
      <c r="AB172" s="101"/>
      <c r="AC172" s="101"/>
      <c r="AD172" s="101"/>
      <c r="AE172" s="101"/>
      <c r="AF172" s="101"/>
      <c r="AG172" s="101"/>
      <c r="AH172" s="101"/>
      <c r="AI172" s="101"/>
      <c r="AJ172" s="101"/>
      <c r="AK172" s="101"/>
      <c r="AL172" s="2"/>
      <c r="AM172" s="2"/>
      <c r="AN172" s="2"/>
      <c r="AO172" s="2"/>
      <c r="AP172" s="2"/>
      <c r="AQ172" s="2"/>
      <c r="AR172" s="2"/>
      <c r="AS172" s="2"/>
      <c r="AT172" s="2"/>
      <c r="AU172" s="2"/>
      <c r="AV172" s="2"/>
      <c r="AW172" s="2"/>
      <c r="AX172" s="2"/>
      <c r="AY172" s="2"/>
      <c r="AZ172" s="2"/>
      <c r="BA172" s="2"/>
      <c r="BB172" s="2"/>
      <c r="BC172" s="2"/>
      <c r="BD172" s="2"/>
      <c r="BE172" s="2"/>
    </row>
    <row r="173" ht="13.5" customHeight="1">
      <c r="A173" s="2"/>
      <c r="B173" s="101"/>
      <c r="C173" s="101"/>
      <c r="D173" s="101"/>
      <c r="E173" s="101"/>
      <c r="F173" s="101"/>
      <c r="G173" s="101"/>
      <c r="H173" s="101"/>
      <c r="I173" s="101"/>
      <c r="J173" s="101"/>
      <c r="K173" s="101"/>
      <c r="L173" s="101"/>
      <c r="M173" s="101"/>
      <c r="N173" s="101"/>
      <c r="O173" s="101"/>
      <c r="P173" s="101"/>
      <c r="Q173" s="101"/>
      <c r="R173" s="101"/>
      <c r="S173" s="101"/>
      <c r="T173" s="101"/>
      <c r="U173" s="101"/>
      <c r="V173" s="101"/>
      <c r="W173" s="101"/>
      <c r="X173" s="101"/>
      <c r="Y173" s="101"/>
      <c r="Z173" s="101"/>
      <c r="AA173" s="101"/>
      <c r="AB173" s="101"/>
      <c r="AC173" s="101"/>
      <c r="AD173" s="101"/>
      <c r="AE173" s="101"/>
      <c r="AF173" s="101"/>
      <c r="AG173" s="101"/>
      <c r="AH173" s="101"/>
      <c r="AI173" s="101"/>
      <c r="AJ173" s="101"/>
      <c r="AK173" s="101"/>
      <c r="AL173" s="2"/>
      <c r="AM173" s="2"/>
      <c r="AN173" s="2"/>
      <c r="AO173" s="2"/>
      <c r="AP173" s="2"/>
      <c r="AQ173" s="2"/>
      <c r="AR173" s="2"/>
      <c r="AS173" s="2"/>
      <c r="AT173" s="2"/>
      <c r="AU173" s="2"/>
      <c r="AV173" s="2"/>
      <c r="AW173" s="2"/>
      <c r="AX173" s="2"/>
      <c r="AY173" s="2"/>
      <c r="AZ173" s="2"/>
      <c r="BA173" s="2"/>
      <c r="BB173" s="2"/>
      <c r="BC173" s="2"/>
      <c r="BD173" s="2"/>
      <c r="BE173" s="2"/>
    </row>
    <row r="174" ht="13.5" customHeight="1">
      <c r="A174" s="2"/>
      <c r="B174" s="101"/>
      <c r="C174" s="101"/>
      <c r="D174" s="101"/>
      <c r="E174" s="101"/>
      <c r="F174" s="101"/>
      <c r="G174" s="101"/>
      <c r="H174" s="101"/>
      <c r="I174" s="101"/>
      <c r="J174" s="101"/>
      <c r="K174" s="101"/>
      <c r="L174" s="101"/>
      <c r="M174" s="101"/>
      <c r="N174" s="101"/>
      <c r="O174" s="101"/>
      <c r="P174" s="101"/>
      <c r="Q174" s="101"/>
      <c r="R174" s="101"/>
      <c r="S174" s="101"/>
      <c r="T174" s="101"/>
      <c r="U174" s="101"/>
      <c r="V174" s="101"/>
      <c r="W174" s="101"/>
      <c r="X174" s="101"/>
      <c r="Y174" s="101"/>
      <c r="Z174" s="101"/>
      <c r="AA174" s="101"/>
      <c r="AB174" s="101"/>
      <c r="AC174" s="101"/>
      <c r="AD174" s="101"/>
      <c r="AE174" s="101"/>
      <c r="AF174" s="101"/>
      <c r="AG174" s="101"/>
      <c r="AH174" s="101"/>
      <c r="AI174" s="101"/>
      <c r="AJ174" s="101"/>
      <c r="AK174" s="101"/>
      <c r="AL174" s="2"/>
      <c r="AM174" s="2"/>
      <c r="AN174" s="2"/>
      <c r="AO174" s="2"/>
      <c r="AP174" s="2"/>
      <c r="AQ174" s="2"/>
      <c r="AR174" s="2"/>
      <c r="AS174" s="2"/>
      <c r="AT174" s="2"/>
      <c r="AU174" s="2"/>
      <c r="AV174" s="2"/>
      <c r="AW174" s="2"/>
      <c r="AX174" s="2"/>
      <c r="AY174" s="2"/>
      <c r="AZ174" s="2"/>
      <c r="BA174" s="2"/>
      <c r="BB174" s="2"/>
      <c r="BC174" s="2"/>
      <c r="BD174" s="2"/>
      <c r="BE174" s="2"/>
    </row>
    <row r="175" ht="13.5" customHeight="1">
      <c r="A175" s="2"/>
      <c r="B175" s="101"/>
      <c r="C175" s="101"/>
      <c r="D175" s="101"/>
      <c r="E175" s="101"/>
      <c r="F175" s="101"/>
      <c r="G175" s="101"/>
      <c r="H175" s="101"/>
      <c r="I175" s="101"/>
      <c r="J175" s="101"/>
      <c r="K175" s="101"/>
      <c r="L175" s="101"/>
      <c r="M175" s="101"/>
      <c r="N175" s="101"/>
      <c r="O175" s="101"/>
      <c r="P175" s="101"/>
      <c r="Q175" s="101"/>
      <c r="R175" s="101"/>
      <c r="S175" s="101"/>
      <c r="T175" s="101"/>
      <c r="U175" s="101"/>
      <c r="V175" s="101"/>
      <c r="W175" s="101"/>
      <c r="X175" s="101"/>
      <c r="Y175" s="101"/>
      <c r="Z175" s="101"/>
      <c r="AA175" s="101"/>
      <c r="AB175" s="101"/>
      <c r="AC175" s="101"/>
      <c r="AD175" s="101"/>
      <c r="AE175" s="101"/>
      <c r="AF175" s="101"/>
      <c r="AG175" s="101"/>
      <c r="AH175" s="101"/>
      <c r="AI175" s="101"/>
      <c r="AJ175" s="101"/>
      <c r="AK175" s="101"/>
      <c r="AL175" s="2"/>
      <c r="AM175" s="2"/>
      <c r="AN175" s="2"/>
      <c r="AO175" s="2"/>
      <c r="AP175" s="2"/>
      <c r="AQ175" s="2"/>
      <c r="AR175" s="2"/>
      <c r="AS175" s="2"/>
      <c r="AT175" s="2"/>
      <c r="AU175" s="2"/>
      <c r="AV175" s="2"/>
      <c r="AW175" s="2"/>
      <c r="AX175" s="2"/>
      <c r="AY175" s="2"/>
      <c r="AZ175" s="2"/>
      <c r="BA175" s="2"/>
      <c r="BB175" s="2"/>
      <c r="BC175" s="2"/>
      <c r="BD175" s="2"/>
      <c r="BE175" s="2"/>
    </row>
    <row r="176" ht="13.5" customHeight="1">
      <c r="A176" s="2"/>
      <c r="B176" s="101"/>
      <c r="C176" s="101"/>
      <c r="D176" s="101"/>
      <c r="E176" s="101"/>
      <c r="F176" s="101"/>
      <c r="G176" s="101"/>
      <c r="H176" s="101"/>
      <c r="I176" s="101"/>
      <c r="J176" s="101"/>
      <c r="K176" s="101"/>
      <c r="L176" s="101"/>
      <c r="M176" s="101"/>
      <c r="N176" s="101"/>
      <c r="O176" s="101"/>
      <c r="P176" s="101"/>
      <c r="Q176" s="101"/>
      <c r="R176" s="101"/>
      <c r="S176" s="101"/>
      <c r="T176" s="101"/>
      <c r="U176" s="101"/>
      <c r="V176" s="101"/>
      <c r="W176" s="101"/>
      <c r="X176" s="101"/>
      <c r="Y176" s="101"/>
      <c r="Z176" s="101"/>
      <c r="AA176" s="101"/>
      <c r="AB176" s="101"/>
      <c r="AC176" s="101"/>
      <c r="AD176" s="101"/>
      <c r="AE176" s="101"/>
      <c r="AF176" s="101"/>
      <c r="AG176" s="101"/>
      <c r="AH176" s="101"/>
      <c r="AI176" s="101"/>
      <c r="AJ176" s="101"/>
      <c r="AK176" s="101"/>
      <c r="AL176" s="2"/>
      <c r="AM176" s="2"/>
      <c r="AN176" s="2"/>
      <c r="AO176" s="2"/>
      <c r="AP176" s="2"/>
      <c r="AQ176" s="2"/>
      <c r="AR176" s="2"/>
      <c r="AS176" s="2"/>
      <c r="AT176" s="2"/>
      <c r="AU176" s="2"/>
      <c r="AV176" s="2"/>
      <c r="AW176" s="2"/>
      <c r="AX176" s="2"/>
      <c r="AY176" s="2"/>
      <c r="AZ176" s="2"/>
      <c r="BA176" s="2"/>
      <c r="BB176" s="2"/>
      <c r="BC176" s="2"/>
      <c r="BD176" s="2"/>
      <c r="BE176" s="2"/>
    </row>
    <row r="177" ht="13.5" customHeight="1">
      <c r="A177" s="2"/>
      <c r="B177" s="101"/>
      <c r="C177" s="101"/>
      <c r="D177" s="101"/>
      <c r="E177" s="101"/>
      <c r="F177" s="101"/>
      <c r="G177" s="101"/>
      <c r="H177" s="101"/>
      <c r="I177" s="101"/>
      <c r="J177" s="101"/>
      <c r="K177" s="101"/>
      <c r="L177" s="101"/>
      <c r="M177" s="101"/>
      <c r="N177" s="101"/>
      <c r="O177" s="101"/>
      <c r="P177" s="101"/>
      <c r="Q177" s="101"/>
      <c r="R177" s="101"/>
      <c r="S177" s="101"/>
      <c r="T177" s="101"/>
      <c r="U177" s="101"/>
      <c r="V177" s="101"/>
      <c r="W177" s="101"/>
      <c r="X177" s="101"/>
      <c r="Y177" s="101"/>
      <c r="Z177" s="101"/>
      <c r="AA177" s="101"/>
      <c r="AB177" s="101"/>
      <c r="AC177" s="101"/>
      <c r="AD177" s="101"/>
      <c r="AE177" s="101"/>
      <c r="AF177" s="101"/>
      <c r="AG177" s="101"/>
      <c r="AH177" s="101"/>
      <c r="AI177" s="101"/>
      <c r="AJ177" s="101"/>
      <c r="AK177" s="101"/>
      <c r="AL177" s="2"/>
      <c r="AM177" s="2"/>
      <c r="AN177" s="2"/>
      <c r="AO177" s="2"/>
      <c r="AP177" s="2"/>
      <c r="AQ177" s="2"/>
      <c r="AR177" s="2"/>
      <c r="AS177" s="2"/>
      <c r="AT177" s="2"/>
      <c r="AU177" s="2"/>
      <c r="AV177" s="2"/>
      <c r="AW177" s="2"/>
      <c r="AX177" s="2"/>
      <c r="AY177" s="2"/>
      <c r="AZ177" s="2"/>
      <c r="BA177" s="2"/>
      <c r="BB177" s="2"/>
      <c r="BC177" s="2"/>
      <c r="BD177" s="2"/>
      <c r="BE177" s="2"/>
    </row>
    <row r="178" ht="13.5" customHeight="1">
      <c r="A178" s="2"/>
      <c r="B178" s="101"/>
      <c r="C178" s="101"/>
      <c r="D178" s="101"/>
      <c r="E178" s="101"/>
      <c r="F178" s="101"/>
      <c r="G178" s="101"/>
      <c r="H178" s="101"/>
      <c r="I178" s="101"/>
      <c r="J178" s="101"/>
      <c r="K178" s="101"/>
      <c r="L178" s="101"/>
      <c r="M178" s="101"/>
      <c r="N178" s="101"/>
      <c r="O178" s="101"/>
      <c r="P178" s="101"/>
      <c r="Q178" s="101"/>
      <c r="R178" s="101"/>
      <c r="S178" s="101"/>
      <c r="T178" s="101"/>
      <c r="U178" s="101"/>
      <c r="V178" s="101"/>
      <c r="W178" s="101"/>
      <c r="X178" s="101"/>
      <c r="Y178" s="101"/>
      <c r="Z178" s="101"/>
      <c r="AA178" s="101"/>
      <c r="AB178" s="101"/>
      <c r="AC178" s="101"/>
      <c r="AD178" s="101"/>
      <c r="AE178" s="101"/>
      <c r="AF178" s="101"/>
      <c r="AG178" s="101"/>
      <c r="AH178" s="101"/>
      <c r="AI178" s="101"/>
      <c r="AJ178" s="101"/>
      <c r="AK178" s="101"/>
      <c r="AL178" s="2"/>
      <c r="AM178" s="2"/>
      <c r="AN178" s="2"/>
      <c r="AO178" s="2"/>
      <c r="AP178" s="2"/>
      <c r="AQ178" s="2"/>
      <c r="AR178" s="2"/>
      <c r="AS178" s="2"/>
      <c r="AT178" s="2"/>
      <c r="AU178" s="2"/>
      <c r="AV178" s="2"/>
      <c r="AW178" s="2"/>
      <c r="AX178" s="2"/>
      <c r="AY178" s="2"/>
      <c r="AZ178" s="2"/>
      <c r="BA178" s="2"/>
      <c r="BB178" s="2"/>
      <c r="BC178" s="2"/>
      <c r="BD178" s="2"/>
      <c r="BE178" s="2"/>
    </row>
    <row r="179" ht="13.5" customHeight="1">
      <c r="A179" s="2"/>
      <c r="B179" s="101"/>
      <c r="C179" s="101"/>
      <c r="D179" s="101"/>
      <c r="E179" s="101"/>
      <c r="F179" s="101"/>
      <c r="G179" s="101"/>
      <c r="H179" s="101"/>
      <c r="I179" s="101"/>
      <c r="J179" s="101"/>
      <c r="K179" s="101"/>
      <c r="L179" s="101"/>
      <c r="M179" s="101"/>
      <c r="N179" s="101"/>
      <c r="O179" s="101"/>
      <c r="P179" s="101"/>
      <c r="Q179" s="101"/>
      <c r="R179" s="101"/>
      <c r="S179" s="101"/>
      <c r="T179" s="101"/>
      <c r="U179" s="101"/>
      <c r="V179" s="101"/>
      <c r="W179" s="101"/>
      <c r="X179" s="101"/>
      <c r="Y179" s="101"/>
      <c r="Z179" s="101"/>
      <c r="AA179" s="101"/>
      <c r="AB179" s="101"/>
      <c r="AC179" s="101"/>
      <c r="AD179" s="101"/>
      <c r="AE179" s="101"/>
      <c r="AF179" s="101"/>
      <c r="AG179" s="101"/>
      <c r="AH179" s="101"/>
      <c r="AI179" s="101"/>
      <c r="AJ179" s="101"/>
      <c r="AK179" s="101"/>
      <c r="AL179" s="2"/>
      <c r="AM179" s="2"/>
      <c r="AN179" s="2"/>
      <c r="AO179" s="2"/>
      <c r="AP179" s="2"/>
      <c r="AQ179" s="2"/>
      <c r="AR179" s="2"/>
      <c r="AS179" s="2"/>
      <c r="AT179" s="2"/>
      <c r="AU179" s="2"/>
      <c r="AV179" s="2"/>
      <c r="AW179" s="2"/>
      <c r="AX179" s="2"/>
      <c r="AY179" s="2"/>
      <c r="AZ179" s="2"/>
      <c r="BA179" s="2"/>
      <c r="BB179" s="2"/>
      <c r="BC179" s="2"/>
      <c r="BD179" s="2"/>
      <c r="BE179" s="2"/>
    </row>
    <row r="180" ht="13.5" customHeight="1">
      <c r="A180" s="2"/>
      <c r="B180" s="101"/>
      <c r="C180" s="101"/>
      <c r="D180" s="101"/>
      <c r="E180" s="101"/>
      <c r="F180" s="101"/>
      <c r="G180" s="101"/>
      <c r="H180" s="101"/>
      <c r="I180" s="101"/>
      <c r="J180" s="101"/>
      <c r="K180" s="101"/>
      <c r="L180" s="101"/>
      <c r="M180" s="101"/>
      <c r="N180" s="101"/>
      <c r="O180" s="101"/>
      <c r="P180" s="101"/>
      <c r="Q180" s="101"/>
      <c r="R180" s="101"/>
      <c r="S180" s="101"/>
      <c r="T180" s="101"/>
      <c r="U180" s="101"/>
      <c r="V180" s="101"/>
      <c r="W180" s="101"/>
      <c r="X180" s="101"/>
      <c r="Y180" s="101"/>
      <c r="Z180" s="101"/>
      <c r="AA180" s="101"/>
      <c r="AB180" s="101"/>
      <c r="AC180" s="101"/>
      <c r="AD180" s="101"/>
      <c r="AE180" s="101"/>
      <c r="AF180" s="101"/>
      <c r="AG180" s="101"/>
      <c r="AH180" s="101"/>
      <c r="AI180" s="101"/>
      <c r="AJ180" s="101"/>
      <c r="AK180" s="101"/>
      <c r="AL180" s="2"/>
      <c r="AM180" s="2"/>
      <c r="AN180" s="2"/>
      <c r="AO180" s="2"/>
      <c r="AP180" s="2"/>
      <c r="AQ180" s="2"/>
      <c r="AR180" s="2"/>
      <c r="AS180" s="2"/>
      <c r="AT180" s="2"/>
      <c r="AU180" s="2"/>
      <c r="AV180" s="2"/>
      <c r="AW180" s="2"/>
      <c r="AX180" s="2"/>
      <c r="AY180" s="2"/>
      <c r="AZ180" s="2"/>
      <c r="BA180" s="2"/>
      <c r="BB180" s="2"/>
      <c r="BC180" s="2"/>
      <c r="BD180" s="2"/>
      <c r="BE180" s="2"/>
    </row>
    <row r="181" ht="13.5" customHeight="1">
      <c r="A181" s="2"/>
      <c r="B181" s="101"/>
      <c r="C181" s="101"/>
      <c r="D181" s="101"/>
      <c r="E181" s="101"/>
      <c r="F181" s="101"/>
      <c r="G181" s="101"/>
      <c r="H181" s="101"/>
      <c r="I181" s="101"/>
      <c r="J181" s="101"/>
      <c r="K181" s="101"/>
      <c r="L181" s="101"/>
      <c r="M181" s="101"/>
      <c r="N181" s="101"/>
      <c r="O181" s="101"/>
      <c r="P181" s="101"/>
      <c r="Q181" s="101"/>
      <c r="R181" s="101"/>
      <c r="S181" s="101"/>
      <c r="T181" s="101"/>
      <c r="U181" s="101"/>
      <c r="V181" s="101"/>
      <c r="W181" s="101"/>
      <c r="X181" s="101"/>
      <c r="Y181" s="101"/>
      <c r="Z181" s="101"/>
      <c r="AA181" s="101"/>
      <c r="AB181" s="101"/>
      <c r="AC181" s="101"/>
      <c r="AD181" s="101"/>
      <c r="AE181" s="101"/>
      <c r="AF181" s="101"/>
      <c r="AG181" s="101"/>
      <c r="AH181" s="101"/>
      <c r="AI181" s="101"/>
      <c r="AJ181" s="101"/>
      <c r="AK181" s="101"/>
      <c r="AL181" s="2"/>
      <c r="AM181" s="2"/>
      <c r="AN181" s="2"/>
      <c r="AO181" s="2"/>
      <c r="AP181" s="2"/>
      <c r="AQ181" s="2"/>
      <c r="AR181" s="2"/>
      <c r="AS181" s="2"/>
      <c r="AT181" s="2"/>
      <c r="AU181" s="2"/>
      <c r="AV181" s="2"/>
      <c r="AW181" s="2"/>
      <c r="AX181" s="2"/>
      <c r="AY181" s="2"/>
      <c r="AZ181" s="2"/>
      <c r="BA181" s="2"/>
      <c r="BB181" s="2"/>
      <c r="BC181" s="2"/>
      <c r="BD181" s="2"/>
      <c r="BE181" s="2"/>
    </row>
    <row r="182" ht="13.5" customHeight="1">
      <c r="A182" s="2"/>
      <c r="B182" s="2"/>
      <c r="C182" s="101"/>
      <c r="D182" s="2"/>
      <c r="E182" s="2"/>
      <c r="F182" s="2"/>
      <c r="G182" s="2"/>
      <c r="H182" s="2"/>
      <c r="I182" s="2"/>
      <c r="J182" s="2"/>
      <c r="K182" s="2"/>
      <c r="L182" s="2"/>
      <c r="M182" s="2"/>
      <c r="N182" s="2"/>
      <c r="O182" s="2"/>
      <c r="P182" s="2"/>
      <c r="Q182" s="2"/>
      <c r="R182" s="2"/>
      <c r="S182" s="2"/>
      <c r="T182" s="2"/>
      <c r="U182" s="2"/>
      <c r="V182" s="2"/>
      <c r="W182" s="2"/>
      <c r="X182" s="2"/>
      <c r="Y182" s="2"/>
      <c r="Z182" s="2"/>
      <c r="AA182" s="2"/>
      <c r="AB182" s="2"/>
      <c r="AC182" s="2"/>
      <c r="AD182" s="2"/>
      <c r="AE182" s="2"/>
      <c r="AF182" s="2"/>
      <c r="AG182" s="2"/>
      <c r="AH182" s="2"/>
      <c r="AI182" s="2"/>
      <c r="AJ182" s="2"/>
      <c r="AK182" s="2"/>
      <c r="AL182" s="2"/>
      <c r="AM182" s="2"/>
      <c r="AN182" s="2"/>
      <c r="AO182" s="2"/>
      <c r="AP182" s="2"/>
      <c r="AQ182" s="2"/>
      <c r="AR182" s="2"/>
      <c r="AS182" s="2"/>
      <c r="AT182" s="2"/>
      <c r="AU182" s="2"/>
      <c r="AV182" s="2"/>
      <c r="AW182" s="2"/>
      <c r="AX182" s="2"/>
      <c r="AY182" s="2"/>
      <c r="AZ182" s="2"/>
      <c r="BA182" s="2"/>
      <c r="BB182" s="2"/>
      <c r="BC182" s="2"/>
      <c r="BD182" s="2"/>
      <c r="BE182" s="2"/>
    </row>
    <row r="183" ht="13.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c r="AA183" s="2"/>
      <c r="AB183" s="2"/>
      <c r="AC183" s="2"/>
      <c r="AD183" s="2"/>
      <c r="AE183" s="2"/>
      <c r="AF183" s="2"/>
      <c r="AG183" s="2"/>
      <c r="AH183" s="2"/>
      <c r="AI183" s="2"/>
      <c r="AJ183" s="2"/>
      <c r="AK183" s="2"/>
      <c r="AL183" s="2"/>
      <c r="AM183" s="2"/>
      <c r="AN183" s="2"/>
      <c r="AO183" s="2"/>
      <c r="AP183" s="2"/>
      <c r="AQ183" s="2"/>
      <c r="AR183" s="2"/>
      <c r="AS183" s="2"/>
      <c r="AT183" s="2"/>
      <c r="AU183" s="2"/>
      <c r="AV183" s="2"/>
      <c r="AW183" s="2"/>
      <c r="AX183" s="2"/>
      <c r="AY183" s="2"/>
      <c r="AZ183" s="2"/>
      <c r="BA183" s="2"/>
      <c r="BB183" s="2"/>
      <c r="BC183" s="2"/>
      <c r="BD183" s="2"/>
      <c r="BE183" s="2"/>
    </row>
    <row r="184" ht="13.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c r="AA184" s="2"/>
      <c r="AB184" s="2"/>
      <c r="AC184" s="2"/>
      <c r="AD184" s="2"/>
      <c r="AE184" s="2"/>
      <c r="AF184" s="2"/>
      <c r="AG184" s="2"/>
      <c r="AH184" s="2"/>
      <c r="AI184" s="2"/>
      <c r="AJ184" s="2"/>
      <c r="AK184" s="2"/>
      <c r="AL184" s="2"/>
      <c r="AM184" s="2"/>
      <c r="AN184" s="2"/>
      <c r="AO184" s="2"/>
      <c r="AP184" s="2"/>
      <c r="AQ184" s="2"/>
      <c r="AR184" s="2"/>
      <c r="AS184" s="2"/>
      <c r="AT184" s="2"/>
      <c r="AU184" s="2"/>
      <c r="AV184" s="2"/>
      <c r="AW184" s="2"/>
      <c r="AX184" s="2"/>
      <c r="AY184" s="2"/>
      <c r="AZ184" s="2"/>
      <c r="BA184" s="2"/>
      <c r="BB184" s="2"/>
      <c r="BC184" s="2"/>
      <c r="BD184" s="2"/>
      <c r="BE184" s="2"/>
    </row>
    <row r="185" ht="13.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c r="AA185" s="2"/>
      <c r="AB185" s="2"/>
      <c r="AC185" s="2"/>
      <c r="AD185" s="2"/>
      <c r="AE185" s="2"/>
      <c r="AF185" s="2"/>
      <c r="AG185" s="2"/>
      <c r="AH185" s="2"/>
      <c r="AI185" s="2"/>
      <c r="AJ185" s="2"/>
      <c r="AK185" s="2"/>
      <c r="AL185" s="2"/>
      <c r="AM185" s="2"/>
      <c r="AN185" s="2"/>
      <c r="AO185" s="2"/>
      <c r="AP185" s="2"/>
      <c r="AQ185" s="2"/>
      <c r="AR185" s="2"/>
      <c r="AS185" s="2"/>
      <c r="AT185" s="2"/>
      <c r="AU185" s="2"/>
      <c r="AV185" s="2"/>
      <c r="AW185" s="2"/>
      <c r="AX185" s="2"/>
      <c r="AY185" s="2"/>
      <c r="AZ185" s="2"/>
      <c r="BA185" s="2"/>
      <c r="BB185" s="2"/>
      <c r="BC185" s="2"/>
      <c r="BD185" s="2"/>
      <c r="BE185" s="2"/>
    </row>
    <row r="186" ht="13.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c r="AA186" s="2"/>
      <c r="AB186" s="2"/>
      <c r="AC186" s="2"/>
      <c r="AD186" s="2"/>
      <c r="AE186" s="2"/>
      <c r="AF186" s="2"/>
      <c r="AG186" s="2"/>
      <c r="AH186" s="2"/>
      <c r="AI186" s="2"/>
      <c r="AJ186" s="2"/>
      <c r="AK186" s="2"/>
      <c r="AL186" s="2"/>
      <c r="AM186" s="2"/>
      <c r="AN186" s="2"/>
      <c r="AO186" s="2"/>
      <c r="AP186" s="2"/>
      <c r="AQ186" s="2"/>
      <c r="AR186" s="2"/>
      <c r="AS186" s="2"/>
      <c r="AT186" s="2"/>
      <c r="AU186" s="2"/>
      <c r="AV186" s="2"/>
      <c r="AW186" s="2"/>
      <c r="AX186" s="2"/>
      <c r="AY186" s="2"/>
      <c r="AZ186" s="2"/>
      <c r="BA186" s="2"/>
      <c r="BB186" s="2"/>
      <c r="BC186" s="2"/>
      <c r="BD186" s="2"/>
      <c r="BE186" s="2"/>
    </row>
    <row r="187" ht="13.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c r="AA187" s="2"/>
      <c r="AB187" s="2"/>
      <c r="AC187" s="2"/>
      <c r="AD187" s="2"/>
      <c r="AE187" s="2"/>
      <c r="AF187" s="2"/>
      <c r="AG187" s="2"/>
      <c r="AH187" s="2"/>
      <c r="AI187" s="2"/>
      <c r="AJ187" s="2"/>
      <c r="AK187" s="2"/>
      <c r="AL187" s="2"/>
      <c r="AM187" s="2"/>
      <c r="AN187" s="2"/>
      <c r="AO187" s="2"/>
      <c r="AP187" s="2"/>
      <c r="AQ187" s="2"/>
      <c r="AR187" s="2"/>
      <c r="AS187" s="2"/>
      <c r="AT187" s="2"/>
      <c r="AU187" s="2"/>
      <c r="AV187" s="2"/>
      <c r="AW187" s="2"/>
      <c r="AX187" s="2"/>
      <c r="AY187" s="2"/>
      <c r="AZ187" s="2"/>
      <c r="BA187" s="2"/>
      <c r="BB187" s="2"/>
      <c r="BC187" s="2"/>
      <c r="BD187" s="2"/>
      <c r="BE187" s="2"/>
    </row>
    <row r="188" ht="13.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c r="AA188" s="2"/>
      <c r="AB188" s="2"/>
      <c r="AC188" s="2"/>
      <c r="AD188" s="2"/>
      <c r="AE188" s="2"/>
      <c r="AF188" s="2"/>
      <c r="AG188" s="2"/>
      <c r="AH188" s="2"/>
      <c r="AI188" s="2"/>
      <c r="AJ188" s="2"/>
      <c r="AK188" s="2"/>
      <c r="AL188" s="2"/>
      <c r="AM188" s="2"/>
      <c r="AN188" s="2"/>
      <c r="AO188" s="2"/>
      <c r="AP188" s="2"/>
      <c r="AQ188" s="2"/>
      <c r="AR188" s="2"/>
      <c r="AS188" s="2"/>
      <c r="AT188" s="2"/>
      <c r="AU188" s="2"/>
      <c r="AV188" s="2"/>
      <c r="AW188" s="2"/>
      <c r="AX188" s="2"/>
      <c r="AY188" s="2"/>
      <c r="AZ188" s="2"/>
      <c r="BA188" s="2"/>
      <c r="BB188" s="2"/>
      <c r="BC188" s="2"/>
      <c r="BD188" s="2"/>
      <c r="BE188" s="2"/>
    </row>
    <row r="189" ht="13.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c r="AA189" s="2"/>
      <c r="AB189" s="2"/>
      <c r="AC189" s="2"/>
      <c r="AD189" s="2"/>
      <c r="AE189" s="2"/>
      <c r="AF189" s="2"/>
      <c r="AG189" s="2"/>
      <c r="AH189" s="2"/>
      <c r="AI189" s="2"/>
      <c r="AJ189" s="2"/>
      <c r="AK189" s="2"/>
      <c r="AL189" s="2"/>
      <c r="AM189" s="2"/>
      <c r="AN189" s="2"/>
      <c r="AO189" s="2"/>
      <c r="AP189" s="2"/>
      <c r="AQ189" s="2"/>
      <c r="AR189" s="2"/>
      <c r="AS189" s="2"/>
      <c r="AT189" s="2"/>
      <c r="AU189" s="2"/>
      <c r="AV189" s="2"/>
      <c r="AW189" s="2"/>
      <c r="AX189" s="2"/>
      <c r="AY189" s="2"/>
      <c r="AZ189" s="2"/>
      <c r="BA189" s="2"/>
      <c r="BB189" s="2"/>
      <c r="BC189" s="2"/>
      <c r="BD189" s="2"/>
      <c r="BE189" s="2"/>
    </row>
    <row r="190" ht="13.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c r="AA190" s="2"/>
      <c r="AB190" s="2"/>
      <c r="AC190" s="2"/>
      <c r="AD190" s="2"/>
      <c r="AE190" s="2"/>
      <c r="AF190" s="2"/>
      <c r="AG190" s="2"/>
      <c r="AH190" s="2"/>
      <c r="AI190" s="2"/>
      <c r="AJ190" s="2"/>
      <c r="AK190" s="2"/>
      <c r="AL190" s="2"/>
      <c r="AM190" s="2"/>
      <c r="AN190" s="2"/>
      <c r="AO190" s="2"/>
      <c r="AP190" s="2"/>
      <c r="AQ190" s="2"/>
      <c r="AR190" s="2"/>
      <c r="AS190" s="2"/>
      <c r="AT190" s="2"/>
      <c r="AU190" s="2"/>
      <c r="AV190" s="2"/>
      <c r="AW190" s="2"/>
      <c r="AX190" s="2"/>
      <c r="AY190" s="2"/>
      <c r="AZ190" s="2"/>
      <c r="BA190" s="2"/>
      <c r="BB190" s="2"/>
      <c r="BC190" s="2"/>
      <c r="BD190" s="2"/>
      <c r="BE190" s="2"/>
    </row>
    <row r="191" ht="13.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c r="AA191" s="2"/>
      <c r="AB191" s="2"/>
      <c r="AC191" s="2"/>
      <c r="AD191" s="2"/>
      <c r="AE191" s="2"/>
      <c r="AF191" s="2"/>
      <c r="AG191" s="2"/>
      <c r="AH191" s="2"/>
      <c r="AI191" s="2"/>
      <c r="AJ191" s="2"/>
      <c r="AK191" s="2"/>
      <c r="AL191" s="2"/>
      <c r="AM191" s="2"/>
      <c r="AN191" s="2"/>
      <c r="AO191" s="2"/>
      <c r="AP191" s="2"/>
      <c r="AQ191" s="2"/>
      <c r="AR191" s="2"/>
      <c r="AS191" s="2"/>
      <c r="AT191" s="2"/>
      <c r="AU191" s="2"/>
      <c r="AV191" s="2"/>
      <c r="AW191" s="2"/>
      <c r="AX191" s="2"/>
      <c r="AY191" s="2"/>
      <c r="AZ191" s="2"/>
      <c r="BA191" s="2"/>
      <c r="BB191" s="2"/>
      <c r="BC191" s="2"/>
      <c r="BD191" s="2"/>
      <c r="BE191" s="2"/>
    </row>
    <row r="192" ht="13.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c r="AA192" s="2"/>
      <c r="AB192" s="2"/>
      <c r="AC192" s="2"/>
      <c r="AD192" s="2"/>
      <c r="AE192" s="2"/>
      <c r="AF192" s="2"/>
      <c r="AG192" s="2"/>
      <c r="AH192" s="2"/>
      <c r="AI192" s="2"/>
      <c r="AJ192" s="2"/>
      <c r="AK192" s="2"/>
      <c r="AL192" s="2"/>
      <c r="AM192" s="2"/>
      <c r="AN192" s="2"/>
      <c r="AO192" s="2"/>
      <c r="AP192" s="2"/>
      <c r="AQ192" s="2"/>
      <c r="AR192" s="2"/>
      <c r="AS192" s="2"/>
      <c r="AT192" s="2"/>
      <c r="AU192" s="2"/>
      <c r="AV192" s="2"/>
      <c r="AW192" s="2"/>
      <c r="AX192" s="2"/>
      <c r="AY192" s="2"/>
      <c r="AZ192" s="2"/>
      <c r="BA192" s="2"/>
      <c r="BB192" s="2"/>
      <c r="BC192" s="2"/>
      <c r="BD192" s="2"/>
      <c r="BE192" s="2"/>
    </row>
    <row r="193" ht="13.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c r="AA193" s="2"/>
      <c r="AB193" s="2"/>
      <c r="AC193" s="2"/>
      <c r="AD193" s="2"/>
      <c r="AE193" s="2"/>
      <c r="AF193" s="2"/>
      <c r="AG193" s="2"/>
      <c r="AH193" s="2"/>
      <c r="AI193" s="2"/>
      <c r="AJ193" s="2"/>
      <c r="AK193" s="2"/>
      <c r="AL193" s="2"/>
      <c r="AM193" s="2"/>
      <c r="AN193" s="2"/>
      <c r="AO193" s="2"/>
      <c r="AP193" s="2"/>
      <c r="AQ193" s="2"/>
      <c r="AR193" s="2"/>
      <c r="AS193" s="2"/>
      <c r="AT193" s="2"/>
      <c r="AU193" s="2"/>
      <c r="AV193" s="2"/>
      <c r="AW193" s="2"/>
      <c r="AX193" s="2"/>
      <c r="AY193" s="2"/>
      <c r="AZ193" s="2"/>
      <c r="BA193" s="2"/>
      <c r="BB193" s="2"/>
      <c r="BC193" s="2"/>
      <c r="BD193" s="2"/>
      <c r="BE193" s="2"/>
    </row>
    <row r="194" ht="13.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c r="AA194" s="2"/>
      <c r="AB194" s="2"/>
      <c r="AC194" s="2"/>
      <c r="AD194" s="2"/>
      <c r="AE194" s="2"/>
      <c r="AF194" s="2"/>
      <c r="AG194" s="2"/>
      <c r="AH194" s="2"/>
      <c r="AI194" s="2"/>
      <c r="AJ194" s="2"/>
      <c r="AK194" s="2"/>
      <c r="AL194" s="2"/>
      <c r="AM194" s="2"/>
      <c r="AN194" s="2"/>
      <c r="AO194" s="2"/>
      <c r="AP194" s="2"/>
      <c r="AQ194" s="2"/>
      <c r="AR194" s="2"/>
      <c r="AS194" s="2"/>
      <c r="AT194" s="2"/>
      <c r="AU194" s="2"/>
      <c r="AV194" s="2"/>
      <c r="AW194" s="2"/>
      <c r="AX194" s="2"/>
      <c r="AY194" s="2"/>
      <c r="AZ194" s="2"/>
      <c r="BA194" s="2"/>
      <c r="BB194" s="2"/>
      <c r="BC194" s="2"/>
      <c r="BD194" s="2"/>
      <c r="BE194" s="2"/>
    </row>
    <row r="195" ht="13.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c r="AA195" s="2"/>
      <c r="AB195" s="2"/>
      <c r="AC195" s="2"/>
      <c r="AD195" s="2"/>
      <c r="AE195" s="2"/>
      <c r="AF195" s="2"/>
      <c r="AG195" s="2"/>
      <c r="AH195" s="2"/>
      <c r="AI195" s="2"/>
      <c r="AJ195" s="2"/>
      <c r="AK195" s="2"/>
      <c r="AL195" s="2"/>
      <c r="AM195" s="2"/>
      <c r="AN195" s="2"/>
      <c r="AO195" s="2"/>
      <c r="AP195" s="2"/>
      <c r="AQ195" s="2"/>
      <c r="AR195" s="2"/>
      <c r="AS195" s="2"/>
      <c r="AT195" s="2"/>
      <c r="AU195" s="2"/>
      <c r="AV195" s="2"/>
      <c r="AW195" s="2"/>
      <c r="AX195" s="2"/>
      <c r="AY195" s="2"/>
      <c r="AZ195" s="2"/>
      <c r="BA195" s="2"/>
      <c r="BB195" s="2"/>
      <c r="BC195" s="2"/>
      <c r="BD195" s="2"/>
      <c r="BE195" s="2"/>
    </row>
    <row r="196" ht="13.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c r="AA196" s="2"/>
      <c r="AB196" s="2"/>
      <c r="AC196" s="2"/>
      <c r="AD196" s="2"/>
      <c r="AE196" s="2"/>
      <c r="AF196" s="2"/>
      <c r="AG196" s="2"/>
      <c r="AH196" s="2"/>
      <c r="AI196" s="2"/>
      <c r="AJ196" s="2"/>
      <c r="AK196" s="2"/>
      <c r="AL196" s="2"/>
      <c r="AM196" s="2"/>
      <c r="AN196" s="2"/>
      <c r="AO196" s="2"/>
      <c r="AP196" s="2"/>
      <c r="AQ196" s="2"/>
      <c r="AR196" s="2"/>
      <c r="AS196" s="2"/>
      <c r="AT196" s="2"/>
      <c r="AU196" s="2"/>
      <c r="AV196" s="2"/>
      <c r="AW196" s="2"/>
      <c r="AX196" s="2"/>
      <c r="AY196" s="2"/>
      <c r="AZ196" s="2"/>
      <c r="BA196" s="2"/>
      <c r="BB196" s="2"/>
      <c r="BC196" s="2"/>
      <c r="BD196" s="2"/>
      <c r="BE196" s="2"/>
    </row>
    <row r="197" ht="13.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c r="AA197" s="2"/>
      <c r="AB197" s="2"/>
      <c r="AC197" s="2"/>
      <c r="AD197" s="2"/>
      <c r="AE197" s="2"/>
      <c r="AF197" s="2"/>
      <c r="AG197" s="2"/>
      <c r="AH197" s="2"/>
      <c r="AI197" s="2"/>
      <c r="AJ197" s="2"/>
      <c r="AK197" s="2"/>
      <c r="AL197" s="2"/>
      <c r="AM197" s="2"/>
      <c r="AN197" s="2"/>
      <c r="AO197" s="2"/>
      <c r="AP197" s="2"/>
      <c r="AQ197" s="2"/>
      <c r="AR197" s="2"/>
      <c r="AS197" s="2"/>
      <c r="AT197" s="2"/>
      <c r="AU197" s="2"/>
      <c r="AV197" s="2"/>
      <c r="AW197" s="2"/>
      <c r="AX197" s="2"/>
      <c r="AY197" s="2"/>
      <c r="AZ197" s="2"/>
      <c r="BA197" s="2"/>
      <c r="BB197" s="2"/>
      <c r="BC197" s="2"/>
      <c r="BD197" s="2"/>
      <c r="BE197" s="2"/>
    </row>
    <row r="198" ht="13.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c r="AA198" s="2"/>
      <c r="AB198" s="2"/>
      <c r="AC198" s="2"/>
      <c r="AD198" s="2"/>
      <c r="AE198" s="2"/>
      <c r="AF198" s="2"/>
      <c r="AG198" s="2"/>
      <c r="AH198" s="2"/>
      <c r="AI198" s="2"/>
      <c r="AJ198" s="2"/>
      <c r="AK198" s="2"/>
      <c r="AL198" s="2"/>
      <c r="AM198" s="2"/>
      <c r="AN198" s="2"/>
      <c r="AO198" s="2"/>
      <c r="AP198" s="2"/>
      <c r="AQ198" s="2"/>
      <c r="AR198" s="2"/>
      <c r="AS198" s="2"/>
      <c r="AT198" s="2"/>
      <c r="AU198" s="2"/>
      <c r="AV198" s="2"/>
      <c r="AW198" s="2"/>
      <c r="AX198" s="2"/>
      <c r="AY198" s="2"/>
      <c r="AZ198" s="2"/>
      <c r="BA198" s="2"/>
      <c r="BB198" s="2"/>
      <c r="BC198" s="2"/>
      <c r="BD198" s="2"/>
      <c r="BE198" s="2"/>
    </row>
    <row r="199" ht="13.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c r="AA199" s="2"/>
      <c r="AB199" s="2"/>
      <c r="AC199" s="2"/>
      <c r="AD199" s="2"/>
      <c r="AE199" s="2"/>
      <c r="AF199" s="2"/>
      <c r="AG199" s="2"/>
      <c r="AH199" s="2"/>
      <c r="AI199" s="2"/>
      <c r="AJ199" s="2"/>
      <c r="AK199" s="2"/>
      <c r="AL199" s="2"/>
      <c r="AM199" s="2"/>
      <c r="AN199" s="2"/>
      <c r="AO199" s="2"/>
      <c r="AP199" s="2"/>
      <c r="AQ199" s="2"/>
      <c r="AR199" s="2"/>
      <c r="AS199" s="2"/>
      <c r="AT199" s="2"/>
      <c r="AU199" s="2"/>
      <c r="AV199" s="2"/>
      <c r="AW199" s="2"/>
      <c r="AX199" s="2"/>
      <c r="AY199" s="2"/>
      <c r="AZ199" s="2"/>
      <c r="BA199" s="2"/>
      <c r="BB199" s="2"/>
      <c r="BC199" s="2"/>
      <c r="BD199" s="2"/>
      <c r="BE199" s="2"/>
    </row>
    <row r="200" ht="13.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c r="AA200" s="2"/>
      <c r="AB200" s="2"/>
      <c r="AC200" s="2"/>
      <c r="AD200" s="2"/>
      <c r="AE200" s="2"/>
      <c r="AF200" s="2"/>
      <c r="AG200" s="2"/>
      <c r="AH200" s="2"/>
      <c r="AI200" s="2"/>
      <c r="AJ200" s="2"/>
      <c r="AK200" s="2"/>
      <c r="AL200" s="2"/>
      <c r="AM200" s="2"/>
      <c r="AN200" s="2"/>
      <c r="AO200" s="2"/>
      <c r="AP200" s="2"/>
      <c r="AQ200" s="2"/>
      <c r="AR200" s="2"/>
      <c r="AS200" s="2"/>
      <c r="AT200" s="2"/>
      <c r="AU200" s="2"/>
      <c r="AV200" s="2"/>
      <c r="AW200" s="2"/>
      <c r="AX200" s="2"/>
      <c r="AY200" s="2"/>
      <c r="AZ200" s="2"/>
      <c r="BA200" s="2"/>
      <c r="BB200" s="2"/>
      <c r="BC200" s="2"/>
      <c r="BD200" s="2"/>
      <c r="BE200" s="2"/>
    </row>
    <row r="201" ht="13.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c r="AA201" s="2"/>
      <c r="AB201" s="2"/>
      <c r="AC201" s="2"/>
      <c r="AD201" s="2"/>
      <c r="AE201" s="2"/>
      <c r="AF201" s="2"/>
      <c r="AG201" s="2"/>
      <c r="AH201" s="2"/>
      <c r="AI201" s="2"/>
      <c r="AJ201" s="2"/>
      <c r="AK201" s="2"/>
      <c r="AL201" s="2"/>
      <c r="AM201" s="2"/>
      <c r="AN201" s="2"/>
      <c r="AO201" s="2"/>
      <c r="AP201" s="2"/>
      <c r="AQ201" s="2"/>
      <c r="AR201" s="2"/>
      <c r="AS201" s="2"/>
      <c r="AT201" s="2"/>
      <c r="AU201" s="2"/>
      <c r="AV201" s="2"/>
      <c r="AW201" s="2"/>
      <c r="AX201" s="2"/>
      <c r="AY201" s="2"/>
      <c r="AZ201" s="2"/>
      <c r="BA201" s="2"/>
      <c r="BB201" s="2"/>
      <c r="BC201" s="2"/>
      <c r="BD201" s="2"/>
      <c r="BE201" s="2"/>
    </row>
    <row r="202" ht="13.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c r="AA202" s="2"/>
      <c r="AB202" s="2"/>
      <c r="AC202" s="2"/>
      <c r="AD202" s="2"/>
      <c r="AE202" s="2"/>
      <c r="AF202" s="2"/>
      <c r="AG202" s="2"/>
      <c r="AH202" s="2"/>
      <c r="AI202" s="2"/>
      <c r="AJ202" s="2"/>
      <c r="AK202" s="2"/>
      <c r="AL202" s="2"/>
      <c r="AM202" s="2"/>
      <c r="AN202" s="2"/>
      <c r="AO202" s="2"/>
      <c r="AP202" s="2"/>
      <c r="AQ202" s="2"/>
      <c r="AR202" s="2"/>
      <c r="AS202" s="2"/>
      <c r="AT202" s="2"/>
      <c r="AU202" s="2"/>
      <c r="AV202" s="2"/>
      <c r="AW202" s="2"/>
      <c r="AX202" s="2"/>
      <c r="AY202" s="2"/>
      <c r="AZ202" s="2"/>
      <c r="BA202" s="2"/>
      <c r="BB202" s="2"/>
      <c r="BC202" s="2"/>
      <c r="BD202" s="2"/>
      <c r="BE202" s="2"/>
    </row>
    <row r="203" ht="13.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c r="AA203" s="2"/>
      <c r="AB203" s="2"/>
      <c r="AC203" s="2"/>
      <c r="AD203" s="2"/>
      <c r="AE203" s="2"/>
      <c r="AF203" s="2"/>
      <c r="AG203" s="2"/>
      <c r="AH203" s="2"/>
      <c r="AI203" s="2"/>
      <c r="AJ203" s="2"/>
      <c r="AK203" s="2"/>
      <c r="AL203" s="2"/>
      <c r="AM203" s="2"/>
      <c r="AN203" s="2"/>
      <c r="AO203" s="2"/>
      <c r="AP203" s="2"/>
      <c r="AQ203" s="2"/>
      <c r="AR203" s="2"/>
      <c r="AS203" s="2"/>
      <c r="AT203" s="2"/>
      <c r="AU203" s="2"/>
      <c r="AV203" s="2"/>
      <c r="AW203" s="2"/>
      <c r="AX203" s="2"/>
      <c r="AY203" s="2"/>
      <c r="AZ203" s="2"/>
      <c r="BA203" s="2"/>
      <c r="BB203" s="2"/>
      <c r="BC203" s="2"/>
      <c r="BD203" s="2"/>
      <c r="BE203" s="2"/>
    </row>
    <row r="204" ht="13.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c r="AA204" s="2"/>
      <c r="AB204" s="2"/>
      <c r="AC204" s="2"/>
      <c r="AD204" s="2"/>
      <c r="AE204" s="2"/>
      <c r="AF204" s="2"/>
      <c r="AG204" s="2"/>
      <c r="AH204" s="2"/>
      <c r="AI204" s="2"/>
      <c r="AJ204" s="2"/>
      <c r="AK204" s="2"/>
      <c r="AL204" s="2"/>
      <c r="AM204" s="2"/>
      <c r="AN204" s="2"/>
      <c r="AO204" s="2"/>
      <c r="AP204" s="2"/>
      <c r="AQ204" s="2"/>
      <c r="AR204" s="2"/>
      <c r="AS204" s="2"/>
      <c r="AT204" s="2"/>
      <c r="AU204" s="2"/>
      <c r="AV204" s="2"/>
      <c r="AW204" s="2"/>
      <c r="AX204" s="2"/>
      <c r="AY204" s="2"/>
      <c r="AZ204" s="2"/>
      <c r="BA204" s="2"/>
      <c r="BB204" s="2"/>
      <c r="BC204" s="2"/>
      <c r="BD204" s="2"/>
      <c r="BE204" s="2"/>
    </row>
    <row r="205" ht="13.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c r="AA205" s="2"/>
      <c r="AB205" s="2"/>
      <c r="AC205" s="2"/>
      <c r="AD205" s="2"/>
      <c r="AE205" s="2"/>
      <c r="AF205" s="2"/>
      <c r="AG205" s="2"/>
      <c r="AH205" s="2"/>
      <c r="AI205" s="2"/>
      <c r="AJ205" s="2"/>
      <c r="AK205" s="2"/>
      <c r="AL205" s="2"/>
      <c r="AM205" s="2"/>
      <c r="AN205" s="2"/>
      <c r="AO205" s="2"/>
      <c r="AP205" s="2"/>
      <c r="AQ205" s="2"/>
      <c r="AR205" s="2"/>
      <c r="AS205" s="2"/>
      <c r="AT205" s="2"/>
      <c r="AU205" s="2"/>
      <c r="AV205" s="2"/>
      <c r="AW205" s="2"/>
      <c r="AX205" s="2"/>
      <c r="AY205" s="2"/>
      <c r="AZ205" s="2"/>
      <c r="BA205" s="2"/>
      <c r="BB205" s="2"/>
      <c r="BC205" s="2"/>
      <c r="BD205" s="2"/>
      <c r="BE205" s="2"/>
    </row>
    <row r="206" ht="13.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c r="AA206" s="2"/>
      <c r="AB206" s="2"/>
      <c r="AC206" s="2"/>
      <c r="AD206" s="2"/>
      <c r="AE206" s="2"/>
      <c r="AF206" s="2"/>
      <c r="AG206" s="2"/>
      <c r="AH206" s="2"/>
      <c r="AI206" s="2"/>
      <c r="AJ206" s="2"/>
      <c r="AK206" s="2"/>
      <c r="AL206" s="2"/>
      <c r="AM206" s="2"/>
      <c r="AN206" s="2"/>
      <c r="AO206" s="2"/>
      <c r="AP206" s="2"/>
      <c r="AQ206" s="2"/>
      <c r="AR206" s="2"/>
      <c r="AS206" s="2"/>
      <c r="AT206" s="2"/>
      <c r="AU206" s="2"/>
      <c r="AV206" s="2"/>
      <c r="AW206" s="2"/>
      <c r="AX206" s="2"/>
      <c r="AY206" s="2"/>
      <c r="AZ206" s="2"/>
      <c r="BA206" s="2"/>
      <c r="BB206" s="2"/>
      <c r="BC206" s="2"/>
      <c r="BD206" s="2"/>
      <c r="BE206" s="2"/>
    </row>
    <row r="207" ht="13.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c r="AA207" s="2"/>
      <c r="AB207" s="2"/>
      <c r="AC207" s="2"/>
      <c r="AD207" s="2"/>
      <c r="AE207" s="2"/>
      <c r="AF207" s="2"/>
      <c r="AG207" s="2"/>
      <c r="AH207" s="2"/>
      <c r="AI207" s="2"/>
      <c r="AJ207" s="2"/>
      <c r="AK207" s="2"/>
      <c r="AL207" s="2"/>
      <c r="AM207" s="2"/>
      <c r="AN207" s="2"/>
      <c r="AO207" s="2"/>
      <c r="AP207" s="2"/>
      <c r="AQ207" s="2"/>
      <c r="AR207" s="2"/>
      <c r="AS207" s="2"/>
      <c r="AT207" s="2"/>
      <c r="AU207" s="2"/>
      <c r="AV207" s="2"/>
      <c r="AW207" s="2"/>
      <c r="AX207" s="2"/>
      <c r="AY207" s="2"/>
      <c r="AZ207" s="2"/>
      <c r="BA207" s="2"/>
      <c r="BB207" s="2"/>
      <c r="BC207" s="2"/>
      <c r="BD207" s="2"/>
      <c r="BE207" s="2"/>
    </row>
    <row r="208" ht="13.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c r="AA208" s="2"/>
      <c r="AB208" s="2"/>
      <c r="AC208" s="2"/>
      <c r="AD208" s="2"/>
      <c r="AE208" s="2"/>
      <c r="AF208" s="2"/>
      <c r="AG208" s="2"/>
      <c r="AH208" s="2"/>
      <c r="AI208" s="2"/>
      <c r="AJ208" s="2"/>
      <c r="AK208" s="2"/>
      <c r="AL208" s="2"/>
      <c r="AM208" s="2"/>
      <c r="AN208" s="2"/>
      <c r="AO208" s="2"/>
      <c r="AP208" s="2"/>
      <c r="AQ208" s="2"/>
      <c r="AR208" s="2"/>
      <c r="AS208" s="2"/>
      <c r="AT208" s="2"/>
      <c r="AU208" s="2"/>
      <c r="AV208" s="2"/>
      <c r="AW208" s="2"/>
      <c r="AX208" s="2"/>
      <c r="AY208" s="2"/>
      <c r="AZ208" s="2"/>
      <c r="BA208" s="2"/>
      <c r="BB208" s="2"/>
      <c r="BC208" s="2"/>
      <c r="BD208" s="2"/>
      <c r="BE208" s="2"/>
    </row>
    <row r="209" ht="13.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c r="AA209" s="2"/>
      <c r="AB209" s="2"/>
      <c r="AC209" s="2"/>
      <c r="AD209" s="2"/>
      <c r="AE209" s="2"/>
      <c r="AF209" s="2"/>
      <c r="AG209" s="2"/>
      <c r="AH209" s="2"/>
      <c r="AI209" s="2"/>
      <c r="AJ209" s="2"/>
      <c r="AK209" s="2"/>
      <c r="AL209" s="2"/>
      <c r="AM209" s="2"/>
      <c r="AN209" s="2"/>
      <c r="AO209" s="2"/>
      <c r="AP209" s="2"/>
      <c r="AQ209" s="2"/>
      <c r="AR209" s="2"/>
      <c r="AS209" s="2"/>
      <c r="AT209" s="2"/>
      <c r="AU209" s="2"/>
      <c r="AV209" s="2"/>
      <c r="AW209" s="2"/>
      <c r="AX209" s="2"/>
      <c r="AY209" s="2"/>
      <c r="AZ209" s="2"/>
      <c r="BA209" s="2"/>
      <c r="BB209" s="2"/>
      <c r="BC209" s="2"/>
      <c r="BD209" s="2"/>
      <c r="BE209" s="2"/>
    </row>
    <row r="210" ht="13.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c r="AA210" s="2"/>
      <c r="AB210" s="2"/>
      <c r="AC210" s="2"/>
      <c r="AD210" s="2"/>
      <c r="AE210" s="2"/>
      <c r="AF210" s="2"/>
      <c r="AG210" s="2"/>
      <c r="AH210" s="2"/>
      <c r="AI210" s="2"/>
      <c r="AJ210" s="2"/>
      <c r="AK210" s="2"/>
      <c r="AL210" s="2"/>
      <c r="AM210" s="2"/>
      <c r="AN210" s="2"/>
      <c r="AO210" s="2"/>
      <c r="AP210" s="2"/>
      <c r="AQ210" s="2"/>
      <c r="AR210" s="2"/>
      <c r="AS210" s="2"/>
      <c r="AT210" s="2"/>
      <c r="AU210" s="2"/>
      <c r="AV210" s="2"/>
      <c r="AW210" s="2"/>
      <c r="AX210" s="2"/>
      <c r="AY210" s="2"/>
      <c r="AZ210" s="2"/>
      <c r="BA210" s="2"/>
      <c r="BB210" s="2"/>
      <c r="BC210" s="2"/>
      <c r="BD210" s="2"/>
      <c r="BE210" s="2"/>
    </row>
    <row r="211" ht="13.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c r="AA211" s="2"/>
      <c r="AB211" s="2"/>
      <c r="AC211" s="2"/>
      <c r="AD211" s="2"/>
      <c r="AE211" s="2"/>
      <c r="AF211" s="2"/>
      <c r="AG211" s="2"/>
      <c r="AH211" s="2"/>
      <c r="AI211" s="2"/>
      <c r="AJ211" s="2"/>
      <c r="AK211" s="2"/>
      <c r="AL211" s="2"/>
      <c r="AM211" s="2"/>
      <c r="AN211" s="2"/>
      <c r="AO211" s="2"/>
      <c r="AP211" s="2"/>
      <c r="AQ211" s="2"/>
      <c r="AR211" s="2"/>
      <c r="AS211" s="2"/>
      <c r="AT211" s="2"/>
      <c r="AU211" s="2"/>
      <c r="AV211" s="2"/>
      <c r="AW211" s="2"/>
      <c r="AX211" s="2"/>
      <c r="AY211" s="2"/>
      <c r="AZ211" s="2"/>
      <c r="BA211" s="2"/>
      <c r="BB211" s="2"/>
      <c r="BC211" s="2"/>
      <c r="BD211" s="2"/>
      <c r="BE211" s="2"/>
    </row>
    <row r="212" ht="13.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c r="AA212" s="2"/>
      <c r="AB212" s="2"/>
      <c r="AC212" s="2"/>
      <c r="AD212" s="2"/>
      <c r="AE212" s="2"/>
      <c r="AF212" s="2"/>
      <c r="AG212" s="2"/>
      <c r="AH212" s="2"/>
      <c r="AI212" s="2"/>
      <c r="AJ212" s="2"/>
      <c r="AK212" s="2"/>
      <c r="AL212" s="2"/>
      <c r="AM212" s="2"/>
      <c r="AN212" s="2"/>
      <c r="AO212" s="2"/>
      <c r="AP212" s="2"/>
      <c r="AQ212" s="2"/>
      <c r="AR212" s="2"/>
      <c r="AS212" s="2"/>
      <c r="AT212" s="2"/>
      <c r="AU212" s="2"/>
      <c r="AV212" s="2"/>
      <c r="AW212" s="2"/>
      <c r="AX212" s="2"/>
      <c r="AY212" s="2"/>
      <c r="AZ212" s="2"/>
      <c r="BA212" s="2"/>
      <c r="BB212" s="2"/>
      <c r="BC212" s="2"/>
      <c r="BD212" s="2"/>
      <c r="BE212" s="2"/>
    </row>
    <row r="213" ht="13.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c r="AA213" s="2"/>
      <c r="AB213" s="2"/>
      <c r="AC213" s="2"/>
      <c r="AD213" s="2"/>
      <c r="AE213" s="2"/>
      <c r="AF213" s="2"/>
      <c r="AG213" s="2"/>
      <c r="AH213" s="2"/>
      <c r="AI213" s="2"/>
      <c r="AJ213" s="2"/>
      <c r="AK213" s="2"/>
      <c r="AL213" s="2"/>
      <c r="AM213" s="2"/>
      <c r="AN213" s="2"/>
      <c r="AO213" s="2"/>
      <c r="AP213" s="2"/>
      <c r="AQ213" s="2"/>
      <c r="AR213" s="2"/>
      <c r="AS213" s="2"/>
      <c r="AT213" s="2"/>
      <c r="AU213" s="2"/>
      <c r="AV213" s="2"/>
      <c r="AW213" s="2"/>
      <c r="AX213" s="2"/>
      <c r="AY213" s="2"/>
      <c r="AZ213" s="2"/>
      <c r="BA213" s="2"/>
      <c r="BB213" s="2"/>
      <c r="BC213" s="2"/>
      <c r="BD213" s="2"/>
      <c r="BE213" s="2"/>
    </row>
    <row r="214" ht="13.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c r="AA214" s="2"/>
      <c r="AB214" s="2"/>
      <c r="AC214" s="2"/>
      <c r="AD214" s="2"/>
      <c r="AE214" s="2"/>
      <c r="AF214" s="2"/>
      <c r="AG214" s="2"/>
      <c r="AH214" s="2"/>
      <c r="AI214" s="2"/>
      <c r="AJ214" s="2"/>
      <c r="AK214" s="2"/>
      <c r="AL214" s="2"/>
      <c r="AM214" s="2"/>
      <c r="AN214" s="2"/>
      <c r="AO214" s="2"/>
      <c r="AP214" s="2"/>
      <c r="AQ214" s="2"/>
      <c r="AR214" s="2"/>
      <c r="AS214" s="2"/>
      <c r="AT214" s="2"/>
      <c r="AU214" s="2"/>
      <c r="AV214" s="2"/>
      <c r="AW214" s="2"/>
      <c r="AX214" s="2"/>
      <c r="AY214" s="2"/>
      <c r="AZ214" s="2"/>
      <c r="BA214" s="2"/>
      <c r="BB214" s="2"/>
      <c r="BC214" s="2"/>
      <c r="BD214" s="2"/>
      <c r="BE214" s="2"/>
    </row>
    <row r="215" ht="13.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c r="AA215" s="2"/>
      <c r="AB215" s="2"/>
      <c r="AC215" s="2"/>
      <c r="AD215" s="2"/>
      <c r="AE215" s="2"/>
      <c r="AF215" s="2"/>
      <c r="AG215" s="2"/>
      <c r="AH215" s="2"/>
      <c r="AI215" s="2"/>
      <c r="AJ215" s="2"/>
      <c r="AK215" s="2"/>
      <c r="AL215" s="2"/>
      <c r="AM215" s="2"/>
      <c r="AN215" s="2"/>
      <c r="AO215" s="2"/>
      <c r="AP215" s="2"/>
      <c r="AQ215" s="2"/>
      <c r="AR215" s="2"/>
      <c r="AS215" s="2"/>
      <c r="AT215" s="2"/>
      <c r="AU215" s="2"/>
      <c r="AV215" s="2"/>
      <c r="AW215" s="2"/>
      <c r="AX215" s="2"/>
      <c r="AY215" s="2"/>
      <c r="AZ215" s="2"/>
      <c r="BA215" s="2"/>
      <c r="BB215" s="2"/>
      <c r="BC215" s="2"/>
      <c r="BD215" s="2"/>
      <c r="BE215" s="2"/>
    </row>
    <row r="216" ht="13.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c r="AA216" s="2"/>
      <c r="AB216" s="2"/>
      <c r="AC216" s="2"/>
      <c r="AD216" s="2"/>
      <c r="AE216" s="2"/>
      <c r="AF216" s="2"/>
      <c r="AG216" s="2"/>
      <c r="AH216" s="2"/>
      <c r="AI216" s="2"/>
      <c r="AJ216" s="2"/>
      <c r="AK216" s="2"/>
      <c r="AL216" s="2"/>
      <c r="AM216" s="2"/>
      <c r="AN216" s="2"/>
      <c r="AO216" s="2"/>
      <c r="AP216" s="2"/>
      <c r="AQ216" s="2"/>
      <c r="AR216" s="2"/>
      <c r="AS216" s="2"/>
      <c r="AT216" s="2"/>
      <c r="AU216" s="2"/>
      <c r="AV216" s="2"/>
      <c r="AW216" s="2"/>
      <c r="AX216" s="2"/>
      <c r="AY216" s="2"/>
      <c r="AZ216" s="2"/>
      <c r="BA216" s="2"/>
      <c r="BB216" s="2"/>
      <c r="BC216" s="2"/>
      <c r="BD216" s="2"/>
      <c r="BE216" s="2"/>
    </row>
    <row r="217" ht="13.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c r="AA217" s="2"/>
      <c r="AB217" s="2"/>
      <c r="AC217" s="2"/>
      <c r="AD217" s="2"/>
      <c r="AE217" s="2"/>
      <c r="AF217" s="2"/>
      <c r="AG217" s="2"/>
      <c r="AH217" s="2"/>
      <c r="AI217" s="2"/>
      <c r="AJ217" s="2"/>
      <c r="AK217" s="2"/>
      <c r="AL217" s="2"/>
      <c r="AM217" s="2"/>
      <c r="AN217" s="2"/>
      <c r="AO217" s="2"/>
      <c r="AP217" s="2"/>
      <c r="AQ217" s="2"/>
      <c r="AR217" s="2"/>
      <c r="AS217" s="2"/>
      <c r="AT217" s="2"/>
      <c r="AU217" s="2"/>
      <c r="AV217" s="2"/>
      <c r="AW217" s="2"/>
      <c r="AX217" s="2"/>
      <c r="AY217" s="2"/>
      <c r="AZ217" s="2"/>
      <c r="BA217" s="2"/>
      <c r="BB217" s="2"/>
      <c r="BC217" s="2"/>
      <c r="BD217" s="2"/>
      <c r="BE217" s="2"/>
    </row>
    <row r="218" ht="13.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c r="AA218" s="2"/>
      <c r="AB218" s="2"/>
      <c r="AC218" s="2"/>
      <c r="AD218" s="2"/>
      <c r="AE218" s="2"/>
      <c r="AF218" s="2"/>
      <c r="AG218" s="2"/>
      <c r="AH218" s="2"/>
      <c r="AI218" s="2"/>
      <c r="AJ218" s="2"/>
      <c r="AK218" s="2"/>
      <c r="AL218" s="2"/>
      <c r="AM218" s="2"/>
      <c r="AN218" s="2"/>
      <c r="AO218" s="2"/>
      <c r="AP218" s="2"/>
      <c r="AQ218" s="2"/>
      <c r="AR218" s="2"/>
      <c r="AS218" s="2"/>
      <c r="AT218" s="2"/>
      <c r="AU218" s="2"/>
      <c r="AV218" s="2"/>
      <c r="AW218" s="2"/>
      <c r="AX218" s="2"/>
      <c r="AY218" s="2"/>
      <c r="AZ218" s="2"/>
      <c r="BA218" s="2"/>
      <c r="BB218" s="2"/>
      <c r="BC218" s="2"/>
      <c r="BD218" s="2"/>
      <c r="BE218" s="2"/>
    </row>
    <row r="219" ht="13.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c r="AA219" s="2"/>
      <c r="AB219" s="2"/>
      <c r="AC219" s="2"/>
      <c r="AD219" s="2"/>
      <c r="AE219" s="2"/>
      <c r="AF219" s="2"/>
      <c r="AG219" s="2"/>
      <c r="AH219" s="2"/>
      <c r="AI219" s="2"/>
      <c r="AJ219" s="2"/>
      <c r="AK219" s="2"/>
      <c r="AL219" s="2"/>
      <c r="AM219" s="2"/>
      <c r="AN219" s="2"/>
      <c r="AO219" s="2"/>
      <c r="AP219" s="2"/>
      <c r="AQ219" s="2"/>
      <c r="AR219" s="2"/>
      <c r="AS219" s="2"/>
      <c r="AT219" s="2"/>
      <c r="AU219" s="2"/>
      <c r="AV219" s="2"/>
      <c r="AW219" s="2"/>
      <c r="AX219" s="2"/>
      <c r="AY219" s="2"/>
      <c r="AZ219" s="2"/>
      <c r="BA219" s="2"/>
      <c r="BB219" s="2"/>
      <c r="BC219" s="2"/>
      <c r="BD219" s="2"/>
      <c r="BE219" s="2"/>
    </row>
    <row r="220" ht="13.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c r="AA220" s="2"/>
      <c r="AB220" s="2"/>
      <c r="AC220" s="2"/>
      <c r="AD220" s="2"/>
      <c r="AE220" s="2"/>
      <c r="AF220" s="2"/>
      <c r="AG220" s="2"/>
      <c r="AH220" s="2"/>
      <c r="AI220" s="2"/>
      <c r="AJ220" s="2"/>
      <c r="AK220" s="2"/>
      <c r="AL220" s="2"/>
      <c r="AM220" s="2"/>
      <c r="AN220" s="2"/>
      <c r="AO220" s="2"/>
      <c r="AP220" s="2"/>
      <c r="AQ220" s="2"/>
      <c r="AR220" s="2"/>
      <c r="AS220" s="2"/>
      <c r="AT220" s="2"/>
      <c r="AU220" s="2"/>
      <c r="AV220" s="2"/>
      <c r="AW220" s="2"/>
      <c r="AX220" s="2"/>
      <c r="AY220" s="2"/>
      <c r="AZ220" s="2"/>
      <c r="BA220" s="2"/>
      <c r="BB220" s="2"/>
      <c r="BC220" s="2"/>
      <c r="BD220" s="2"/>
      <c r="BE220" s="2"/>
    </row>
    <row r="221" ht="13.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c r="AA221" s="2"/>
      <c r="AB221" s="2"/>
      <c r="AC221" s="2"/>
      <c r="AD221" s="2"/>
      <c r="AE221" s="2"/>
      <c r="AF221" s="2"/>
      <c r="AG221" s="2"/>
      <c r="AH221" s="2"/>
      <c r="AI221" s="2"/>
      <c r="AJ221" s="2"/>
      <c r="AK221" s="2"/>
      <c r="AL221" s="2"/>
      <c r="AM221" s="2"/>
      <c r="AN221" s="2"/>
      <c r="AO221" s="2"/>
      <c r="AP221" s="2"/>
      <c r="AQ221" s="2"/>
      <c r="AR221" s="2"/>
      <c r="AS221" s="2"/>
      <c r="AT221" s="2"/>
      <c r="AU221" s="2"/>
      <c r="AV221" s="2"/>
      <c r="AW221" s="2"/>
      <c r="AX221" s="2"/>
      <c r="AY221" s="2"/>
      <c r="AZ221" s="2"/>
      <c r="BA221" s="2"/>
      <c r="BB221" s="2"/>
      <c r="BC221" s="2"/>
      <c r="BD221" s="2"/>
      <c r="BE221" s="2"/>
    </row>
    <row r="222" ht="13.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c r="AA222" s="2"/>
      <c r="AB222" s="2"/>
      <c r="AC222" s="2"/>
      <c r="AD222" s="2"/>
      <c r="AE222" s="2"/>
      <c r="AF222" s="2"/>
      <c r="AG222" s="2"/>
      <c r="AH222" s="2"/>
      <c r="AI222" s="2"/>
      <c r="AJ222" s="2"/>
      <c r="AK222" s="2"/>
      <c r="AL222" s="2"/>
      <c r="AM222" s="2"/>
      <c r="AN222" s="2"/>
      <c r="AO222" s="2"/>
      <c r="AP222" s="2"/>
      <c r="AQ222" s="2"/>
      <c r="AR222" s="2"/>
      <c r="AS222" s="2"/>
      <c r="AT222" s="2"/>
      <c r="AU222" s="2"/>
      <c r="AV222" s="2"/>
      <c r="AW222" s="2"/>
      <c r="AX222" s="2"/>
      <c r="AY222" s="2"/>
      <c r="AZ222" s="2"/>
      <c r="BA222" s="2"/>
      <c r="BB222" s="2"/>
      <c r="BC222" s="2"/>
      <c r="BD222" s="2"/>
      <c r="BE222" s="2"/>
    </row>
    <row r="223" ht="13.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c r="AA223" s="2"/>
      <c r="AB223" s="2"/>
      <c r="AC223" s="2"/>
      <c r="AD223" s="2"/>
      <c r="AE223" s="2"/>
      <c r="AF223" s="2"/>
      <c r="AG223" s="2"/>
      <c r="AH223" s="2"/>
      <c r="AI223" s="2"/>
      <c r="AJ223" s="2"/>
      <c r="AK223" s="2"/>
      <c r="AL223" s="2"/>
      <c r="AM223" s="2"/>
      <c r="AN223" s="2"/>
      <c r="AO223" s="2"/>
      <c r="AP223" s="2"/>
      <c r="AQ223" s="2"/>
      <c r="AR223" s="2"/>
      <c r="AS223" s="2"/>
      <c r="AT223" s="2"/>
      <c r="AU223" s="2"/>
      <c r="AV223" s="2"/>
      <c r="AW223" s="2"/>
      <c r="AX223" s="2"/>
      <c r="AY223" s="2"/>
      <c r="AZ223" s="2"/>
      <c r="BA223" s="2"/>
      <c r="BB223" s="2"/>
      <c r="BC223" s="2"/>
      <c r="BD223" s="2"/>
      <c r="BE223" s="2"/>
    </row>
    <row r="224" ht="13.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c r="AA224" s="2"/>
      <c r="AB224" s="2"/>
      <c r="AC224" s="2"/>
      <c r="AD224" s="2"/>
      <c r="AE224" s="2"/>
      <c r="AF224" s="2"/>
      <c r="AG224" s="2"/>
      <c r="AH224" s="2"/>
      <c r="AI224" s="2"/>
      <c r="AJ224" s="2"/>
      <c r="AK224" s="2"/>
      <c r="AL224" s="2"/>
      <c r="AM224" s="2"/>
      <c r="AN224" s="2"/>
      <c r="AO224" s="2"/>
      <c r="AP224" s="2"/>
      <c r="AQ224" s="2"/>
      <c r="AR224" s="2"/>
      <c r="AS224" s="2"/>
      <c r="AT224" s="2"/>
      <c r="AU224" s="2"/>
      <c r="AV224" s="2"/>
      <c r="AW224" s="2"/>
      <c r="AX224" s="2"/>
      <c r="AY224" s="2"/>
      <c r="AZ224" s="2"/>
      <c r="BA224" s="2"/>
      <c r="BB224" s="2"/>
      <c r="BC224" s="2"/>
      <c r="BD224" s="2"/>
      <c r="BE224" s="2"/>
    </row>
    <row r="225" ht="13.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c r="AA225" s="2"/>
      <c r="AB225" s="2"/>
      <c r="AC225" s="2"/>
      <c r="AD225" s="2"/>
      <c r="AE225" s="2"/>
      <c r="AF225" s="2"/>
      <c r="AG225" s="2"/>
      <c r="AH225" s="2"/>
      <c r="AI225" s="2"/>
      <c r="AJ225" s="2"/>
      <c r="AK225" s="2"/>
      <c r="AL225" s="2"/>
      <c r="AM225" s="2"/>
      <c r="AN225" s="2"/>
      <c r="AO225" s="2"/>
      <c r="AP225" s="2"/>
      <c r="AQ225" s="2"/>
      <c r="AR225" s="2"/>
      <c r="AS225" s="2"/>
      <c r="AT225" s="2"/>
      <c r="AU225" s="2"/>
      <c r="AV225" s="2"/>
      <c r="AW225" s="2"/>
      <c r="AX225" s="2"/>
      <c r="AY225" s="2"/>
      <c r="AZ225" s="2"/>
      <c r="BA225" s="2"/>
      <c r="BB225" s="2"/>
      <c r="BC225" s="2"/>
      <c r="BD225" s="2"/>
      <c r="BE225" s="2"/>
    </row>
    <row r="226" ht="13.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c r="AA226" s="2"/>
      <c r="AB226" s="2"/>
      <c r="AC226" s="2"/>
      <c r="AD226" s="2"/>
      <c r="AE226" s="2"/>
      <c r="AF226" s="2"/>
      <c r="AG226" s="2"/>
      <c r="AH226" s="2"/>
      <c r="AI226" s="2"/>
      <c r="AJ226" s="2"/>
      <c r="AK226" s="2"/>
      <c r="AL226" s="2"/>
      <c r="AM226" s="2"/>
      <c r="AN226" s="2"/>
      <c r="AO226" s="2"/>
      <c r="AP226" s="2"/>
      <c r="AQ226" s="2"/>
      <c r="AR226" s="2"/>
      <c r="AS226" s="2"/>
      <c r="AT226" s="2"/>
      <c r="AU226" s="2"/>
      <c r="AV226" s="2"/>
      <c r="AW226" s="2"/>
      <c r="AX226" s="2"/>
      <c r="AY226" s="2"/>
      <c r="AZ226" s="2"/>
      <c r="BA226" s="2"/>
      <c r="BB226" s="2"/>
      <c r="BC226" s="2"/>
      <c r="BD226" s="2"/>
      <c r="BE226" s="2"/>
    </row>
    <row r="227" ht="13.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c r="AA227" s="2"/>
      <c r="AB227" s="2"/>
      <c r="AC227" s="2"/>
      <c r="AD227" s="2"/>
      <c r="AE227" s="2"/>
      <c r="AF227" s="2"/>
      <c r="AG227" s="2"/>
      <c r="AH227" s="2"/>
      <c r="AI227" s="2"/>
      <c r="AJ227" s="2"/>
      <c r="AK227" s="2"/>
      <c r="AL227" s="2"/>
      <c r="AM227" s="2"/>
      <c r="AN227" s="2"/>
      <c r="AO227" s="2"/>
      <c r="AP227" s="2"/>
      <c r="AQ227" s="2"/>
      <c r="AR227" s="2"/>
      <c r="AS227" s="2"/>
      <c r="AT227" s="2"/>
      <c r="AU227" s="2"/>
      <c r="AV227" s="2"/>
      <c r="AW227" s="2"/>
      <c r="AX227" s="2"/>
      <c r="AY227" s="2"/>
      <c r="AZ227" s="2"/>
      <c r="BA227" s="2"/>
      <c r="BB227" s="2"/>
      <c r="BC227" s="2"/>
      <c r="BD227" s="2"/>
      <c r="BE227" s="2"/>
    </row>
    <row r="228" ht="13.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c r="AA228" s="2"/>
      <c r="AB228" s="2"/>
      <c r="AC228" s="2"/>
      <c r="AD228" s="2"/>
      <c r="AE228" s="2"/>
      <c r="AF228" s="2"/>
      <c r="AG228" s="2"/>
      <c r="AH228" s="2"/>
      <c r="AI228" s="2"/>
      <c r="AJ228" s="2"/>
      <c r="AK228" s="2"/>
      <c r="AL228" s="2"/>
      <c r="AM228" s="2"/>
      <c r="AN228" s="2"/>
      <c r="AO228" s="2"/>
      <c r="AP228" s="2"/>
      <c r="AQ228" s="2"/>
      <c r="AR228" s="2"/>
      <c r="AS228" s="2"/>
      <c r="AT228" s="2"/>
      <c r="AU228" s="2"/>
      <c r="AV228" s="2"/>
      <c r="AW228" s="2"/>
      <c r="AX228" s="2"/>
      <c r="AY228" s="2"/>
      <c r="AZ228" s="2"/>
      <c r="BA228" s="2"/>
      <c r="BB228" s="2"/>
      <c r="BC228" s="2"/>
      <c r="BD228" s="2"/>
      <c r="BE228" s="2"/>
    </row>
    <row r="229" ht="13.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c r="AA229" s="2"/>
      <c r="AB229" s="2"/>
      <c r="AC229" s="2"/>
      <c r="AD229" s="2"/>
      <c r="AE229" s="2"/>
      <c r="AF229" s="2"/>
      <c r="AG229" s="2"/>
      <c r="AH229" s="2"/>
      <c r="AI229" s="2"/>
      <c r="AJ229" s="2"/>
      <c r="AK229" s="2"/>
      <c r="AL229" s="2"/>
      <c r="AM229" s="2"/>
      <c r="AN229" s="2"/>
      <c r="AO229" s="2"/>
      <c r="AP229" s="2"/>
      <c r="AQ229" s="2"/>
      <c r="AR229" s="2"/>
      <c r="AS229" s="2"/>
      <c r="AT229" s="2"/>
      <c r="AU229" s="2"/>
      <c r="AV229" s="2"/>
      <c r="AW229" s="2"/>
      <c r="AX229" s="2"/>
      <c r="AY229" s="2"/>
      <c r="AZ229" s="2"/>
      <c r="BA229" s="2"/>
      <c r="BB229" s="2"/>
      <c r="BC229" s="2"/>
      <c r="BD229" s="2"/>
      <c r="BE229" s="2"/>
    </row>
    <row r="230" ht="13.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c r="AA230" s="2"/>
      <c r="AB230" s="2"/>
      <c r="AC230" s="2"/>
      <c r="AD230" s="2"/>
      <c r="AE230" s="2"/>
      <c r="AF230" s="2"/>
      <c r="AG230" s="2"/>
      <c r="AH230" s="2"/>
      <c r="AI230" s="2"/>
      <c r="AJ230" s="2"/>
      <c r="AK230" s="2"/>
      <c r="AL230" s="2"/>
      <c r="AM230" s="2"/>
      <c r="AN230" s="2"/>
      <c r="AO230" s="2"/>
      <c r="AP230" s="2"/>
      <c r="AQ230" s="2"/>
      <c r="AR230" s="2"/>
      <c r="AS230" s="2"/>
      <c r="AT230" s="2"/>
      <c r="AU230" s="2"/>
      <c r="AV230" s="2"/>
      <c r="AW230" s="2"/>
      <c r="AX230" s="2"/>
      <c r="AY230" s="2"/>
      <c r="AZ230" s="2"/>
      <c r="BA230" s="2"/>
      <c r="BB230" s="2"/>
      <c r="BC230" s="2"/>
      <c r="BD230" s="2"/>
      <c r="BE230" s="2"/>
    </row>
    <row r="231" ht="13.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c r="AA231" s="2"/>
      <c r="AB231" s="2"/>
      <c r="AC231" s="2"/>
      <c r="AD231" s="2"/>
      <c r="AE231" s="2"/>
      <c r="AF231" s="2"/>
      <c r="AG231" s="2"/>
      <c r="AH231" s="2"/>
      <c r="AI231" s="2"/>
      <c r="AJ231" s="2"/>
      <c r="AK231" s="2"/>
      <c r="AL231" s="2"/>
      <c r="AM231" s="2"/>
      <c r="AN231" s="2"/>
      <c r="AO231" s="2"/>
      <c r="AP231" s="2"/>
      <c r="AQ231" s="2"/>
      <c r="AR231" s="2"/>
      <c r="AS231" s="2"/>
      <c r="AT231" s="2"/>
      <c r="AU231" s="2"/>
      <c r="AV231" s="2"/>
      <c r="AW231" s="2"/>
      <c r="AX231" s="2"/>
      <c r="AY231" s="2"/>
      <c r="AZ231" s="2"/>
      <c r="BA231" s="2"/>
      <c r="BB231" s="2"/>
      <c r="BC231" s="2"/>
      <c r="BD231" s="2"/>
      <c r="BE231" s="2"/>
    </row>
    <row r="232" ht="13.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c r="AA232" s="2"/>
      <c r="AB232" s="2"/>
      <c r="AC232" s="2"/>
      <c r="AD232" s="2"/>
      <c r="AE232" s="2"/>
      <c r="AF232" s="2"/>
      <c r="AG232" s="2"/>
      <c r="AH232" s="2"/>
      <c r="AI232" s="2"/>
      <c r="AJ232" s="2"/>
      <c r="AK232" s="2"/>
      <c r="AL232" s="2"/>
      <c r="AM232" s="2"/>
      <c r="AN232" s="2"/>
      <c r="AO232" s="2"/>
      <c r="AP232" s="2"/>
      <c r="AQ232" s="2"/>
      <c r="AR232" s="2"/>
      <c r="AS232" s="2"/>
      <c r="AT232" s="2"/>
      <c r="AU232" s="2"/>
      <c r="AV232" s="2"/>
      <c r="AW232" s="2"/>
      <c r="AX232" s="2"/>
      <c r="AY232" s="2"/>
      <c r="AZ232" s="2"/>
      <c r="BA232" s="2"/>
      <c r="BB232" s="2"/>
      <c r="BC232" s="2"/>
      <c r="BD232" s="2"/>
      <c r="BE232" s="2"/>
    </row>
    <row r="233" ht="13.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c r="AA233" s="2"/>
      <c r="AB233" s="2"/>
      <c r="AC233" s="2"/>
      <c r="AD233" s="2"/>
      <c r="AE233" s="2"/>
      <c r="AF233" s="2"/>
      <c r="AG233" s="2"/>
      <c r="AH233" s="2"/>
      <c r="AI233" s="2"/>
      <c r="AJ233" s="2"/>
      <c r="AK233" s="2"/>
      <c r="AL233" s="2"/>
      <c r="AM233" s="2"/>
      <c r="AN233" s="2"/>
      <c r="AO233" s="2"/>
      <c r="AP233" s="2"/>
      <c r="AQ233" s="2"/>
      <c r="AR233" s="2"/>
      <c r="AS233" s="2"/>
      <c r="AT233" s="2"/>
      <c r="AU233" s="2"/>
      <c r="AV233" s="2"/>
      <c r="AW233" s="2"/>
      <c r="AX233" s="2"/>
      <c r="AY233" s="2"/>
      <c r="AZ233" s="2"/>
      <c r="BA233" s="2"/>
      <c r="BB233" s="2"/>
      <c r="BC233" s="2"/>
      <c r="BD233" s="2"/>
      <c r="BE233" s="2"/>
    </row>
    <row r="234" ht="13.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c r="AA234" s="2"/>
      <c r="AB234" s="2"/>
      <c r="AC234" s="2"/>
      <c r="AD234" s="2"/>
      <c r="AE234" s="2"/>
      <c r="AF234" s="2"/>
      <c r="AG234" s="2"/>
      <c r="AH234" s="2"/>
      <c r="AI234" s="2"/>
      <c r="AJ234" s="2"/>
      <c r="AK234" s="2"/>
      <c r="AL234" s="2"/>
      <c r="AM234" s="2"/>
      <c r="AN234" s="2"/>
      <c r="AO234" s="2"/>
      <c r="AP234" s="2"/>
      <c r="AQ234" s="2"/>
      <c r="AR234" s="2"/>
      <c r="AS234" s="2"/>
      <c r="AT234" s="2"/>
      <c r="AU234" s="2"/>
      <c r="AV234" s="2"/>
      <c r="AW234" s="2"/>
      <c r="AX234" s="2"/>
      <c r="AY234" s="2"/>
      <c r="AZ234" s="2"/>
      <c r="BA234" s="2"/>
      <c r="BB234" s="2"/>
      <c r="BC234" s="2"/>
      <c r="BD234" s="2"/>
      <c r="BE234" s="2"/>
    </row>
    <row r="235" ht="13.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c r="AA235" s="2"/>
      <c r="AB235" s="2"/>
      <c r="AC235" s="2"/>
      <c r="AD235" s="2"/>
      <c r="AE235" s="2"/>
      <c r="AF235" s="2"/>
      <c r="AG235" s="2"/>
      <c r="AH235" s="2"/>
      <c r="AI235" s="2"/>
      <c r="AJ235" s="2"/>
      <c r="AK235" s="2"/>
      <c r="AL235" s="2"/>
      <c r="AM235" s="2"/>
      <c r="AN235" s="2"/>
      <c r="AO235" s="2"/>
      <c r="AP235" s="2"/>
      <c r="AQ235" s="2"/>
      <c r="AR235" s="2"/>
      <c r="AS235" s="2"/>
      <c r="AT235" s="2"/>
      <c r="AU235" s="2"/>
      <c r="AV235" s="2"/>
      <c r="AW235" s="2"/>
      <c r="AX235" s="2"/>
      <c r="AY235" s="2"/>
      <c r="AZ235" s="2"/>
      <c r="BA235" s="2"/>
      <c r="BB235" s="2"/>
      <c r="BC235" s="2"/>
      <c r="BD235" s="2"/>
      <c r="BE235" s="2"/>
    </row>
    <row r="236" ht="13.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c r="AA236" s="2"/>
      <c r="AB236" s="2"/>
      <c r="AC236" s="2"/>
      <c r="AD236" s="2"/>
      <c r="AE236" s="2"/>
      <c r="AF236" s="2"/>
      <c r="AG236" s="2"/>
      <c r="AH236" s="2"/>
      <c r="AI236" s="2"/>
      <c r="AJ236" s="2"/>
      <c r="AK236" s="2"/>
      <c r="AL236" s="2"/>
      <c r="AM236" s="2"/>
      <c r="AN236" s="2"/>
      <c r="AO236" s="2"/>
      <c r="AP236" s="2"/>
      <c r="AQ236" s="2"/>
      <c r="AR236" s="2"/>
      <c r="AS236" s="2"/>
      <c r="AT236" s="2"/>
      <c r="AU236" s="2"/>
      <c r="AV236" s="2"/>
      <c r="AW236" s="2"/>
      <c r="AX236" s="2"/>
      <c r="AY236" s="2"/>
      <c r="AZ236" s="2"/>
      <c r="BA236" s="2"/>
      <c r="BB236" s="2"/>
      <c r="BC236" s="2"/>
      <c r="BD236" s="2"/>
      <c r="BE236" s="2"/>
    </row>
    <row r="237" ht="13.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c r="AA237" s="2"/>
      <c r="AB237" s="2"/>
      <c r="AC237" s="2"/>
      <c r="AD237" s="2"/>
      <c r="AE237" s="2"/>
      <c r="AF237" s="2"/>
      <c r="AG237" s="2"/>
      <c r="AH237" s="2"/>
      <c r="AI237" s="2"/>
      <c r="AJ237" s="2"/>
      <c r="AK237" s="2"/>
      <c r="AL237" s="2"/>
      <c r="AM237" s="2"/>
      <c r="AN237" s="2"/>
      <c r="AO237" s="2"/>
      <c r="AP237" s="2"/>
      <c r="AQ237" s="2"/>
      <c r="AR237" s="2"/>
      <c r="AS237" s="2"/>
      <c r="AT237" s="2"/>
      <c r="AU237" s="2"/>
      <c r="AV237" s="2"/>
      <c r="AW237" s="2"/>
      <c r="AX237" s="2"/>
      <c r="AY237" s="2"/>
      <c r="AZ237" s="2"/>
      <c r="BA237" s="2"/>
      <c r="BB237" s="2"/>
      <c r="BC237" s="2"/>
      <c r="BD237" s="2"/>
      <c r="BE237" s="2"/>
    </row>
    <row r="238" ht="13.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c r="AA238" s="2"/>
      <c r="AB238" s="2"/>
      <c r="AC238" s="2"/>
      <c r="AD238" s="2"/>
      <c r="AE238" s="2"/>
      <c r="AF238" s="2"/>
      <c r="AG238" s="2"/>
      <c r="AH238" s="2"/>
      <c r="AI238" s="2"/>
      <c r="AJ238" s="2"/>
      <c r="AK238" s="2"/>
      <c r="AL238" s="2"/>
      <c r="AM238" s="2"/>
      <c r="AN238" s="2"/>
      <c r="AO238" s="2"/>
      <c r="AP238" s="2"/>
      <c r="AQ238" s="2"/>
      <c r="AR238" s="2"/>
      <c r="AS238" s="2"/>
      <c r="AT238" s="2"/>
      <c r="AU238" s="2"/>
      <c r="AV238" s="2"/>
      <c r="AW238" s="2"/>
      <c r="AX238" s="2"/>
      <c r="AY238" s="2"/>
      <c r="AZ238" s="2"/>
      <c r="BA238" s="2"/>
      <c r="BB238" s="2"/>
      <c r="BC238" s="2"/>
      <c r="BD238" s="2"/>
      <c r="BE238" s="2"/>
    </row>
    <row r="239" ht="13.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c r="AA239" s="2"/>
      <c r="AB239" s="2"/>
      <c r="AC239" s="2"/>
      <c r="AD239" s="2"/>
      <c r="AE239" s="2"/>
      <c r="AF239" s="2"/>
      <c r="AG239" s="2"/>
      <c r="AH239" s="2"/>
      <c r="AI239" s="2"/>
      <c r="AJ239" s="2"/>
      <c r="AK239" s="2"/>
      <c r="AL239" s="2"/>
      <c r="AM239" s="2"/>
      <c r="AN239" s="2"/>
      <c r="AO239" s="2"/>
      <c r="AP239" s="2"/>
      <c r="AQ239" s="2"/>
      <c r="AR239" s="2"/>
      <c r="AS239" s="2"/>
      <c r="AT239" s="2"/>
      <c r="AU239" s="2"/>
      <c r="AV239" s="2"/>
      <c r="AW239" s="2"/>
      <c r="AX239" s="2"/>
      <c r="AY239" s="2"/>
      <c r="AZ239" s="2"/>
      <c r="BA239" s="2"/>
      <c r="BB239" s="2"/>
      <c r="BC239" s="2"/>
      <c r="BD239" s="2"/>
      <c r="BE239" s="2"/>
    </row>
    <row r="240" ht="13.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c r="AA240" s="2"/>
      <c r="AB240" s="2"/>
      <c r="AC240" s="2"/>
      <c r="AD240" s="2"/>
      <c r="AE240" s="2"/>
      <c r="AF240" s="2"/>
      <c r="AG240" s="2"/>
      <c r="AH240" s="2"/>
      <c r="AI240" s="2"/>
      <c r="AJ240" s="2"/>
      <c r="AK240" s="2"/>
      <c r="AL240" s="2"/>
      <c r="AM240" s="2"/>
      <c r="AN240" s="2"/>
      <c r="AO240" s="2"/>
      <c r="AP240" s="2"/>
      <c r="AQ240" s="2"/>
      <c r="AR240" s="2"/>
      <c r="AS240" s="2"/>
      <c r="AT240" s="2"/>
      <c r="AU240" s="2"/>
      <c r="AV240" s="2"/>
      <c r="AW240" s="2"/>
      <c r="AX240" s="2"/>
      <c r="AY240" s="2"/>
      <c r="AZ240" s="2"/>
      <c r="BA240" s="2"/>
      <c r="BB240" s="2"/>
      <c r="BC240" s="2"/>
      <c r="BD240" s="2"/>
      <c r="BE240" s="2"/>
    </row>
    <row r="241" ht="13.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c r="AA241" s="2"/>
      <c r="AB241" s="2"/>
      <c r="AC241" s="2"/>
      <c r="AD241" s="2"/>
      <c r="AE241" s="2"/>
      <c r="AF241" s="2"/>
      <c r="AG241" s="2"/>
      <c r="AH241" s="2"/>
      <c r="AI241" s="2"/>
      <c r="AJ241" s="2"/>
      <c r="AK241" s="2"/>
      <c r="AL241" s="2"/>
      <c r="AM241" s="2"/>
      <c r="AN241" s="2"/>
      <c r="AO241" s="2"/>
      <c r="AP241" s="2"/>
      <c r="AQ241" s="2"/>
      <c r="AR241" s="2"/>
      <c r="AS241" s="2"/>
      <c r="AT241" s="2"/>
      <c r="AU241" s="2"/>
      <c r="AV241" s="2"/>
      <c r="AW241" s="2"/>
      <c r="AX241" s="2"/>
      <c r="AY241" s="2"/>
      <c r="AZ241" s="2"/>
      <c r="BA241" s="2"/>
      <c r="BB241" s="2"/>
      <c r="BC241" s="2"/>
      <c r="BD241" s="2"/>
      <c r="BE241" s="2"/>
    </row>
    <row r="242" ht="13.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c r="AA242" s="2"/>
      <c r="AB242" s="2"/>
      <c r="AC242" s="2"/>
      <c r="AD242" s="2"/>
      <c r="AE242" s="2"/>
      <c r="AF242" s="2"/>
      <c r="AG242" s="2"/>
      <c r="AH242" s="2"/>
      <c r="AI242" s="2"/>
      <c r="AJ242" s="2"/>
      <c r="AK242" s="2"/>
      <c r="AL242" s="2"/>
      <c r="AM242" s="2"/>
      <c r="AN242" s="2"/>
      <c r="AO242" s="2"/>
      <c r="AP242" s="2"/>
      <c r="AQ242" s="2"/>
      <c r="AR242" s="2"/>
      <c r="AS242" s="2"/>
      <c r="AT242" s="2"/>
      <c r="AU242" s="2"/>
      <c r="AV242" s="2"/>
      <c r="AW242" s="2"/>
      <c r="AX242" s="2"/>
      <c r="AY242" s="2"/>
      <c r="AZ242" s="2"/>
      <c r="BA242" s="2"/>
      <c r="BB242" s="2"/>
      <c r="BC242" s="2"/>
      <c r="BD242" s="2"/>
      <c r="BE242" s="2"/>
    </row>
    <row r="243" ht="13.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c r="AA243" s="2"/>
      <c r="AB243" s="2"/>
      <c r="AC243" s="2"/>
      <c r="AD243" s="2"/>
      <c r="AE243" s="2"/>
      <c r="AF243" s="2"/>
      <c r="AG243" s="2"/>
      <c r="AH243" s="2"/>
      <c r="AI243" s="2"/>
      <c r="AJ243" s="2"/>
      <c r="AK243" s="2"/>
      <c r="AL243" s="2"/>
      <c r="AM243" s="2"/>
      <c r="AN243" s="2"/>
      <c r="AO243" s="2"/>
      <c r="AP243" s="2"/>
      <c r="AQ243" s="2"/>
      <c r="AR243" s="2"/>
      <c r="AS243" s="2"/>
      <c r="AT243" s="2"/>
      <c r="AU243" s="2"/>
      <c r="AV243" s="2"/>
      <c r="AW243" s="2"/>
      <c r="AX243" s="2"/>
      <c r="AY243" s="2"/>
      <c r="AZ243" s="2"/>
      <c r="BA243" s="2"/>
      <c r="BB243" s="2"/>
      <c r="BC243" s="2"/>
      <c r="BD243" s="2"/>
      <c r="BE243" s="2"/>
    </row>
    <row r="244" ht="13.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c r="AA244" s="2"/>
      <c r="AB244" s="2"/>
      <c r="AC244" s="2"/>
      <c r="AD244" s="2"/>
      <c r="AE244" s="2"/>
      <c r="AF244" s="2"/>
      <c r="AG244" s="2"/>
      <c r="AH244" s="2"/>
      <c r="AI244" s="2"/>
      <c r="AJ244" s="2"/>
      <c r="AK244" s="2"/>
      <c r="AL244" s="2"/>
      <c r="AM244" s="2"/>
      <c r="AN244" s="2"/>
      <c r="AO244" s="2"/>
      <c r="AP244" s="2"/>
      <c r="AQ244" s="2"/>
      <c r="AR244" s="2"/>
      <c r="AS244" s="2"/>
      <c r="AT244" s="2"/>
      <c r="AU244" s="2"/>
      <c r="AV244" s="2"/>
      <c r="AW244" s="2"/>
      <c r="AX244" s="2"/>
      <c r="AY244" s="2"/>
      <c r="AZ244" s="2"/>
      <c r="BA244" s="2"/>
      <c r="BB244" s="2"/>
      <c r="BC244" s="2"/>
      <c r="BD244" s="2"/>
      <c r="BE244" s="2"/>
    </row>
    <row r="245" ht="13.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c r="AA245" s="2"/>
      <c r="AB245" s="2"/>
      <c r="AC245" s="2"/>
      <c r="AD245" s="2"/>
      <c r="AE245" s="2"/>
      <c r="AF245" s="2"/>
      <c r="AG245" s="2"/>
      <c r="AH245" s="2"/>
      <c r="AI245" s="2"/>
      <c r="AJ245" s="2"/>
      <c r="AK245" s="2"/>
      <c r="AL245" s="2"/>
      <c r="AM245" s="2"/>
      <c r="AN245" s="2"/>
      <c r="AO245" s="2"/>
      <c r="AP245" s="2"/>
      <c r="AQ245" s="2"/>
      <c r="AR245" s="2"/>
      <c r="AS245" s="2"/>
      <c r="AT245" s="2"/>
      <c r="AU245" s="2"/>
      <c r="AV245" s="2"/>
      <c r="AW245" s="2"/>
      <c r="AX245" s="2"/>
      <c r="AY245" s="2"/>
      <c r="AZ245" s="2"/>
      <c r="BA245" s="2"/>
      <c r="BB245" s="2"/>
      <c r="BC245" s="2"/>
      <c r="BD245" s="2"/>
      <c r="BE245" s="2"/>
    </row>
    <row r="246" ht="13.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c r="AA246" s="2"/>
      <c r="AB246" s="2"/>
      <c r="AC246" s="2"/>
      <c r="AD246" s="2"/>
      <c r="AE246" s="2"/>
      <c r="AF246" s="2"/>
      <c r="AG246" s="2"/>
      <c r="AH246" s="2"/>
      <c r="AI246" s="2"/>
      <c r="AJ246" s="2"/>
      <c r="AK246" s="2"/>
      <c r="AL246" s="2"/>
      <c r="AM246" s="2"/>
      <c r="AN246" s="2"/>
      <c r="AO246" s="2"/>
      <c r="AP246" s="2"/>
      <c r="AQ246" s="2"/>
      <c r="AR246" s="2"/>
      <c r="AS246" s="2"/>
      <c r="AT246" s="2"/>
      <c r="AU246" s="2"/>
      <c r="AV246" s="2"/>
      <c r="AW246" s="2"/>
      <c r="AX246" s="2"/>
      <c r="AY246" s="2"/>
      <c r="AZ246" s="2"/>
      <c r="BA246" s="2"/>
      <c r="BB246" s="2"/>
      <c r="BC246" s="2"/>
      <c r="BD246" s="2"/>
      <c r="BE246" s="2"/>
    </row>
    <row r="247" ht="13.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c r="AA247" s="2"/>
      <c r="AB247" s="2"/>
      <c r="AC247" s="2"/>
      <c r="AD247" s="2"/>
      <c r="AE247" s="2"/>
      <c r="AF247" s="2"/>
      <c r="AG247" s="2"/>
      <c r="AH247" s="2"/>
      <c r="AI247" s="2"/>
      <c r="AJ247" s="2"/>
      <c r="AK247" s="2"/>
      <c r="AL247" s="2"/>
      <c r="AM247" s="2"/>
      <c r="AN247" s="2"/>
      <c r="AO247" s="2"/>
      <c r="AP247" s="2"/>
      <c r="AQ247" s="2"/>
      <c r="AR247" s="2"/>
      <c r="AS247" s="2"/>
      <c r="AT247" s="2"/>
      <c r="AU247" s="2"/>
      <c r="AV247" s="2"/>
      <c r="AW247" s="2"/>
      <c r="AX247" s="2"/>
      <c r="AY247" s="2"/>
      <c r="AZ247" s="2"/>
      <c r="BA247" s="2"/>
      <c r="BB247" s="2"/>
      <c r="BC247" s="2"/>
      <c r="BD247" s="2"/>
      <c r="BE247" s="2"/>
    </row>
    <row r="248" ht="13.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c r="AA248" s="2"/>
      <c r="AB248" s="2"/>
      <c r="AC248" s="2"/>
      <c r="AD248" s="2"/>
      <c r="AE248" s="2"/>
      <c r="AF248" s="2"/>
      <c r="AG248" s="2"/>
      <c r="AH248" s="2"/>
      <c r="AI248" s="2"/>
      <c r="AJ248" s="2"/>
      <c r="AK248" s="2"/>
      <c r="AL248" s="2"/>
      <c r="AM248" s="2"/>
      <c r="AN248" s="2"/>
      <c r="AO248" s="2"/>
      <c r="AP248" s="2"/>
      <c r="AQ248" s="2"/>
      <c r="AR248" s="2"/>
      <c r="AS248" s="2"/>
      <c r="AT248" s="2"/>
      <c r="AU248" s="2"/>
      <c r="AV248" s="2"/>
      <c r="AW248" s="2"/>
      <c r="AX248" s="2"/>
      <c r="AY248" s="2"/>
      <c r="AZ248" s="2"/>
      <c r="BA248" s="2"/>
      <c r="BB248" s="2"/>
      <c r="BC248" s="2"/>
      <c r="BD248" s="2"/>
      <c r="BE248" s="2"/>
    </row>
    <row r="249" ht="13.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c r="AA249" s="2"/>
      <c r="AB249" s="2"/>
      <c r="AC249" s="2"/>
      <c r="AD249" s="2"/>
      <c r="AE249" s="2"/>
      <c r="AF249" s="2"/>
      <c r="AG249" s="2"/>
      <c r="AH249" s="2"/>
      <c r="AI249" s="2"/>
      <c r="AJ249" s="2"/>
      <c r="AK249" s="2"/>
      <c r="AL249" s="2"/>
      <c r="AM249" s="2"/>
      <c r="AN249" s="2"/>
      <c r="AO249" s="2"/>
      <c r="AP249" s="2"/>
      <c r="AQ249" s="2"/>
      <c r="AR249" s="2"/>
      <c r="AS249" s="2"/>
      <c r="AT249" s="2"/>
      <c r="AU249" s="2"/>
      <c r="AV249" s="2"/>
      <c r="AW249" s="2"/>
      <c r="AX249" s="2"/>
      <c r="AY249" s="2"/>
      <c r="AZ249" s="2"/>
      <c r="BA249" s="2"/>
      <c r="BB249" s="2"/>
      <c r="BC249" s="2"/>
      <c r="BD249" s="2"/>
      <c r="BE249" s="2"/>
    </row>
    <row r="250" ht="13.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c r="AA250" s="2"/>
      <c r="AB250" s="2"/>
      <c r="AC250" s="2"/>
      <c r="AD250" s="2"/>
      <c r="AE250" s="2"/>
      <c r="AF250" s="2"/>
      <c r="AG250" s="2"/>
      <c r="AH250" s="2"/>
      <c r="AI250" s="2"/>
      <c r="AJ250" s="2"/>
      <c r="AK250" s="2"/>
      <c r="AL250" s="2"/>
      <c r="AM250" s="2"/>
      <c r="AN250" s="2"/>
      <c r="AO250" s="2"/>
      <c r="AP250" s="2"/>
      <c r="AQ250" s="2"/>
      <c r="AR250" s="2"/>
      <c r="AS250" s="2"/>
      <c r="AT250" s="2"/>
      <c r="AU250" s="2"/>
      <c r="AV250" s="2"/>
      <c r="AW250" s="2"/>
      <c r="AX250" s="2"/>
      <c r="AY250" s="2"/>
      <c r="AZ250" s="2"/>
      <c r="BA250" s="2"/>
      <c r="BB250" s="2"/>
      <c r="BC250" s="2"/>
      <c r="BD250" s="2"/>
      <c r="BE250" s="2"/>
    </row>
    <row r="251" ht="13.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c r="AA251" s="2"/>
      <c r="AB251" s="2"/>
      <c r="AC251" s="2"/>
      <c r="AD251" s="2"/>
      <c r="AE251" s="2"/>
      <c r="AF251" s="2"/>
      <c r="AG251" s="2"/>
      <c r="AH251" s="2"/>
      <c r="AI251" s="2"/>
      <c r="AJ251" s="2"/>
      <c r="AK251" s="2"/>
      <c r="AL251" s="2"/>
      <c r="AM251" s="2"/>
      <c r="AN251" s="2"/>
      <c r="AO251" s="2"/>
      <c r="AP251" s="2"/>
      <c r="AQ251" s="2"/>
      <c r="AR251" s="2"/>
      <c r="AS251" s="2"/>
      <c r="AT251" s="2"/>
      <c r="AU251" s="2"/>
      <c r="AV251" s="2"/>
      <c r="AW251" s="2"/>
      <c r="AX251" s="2"/>
      <c r="AY251" s="2"/>
      <c r="AZ251" s="2"/>
      <c r="BA251" s="2"/>
      <c r="BB251" s="2"/>
      <c r="BC251" s="2"/>
      <c r="BD251" s="2"/>
      <c r="BE251" s="2"/>
    </row>
    <row r="252" ht="13.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c r="AA252" s="2"/>
      <c r="AB252" s="2"/>
      <c r="AC252" s="2"/>
      <c r="AD252" s="2"/>
      <c r="AE252" s="2"/>
      <c r="AF252" s="2"/>
      <c r="AG252" s="2"/>
      <c r="AH252" s="2"/>
      <c r="AI252" s="2"/>
      <c r="AJ252" s="2"/>
      <c r="AK252" s="2"/>
      <c r="AL252" s="2"/>
      <c r="AM252" s="2"/>
      <c r="AN252" s="2"/>
      <c r="AO252" s="2"/>
      <c r="AP252" s="2"/>
      <c r="AQ252" s="2"/>
      <c r="AR252" s="2"/>
      <c r="AS252" s="2"/>
      <c r="AT252" s="2"/>
      <c r="AU252" s="2"/>
      <c r="AV252" s="2"/>
      <c r="AW252" s="2"/>
      <c r="AX252" s="2"/>
      <c r="AY252" s="2"/>
      <c r="AZ252" s="2"/>
      <c r="BA252" s="2"/>
      <c r="BB252" s="2"/>
      <c r="BC252" s="2"/>
      <c r="BD252" s="2"/>
      <c r="BE252" s="2"/>
    </row>
    <row r="253" ht="13.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c r="AA253" s="2"/>
      <c r="AB253" s="2"/>
      <c r="AC253" s="2"/>
      <c r="AD253" s="2"/>
      <c r="AE253" s="2"/>
      <c r="AF253" s="2"/>
      <c r="AG253" s="2"/>
      <c r="AH253" s="2"/>
      <c r="AI253" s="2"/>
      <c r="AJ253" s="2"/>
      <c r="AK253" s="2"/>
      <c r="AL253" s="2"/>
      <c r="AM253" s="2"/>
      <c r="AN253" s="2"/>
      <c r="AO253" s="2"/>
      <c r="AP253" s="2"/>
      <c r="AQ253" s="2"/>
      <c r="AR253" s="2"/>
      <c r="AS253" s="2"/>
      <c r="AT253" s="2"/>
      <c r="AU253" s="2"/>
      <c r="AV253" s="2"/>
      <c r="AW253" s="2"/>
      <c r="AX253" s="2"/>
      <c r="AY253" s="2"/>
      <c r="AZ253" s="2"/>
      <c r="BA253" s="2"/>
      <c r="BB253" s="2"/>
      <c r="BC253" s="2"/>
      <c r="BD253" s="2"/>
      <c r="BE253" s="2"/>
    </row>
    <row r="254" ht="13.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c r="AA254" s="2"/>
      <c r="AB254" s="2"/>
      <c r="AC254" s="2"/>
      <c r="AD254" s="2"/>
      <c r="AE254" s="2"/>
      <c r="AF254" s="2"/>
      <c r="AG254" s="2"/>
      <c r="AH254" s="2"/>
      <c r="AI254" s="2"/>
      <c r="AJ254" s="2"/>
      <c r="AK254" s="2"/>
      <c r="AL254" s="2"/>
      <c r="AM254" s="2"/>
      <c r="AN254" s="2"/>
      <c r="AO254" s="2"/>
      <c r="AP254" s="2"/>
      <c r="AQ254" s="2"/>
      <c r="AR254" s="2"/>
      <c r="AS254" s="2"/>
      <c r="AT254" s="2"/>
      <c r="AU254" s="2"/>
      <c r="AV254" s="2"/>
      <c r="AW254" s="2"/>
      <c r="AX254" s="2"/>
      <c r="AY254" s="2"/>
      <c r="AZ254" s="2"/>
      <c r="BA254" s="2"/>
      <c r="BB254" s="2"/>
      <c r="BC254" s="2"/>
      <c r="BD254" s="2"/>
      <c r="BE254" s="2"/>
    </row>
    <row r="255" ht="13.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c r="AA255" s="2"/>
      <c r="AB255" s="2"/>
      <c r="AC255" s="2"/>
      <c r="AD255" s="2"/>
      <c r="AE255" s="2"/>
      <c r="AF255" s="2"/>
      <c r="AG255" s="2"/>
      <c r="AH255" s="2"/>
      <c r="AI255" s="2"/>
      <c r="AJ255" s="2"/>
      <c r="AK255" s="2"/>
      <c r="AL255" s="2"/>
      <c r="AM255" s="2"/>
      <c r="AN255" s="2"/>
      <c r="AO255" s="2"/>
      <c r="AP255" s="2"/>
      <c r="AQ255" s="2"/>
      <c r="AR255" s="2"/>
      <c r="AS255" s="2"/>
      <c r="AT255" s="2"/>
      <c r="AU255" s="2"/>
      <c r="AV255" s="2"/>
      <c r="AW255" s="2"/>
      <c r="AX255" s="2"/>
      <c r="AY255" s="2"/>
      <c r="AZ255" s="2"/>
      <c r="BA255" s="2"/>
      <c r="BB255" s="2"/>
      <c r="BC255" s="2"/>
      <c r="BD255" s="2"/>
      <c r="BE255" s="2"/>
    </row>
    <row r="256" ht="13.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c r="AA256" s="2"/>
      <c r="AB256" s="2"/>
      <c r="AC256" s="2"/>
      <c r="AD256" s="2"/>
      <c r="AE256" s="2"/>
      <c r="AF256" s="2"/>
      <c r="AG256" s="2"/>
      <c r="AH256" s="2"/>
      <c r="AI256" s="2"/>
      <c r="AJ256" s="2"/>
      <c r="AK256" s="2"/>
      <c r="AL256" s="2"/>
      <c r="AM256" s="2"/>
      <c r="AN256" s="2"/>
      <c r="AO256" s="2"/>
      <c r="AP256" s="2"/>
      <c r="AQ256" s="2"/>
      <c r="AR256" s="2"/>
      <c r="AS256" s="2"/>
      <c r="AT256" s="2"/>
      <c r="AU256" s="2"/>
      <c r="AV256" s="2"/>
      <c r="AW256" s="2"/>
      <c r="AX256" s="2"/>
      <c r="AY256" s="2"/>
      <c r="AZ256" s="2"/>
      <c r="BA256" s="2"/>
      <c r="BB256" s="2"/>
      <c r="BC256" s="2"/>
      <c r="BD256" s="2"/>
      <c r="BE256" s="2"/>
    </row>
    <row r="257" ht="13.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c r="AA257" s="2"/>
      <c r="AB257" s="2"/>
      <c r="AC257" s="2"/>
      <c r="AD257" s="2"/>
      <c r="AE257" s="2"/>
      <c r="AF257" s="2"/>
      <c r="AG257" s="2"/>
      <c r="AH257" s="2"/>
      <c r="AI257" s="2"/>
      <c r="AJ257" s="2"/>
      <c r="AK257" s="2"/>
      <c r="AL257" s="2"/>
      <c r="AM257" s="2"/>
      <c r="AN257" s="2"/>
      <c r="AO257" s="2"/>
      <c r="AP257" s="2"/>
      <c r="AQ257" s="2"/>
      <c r="AR257" s="2"/>
      <c r="AS257" s="2"/>
      <c r="AT257" s="2"/>
      <c r="AU257" s="2"/>
      <c r="AV257" s="2"/>
      <c r="AW257" s="2"/>
      <c r="AX257" s="2"/>
      <c r="AY257" s="2"/>
      <c r="AZ257" s="2"/>
      <c r="BA257" s="2"/>
      <c r="BB257" s="2"/>
      <c r="BC257" s="2"/>
      <c r="BD257" s="2"/>
      <c r="BE257" s="2"/>
    </row>
    <row r="258" ht="13.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c r="AA258" s="2"/>
      <c r="AB258" s="2"/>
      <c r="AC258" s="2"/>
      <c r="AD258" s="2"/>
      <c r="AE258" s="2"/>
      <c r="AF258" s="2"/>
      <c r="AG258" s="2"/>
      <c r="AH258" s="2"/>
      <c r="AI258" s="2"/>
      <c r="AJ258" s="2"/>
      <c r="AK258" s="2"/>
      <c r="AL258" s="2"/>
      <c r="AM258" s="2"/>
      <c r="AN258" s="2"/>
      <c r="AO258" s="2"/>
      <c r="AP258" s="2"/>
      <c r="AQ258" s="2"/>
      <c r="AR258" s="2"/>
      <c r="AS258" s="2"/>
      <c r="AT258" s="2"/>
      <c r="AU258" s="2"/>
      <c r="AV258" s="2"/>
      <c r="AW258" s="2"/>
      <c r="AX258" s="2"/>
      <c r="AY258" s="2"/>
      <c r="AZ258" s="2"/>
      <c r="BA258" s="2"/>
      <c r="BB258" s="2"/>
      <c r="BC258" s="2"/>
      <c r="BD258" s="2"/>
      <c r="BE258" s="2"/>
    </row>
    <row r="259" ht="13.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c r="AA259" s="2"/>
      <c r="AB259" s="2"/>
      <c r="AC259" s="2"/>
      <c r="AD259" s="2"/>
      <c r="AE259" s="2"/>
      <c r="AF259" s="2"/>
      <c r="AG259" s="2"/>
      <c r="AH259" s="2"/>
      <c r="AI259" s="2"/>
      <c r="AJ259" s="2"/>
      <c r="AK259" s="2"/>
      <c r="AL259" s="2"/>
      <c r="AM259" s="2"/>
      <c r="AN259" s="2"/>
      <c r="AO259" s="2"/>
      <c r="AP259" s="2"/>
      <c r="AQ259" s="2"/>
      <c r="AR259" s="2"/>
      <c r="AS259" s="2"/>
      <c r="AT259" s="2"/>
      <c r="AU259" s="2"/>
      <c r="AV259" s="2"/>
      <c r="AW259" s="2"/>
      <c r="AX259" s="2"/>
      <c r="AY259" s="2"/>
      <c r="AZ259" s="2"/>
      <c r="BA259" s="2"/>
      <c r="BB259" s="2"/>
      <c r="BC259" s="2"/>
      <c r="BD259" s="2"/>
      <c r="BE259" s="2"/>
    </row>
    <row r="260" ht="13.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c r="AA260" s="2"/>
      <c r="AB260" s="2"/>
      <c r="AC260" s="2"/>
      <c r="AD260" s="2"/>
      <c r="AE260" s="2"/>
      <c r="AF260" s="2"/>
      <c r="AG260" s="2"/>
      <c r="AH260" s="2"/>
      <c r="AI260" s="2"/>
      <c r="AJ260" s="2"/>
      <c r="AK260" s="2"/>
      <c r="AL260" s="2"/>
      <c r="AM260" s="2"/>
      <c r="AN260" s="2"/>
      <c r="AO260" s="2"/>
      <c r="AP260" s="2"/>
      <c r="AQ260" s="2"/>
      <c r="AR260" s="2"/>
      <c r="AS260" s="2"/>
      <c r="AT260" s="2"/>
      <c r="AU260" s="2"/>
      <c r="AV260" s="2"/>
      <c r="AW260" s="2"/>
      <c r="AX260" s="2"/>
      <c r="AY260" s="2"/>
      <c r="AZ260" s="2"/>
      <c r="BA260" s="2"/>
      <c r="BB260" s="2"/>
      <c r="BC260" s="2"/>
      <c r="BD260" s="2"/>
      <c r="BE260" s="2"/>
    </row>
    <row r="261" ht="13.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c r="AA261" s="2"/>
      <c r="AB261" s="2"/>
      <c r="AC261" s="2"/>
      <c r="AD261" s="2"/>
      <c r="AE261" s="2"/>
      <c r="AF261" s="2"/>
      <c r="AG261" s="2"/>
      <c r="AH261" s="2"/>
      <c r="AI261" s="2"/>
      <c r="AJ261" s="2"/>
      <c r="AK261" s="2"/>
      <c r="AL261" s="2"/>
      <c r="AM261" s="2"/>
      <c r="AN261" s="2"/>
      <c r="AO261" s="2"/>
      <c r="AP261" s="2"/>
      <c r="AQ261" s="2"/>
      <c r="AR261" s="2"/>
      <c r="AS261" s="2"/>
      <c r="AT261" s="2"/>
      <c r="AU261" s="2"/>
      <c r="AV261" s="2"/>
      <c r="AW261" s="2"/>
      <c r="AX261" s="2"/>
      <c r="AY261" s="2"/>
      <c r="AZ261" s="2"/>
      <c r="BA261" s="2"/>
      <c r="BB261" s="2"/>
      <c r="BC261" s="2"/>
      <c r="BD261" s="2"/>
      <c r="BE261" s="2"/>
    </row>
    <row r="262" ht="13.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c r="AA262" s="2"/>
      <c r="AB262" s="2"/>
      <c r="AC262" s="2"/>
      <c r="AD262" s="2"/>
      <c r="AE262" s="2"/>
      <c r="AF262" s="2"/>
      <c r="AG262" s="2"/>
      <c r="AH262" s="2"/>
      <c r="AI262" s="2"/>
      <c r="AJ262" s="2"/>
      <c r="AK262" s="2"/>
      <c r="AL262" s="2"/>
      <c r="AM262" s="2"/>
      <c r="AN262" s="2"/>
      <c r="AO262" s="2"/>
      <c r="AP262" s="2"/>
      <c r="AQ262" s="2"/>
      <c r="AR262" s="2"/>
      <c r="AS262" s="2"/>
      <c r="AT262" s="2"/>
      <c r="AU262" s="2"/>
      <c r="AV262" s="2"/>
      <c r="AW262" s="2"/>
      <c r="AX262" s="2"/>
      <c r="AY262" s="2"/>
      <c r="AZ262" s="2"/>
      <c r="BA262" s="2"/>
      <c r="BB262" s="2"/>
      <c r="BC262" s="2"/>
      <c r="BD262" s="2"/>
      <c r="BE262" s="2"/>
    </row>
    <row r="263" ht="13.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c r="AA263" s="2"/>
      <c r="AB263" s="2"/>
      <c r="AC263" s="2"/>
      <c r="AD263" s="2"/>
      <c r="AE263" s="2"/>
      <c r="AF263" s="2"/>
      <c r="AG263" s="2"/>
      <c r="AH263" s="2"/>
      <c r="AI263" s="2"/>
      <c r="AJ263" s="2"/>
      <c r="AK263" s="2"/>
      <c r="AL263" s="2"/>
      <c r="AM263" s="2"/>
      <c r="AN263" s="2"/>
      <c r="AO263" s="2"/>
      <c r="AP263" s="2"/>
      <c r="AQ263" s="2"/>
      <c r="AR263" s="2"/>
      <c r="AS263" s="2"/>
      <c r="AT263" s="2"/>
      <c r="AU263" s="2"/>
      <c r="AV263" s="2"/>
      <c r="AW263" s="2"/>
      <c r="AX263" s="2"/>
      <c r="AY263" s="2"/>
      <c r="AZ263" s="2"/>
      <c r="BA263" s="2"/>
      <c r="BB263" s="2"/>
      <c r="BC263" s="2"/>
      <c r="BD263" s="2"/>
      <c r="BE263" s="2"/>
    </row>
    <row r="264" ht="13.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c r="AA264" s="2"/>
      <c r="AB264" s="2"/>
      <c r="AC264" s="2"/>
      <c r="AD264" s="2"/>
      <c r="AE264" s="2"/>
      <c r="AF264" s="2"/>
      <c r="AG264" s="2"/>
      <c r="AH264" s="2"/>
      <c r="AI264" s="2"/>
      <c r="AJ264" s="2"/>
      <c r="AK264" s="2"/>
      <c r="AL264" s="2"/>
      <c r="AM264" s="2"/>
      <c r="AN264" s="2"/>
      <c r="AO264" s="2"/>
      <c r="AP264" s="2"/>
      <c r="AQ264" s="2"/>
      <c r="AR264" s="2"/>
      <c r="AS264" s="2"/>
      <c r="AT264" s="2"/>
      <c r="AU264" s="2"/>
      <c r="AV264" s="2"/>
      <c r="AW264" s="2"/>
      <c r="AX264" s="2"/>
      <c r="AY264" s="2"/>
      <c r="AZ264" s="2"/>
      <c r="BA264" s="2"/>
      <c r="BB264" s="2"/>
      <c r="BC264" s="2"/>
      <c r="BD264" s="2"/>
      <c r="BE264" s="2"/>
    </row>
    <row r="265" ht="13.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c r="AA265" s="2"/>
      <c r="AB265" s="2"/>
      <c r="AC265" s="2"/>
      <c r="AD265" s="2"/>
      <c r="AE265" s="2"/>
      <c r="AF265" s="2"/>
      <c r="AG265" s="2"/>
      <c r="AH265" s="2"/>
      <c r="AI265" s="2"/>
      <c r="AJ265" s="2"/>
      <c r="AK265" s="2"/>
      <c r="AL265" s="2"/>
      <c r="AM265" s="2"/>
      <c r="AN265" s="2"/>
      <c r="AO265" s="2"/>
      <c r="AP265" s="2"/>
      <c r="AQ265" s="2"/>
      <c r="AR265" s="2"/>
      <c r="AS265" s="2"/>
      <c r="AT265" s="2"/>
      <c r="AU265" s="2"/>
      <c r="AV265" s="2"/>
      <c r="AW265" s="2"/>
      <c r="AX265" s="2"/>
      <c r="AY265" s="2"/>
      <c r="AZ265" s="2"/>
      <c r="BA265" s="2"/>
      <c r="BB265" s="2"/>
      <c r="BC265" s="2"/>
      <c r="BD265" s="2"/>
      <c r="BE265" s="2"/>
    </row>
    <row r="266" ht="13.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c r="AA266" s="2"/>
      <c r="AB266" s="2"/>
      <c r="AC266" s="2"/>
      <c r="AD266" s="2"/>
      <c r="AE266" s="2"/>
      <c r="AF266" s="2"/>
      <c r="AG266" s="2"/>
      <c r="AH266" s="2"/>
      <c r="AI266" s="2"/>
      <c r="AJ266" s="2"/>
      <c r="AK266" s="2"/>
      <c r="AL266" s="2"/>
      <c r="AM266" s="2"/>
      <c r="AN266" s="2"/>
      <c r="AO266" s="2"/>
      <c r="AP266" s="2"/>
      <c r="AQ266" s="2"/>
      <c r="AR266" s="2"/>
      <c r="AS266" s="2"/>
      <c r="AT266" s="2"/>
      <c r="AU266" s="2"/>
      <c r="AV266" s="2"/>
      <c r="AW266" s="2"/>
      <c r="AX266" s="2"/>
      <c r="AY266" s="2"/>
      <c r="AZ266" s="2"/>
      <c r="BA266" s="2"/>
      <c r="BB266" s="2"/>
      <c r="BC266" s="2"/>
      <c r="BD266" s="2"/>
      <c r="BE266" s="2"/>
    </row>
    <row r="267" ht="13.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c r="AA267" s="2"/>
      <c r="AB267" s="2"/>
      <c r="AC267" s="2"/>
      <c r="AD267" s="2"/>
      <c r="AE267" s="2"/>
      <c r="AF267" s="2"/>
      <c r="AG267" s="2"/>
      <c r="AH267" s="2"/>
      <c r="AI267" s="2"/>
      <c r="AJ267" s="2"/>
      <c r="AK267" s="2"/>
      <c r="AL267" s="2"/>
      <c r="AM267" s="2"/>
      <c r="AN267" s="2"/>
      <c r="AO267" s="2"/>
      <c r="AP267" s="2"/>
      <c r="AQ267" s="2"/>
      <c r="AR267" s="2"/>
      <c r="AS267" s="2"/>
      <c r="AT267" s="2"/>
      <c r="AU267" s="2"/>
      <c r="AV267" s="2"/>
      <c r="AW267" s="2"/>
      <c r="AX267" s="2"/>
      <c r="AY267" s="2"/>
      <c r="AZ267" s="2"/>
      <c r="BA267" s="2"/>
      <c r="BB267" s="2"/>
      <c r="BC267" s="2"/>
      <c r="BD267" s="2"/>
      <c r="BE267" s="2"/>
    </row>
    <row r="268" ht="13.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c r="AA268" s="2"/>
      <c r="AB268" s="2"/>
      <c r="AC268" s="2"/>
      <c r="AD268" s="2"/>
      <c r="AE268" s="2"/>
      <c r="AF268" s="2"/>
      <c r="AG268" s="2"/>
      <c r="AH268" s="2"/>
      <c r="AI268" s="2"/>
      <c r="AJ268" s="2"/>
      <c r="AK268" s="2"/>
      <c r="AL268" s="2"/>
      <c r="AM268" s="2"/>
      <c r="AN268" s="2"/>
      <c r="AO268" s="2"/>
      <c r="AP268" s="2"/>
      <c r="AQ268" s="2"/>
      <c r="AR268" s="2"/>
      <c r="AS268" s="2"/>
      <c r="AT268" s="2"/>
      <c r="AU268" s="2"/>
      <c r="AV268" s="2"/>
      <c r="AW268" s="2"/>
      <c r="AX268" s="2"/>
      <c r="AY268" s="2"/>
      <c r="AZ268" s="2"/>
      <c r="BA268" s="2"/>
      <c r="BB268" s="2"/>
      <c r="BC268" s="2"/>
      <c r="BD268" s="2"/>
      <c r="BE268" s="2"/>
    </row>
    <row r="269" ht="13.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c r="AA269" s="2"/>
      <c r="AB269" s="2"/>
      <c r="AC269" s="2"/>
      <c r="AD269" s="2"/>
      <c r="AE269" s="2"/>
      <c r="AF269" s="2"/>
      <c r="AG269" s="2"/>
      <c r="AH269" s="2"/>
      <c r="AI269" s="2"/>
      <c r="AJ269" s="2"/>
      <c r="AK269" s="2"/>
      <c r="AL269" s="2"/>
      <c r="AM269" s="2"/>
      <c r="AN269" s="2"/>
      <c r="AO269" s="2"/>
      <c r="AP269" s="2"/>
      <c r="AQ269" s="2"/>
      <c r="AR269" s="2"/>
      <c r="AS269" s="2"/>
      <c r="AT269" s="2"/>
      <c r="AU269" s="2"/>
      <c r="AV269" s="2"/>
      <c r="AW269" s="2"/>
      <c r="AX269" s="2"/>
      <c r="AY269" s="2"/>
      <c r="AZ269" s="2"/>
      <c r="BA269" s="2"/>
      <c r="BB269" s="2"/>
      <c r="BC269" s="2"/>
      <c r="BD269" s="2"/>
      <c r="BE269" s="2"/>
    </row>
    <row r="270" ht="13.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c r="AA270" s="2"/>
      <c r="AB270" s="2"/>
      <c r="AC270" s="2"/>
      <c r="AD270" s="2"/>
      <c r="AE270" s="2"/>
      <c r="AF270" s="2"/>
      <c r="AG270" s="2"/>
      <c r="AH270" s="2"/>
      <c r="AI270" s="2"/>
      <c r="AJ270" s="2"/>
      <c r="AK270" s="2"/>
      <c r="AL270" s="2"/>
      <c r="AM270" s="2"/>
      <c r="AN270" s="2"/>
      <c r="AO270" s="2"/>
      <c r="AP270" s="2"/>
      <c r="AQ270" s="2"/>
      <c r="AR270" s="2"/>
      <c r="AS270" s="2"/>
      <c r="AT270" s="2"/>
      <c r="AU270" s="2"/>
      <c r="AV270" s="2"/>
      <c r="AW270" s="2"/>
      <c r="AX270" s="2"/>
      <c r="AY270" s="2"/>
      <c r="AZ270" s="2"/>
      <c r="BA270" s="2"/>
      <c r="BB270" s="2"/>
      <c r="BC270" s="2"/>
      <c r="BD270" s="2"/>
      <c r="BE270" s="2"/>
    </row>
    <row r="271" ht="13.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c r="AA271" s="2"/>
      <c r="AB271" s="2"/>
      <c r="AC271" s="2"/>
      <c r="AD271" s="2"/>
      <c r="AE271" s="2"/>
      <c r="AF271" s="2"/>
      <c r="AG271" s="2"/>
      <c r="AH271" s="2"/>
      <c r="AI271" s="2"/>
      <c r="AJ271" s="2"/>
      <c r="AK271" s="2"/>
      <c r="AL271" s="2"/>
      <c r="AM271" s="2"/>
      <c r="AN271" s="2"/>
      <c r="AO271" s="2"/>
      <c r="AP271" s="2"/>
      <c r="AQ271" s="2"/>
      <c r="AR271" s="2"/>
      <c r="AS271" s="2"/>
      <c r="AT271" s="2"/>
      <c r="AU271" s="2"/>
      <c r="AV271" s="2"/>
      <c r="AW271" s="2"/>
      <c r="AX271" s="2"/>
      <c r="AY271" s="2"/>
      <c r="AZ271" s="2"/>
      <c r="BA271" s="2"/>
      <c r="BB271" s="2"/>
      <c r="BC271" s="2"/>
      <c r="BD271" s="2"/>
      <c r="BE271" s="2"/>
    </row>
    <row r="272" ht="13.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c r="AA272" s="2"/>
      <c r="AB272" s="2"/>
      <c r="AC272" s="2"/>
      <c r="AD272" s="2"/>
      <c r="AE272" s="2"/>
      <c r="AF272" s="2"/>
      <c r="AG272" s="2"/>
      <c r="AH272" s="2"/>
      <c r="AI272" s="2"/>
      <c r="AJ272" s="2"/>
      <c r="AK272" s="2"/>
      <c r="AL272" s="2"/>
      <c r="AM272" s="2"/>
      <c r="AN272" s="2"/>
      <c r="AO272" s="2"/>
      <c r="AP272" s="2"/>
      <c r="AQ272" s="2"/>
      <c r="AR272" s="2"/>
      <c r="AS272" s="2"/>
      <c r="AT272" s="2"/>
      <c r="AU272" s="2"/>
      <c r="AV272" s="2"/>
      <c r="AW272" s="2"/>
      <c r="AX272" s="2"/>
      <c r="AY272" s="2"/>
      <c r="AZ272" s="2"/>
      <c r="BA272" s="2"/>
      <c r="BB272" s="2"/>
      <c r="BC272" s="2"/>
      <c r="BD272" s="2"/>
      <c r="BE272" s="2"/>
    </row>
    <row r="273" ht="13.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c r="AA273" s="2"/>
      <c r="AB273" s="2"/>
      <c r="AC273" s="2"/>
      <c r="AD273" s="2"/>
      <c r="AE273" s="2"/>
      <c r="AF273" s="2"/>
      <c r="AG273" s="2"/>
      <c r="AH273" s="2"/>
      <c r="AI273" s="2"/>
      <c r="AJ273" s="2"/>
      <c r="AK273" s="2"/>
      <c r="AL273" s="2"/>
      <c r="AM273" s="2"/>
      <c r="AN273" s="2"/>
      <c r="AO273" s="2"/>
      <c r="AP273" s="2"/>
      <c r="AQ273" s="2"/>
      <c r="AR273" s="2"/>
      <c r="AS273" s="2"/>
      <c r="AT273" s="2"/>
      <c r="AU273" s="2"/>
      <c r="AV273" s="2"/>
      <c r="AW273" s="2"/>
      <c r="AX273" s="2"/>
      <c r="AY273" s="2"/>
      <c r="AZ273" s="2"/>
      <c r="BA273" s="2"/>
      <c r="BB273" s="2"/>
      <c r="BC273" s="2"/>
      <c r="BD273" s="2"/>
      <c r="BE273" s="2"/>
    </row>
    <row r="274" ht="13.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c r="AA274" s="2"/>
      <c r="AB274" s="2"/>
      <c r="AC274" s="2"/>
      <c r="AD274" s="2"/>
      <c r="AE274" s="2"/>
      <c r="AF274" s="2"/>
      <c r="AG274" s="2"/>
      <c r="AH274" s="2"/>
      <c r="AI274" s="2"/>
      <c r="AJ274" s="2"/>
      <c r="AK274" s="2"/>
      <c r="AL274" s="2"/>
      <c r="AM274" s="2"/>
      <c r="AN274" s="2"/>
      <c r="AO274" s="2"/>
      <c r="AP274" s="2"/>
      <c r="AQ274" s="2"/>
      <c r="AR274" s="2"/>
      <c r="AS274" s="2"/>
      <c r="AT274" s="2"/>
      <c r="AU274" s="2"/>
      <c r="AV274" s="2"/>
      <c r="AW274" s="2"/>
      <c r="AX274" s="2"/>
      <c r="AY274" s="2"/>
      <c r="AZ274" s="2"/>
      <c r="BA274" s="2"/>
      <c r="BB274" s="2"/>
      <c r="BC274" s="2"/>
      <c r="BD274" s="2"/>
      <c r="BE274" s="2"/>
    </row>
    <row r="275" ht="13.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c r="AA275" s="2"/>
      <c r="AB275" s="2"/>
      <c r="AC275" s="2"/>
      <c r="AD275" s="2"/>
      <c r="AE275" s="2"/>
      <c r="AF275" s="2"/>
      <c r="AG275" s="2"/>
      <c r="AH275" s="2"/>
      <c r="AI275" s="2"/>
      <c r="AJ275" s="2"/>
      <c r="AK275" s="2"/>
      <c r="AL275" s="2"/>
      <c r="AM275" s="2"/>
      <c r="AN275" s="2"/>
      <c r="AO275" s="2"/>
      <c r="AP275" s="2"/>
      <c r="AQ275" s="2"/>
      <c r="AR275" s="2"/>
      <c r="AS275" s="2"/>
      <c r="AT275" s="2"/>
      <c r="AU275" s="2"/>
      <c r="AV275" s="2"/>
      <c r="AW275" s="2"/>
      <c r="AX275" s="2"/>
      <c r="AY275" s="2"/>
      <c r="AZ275" s="2"/>
      <c r="BA275" s="2"/>
      <c r="BB275" s="2"/>
      <c r="BC275" s="2"/>
      <c r="BD275" s="2"/>
      <c r="BE275" s="2"/>
    </row>
    <row r="276" ht="13.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c r="AA276" s="2"/>
      <c r="AB276" s="2"/>
      <c r="AC276" s="2"/>
      <c r="AD276" s="2"/>
      <c r="AE276" s="2"/>
      <c r="AF276" s="2"/>
      <c r="AG276" s="2"/>
      <c r="AH276" s="2"/>
      <c r="AI276" s="2"/>
      <c r="AJ276" s="2"/>
      <c r="AK276" s="2"/>
      <c r="AL276" s="2"/>
      <c r="AM276" s="2"/>
      <c r="AN276" s="2"/>
      <c r="AO276" s="2"/>
      <c r="AP276" s="2"/>
      <c r="AQ276" s="2"/>
      <c r="AR276" s="2"/>
      <c r="AS276" s="2"/>
      <c r="AT276" s="2"/>
      <c r="AU276" s="2"/>
      <c r="AV276" s="2"/>
      <c r="AW276" s="2"/>
      <c r="AX276" s="2"/>
      <c r="AY276" s="2"/>
      <c r="AZ276" s="2"/>
      <c r="BA276" s="2"/>
      <c r="BB276" s="2"/>
      <c r="BC276" s="2"/>
      <c r="BD276" s="2"/>
      <c r="BE276" s="2"/>
    </row>
    <row r="277" ht="13.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c r="AA277" s="2"/>
      <c r="AB277" s="2"/>
      <c r="AC277" s="2"/>
      <c r="AD277" s="2"/>
      <c r="AE277" s="2"/>
      <c r="AF277" s="2"/>
      <c r="AG277" s="2"/>
      <c r="AH277" s="2"/>
      <c r="AI277" s="2"/>
      <c r="AJ277" s="2"/>
      <c r="AK277" s="2"/>
      <c r="AL277" s="2"/>
      <c r="AM277" s="2"/>
      <c r="AN277" s="2"/>
      <c r="AO277" s="2"/>
      <c r="AP277" s="2"/>
      <c r="AQ277" s="2"/>
      <c r="AR277" s="2"/>
      <c r="AS277" s="2"/>
      <c r="AT277" s="2"/>
      <c r="AU277" s="2"/>
      <c r="AV277" s="2"/>
      <c r="AW277" s="2"/>
      <c r="AX277" s="2"/>
      <c r="AY277" s="2"/>
      <c r="AZ277" s="2"/>
      <c r="BA277" s="2"/>
      <c r="BB277" s="2"/>
      <c r="BC277" s="2"/>
      <c r="BD277" s="2"/>
      <c r="BE277" s="2"/>
    </row>
    <row r="278" ht="13.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c r="AA278" s="2"/>
      <c r="AB278" s="2"/>
      <c r="AC278" s="2"/>
      <c r="AD278" s="2"/>
      <c r="AE278" s="2"/>
      <c r="AF278" s="2"/>
      <c r="AG278" s="2"/>
      <c r="AH278" s="2"/>
      <c r="AI278" s="2"/>
      <c r="AJ278" s="2"/>
      <c r="AK278" s="2"/>
      <c r="AL278" s="2"/>
      <c r="AM278" s="2"/>
      <c r="AN278" s="2"/>
      <c r="AO278" s="2"/>
      <c r="AP278" s="2"/>
      <c r="AQ278" s="2"/>
      <c r="AR278" s="2"/>
      <c r="AS278" s="2"/>
      <c r="AT278" s="2"/>
      <c r="AU278" s="2"/>
      <c r="AV278" s="2"/>
      <c r="AW278" s="2"/>
      <c r="AX278" s="2"/>
      <c r="AY278" s="2"/>
      <c r="AZ278" s="2"/>
      <c r="BA278" s="2"/>
      <c r="BB278" s="2"/>
      <c r="BC278" s="2"/>
      <c r="BD278" s="2"/>
      <c r="BE278" s="2"/>
    </row>
    <row r="279" ht="13.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c r="AA279" s="2"/>
      <c r="AB279" s="2"/>
      <c r="AC279" s="2"/>
      <c r="AD279" s="2"/>
      <c r="AE279" s="2"/>
      <c r="AF279" s="2"/>
      <c r="AG279" s="2"/>
      <c r="AH279" s="2"/>
      <c r="AI279" s="2"/>
      <c r="AJ279" s="2"/>
      <c r="AK279" s="2"/>
      <c r="AL279" s="2"/>
      <c r="AM279" s="2"/>
      <c r="AN279" s="2"/>
      <c r="AO279" s="2"/>
      <c r="AP279" s="2"/>
      <c r="AQ279" s="2"/>
      <c r="AR279" s="2"/>
      <c r="AS279" s="2"/>
      <c r="AT279" s="2"/>
      <c r="AU279" s="2"/>
      <c r="AV279" s="2"/>
      <c r="AW279" s="2"/>
      <c r="AX279" s="2"/>
      <c r="AY279" s="2"/>
      <c r="AZ279" s="2"/>
      <c r="BA279" s="2"/>
      <c r="BB279" s="2"/>
      <c r="BC279" s="2"/>
      <c r="BD279" s="2"/>
      <c r="BE279" s="2"/>
    </row>
    <row r="280" ht="13.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c r="AA280" s="2"/>
      <c r="AB280" s="2"/>
      <c r="AC280" s="2"/>
      <c r="AD280" s="2"/>
      <c r="AE280" s="2"/>
      <c r="AF280" s="2"/>
      <c r="AG280" s="2"/>
      <c r="AH280" s="2"/>
      <c r="AI280" s="2"/>
      <c r="AJ280" s="2"/>
      <c r="AK280" s="2"/>
      <c r="AL280" s="2"/>
      <c r="AM280" s="2"/>
      <c r="AN280" s="2"/>
      <c r="AO280" s="2"/>
      <c r="AP280" s="2"/>
      <c r="AQ280" s="2"/>
      <c r="AR280" s="2"/>
      <c r="AS280" s="2"/>
      <c r="AT280" s="2"/>
      <c r="AU280" s="2"/>
      <c r="AV280" s="2"/>
      <c r="AW280" s="2"/>
      <c r="AX280" s="2"/>
      <c r="AY280" s="2"/>
      <c r="AZ280" s="2"/>
      <c r="BA280" s="2"/>
      <c r="BB280" s="2"/>
      <c r="BC280" s="2"/>
      <c r="BD280" s="2"/>
      <c r="BE280" s="2"/>
    </row>
    <row r="281" ht="13.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c r="AA281" s="2"/>
      <c r="AB281" s="2"/>
      <c r="AC281" s="2"/>
      <c r="AD281" s="2"/>
      <c r="AE281" s="2"/>
      <c r="AF281" s="2"/>
      <c r="AG281" s="2"/>
      <c r="AH281" s="2"/>
      <c r="AI281" s="2"/>
      <c r="AJ281" s="2"/>
      <c r="AK281" s="2"/>
      <c r="AL281" s="2"/>
      <c r="AM281" s="2"/>
      <c r="AN281" s="2"/>
      <c r="AO281" s="2"/>
      <c r="AP281" s="2"/>
      <c r="AQ281" s="2"/>
      <c r="AR281" s="2"/>
      <c r="AS281" s="2"/>
      <c r="AT281" s="2"/>
      <c r="AU281" s="2"/>
      <c r="AV281" s="2"/>
      <c r="AW281" s="2"/>
      <c r="AX281" s="2"/>
      <c r="AY281" s="2"/>
      <c r="AZ281" s="2"/>
      <c r="BA281" s="2"/>
      <c r="BB281" s="2"/>
      <c r="BC281" s="2"/>
      <c r="BD281" s="2"/>
      <c r="BE281" s="2"/>
    </row>
    <row r="282" ht="13.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c r="AA282" s="2"/>
      <c r="AB282" s="2"/>
      <c r="AC282" s="2"/>
      <c r="AD282" s="2"/>
      <c r="AE282" s="2"/>
      <c r="AF282" s="2"/>
      <c r="AG282" s="2"/>
      <c r="AH282" s="2"/>
      <c r="AI282" s="2"/>
      <c r="AJ282" s="2"/>
      <c r="AK282" s="2"/>
      <c r="AL282" s="2"/>
      <c r="AM282" s="2"/>
      <c r="AN282" s="2"/>
      <c r="AO282" s="2"/>
      <c r="AP282" s="2"/>
      <c r="AQ282" s="2"/>
      <c r="AR282" s="2"/>
      <c r="AS282" s="2"/>
      <c r="AT282" s="2"/>
      <c r="AU282" s="2"/>
      <c r="AV282" s="2"/>
      <c r="AW282" s="2"/>
      <c r="AX282" s="2"/>
      <c r="AY282" s="2"/>
      <c r="AZ282" s="2"/>
      <c r="BA282" s="2"/>
      <c r="BB282" s="2"/>
      <c r="BC282" s="2"/>
      <c r="BD282" s="2"/>
      <c r="BE282" s="2"/>
    </row>
    <row r="283" ht="13.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c r="AA283" s="2"/>
      <c r="AB283" s="2"/>
      <c r="AC283" s="2"/>
      <c r="AD283" s="2"/>
      <c r="AE283" s="2"/>
      <c r="AF283" s="2"/>
      <c r="AG283" s="2"/>
      <c r="AH283" s="2"/>
      <c r="AI283" s="2"/>
      <c r="AJ283" s="2"/>
      <c r="AK283" s="2"/>
      <c r="AL283" s="2"/>
      <c r="AM283" s="2"/>
      <c r="AN283" s="2"/>
      <c r="AO283" s="2"/>
      <c r="AP283" s="2"/>
      <c r="AQ283" s="2"/>
      <c r="AR283" s="2"/>
      <c r="AS283" s="2"/>
      <c r="AT283" s="2"/>
      <c r="AU283" s="2"/>
      <c r="AV283" s="2"/>
      <c r="AW283" s="2"/>
      <c r="AX283" s="2"/>
      <c r="AY283" s="2"/>
      <c r="AZ283" s="2"/>
      <c r="BA283" s="2"/>
      <c r="BB283" s="2"/>
      <c r="BC283" s="2"/>
      <c r="BD283" s="2"/>
      <c r="BE283" s="2"/>
    </row>
    <row r="284" ht="13.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c r="AA284" s="2"/>
      <c r="AB284" s="2"/>
      <c r="AC284" s="2"/>
      <c r="AD284" s="2"/>
      <c r="AE284" s="2"/>
      <c r="AF284" s="2"/>
      <c r="AG284" s="2"/>
      <c r="AH284" s="2"/>
      <c r="AI284" s="2"/>
      <c r="AJ284" s="2"/>
      <c r="AK284" s="2"/>
      <c r="AL284" s="2"/>
      <c r="AM284" s="2"/>
      <c r="AN284" s="2"/>
      <c r="AO284" s="2"/>
      <c r="AP284" s="2"/>
      <c r="AQ284" s="2"/>
      <c r="AR284" s="2"/>
      <c r="AS284" s="2"/>
      <c r="AT284" s="2"/>
      <c r="AU284" s="2"/>
      <c r="AV284" s="2"/>
      <c r="AW284" s="2"/>
      <c r="AX284" s="2"/>
      <c r="AY284" s="2"/>
      <c r="AZ284" s="2"/>
      <c r="BA284" s="2"/>
      <c r="BB284" s="2"/>
      <c r="BC284" s="2"/>
      <c r="BD284" s="2"/>
      <c r="BE284" s="2"/>
    </row>
    <row r="285" ht="13.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c r="AA285" s="2"/>
      <c r="AB285" s="2"/>
      <c r="AC285" s="2"/>
      <c r="AD285" s="2"/>
      <c r="AE285" s="2"/>
      <c r="AF285" s="2"/>
      <c r="AG285" s="2"/>
      <c r="AH285" s="2"/>
      <c r="AI285" s="2"/>
      <c r="AJ285" s="2"/>
      <c r="AK285" s="2"/>
      <c r="AL285" s="2"/>
      <c r="AM285" s="2"/>
      <c r="AN285" s="2"/>
      <c r="AO285" s="2"/>
      <c r="AP285" s="2"/>
      <c r="AQ285" s="2"/>
      <c r="AR285" s="2"/>
      <c r="AS285" s="2"/>
      <c r="AT285" s="2"/>
      <c r="AU285" s="2"/>
      <c r="AV285" s="2"/>
      <c r="AW285" s="2"/>
      <c r="AX285" s="2"/>
      <c r="AY285" s="2"/>
      <c r="AZ285" s="2"/>
      <c r="BA285" s="2"/>
      <c r="BB285" s="2"/>
      <c r="BC285" s="2"/>
      <c r="BD285" s="2"/>
      <c r="BE285" s="2"/>
    </row>
    <row r="286" ht="13.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c r="AA286" s="2"/>
      <c r="AB286" s="2"/>
      <c r="AC286" s="2"/>
      <c r="AD286" s="2"/>
      <c r="AE286" s="2"/>
      <c r="AF286" s="2"/>
      <c r="AG286" s="2"/>
      <c r="AH286" s="2"/>
      <c r="AI286" s="2"/>
      <c r="AJ286" s="2"/>
      <c r="AK286" s="2"/>
      <c r="AL286" s="2"/>
      <c r="AM286" s="2"/>
      <c r="AN286" s="2"/>
      <c r="AO286" s="2"/>
      <c r="AP286" s="2"/>
      <c r="AQ286" s="2"/>
      <c r="AR286" s="2"/>
      <c r="AS286" s="2"/>
      <c r="AT286" s="2"/>
      <c r="AU286" s="2"/>
      <c r="AV286" s="2"/>
      <c r="AW286" s="2"/>
      <c r="AX286" s="2"/>
      <c r="AY286" s="2"/>
      <c r="AZ286" s="2"/>
      <c r="BA286" s="2"/>
      <c r="BB286" s="2"/>
      <c r="BC286" s="2"/>
      <c r="BD286" s="2"/>
      <c r="BE286" s="2"/>
    </row>
    <row r="287" ht="13.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c r="AA287" s="2"/>
      <c r="AB287" s="2"/>
      <c r="AC287" s="2"/>
      <c r="AD287" s="2"/>
      <c r="AE287" s="2"/>
      <c r="AF287" s="2"/>
      <c r="AG287" s="2"/>
      <c r="AH287" s="2"/>
      <c r="AI287" s="2"/>
      <c r="AJ287" s="2"/>
      <c r="AK287" s="2"/>
      <c r="AL287" s="2"/>
      <c r="AM287" s="2"/>
      <c r="AN287" s="2"/>
      <c r="AO287" s="2"/>
      <c r="AP287" s="2"/>
      <c r="AQ287" s="2"/>
      <c r="AR287" s="2"/>
      <c r="AS287" s="2"/>
      <c r="AT287" s="2"/>
      <c r="AU287" s="2"/>
      <c r="AV287" s="2"/>
      <c r="AW287" s="2"/>
      <c r="AX287" s="2"/>
      <c r="AY287" s="2"/>
      <c r="AZ287" s="2"/>
      <c r="BA287" s="2"/>
      <c r="BB287" s="2"/>
      <c r="BC287" s="2"/>
      <c r="BD287" s="2"/>
      <c r="BE287" s="2"/>
    </row>
    <row r="288" ht="13.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c r="AA288" s="2"/>
      <c r="AB288" s="2"/>
      <c r="AC288" s="2"/>
      <c r="AD288" s="2"/>
      <c r="AE288" s="2"/>
      <c r="AF288" s="2"/>
      <c r="AG288" s="2"/>
      <c r="AH288" s="2"/>
      <c r="AI288" s="2"/>
      <c r="AJ288" s="2"/>
      <c r="AK288" s="2"/>
      <c r="AL288" s="2"/>
      <c r="AM288" s="2"/>
      <c r="AN288" s="2"/>
      <c r="AO288" s="2"/>
      <c r="AP288" s="2"/>
      <c r="AQ288" s="2"/>
      <c r="AR288" s="2"/>
      <c r="AS288" s="2"/>
      <c r="AT288" s="2"/>
      <c r="AU288" s="2"/>
      <c r="AV288" s="2"/>
      <c r="AW288" s="2"/>
      <c r="AX288" s="2"/>
      <c r="AY288" s="2"/>
      <c r="AZ288" s="2"/>
      <c r="BA288" s="2"/>
      <c r="BB288" s="2"/>
      <c r="BC288" s="2"/>
      <c r="BD288" s="2"/>
      <c r="BE288" s="2"/>
    </row>
    <row r="289" ht="13.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c r="AA289" s="2"/>
      <c r="AB289" s="2"/>
      <c r="AC289" s="2"/>
      <c r="AD289" s="2"/>
      <c r="AE289" s="2"/>
      <c r="AF289" s="2"/>
      <c r="AG289" s="2"/>
      <c r="AH289" s="2"/>
      <c r="AI289" s="2"/>
      <c r="AJ289" s="2"/>
      <c r="AK289" s="2"/>
      <c r="AL289" s="2"/>
      <c r="AM289" s="2"/>
      <c r="AN289" s="2"/>
      <c r="AO289" s="2"/>
      <c r="AP289" s="2"/>
      <c r="AQ289" s="2"/>
      <c r="AR289" s="2"/>
      <c r="AS289" s="2"/>
      <c r="AT289" s="2"/>
      <c r="AU289" s="2"/>
      <c r="AV289" s="2"/>
      <c r="AW289" s="2"/>
      <c r="AX289" s="2"/>
      <c r="AY289" s="2"/>
      <c r="AZ289" s="2"/>
      <c r="BA289" s="2"/>
      <c r="BB289" s="2"/>
      <c r="BC289" s="2"/>
      <c r="BD289" s="2"/>
      <c r="BE289" s="2"/>
    </row>
    <row r="290" ht="13.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c r="AA290" s="2"/>
      <c r="AB290" s="2"/>
      <c r="AC290" s="2"/>
      <c r="AD290" s="2"/>
      <c r="AE290" s="2"/>
      <c r="AF290" s="2"/>
      <c r="AG290" s="2"/>
      <c r="AH290" s="2"/>
      <c r="AI290" s="2"/>
      <c r="AJ290" s="2"/>
      <c r="AK290" s="2"/>
      <c r="AL290" s="2"/>
      <c r="AM290" s="2"/>
      <c r="AN290" s="2"/>
      <c r="AO290" s="2"/>
      <c r="AP290" s="2"/>
      <c r="AQ290" s="2"/>
      <c r="AR290" s="2"/>
      <c r="AS290" s="2"/>
      <c r="AT290" s="2"/>
      <c r="AU290" s="2"/>
      <c r="AV290" s="2"/>
      <c r="AW290" s="2"/>
      <c r="AX290" s="2"/>
      <c r="AY290" s="2"/>
      <c r="AZ290" s="2"/>
      <c r="BA290" s="2"/>
      <c r="BB290" s="2"/>
      <c r="BC290" s="2"/>
      <c r="BD290" s="2"/>
      <c r="BE290" s="2"/>
    </row>
    <row r="291" ht="13.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c r="AA291" s="2"/>
      <c r="AB291" s="2"/>
      <c r="AC291" s="2"/>
      <c r="AD291" s="2"/>
      <c r="AE291" s="2"/>
      <c r="AF291" s="2"/>
      <c r="AG291" s="2"/>
      <c r="AH291" s="2"/>
      <c r="AI291" s="2"/>
      <c r="AJ291" s="2"/>
      <c r="AK291" s="2"/>
      <c r="AL291" s="2"/>
      <c r="AM291" s="2"/>
      <c r="AN291" s="2"/>
      <c r="AO291" s="2"/>
      <c r="AP291" s="2"/>
      <c r="AQ291" s="2"/>
      <c r="AR291" s="2"/>
      <c r="AS291" s="2"/>
      <c r="AT291" s="2"/>
      <c r="AU291" s="2"/>
      <c r="AV291" s="2"/>
      <c r="AW291" s="2"/>
      <c r="AX291" s="2"/>
      <c r="AY291" s="2"/>
      <c r="AZ291" s="2"/>
      <c r="BA291" s="2"/>
      <c r="BB291" s="2"/>
      <c r="BC291" s="2"/>
      <c r="BD291" s="2"/>
      <c r="BE291" s="2"/>
    </row>
    <row r="292" ht="13.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c r="AA292" s="2"/>
      <c r="AB292" s="2"/>
      <c r="AC292" s="2"/>
      <c r="AD292" s="2"/>
      <c r="AE292" s="2"/>
      <c r="AF292" s="2"/>
      <c r="AG292" s="2"/>
      <c r="AH292" s="2"/>
      <c r="AI292" s="2"/>
      <c r="AJ292" s="2"/>
      <c r="AK292" s="2"/>
      <c r="AL292" s="2"/>
      <c r="AM292" s="2"/>
      <c r="AN292" s="2"/>
      <c r="AO292" s="2"/>
      <c r="AP292" s="2"/>
      <c r="AQ292" s="2"/>
      <c r="AR292" s="2"/>
      <c r="AS292" s="2"/>
      <c r="AT292" s="2"/>
      <c r="AU292" s="2"/>
      <c r="AV292" s="2"/>
      <c r="AW292" s="2"/>
      <c r="AX292" s="2"/>
      <c r="AY292" s="2"/>
      <c r="AZ292" s="2"/>
      <c r="BA292" s="2"/>
      <c r="BB292" s="2"/>
      <c r="BC292" s="2"/>
      <c r="BD292" s="2"/>
      <c r="BE292" s="2"/>
    </row>
    <row r="293" ht="13.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c r="AA293" s="2"/>
      <c r="AB293" s="2"/>
      <c r="AC293" s="2"/>
      <c r="AD293" s="2"/>
      <c r="AE293" s="2"/>
      <c r="AF293" s="2"/>
      <c r="AG293" s="2"/>
      <c r="AH293" s="2"/>
      <c r="AI293" s="2"/>
      <c r="AJ293" s="2"/>
      <c r="AK293" s="2"/>
      <c r="AL293" s="2"/>
      <c r="AM293" s="2"/>
      <c r="AN293" s="2"/>
      <c r="AO293" s="2"/>
      <c r="AP293" s="2"/>
      <c r="AQ293" s="2"/>
      <c r="AR293" s="2"/>
      <c r="AS293" s="2"/>
      <c r="AT293" s="2"/>
      <c r="AU293" s="2"/>
      <c r="AV293" s="2"/>
      <c r="AW293" s="2"/>
      <c r="AX293" s="2"/>
      <c r="AY293" s="2"/>
      <c r="AZ293" s="2"/>
      <c r="BA293" s="2"/>
      <c r="BB293" s="2"/>
      <c r="BC293" s="2"/>
      <c r="BD293" s="2"/>
      <c r="BE293" s="2"/>
    </row>
    <row r="294" ht="13.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c r="AA294" s="2"/>
      <c r="AB294" s="2"/>
      <c r="AC294" s="2"/>
      <c r="AD294" s="2"/>
      <c r="AE294" s="2"/>
      <c r="AF294" s="2"/>
      <c r="AG294" s="2"/>
      <c r="AH294" s="2"/>
      <c r="AI294" s="2"/>
      <c r="AJ294" s="2"/>
      <c r="AK294" s="2"/>
      <c r="AL294" s="2"/>
      <c r="AM294" s="2"/>
      <c r="AN294" s="2"/>
      <c r="AO294" s="2"/>
      <c r="AP294" s="2"/>
      <c r="AQ294" s="2"/>
      <c r="AR294" s="2"/>
      <c r="AS294" s="2"/>
      <c r="AT294" s="2"/>
      <c r="AU294" s="2"/>
      <c r="AV294" s="2"/>
      <c r="AW294" s="2"/>
      <c r="AX294" s="2"/>
      <c r="AY294" s="2"/>
      <c r="AZ294" s="2"/>
      <c r="BA294" s="2"/>
      <c r="BB294" s="2"/>
      <c r="BC294" s="2"/>
      <c r="BD294" s="2"/>
      <c r="BE294" s="2"/>
    </row>
    <row r="295" ht="13.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c r="AA295" s="2"/>
      <c r="AB295" s="2"/>
      <c r="AC295" s="2"/>
      <c r="AD295" s="2"/>
      <c r="AE295" s="2"/>
      <c r="AF295" s="2"/>
      <c r="AG295" s="2"/>
      <c r="AH295" s="2"/>
      <c r="AI295" s="2"/>
      <c r="AJ295" s="2"/>
      <c r="AK295" s="2"/>
      <c r="AL295" s="2"/>
      <c r="AM295" s="2"/>
      <c r="AN295" s="2"/>
      <c r="AO295" s="2"/>
      <c r="AP295" s="2"/>
      <c r="AQ295" s="2"/>
      <c r="AR295" s="2"/>
      <c r="AS295" s="2"/>
      <c r="AT295" s="2"/>
      <c r="AU295" s="2"/>
      <c r="AV295" s="2"/>
      <c r="AW295" s="2"/>
      <c r="AX295" s="2"/>
      <c r="AY295" s="2"/>
      <c r="AZ295" s="2"/>
      <c r="BA295" s="2"/>
      <c r="BB295" s="2"/>
      <c r="BC295" s="2"/>
      <c r="BD295" s="2"/>
      <c r="BE295" s="2"/>
    </row>
    <row r="296" ht="13.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c r="AA296" s="2"/>
      <c r="AB296" s="2"/>
      <c r="AC296" s="2"/>
      <c r="AD296" s="2"/>
      <c r="AE296" s="2"/>
      <c r="AF296" s="2"/>
      <c r="AG296" s="2"/>
      <c r="AH296" s="2"/>
      <c r="AI296" s="2"/>
      <c r="AJ296" s="2"/>
      <c r="AK296" s="2"/>
      <c r="AL296" s="2"/>
      <c r="AM296" s="2"/>
      <c r="AN296" s="2"/>
      <c r="AO296" s="2"/>
      <c r="AP296" s="2"/>
      <c r="AQ296" s="2"/>
      <c r="AR296" s="2"/>
      <c r="AS296" s="2"/>
      <c r="AT296" s="2"/>
      <c r="AU296" s="2"/>
      <c r="AV296" s="2"/>
      <c r="AW296" s="2"/>
      <c r="AX296" s="2"/>
      <c r="AY296" s="2"/>
      <c r="AZ296" s="2"/>
      <c r="BA296" s="2"/>
      <c r="BB296" s="2"/>
      <c r="BC296" s="2"/>
      <c r="BD296" s="2"/>
      <c r="BE296" s="2"/>
    </row>
    <row r="297" ht="13.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c r="AA297" s="2"/>
      <c r="AB297" s="2"/>
      <c r="AC297" s="2"/>
      <c r="AD297" s="2"/>
      <c r="AE297" s="2"/>
      <c r="AF297" s="2"/>
      <c r="AG297" s="2"/>
      <c r="AH297" s="2"/>
      <c r="AI297" s="2"/>
      <c r="AJ297" s="2"/>
      <c r="AK297" s="2"/>
      <c r="AL297" s="2"/>
      <c r="AM297" s="2"/>
      <c r="AN297" s="2"/>
      <c r="AO297" s="2"/>
      <c r="AP297" s="2"/>
      <c r="AQ297" s="2"/>
      <c r="AR297" s="2"/>
      <c r="AS297" s="2"/>
      <c r="AT297" s="2"/>
      <c r="AU297" s="2"/>
      <c r="AV297" s="2"/>
      <c r="AW297" s="2"/>
      <c r="AX297" s="2"/>
      <c r="AY297" s="2"/>
      <c r="AZ297" s="2"/>
      <c r="BA297" s="2"/>
      <c r="BB297" s="2"/>
      <c r="BC297" s="2"/>
      <c r="BD297" s="2"/>
      <c r="BE297" s="2"/>
    </row>
    <row r="298" ht="13.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c r="AA298" s="2"/>
      <c r="AB298" s="2"/>
      <c r="AC298" s="2"/>
      <c r="AD298" s="2"/>
      <c r="AE298" s="2"/>
      <c r="AF298" s="2"/>
      <c r="AG298" s="2"/>
      <c r="AH298" s="2"/>
      <c r="AI298" s="2"/>
      <c r="AJ298" s="2"/>
      <c r="AK298" s="2"/>
      <c r="AL298" s="2"/>
      <c r="AM298" s="2"/>
      <c r="AN298" s="2"/>
      <c r="AO298" s="2"/>
      <c r="AP298" s="2"/>
      <c r="AQ298" s="2"/>
      <c r="AR298" s="2"/>
      <c r="AS298" s="2"/>
      <c r="AT298" s="2"/>
      <c r="AU298" s="2"/>
      <c r="AV298" s="2"/>
      <c r="AW298" s="2"/>
      <c r="AX298" s="2"/>
      <c r="AY298" s="2"/>
      <c r="AZ298" s="2"/>
      <c r="BA298" s="2"/>
      <c r="BB298" s="2"/>
      <c r="BC298" s="2"/>
      <c r="BD298" s="2"/>
      <c r="BE298" s="2"/>
    </row>
    <row r="299" ht="13.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c r="AA299" s="2"/>
      <c r="AB299" s="2"/>
      <c r="AC299" s="2"/>
      <c r="AD299" s="2"/>
      <c r="AE299" s="2"/>
      <c r="AF299" s="2"/>
      <c r="AG299" s="2"/>
      <c r="AH299" s="2"/>
      <c r="AI299" s="2"/>
      <c r="AJ299" s="2"/>
      <c r="AK299" s="2"/>
      <c r="AL299" s="2"/>
      <c r="AM299" s="2"/>
      <c r="AN299" s="2"/>
      <c r="AO299" s="2"/>
      <c r="AP299" s="2"/>
      <c r="AQ299" s="2"/>
      <c r="AR299" s="2"/>
      <c r="AS299" s="2"/>
      <c r="AT299" s="2"/>
      <c r="AU299" s="2"/>
      <c r="AV299" s="2"/>
      <c r="AW299" s="2"/>
      <c r="AX299" s="2"/>
      <c r="AY299" s="2"/>
      <c r="AZ299" s="2"/>
      <c r="BA299" s="2"/>
      <c r="BB299" s="2"/>
      <c r="BC299" s="2"/>
      <c r="BD299" s="2"/>
      <c r="BE299" s="2"/>
    </row>
    <row r="300" ht="13.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c r="AA300" s="2"/>
      <c r="AB300" s="2"/>
      <c r="AC300" s="2"/>
      <c r="AD300" s="2"/>
      <c r="AE300" s="2"/>
      <c r="AF300" s="2"/>
      <c r="AG300" s="2"/>
      <c r="AH300" s="2"/>
      <c r="AI300" s="2"/>
      <c r="AJ300" s="2"/>
      <c r="AK300" s="2"/>
      <c r="AL300" s="2"/>
      <c r="AM300" s="2"/>
      <c r="AN300" s="2"/>
      <c r="AO300" s="2"/>
      <c r="AP300" s="2"/>
      <c r="AQ300" s="2"/>
      <c r="AR300" s="2"/>
      <c r="AS300" s="2"/>
      <c r="AT300" s="2"/>
      <c r="AU300" s="2"/>
      <c r="AV300" s="2"/>
      <c r="AW300" s="2"/>
      <c r="AX300" s="2"/>
      <c r="AY300" s="2"/>
      <c r="AZ300" s="2"/>
      <c r="BA300" s="2"/>
      <c r="BB300" s="2"/>
      <c r="BC300" s="2"/>
      <c r="BD300" s="2"/>
      <c r="BE300" s="2"/>
    </row>
    <row r="301" ht="13.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c r="AA301" s="2"/>
      <c r="AB301" s="2"/>
      <c r="AC301" s="2"/>
      <c r="AD301" s="2"/>
      <c r="AE301" s="2"/>
      <c r="AF301" s="2"/>
      <c r="AG301" s="2"/>
      <c r="AH301" s="2"/>
      <c r="AI301" s="2"/>
      <c r="AJ301" s="2"/>
      <c r="AK301" s="2"/>
      <c r="AL301" s="2"/>
      <c r="AM301" s="2"/>
      <c r="AN301" s="2"/>
      <c r="AO301" s="2"/>
      <c r="AP301" s="2"/>
      <c r="AQ301" s="2"/>
      <c r="AR301" s="2"/>
      <c r="AS301" s="2"/>
      <c r="AT301" s="2"/>
      <c r="AU301" s="2"/>
      <c r="AV301" s="2"/>
      <c r="AW301" s="2"/>
      <c r="AX301" s="2"/>
      <c r="AY301" s="2"/>
      <c r="AZ301" s="2"/>
      <c r="BA301" s="2"/>
      <c r="BB301" s="2"/>
      <c r="BC301" s="2"/>
      <c r="BD301" s="2"/>
      <c r="BE301" s="2"/>
    </row>
    <row r="302" ht="13.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c r="AA302" s="2"/>
      <c r="AB302" s="2"/>
      <c r="AC302" s="2"/>
      <c r="AD302" s="2"/>
      <c r="AE302" s="2"/>
      <c r="AF302" s="2"/>
      <c r="AG302" s="2"/>
      <c r="AH302" s="2"/>
      <c r="AI302" s="2"/>
      <c r="AJ302" s="2"/>
      <c r="AK302" s="2"/>
      <c r="AL302" s="2"/>
      <c r="AM302" s="2"/>
      <c r="AN302" s="2"/>
      <c r="AO302" s="2"/>
      <c r="AP302" s="2"/>
      <c r="AQ302" s="2"/>
      <c r="AR302" s="2"/>
      <c r="AS302" s="2"/>
      <c r="AT302" s="2"/>
      <c r="AU302" s="2"/>
      <c r="AV302" s="2"/>
      <c r="AW302" s="2"/>
      <c r="AX302" s="2"/>
      <c r="AY302" s="2"/>
      <c r="AZ302" s="2"/>
      <c r="BA302" s="2"/>
      <c r="BB302" s="2"/>
      <c r="BC302" s="2"/>
      <c r="BD302" s="2"/>
      <c r="BE302" s="2"/>
    </row>
    <row r="303" ht="13.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c r="AA303" s="2"/>
      <c r="AB303" s="2"/>
      <c r="AC303" s="2"/>
      <c r="AD303" s="2"/>
      <c r="AE303" s="2"/>
      <c r="AF303" s="2"/>
      <c r="AG303" s="2"/>
      <c r="AH303" s="2"/>
      <c r="AI303" s="2"/>
      <c r="AJ303" s="2"/>
      <c r="AK303" s="2"/>
      <c r="AL303" s="2"/>
      <c r="AM303" s="2"/>
      <c r="AN303" s="2"/>
      <c r="AO303" s="2"/>
      <c r="AP303" s="2"/>
      <c r="AQ303" s="2"/>
      <c r="AR303" s="2"/>
      <c r="AS303" s="2"/>
      <c r="AT303" s="2"/>
      <c r="AU303" s="2"/>
      <c r="AV303" s="2"/>
      <c r="AW303" s="2"/>
      <c r="AX303" s="2"/>
      <c r="AY303" s="2"/>
      <c r="AZ303" s="2"/>
      <c r="BA303" s="2"/>
      <c r="BB303" s="2"/>
      <c r="BC303" s="2"/>
      <c r="BD303" s="2"/>
      <c r="BE303" s="2"/>
    </row>
    <row r="304" ht="13.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c r="AA304" s="2"/>
      <c r="AB304" s="2"/>
      <c r="AC304" s="2"/>
      <c r="AD304" s="2"/>
      <c r="AE304" s="2"/>
      <c r="AF304" s="2"/>
      <c r="AG304" s="2"/>
      <c r="AH304" s="2"/>
      <c r="AI304" s="2"/>
      <c r="AJ304" s="2"/>
      <c r="AK304" s="2"/>
      <c r="AL304" s="2"/>
      <c r="AM304" s="2"/>
      <c r="AN304" s="2"/>
      <c r="AO304" s="2"/>
      <c r="AP304" s="2"/>
      <c r="AQ304" s="2"/>
      <c r="AR304" s="2"/>
      <c r="AS304" s="2"/>
      <c r="AT304" s="2"/>
      <c r="AU304" s="2"/>
      <c r="AV304" s="2"/>
      <c r="AW304" s="2"/>
      <c r="AX304" s="2"/>
      <c r="AY304" s="2"/>
      <c r="AZ304" s="2"/>
      <c r="BA304" s="2"/>
      <c r="BB304" s="2"/>
      <c r="BC304" s="2"/>
      <c r="BD304" s="2"/>
      <c r="BE304" s="2"/>
    </row>
    <row r="305" ht="13.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c r="AA305" s="2"/>
      <c r="AB305" s="2"/>
      <c r="AC305" s="2"/>
      <c r="AD305" s="2"/>
      <c r="AE305" s="2"/>
      <c r="AF305" s="2"/>
      <c r="AG305" s="2"/>
      <c r="AH305" s="2"/>
      <c r="AI305" s="2"/>
      <c r="AJ305" s="2"/>
      <c r="AK305" s="2"/>
      <c r="AL305" s="2"/>
      <c r="AM305" s="2"/>
      <c r="AN305" s="2"/>
      <c r="AO305" s="2"/>
      <c r="AP305" s="2"/>
      <c r="AQ305" s="2"/>
      <c r="AR305" s="2"/>
      <c r="AS305" s="2"/>
      <c r="AT305" s="2"/>
      <c r="AU305" s="2"/>
      <c r="AV305" s="2"/>
      <c r="AW305" s="2"/>
      <c r="AX305" s="2"/>
      <c r="AY305" s="2"/>
      <c r="AZ305" s="2"/>
      <c r="BA305" s="2"/>
      <c r="BB305" s="2"/>
      <c r="BC305" s="2"/>
      <c r="BD305" s="2"/>
      <c r="BE305" s="2"/>
    </row>
    <row r="306" ht="13.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c r="AA306" s="2"/>
      <c r="AB306" s="2"/>
      <c r="AC306" s="2"/>
      <c r="AD306" s="2"/>
      <c r="AE306" s="2"/>
      <c r="AF306" s="2"/>
      <c r="AG306" s="2"/>
      <c r="AH306" s="2"/>
      <c r="AI306" s="2"/>
      <c r="AJ306" s="2"/>
      <c r="AK306" s="2"/>
      <c r="AL306" s="2"/>
      <c r="AM306" s="2"/>
      <c r="AN306" s="2"/>
      <c r="AO306" s="2"/>
      <c r="AP306" s="2"/>
      <c r="AQ306" s="2"/>
      <c r="AR306" s="2"/>
      <c r="AS306" s="2"/>
      <c r="AT306" s="2"/>
      <c r="AU306" s="2"/>
      <c r="AV306" s="2"/>
      <c r="AW306" s="2"/>
      <c r="AX306" s="2"/>
      <c r="AY306" s="2"/>
      <c r="AZ306" s="2"/>
      <c r="BA306" s="2"/>
      <c r="BB306" s="2"/>
      <c r="BC306" s="2"/>
      <c r="BD306" s="2"/>
      <c r="BE306" s="2"/>
    </row>
    <row r="307" ht="13.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c r="AA307" s="2"/>
      <c r="AB307" s="2"/>
      <c r="AC307" s="2"/>
      <c r="AD307" s="2"/>
      <c r="AE307" s="2"/>
      <c r="AF307" s="2"/>
      <c r="AG307" s="2"/>
      <c r="AH307" s="2"/>
      <c r="AI307" s="2"/>
      <c r="AJ307" s="2"/>
      <c r="AK307" s="2"/>
      <c r="AL307" s="2"/>
      <c r="AM307" s="2"/>
      <c r="AN307" s="2"/>
      <c r="AO307" s="2"/>
      <c r="AP307" s="2"/>
      <c r="AQ307" s="2"/>
      <c r="AR307" s="2"/>
      <c r="AS307" s="2"/>
      <c r="AT307" s="2"/>
      <c r="AU307" s="2"/>
      <c r="AV307" s="2"/>
      <c r="AW307" s="2"/>
      <c r="AX307" s="2"/>
      <c r="AY307" s="2"/>
      <c r="AZ307" s="2"/>
      <c r="BA307" s="2"/>
      <c r="BB307" s="2"/>
      <c r="BC307" s="2"/>
      <c r="BD307" s="2"/>
      <c r="BE307" s="2"/>
    </row>
    <row r="308" ht="13.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c r="AA308" s="2"/>
      <c r="AB308" s="2"/>
      <c r="AC308" s="2"/>
      <c r="AD308" s="2"/>
      <c r="AE308" s="2"/>
      <c r="AF308" s="2"/>
      <c r="AG308" s="2"/>
      <c r="AH308" s="2"/>
      <c r="AI308" s="2"/>
      <c r="AJ308" s="2"/>
      <c r="AK308" s="2"/>
      <c r="AL308" s="2"/>
      <c r="AM308" s="2"/>
      <c r="AN308" s="2"/>
      <c r="AO308" s="2"/>
      <c r="AP308" s="2"/>
      <c r="AQ308" s="2"/>
      <c r="AR308" s="2"/>
      <c r="AS308" s="2"/>
      <c r="AT308" s="2"/>
      <c r="AU308" s="2"/>
      <c r="AV308" s="2"/>
      <c r="AW308" s="2"/>
      <c r="AX308" s="2"/>
      <c r="AY308" s="2"/>
      <c r="AZ308" s="2"/>
      <c r="BA308" s="2"/>
      <c r="BB308" s="2"/>
      <c r="BC308" s="2"/>
      <c r="BD308" s="2"/>
      <c r="BE308" s="2"/>
    </row>
    <row r="309" ht="13.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c r="AA309" s="2"/>
      <c r="AB309" s="2"/>
      <c r="AC309" s="2"/>
      <c r="AD309" s="2"/>
      <c r="AE309" s="2"/>
      <c r="AF309" s="2"/>
      <c r="AG309" s="2"/>
      <c r="AH309" s="2"/>
      <c r="AI309" s="2"/>
      <c r="AJ309" s="2"/>
      <c r="AK309" s="2"/>
      <c r="AL309" s="2"/>
      <c r="AM309" s="2"/>
      <c r="AN309" s="2"/>
      <c r="AO309" s="2"/>
      <c r="AP309" s="2"/>
      <c r="AQ309" s="2"/>
      <c r="AR309" s="2"/>
      <c r="AS309" s="2"/>
      <c r="AT309" s="2"/>
      <c r="AU309" s="2"/>
      <c r="AV309" s="2"/>
      <c r="AW309" s="2"/>
      <c r="AX309" s="2"/>
      <c r="AY309" s="2"/>
      <c r="AZ309" s="2"/>
      <c r="BA309" s="2"/>
      <c r="BB309" s="2"/>
      <c r="BC309" s="2"/>
      <c r="BD309" s="2"/>
      <c r="BE309" s="2"/>
    </row>
    <row r="310" ht="13.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c r="AA310" s="2"/>
      <c r="AB310" s="2"/>
      <c r="AC310" s="2"/>
      <c r="AD310" s="2"/>
      <c r="AE310" s="2"/>
      <c r="AF310" s="2"/>
      <c r="AG310" s="2"/>
      <c r="AH310" s="2"/>
      <c r="AI310" s="2"/>
      <c r="AJ310" s="2"/>
      <c r="AK310" s="2"/>
      <c r="AL310" s="2"/>
      <c r="AM310" s="2"/>
      <c r="AN310" s="2"/>
      <c r="AO310" s="2"/>
      <c r="AP310" s="2"/>
      <c r="AQ310" s="2"/>
      <c r="AR310" s="2"/>
      <c r="AS310" s="2"/>
      <c r="AT310" s="2"/>
      <c r="AU310" s="2"/>
      <c r="AV310" s="2"/>
      <c r="AW310" s="2"/>
      <c r="AX310" s="2"/>
      <c r="AY310" s="2"/>
      <c r="AZ310" s="2"/>
      <c r="BA310" s="2"/>
      <c r="BB310" s="2"/>
      <c r="BC310" s="2"/>
      <c r="BD310" s="2"/>
      <c r="BE310" s="2"/>
    </row>
    <row r="311" ht="13.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c r="AA311" s="2"/>
      <c r="AB311" s="2"/>
      <c r="AC311" s="2"/>
      <c r="AD311" s="2"/>
      <c r="AE311" s="2"/>
      <c r="AF311" s="2"/>
      <c r="AG311" s="2"/>
      <c r="AH311" s="2"/>
      <c r="AI311" s="2"/>
      <c r="AJ311" s="2"/>
      <c r="AK311" s="2"/>
      <c r="AL311" s="2"/>
      <c r="AM311" s="2"/>
      <c r="AN311" s="2"/>
      <c r="AO311" s="2"/>
      <c r="AP311" s="2"/>
      <c r="AQ311" s="2"/>
      <c r="AR311" s="2"/>
      <c r="AS311" s="2"/>
      <c r="AT311" s="2"/>
      <c r="AU311" s="2"/>
      <c r="AV311" s="2"/>
      <c r="AW311" s="2"/>
      <c r="AX311" s="2"/>
      <c r="AY311" s="2"/>
      <c r="AZ311" s="2"/>
      <c r="BA311" s="2"/>
      <c r="BB311" s="2"/>
      <c r="BC311" s="2"/>
      <c r="BD311" s="2"/>
      <c r="BE311" s="2"/>
    </row>
    <row r="312" ht="13.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c r="AA312" s="2"/>
      <c r="AB312" s="2"/>
      <c r="AC312" s="2"/>
      <c r="AD312" s="2"/>
      <c r="AE312" s="2"/>
      <c r="AF312" s="2"/>
      <c r="AG312" s="2"/>
      <c r="AH312" s="2"/>
      <c r="AI312" s="2"/>
      <c r="AJ312" s="2"/>
      <c r="AK312" s="2"/>
      <c r="AL312" s="2"/>
      <c r="AM312" s="2"/>
      <c r="AN312" s="2"/>
      <c r="AO312" s="2"/>
      <c r="AP312" s="2"/>
      <c r="AQ312" s="2"/>
      <c r="AR312" s="2"/>
      <c r="AS312" s="2"/>
      <c r="AT312" s="2"/>
      <c r="AU312" s="2"/>
      <c r="AV312" s="2"/>
      <c r="AW312" s="2"/>
      <c r="AX312" s="2"/>
      <c r="AY312" s="2"/>
      <c r="AZ312" s="2"/>
      <c r="BA312" s="2"/>
      <c r="BB312" s="2"/>
      <c r="BC312" s="2"/>
      <c r="BD312" s="2"/>
      <c r="BE312" s="2"/>
    </row>
    <row r="313" ht="13.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c r="AA313" s="2"/>
      <c r="AB313" s="2"/>
      <c r="AC313" s="2"/>
      <c r="AD313" s="2"/>
      <c r="AE313" s="2"/>
      <c r="AF313" s="2"/>
      <c r="AG313" s="2"/>
      <c r="AH313" s="2"/>
      <c r="AI313" s="2"/>
      <c r="AJ313" s="2"/>
      <c r="AK313" s="2"/>
      <c r="AL313" s="2"/>
      <c r="AM313" s="2"/>
      <c r="AN313" s="2"/>
      <c r="AO313" s="2"/>
      <c r="AP313" s="2"/>
      <c r="AQ313" s="2"/>
      <c r="AR313" s="2"/>
      <c r="AS313" s="2"/>
      <c r="AT313" s="2"/>
      <c r="AU313" s="2"/>
      <c r="AV313" s="2"/>
      <c r="AW313" s="2"/>
      <c r="AX313" s="2"/>
      <c r="AY313" s="2"/>
      <c r="AZ313" s="2"/>
      <c r="BA313" s="2"/>
      <c r="BB313" s="2"/>
      <c r="BC313" s="2"/>
      <c r="BD313" s="2"/>
      <c r="BE313" s="2"/>
    </row>
    <row r="314" ht="13.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c r="AA314" s="2"/>
      <c r="AB314" s="2"/>
      <c r="AC314" s="2"/>
      <c r="AD314" s="2"/>
      <c r="AE314" s="2"/>
      <c r="AF314" s="2"/>
      <c r="AG314" s="2"/>
      <c r="AH314" s="2"/>
      <c r="AI314" s="2"/>
      <c r="AJ314" s="2"/>
      <c r="AK314" s="2"/>
      <c r="AL314" s="2"/>
      <c r="AM314" s="2"/>
      <c r="AN314" s="2"/>
      <c r="AO314" s="2"/>
      <c r="AP314" s="2"/>
      <c r="AQ314" s="2"/>
      <c r="AR314" s="2"/>
      <c r="AS314" s="2"/>
      <c r="AT314" s="2"/>
      <c r="AU314" s="2"/>
      <c r="AV314" s="2"/>
      <c r="AW314" s="2"/>
      <c r="AX314" s="2"/>
      <c r="AY314" s="2"/>
      <c r="AZ314" s="2"/>
      <c r="BA314" s="2"/>
      <c r="BB314" s="2"/>
      <c r="BC314" s="2"/>
      <c r="BD314" s="2"/>
      <c r="BE314" s="2"/>
    </row>
    <row r="315" ht="13.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c r="AA315" s="2"/>
      <c r="AB315" s="2"/>
      <c r="AC315" s="2"/>
      <c r="AD315" s="2"/>
      <c r="AE315" s="2"/>
      <c r="AF315" s="2"/>
      <c r="AG315" s="2"/>
      <c r="AH315" s="2"/>
      <c r="AI315" s="2"/>
      <c r="AJ315" s="2"/>
      <c r="AK315" s="2"/>
      <c r="AL315" s="2"/>
      <c r="AM315" s="2"/>
      <c r="AN315" s="2"/>
      <c r="AO315" s="2"/>
      <c r="AP315" s="2"/>
      <c r="AQ315" s="2"/>
      <c r="AR315" s="2"/>
      <c r="AS315" s="2"/>
      <c r="AT315" s="2"/>
      <c r="AU315" s="2"/>
      <c r="AV315" s="2"/>
      <c r="AW315" s="2"/>
      <c r="AX315" s="2"/>
      <c r="AY315" s="2"/>
      <c r="AZ315" s="2"/>
      <c r="BA315" s="2"/>
      <c r="BB315" s="2"/>
      <c r="BC315" s="2"/>
      <c r="BD315" s="2"/>
      <c r="BE315" s="2"/>
    </row>
    <row r="316" ht="13.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c r="AA316" s="2"/>
      <c r="AB316" s="2"/>
      <c r="AC316" s="2"/>
      <c r="AD316" s="2"/>
      <c r="AE316" s="2"/>
      <c r="AF316" s="2"/>
      <c r="AG316" s="2"/>
      <c r="AH316" s="2"/>
      <c r="AI316" s="2"/>
      <c r="AJ316" s="2"/>
      <c r="AK316" s="2"/>
      <c r="AL316" s="2"/>
      <c r="AM316" s="2"/>
      <c r="AN316" s="2"/>
      <c r="AO316" s="2"/>
      <c r="AP316" s="2"/>
      <c r="AQ316" s="2"/>
      <c r="AR316" s="2"/>
      <c r="AS316" s="2"/>
      <c r="AT316" s="2"/>
      <c r="AU316" s="2"/>
      <c r="AV316" s="2"/>
      <c r="AW316" s="2"/>
      <c r="AX316" s="2"/>
      <c r="AY316" s="2"/>
      <c r="AZ316" s="2"/>
      <c r="BA316" s="2"/>
      <c r="BB316" s="2"/>
      <c r="BC316" s="2"/>
      <c r="BD316" s="2"/>
      <c r="BE316" s="2"/>
    </row>
    <row r="317" ht="13.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c r="AA317" s="2"/>
      <c r="AB317" s="2"/>
      <c r="AC317" s="2"/>
      <c r="AD317" s="2"/>
      <c r="AE317" s="2"/>
      <c r="AF317" s="2"/>
      <c r="AG317" s="2"/>
      <c r="AH317" s="2"/>
      <c r="AI317" s="2"/>
      <c r="AJ317" s="2"/>
      <c r="AK317" s="2"/>
      <c r="AL317" s="2"/>
      <c r="AM317" s="2"/>
      <c r="AN317" s="2"/>
      <c r="AO317" s="2"/>
      <c r="AP317" s="2"/>
      <c r="AQ317" s="2"/>
      <c r="AR317" s="2"/>
      <c r="AS317" s="2"/>
      <c r="AT317" s="2"/>
      <c r="AU317" s="2"/>
      <c r="AV317" s="2"/>
      <c r="AW317" s="2"/>
      <c r="AX317" s="2"/>
      <c r="AY317" s="2"/>
      <c r="AZ317" s="2"/>
      <c r="BA317" s="2"/>
      <c r="BB317" s="2"/>
      <c r="BC317" s="2"/>
      <c r="BD317" s="2"/>
      <c r="BE317" s="2"/>
    </row>
    <row r="318" ht="13.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c r="AA318" s="2"/>
      <c r="AB318" s="2"/>
      <c r="AC318" s="2"/>
      <c r="AD318" s="2"/>
      <c r="AE318" s="2"/>
      <c r="AF318" s="2"/>
      <c r="AG318" s="2"/>
      <c r="AH318" s="2"/>
      <c r="AI318" s="2"/>
      <c r="AJ318" s="2"/>
      <c r="AK318" s="2"/>
      <c r="AL318" s="2"/>
      <c r="AM318" s="2"/>
      <c r="AN318" s="2"/>
      <c r="AO318" s="2"/>
      <c r="AP318" s="2"/>
      <c r="AQ318" s="2"/>
      <c r="AR318" s="2"/>
      <c r="AS318" s="2"/>
      <c r="AT318" s="2"/>
      <c r="AU318" s="2"/>
      <c r="AV318" s="2"/>
      <c r="AW318" s="2"/>
      <c r="AX318" s="2"/>
      <c r="AY318" s="2"/>
      <c r="AZ318" s="2"/>
      <c r="BA318" s="2"/>
      <c r="BB318" s="2"/>
      <c r="BC318" s="2"/>
      <c r="BD318" s="2"/>
      <c r="BE318" s="2"/>
    </row>
    <row r="319" ht="13.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c r="AA319" s="2"/>
      <c r="AB319" s="2"/>
      <c r="AC319" s="2"/>
      <c r="AD319" s="2"/>
      <c r="AE319" s="2"/>
      <c r="AF319" s="2"/>
      <c r="AG319" s="2"/>
      <c r="AH319" s="2"/>
      <c r="AI319" s="2"/>
      <c r="AJ319" s="2"/>
      <c r="AK319" s="2"/>
      <c r="AL319" s="2"/>
      <c r="AM319" s="2"/>
      <c r="AN319" s="2"/>
      <c r="AO319" s="2"/>
      <c r="AP319" s="2"/>
      <c r="AQ319" s="2"/>
      <c r="AR319" s="2"/>
      <c r="AS319" s="2"/>
      <c r="AT319" s="2"/>
      <c r="AU319" s="2"/>
      <c r="AV319" s="2"/>
      <c r="AW319" s="2"/>
      <c r="AX319" s="2"/>
      <c r="AY319" s="2"/>
      <c r="AZ319" s="2"/>
      <c r="BA319" s="2"/>
      <c r="BB319" s="2"/>
      <c r="BC319" s="2"/>
      <c r="BD319" s="2"/>
      <c r="BE319" s="2"/>
    </row>
    <row r="320" ht="13.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c r="AA320" s="2"/>
      <c r="AB320" s="2"/>
      <c r="AC320" s="2"/>
      <c r="AD320" s="2"/>
      <c r="AE320" s="2"/>
      <c r="AF320" s="2"/>
      <c r="AG320" s="2"/>
      <c r="AH320" s="2"/>
      <c r="AI320" s="2"/>
      <c r="AJ320" s="2"/>
      <c r="AK320" s="2"/>
      <c r="AL320" s="2"/>
      <c r="AM320" s="2"/>
      <c r="AN320" s="2"/>
      <c r="AO320" s="2"/>
      <c r="AP320" s="2"/>
      <c r="AQ320" s="2"/>
      <c r="AR320" s="2"/>
      <c r="AS320" s="2"/>
      <c r="AT320" s="2"/>
      <c r="AU320" s="2"/>
      <c r="AV320" s="2"/>
      <c r="AW320" s="2"/>
      <c r="AX320" s="2"/>
      <c r="AY320" s="2"/>
      <c r="AZ320" s="2"/>
      <c r="BA320" s="2"/>
      <c r="BB320" s="2"/>
      <c r="BC320" s="2"/>
      <c r="BD320" s="2"/>
      <c r="BE320" s="2"/>
    </row>
    <row r="321" ht="13.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c r="AA321" s="2"/>
      <c r="AB321" s="2"/>
      <c r="AC321" s="2"/>
      <c r="AD321" s="2"/>
      <c r="AE321" s="2"/>
      <c r="AF321" s="2"/>
      <c r="AG321" s="2"/>
      <c r="AH321" s="2"/>
      <c r="AI321" s="2"/>
      <c r="AJ321" s="2"/>
      <c r="AK321" s="2"/>
      <c r="AL321" s="2"/>
      <c r="AM321" s="2"/>
      <c r="AN321" s="2"/>
      <c r="AO321" s="2"/>
      <c r="AP321" s="2"/>
      <c r="AQ321" s="2"/>
      <c r="AR321" s="2"/>
      <c r="AS321" s="2"/>
      <c r="AT321" s="2"/>
      <c r="AU321" s="2"/>
      <c r="AV321" s="2"/>
      <c r="AW321" s="2"/>
      <c r="AX321" s="2"/>
      <c r="AY321" s="2"/>
      <c r="AZ321" s="2"/>
      <c r="BA321" s="2"/>
      <c r="BB321" s="2"/>
      <c r="BC321" s="2"/>
      <c r="BD321" s="2"/>
      <c r="BE321" s="2"/>
    </row>
    <row r="322" ht="13.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c r="AA322" s="2"/>
      <c r="AB322" s="2"/>
      <c r="AC322" s="2"/>
      <c r="AD322" s="2"/>
      <c r="AE322" s="2"/>
      <c r="AF322" s="2"/>
      <c r="AG322" s="2"/>
      <c r="AH322" s="2"/>
      <c r="AI322" s="2"/>
      <c r="AJ322" s="2"/>
      <c r="AK322" s="2"/>
      <c r="AL322" s="2"/>
      <c r="AM322" s="2"/>
      <c r="AN322" s="2"/>
      <c r="AO322" s="2"/>
      <c r="AP322" s="2"/>
      <c r="AQ322" s="2"/>
      <c r="AR322" s="2"/>
      <c r="AS322" s="2"/>
      <c r="AT322" s="2"/>
      <c r="AU322" s="2"/>
      <c r="AV322" s="2"/>
      <c r="AW322" s="2"/>
      <c r="AX322" s="2"/>
      <c r="AY322" s="2"/>
      <c r="AZ322" s="2"/>
      <c r="BA322" s="2"/>
      <c r="BB322" s="2"/>
      <c r="BC322" s="2"/>
      <c r="BD322" s="2"/>
      <c r="BE322" s="2"/>
    </row>
    <row r="323" ht="13.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c r="AA323" s="2"/>
      <c r="AB323" s="2"/>
      <c r="AC323" s="2"/>
      <c r="AD323" s="2"/>
      <c r="AE323" s="2"/>
      <c r="AF323" s="2"/>
      <c r="AG323" s="2"/>
      <c r="AH323" s="2"/>
      <c r="AI323" s="2"/>
      <c r="AJ323" s="2"/>
      <c r="AK323" s="2"/>
      <c r="AL323" s="2"/>
      <c r="AM323" s="2"/>
      <c r="AN323" s="2"/>
      <c r="AO323" s="2"/>
      <c r="AP323" s="2"/>
      <c r="AQ323" s="2"/>
      <c r="AR323" s="2"/>
      <c r="AS323" s="2"/>
      <c r="AT323" s="2"/>
      <c r="AU323" s="2"/>
      <c r="AV323" s="2"/>
      <c r="AW323" s="2"/>
      <c r="AX323" s="2"/>
      <c r="AY323" s="2"/>
      <c r="AZ323" s="2"/>
      <c r="BA323" s="2"/>
      <c r="BB323" s="2"/>
      <c r="BC323" s="2"/>
      <c r="BD323" s="2"/>
      <c r="BE323" s="2"/>
    </row>
    <row r="324" ht="13.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c r="AA324" s="2"/>
      <c r="AB324" s="2"/>
      <c r="AC324" s="2"/>
      <c r="AD324" s="2"/>
      <c r="AE324" s="2"/>
      <c r="AF324" s="2"/>
      <c r="AG324" s="2"/>
      <c r="AH324" s="2"/>
      <c r="AI324" s="2"/>
      <c r="AJ324" s="2"/>
      <c r="AK324" s="2"/>
      <c r="AL324" s="2"/>
      <c r="AM324" s="2"/>
      <c r="AN324" s="2"/>
      <c r="AO324" s="2"/>
      <c r="AP324" s="2"/>
      <c r="AQ324" s="2"/>
      <c r="AR324" s="2"/>
      <c r="AS324" s="2"/>
      <c r="AT324" s="2"/>
      <c r="AU324" s="2"/>
      <c r="AV324" s="2"/>
      <c r="AW324" s="2"/>
      <c r="AX324" s="2"/>
      <c r="AY324" s="2"/>
      <c r="AZ324" s="2"/>
      <c r="BA324" s="2"/>
      <c r="BB324" s="2"/>
      <c r="BC324" s="2"/>
      <c r="BD324" s="2"/>
      <c r="BE324" s="2"/>
    </row>
    <row r="325" ht="13.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c r="AA325" s="2"/>
      <c r="AB325" s="2"/>
      <c r="AC325" s="2"/>
      <c r="AD325" s="2"/>
      <c r="AE325" s="2"/>
      <c r="AF325" s="2"/>
      <c r="AG325" s="2"/>
      <c r="AH325" s="2"/>
      <c r="AI325" s="2"/>
      <c r="AJ325" s="2"/>
      <c r="AK325" s="2"/>
      <c r="AL325" s="2"/>
      <c r="AM325" s="2"/>
      <c r="AN325" s="2"/>
      <c r="AO325" s="2"/>
      <c r="AP325" s="2"/>
      <c r="AQ325" s="2"/>
      <c r="AR325" s="2"/>
      <c r="AS325" s="2"/>
      <c r="AT325" s="2"/>
      <c r="AU325" s="2"/>
      <c r="AV325" s="2"/>
      <c r="AW325" s="2"/>
      <c r="AX325" s="2"/>
      <c r="AY325" s="2"/>
      <c r="AZ325" s="2"/>
      <c r="BA325" s="2"/>
      <c r="BB325" s="2"/>
      <c r="BC325" s="2"/>
      <c r="BD325" s="2"/>
      <c r="BE325" s="2"/>
    </row>
    <row r="326" ht="13.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c r="AA326" s="2"/>
      <c r="AB326" s="2"/>
      <c r="AC326" s="2"/>
      <c r="AD326" s="2"/>
      <c r="AE326" s="2"/>
      <c r="AF326" s="2"/>
      <c r="AG326" s="2"/>
      <c r="AH326" s="2"/>
      <c r="AI326" s="2"/>
      <c r="AJ326" s="2"/>
      <c r="AK326" s="2"/>
      <c r="AL326" s="2"/>
      <c r="AM326" s="2"/>
      <c r="AN326" s="2"/>
      <c r="AO326" s="2"/>
      <c r="AP326" s="2"/>
      <c r="AQ326" s="2"/>
      <c r="AR326" s="2"/>
      <c r="AS326" s="2"/>
      <c r="AT326" s="2"/>
      <c r="AU326" s="2"/>
      <c r="AV326" s="2"/>
      <c r="AW326" s="2"/>
      <c r="AX326" s="2"/>
      <c r="AY326" s="2"/>
      <c r="AZ326" s="2"/>
      <c r="BA326" s="2"/>
      <c r="BB326" s="2"/>
      <c r="BC326" s="2"/>
      <c r="BD326" s="2"/>
      <c r="BE326" s="2"/>
    </row>
    <row r="327" ht="13.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c r="AA327" s="2"/>
      <c r="AB327" s="2"/>
      <c r="AC327" s="2"/>
      <c r="AD327" s="2"/>
      <c r="AE327" s="2"/>
      <c r="AF327" s="2"/>
      <c r="AG327" s="2"/>
      <c r="AH327" s="2"/>
      <c r="AI327" s="2"/>
      <c r="AJ327" s="2"/>
      <c r="AK327" s="2"/>
      <c r="AL327" s="2"/>
      <c r="AM327" s="2"/>
      <c r="AN327" s="2"/>
      <c r="AO327" s="2"/>
      <c r="AP327" s="2"/>
      <c r="AQ327" s="2"/>
      <c r="AR327" s="2"/>
      <c r="AS327" s="2"/>
      <c r="AT327" s="2"/>
      <c r="AU327" s="2"/>
      <c r="AV327" s="2"/>
      <c r="AW327" s="2"/>
      <c r="AX327" s="2"/>
      <c r="AY327" s="2"/>
      <c r="AZ327" s="2"/>
      <c r="BA327" s="2"/>
      <c r="BB327" s="2"/>
      <c r="BC327" s="2"/>
      <c r="BD327" s="2"/>
      <c r="BE327" s="2"/>
    </row>
    <row r="328" ht="13.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c r="AA328" s="2"/>
      <c r="AB328" s="2"/>
      <c r="AC328" s="2"/>
      <c r="AD328" s="2"/>
      <c r="AE328" s="2"/>
      <c r="AF328" s="2"/>
      <c r="AG328" s="2"/>
      <c r="AH328" s="2"/>
      <c r="AI328" s="2"/>
      <c r="AJ328" s="2"/>
      <c r="AK328" s="2"/>
      <c r="AL328" s="2"/>
      <c r="AM328" s="2"/>
      <c r="AN328" s="2"/>
      <c r="AO328" s="2"/>
      <c r="AP328" s="2"/>
      <c r="AQ328" s="2"/>
      <c r="AR328" s="2"/>
      <c r="AS328" s="2"/>
      <c r="AT328" s="2"/>
      <c r="AU328" s="2"/>
      <c r="AV328" s="2"/>
      <c r="AW328" s="2"/>
      <c r="AX328" s="2"/>
      <c r="AY328" s="2"/>
      <c r="AZ328" s="2"/>
      <c r="BA328" s="2"/>
      <c r="BB328" s="2"/>
      <c r="BC328" s="2"/>
      <c r="BD328" s="2"/>
      <c r="BE328" s="2"/>
    </row>
    <row r="329" ht="13.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c r="AA329" s="2"/>
      <c r="AB329" s="2"/>
      <c r="AC329" s="2"/>
      <c r="AD329" s="2"/>
      <c r="AE329" s="2"/>
      <c r="AF329" s="2"/>
      <c r="AG329" s="2"/>
      <c r="AH329" s="2"/>
      <c r="AI329" s="2"/>
      <c r="AJ329" s="2"/>
      <c r="AK329" s="2"/>
      <c r="AL329" s="2"/>
      <c r="AM329" s="2"/>
      <c r="AN329" s="2"/>
      <c r="AO329" s="2"/>
      <c r="AP329" s="2"/>
      <c r="AQ329" s="2"/>
      <c r="AR329" s="2"/>
      <c r="AS329" s="2"/>
      <c r="AT329" s="2"/>
      <c r="AU329" s="2"/>
      <c r="AV329" s="2"/>
      <c r="AW329" s="2"/>
      <c r="AX329" s="2"/>
      <c r="AY329" s="2"/>
      <c r="AZ329" s="2"/>
      <c r="BA329" s="2"/>
      <c r="BB329" s="2"/>
      <c r="BC329" s="2"/>
      <c r="BD329" s="2"/>
      <c r="BE329" s="2"/>
    </row>
    <row r="330" ht="13.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c r="AA330" s="2"/>
      <c r="AB330" s="2"/>
      <c r="AC330" s="2"/>
      <c r="AD330" s="2"/>
      <c r="AE330" s="2"/>
      <c r="AF330" s="2"/>
      <c r="AG330" s="2"/>
      <c r="AH330" s="2"/>
      <c r="AI330" s="2"/>
      <c r="AJ330" s="2"/>
      <c r="AK330" s="2"/>
      <c r="AL330" s="2"/>
      <c r="AM330" s="2"/>
      <c r="AN330" s="2"/>
      <c r="AO330" s="2"/>
      <c r="AP330" s="2"/>
      <c r="AQ330" s="2"/>
      <c r="AR330" s="2"/>
      <c r="AS330" s="2"/>
      <c r="AT330" s="2"/>
      <c r="AU330" s="2"/>
      <c r="AV330" s="2"/>
      <c r="AW330" s="2"/>
      <c r="AX330" s="2"/>
      <c r="AY330" s="2"/>
      <c r="AZ330" s="2"/>
      <c r="BA330" s="2"/>
      <c r="BB330" s="2"/>
      <c r="BC330" s="2"/>
      <c r="BD330" s="2"/>
      <c r="BE330" s="2"/>
    </row>
    <row r="331" ht="13.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c r="AA331" s="2"/>
      <c r="AB331" s="2"/>
      <c r="AC331" s="2"/>
      <c r="AD331" s="2"/>
      <c r="AE331" s="2"/>
      <c r="AF331" s="2"/>
      <c r="AG331" s="2"/>
      <c r="AH331" s="2"/>
      <c r="AI331" s="2"/>
      <c r="AJ331" s="2"/>
      <c r="AK331" s="2"/>
      <c r="AL331" s="2"/>
      <c r="AM331" s="2"/>
      <c r="AN331" s="2"/>
      <c r="AO331" s="2"/>
      <c r="AP331" s="2"/>
      <c r="AQ331" s="2"/>
      <c r="AR331" s="2"/>
      <c r="AS331" s="2"/>
      <c r="AT331" s="2"/>
      <c r="AU331" s="2"/>
      <c r="AV331" s="2"/>
      <c r="AW331" s="2"/>
      <c r="AX331" s="2"/>
      <c r="AY331" s="2"/>
      <c r="AZ331" s="2"/>
      <c r="BA331" s="2"/>
      <c r="BB331" s="2"/>
      <c r="BC331" s="2"/>
      <c r="BD331" s="2"/>
      <c r="BE331" s="2"/>
    </row>
    <row r="332" ht="13.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c r="AA332" s="2"/>
      <c r="AB332" s="2"/>
      <c r="AC332" s="2"/>
      <c r="AD332" s="2"/>
      <c r="AE332" s="2"/>
      <c r="AF332" s="2"/>
      <c r="AG332" s="2"/>
      <c r="AH332" s="2"/>
      <c r="AI332" s="2"/>
      <c r="AJ332" s="2"/>
      <c r="AK332" s="2"/>
      <c r="AL332" s="2"/>
      <c r="AM332" s="2"/>
      <c r="AN332" s="2"/>
      <c r="AO332" s="2"/>
      <c r="AP332" s="2"/>
      <c r="AQ332" s="2"/>
      <c r="AR332" s="2"/>
      <c r="AS332" s="2"/>
      <c r="AT332" s="2"/>
      <c r="AU332" s="2"/>
      <c r="AV332" s="2"/>
      <c r="AW332" s="2"/>
      <c r="AX332" s="2"/>
      <c r="AY332" s="2"/>
      <c r="AZ332" s="2"/>
      <c r="BA332" s="2"/>
      <c r="BB332" s="2"/>
      <c r="BC332" s="2"/>
      <c r="BD332" s="2"/>
      <c r="BE332" s="2"/>
    </row>
    <row r="333" ht="13.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c r="AA333" s="2"/>
      <c r="AB333" s="2"/>
      <c r="AC333" s="2"/>
      <c r="AD333" s="2"/>
      <c r="AE333" s="2"/>
      <c r="AF333" s="2"/>
      <c r="AG333" s="2"/>
      <c r="AH333" s="2"/>
      <c r="AI333" s="2"/>
      <c r="AJ333" s="2"/>
      <c r="AK333" s="2"/>
      <c r="AL333" s="2"/>
      <c r="AM333" s="2"/>
      <c r="AN333" s="2"/>
      <c r="AO333" s="2"/>
      <c r="AP333" s="2"/>
      <c r="AQ333" s="2"/>
      <c r="AR333" s="2"/>
      <c r="AS333" s="2"/>
      <c r="AT333" s="2"/>
      <c r="AU333" s="2"/>
      <c r="AV333" s="2"/>
      <c r="AW333" s="2"/>
      <c r="AX333" s="2"/>
      <c r="AY333" s="2"/>
      <c r="AZ333" s="2"/>
      <c r="BA333" s="2"/>
      <c r="BB333" s="2"/>
      <c r="BC333" s="2"/>
      <c r="BD333" s="2"/>
      <c r="BE333" s="2"/>
    </row>
    <row r="334" ht="13.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c r="AA334" s="2"/>
      <c r="AB334" s="2"/>
      <c r="AC334" s="2"/>
      <c r="AD334" s="2"/>
      <c r="AE334" s="2"/>
      <c r="AF334" s="2"/>
      <c r="AG334" s="2"/>
      <c r="AH334" s="2"/>
      <c r="AI334" s="2"/>
      <c r="AJ334" s="2"/>
      <c r="AK334" s="2"/>
      <c r="AL334" s="2"/>
      <c r="AM334" s="2"/>
      <c r="AN334" s="2"/>
      <c r="AO334" s="2"/>
      <c r="AP334" s="2"/>
      <c r="AQ334" s="2"/>
      <c r="AR334" s="2"/>
      <c r="AS334" s="2"/>
      <c r="AT334" s="2"/>
      <c r="AU334" s="2"/>
      <c r="AV334" s="2"/>
      <c r="AW334" s="2"/>
      <c r="AX334" s="2"/>
      <c r="AY334" s="2"/>
      <c r="AZ334" s="2"/>
      <c r="BA334" s="2"/>
      <c r="BB334" s="2"/>
      <c r="BC334" s="2"/>
      <c r="BD334" s="2"/>
      <c r="BE334" s="2"/>
    </row>
    <row r="335" ht="13.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c r="AA335" s="2"/>
      <c r="AB335" s="2"/>
      <c r="AC335" s="2"/>
      <c r="AD335" s="2"/>
      <c r="AE335" s="2"/>
      <c r="AF335" s="2"/>
      <c r="AG335" s="2"/>
      <c r="AH335" s="2"/>
      <c r="AI335" s="2"/>
      <c r="AJ335" s="2"/>
      <c r="AK335" s="2"/>
      <c r="AL335" s="2"/>
      <c r="AM335" s="2"/>
      <c r="AN335" s="2"/>
      <c r="AO335" s="2"/>
      <c r="AP335" s="2"/>
      <c r="AQ335" s="2"/>
      <c r="AR335" s="2"/>
      <c r="AS335" s="2"/>
      <c r="AT335" s="2"/>
      <c r="AU335" s="2"/>
      <c r="AV335" s="2"/>
      <c r="AW335" s="2"/>
      <c r="AX335" s="2"/>
      <c r="AY335" s="2"/>
      <c r="AZ335" s="2"/>
      <c r="BA335" s="2"/>
      <c r="BB335" s="2"/>
      <c r="BC335" s="2"/>
      <c r="BD335" s="2"/>
      <c r="BE335" s="2"/>
    </row>
    <row r="336" ht="13.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c r="AA336" s="2"/>
      <c r="AB336" s="2"/>
      <c r="AC336" s="2"/>
      <c r="AD336" s="2"/>
      <c r="AE336" s="2"/>
      <c r="AF336" s="2"/>
      <c r="AG336" s="2"/>
      <c r="AH336" s="2"/>
      <c r="AI336" s="2"/>
      <c r="AJ336" s="2"/>
      <c r="AK336" s="2"/>
      <c r="AL336" s="2"/>
      <c r="AM336" s="2"/>
      <c r="AN336" s="2"/>
      <c r="AO336" s="2"/>
      <c r="AP336" s="2"/>
      <c r="AQ336" s="2"/>
      <c r="AR336" s="2"/>
      <c r="AS336" s="2"/>
      <c r="AT336" s="2"/>
      <c r="AU336" s="2"/>
      <c r="AV336" s="2"/>
      <c r="AW336" s="2"/>
      <c r="AX336" s="2"/>
      <c r="AY336" s="2"/>
      <c r="AZ336" s="2"/>
      <c r="BA336" s="2"/>
      <c r="BB336" s="2"/>
      <c r="BC336" s="2"/>
      <c r="BD336" s="2"/>
      <c r="BE336" s="2"/>
    </row>
    <row r="337" ht="13.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c r="AA337" s="2"/>
      <c r="AB337" s="2"/>
      <c r="AC337" s="2"/>
      <c r="AD337" s="2"/>
      <c r="AE337" s="2"/>
      <c r="AF337" s="2"/>
      <c r="AG337" s="2"/>
      <c r="AH337" s="2"/>
      <c r="AI337" s="2"/>
      <c r="AJ337" s="2"/>
      <c r="AK337" s="2"/>
      <c r="AL337" s="2"/>
      <c r="AM337" s="2"/>
      <c r="AN337" s="2"/>
      <c r="AO337" s="2"/>
      <c r="AP337" s="2"/>
      <c r="AQ337" s="2"/>
      <c r="AR337" s="2"/>
      <c r="AS337" s="2"/>
      <c r="AT337" s="2"/>
      <c r="AU337" s="2"/>
      <c r="AV337" s="2"/>
      <c r="AW337" s="2"/>
      <c r="AX337" s="2"/>
      <c r="AY337" s="2"/>
      <c r="AZ337" s="2"/>
      <c r="BA337" s="2"/>
      <c r="BB337" s="2"/>
      <c r="BC337" s="2"/>
      <c r="BD337" s="2"/>
      <c r="BE337" s="2"/>
    </row>
    <row r="338" ht="13.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c r="AA338" s="2"/>
      <c r="AB338" s="2"/>
      <c r="AC338" s="2"/>
      <c r="AD338" s="2"/>
      <c r="AE338" s="2"/>
      <c r="AF338" s="2"/>
      <c r="AG338" s="2"/>
      <c r="AH338" s="2"/>
      <c r="AI338" s="2"/>
      <c r="AJ338" s="2"/>
      <c r="AK338" s="2"/>
      <c r="AL338" s="2"/>
      <c r="AM338" s="2"/>
      <c r="AN338" s="2"/>
      <c r="AO338" s="2"/>
      <c r="AP338" s="2"/>
      <c r="AQ338" s="2"/>
      <c r="AR338" s="2"/>
      <c r="AS338" s="2"/>
      <c r="AT338" s="2"/>
      <c r="AU338" s="2"/>
      <c r="AV338" s="2"/>
      <c r="AW338" s="2"/>
      <c r="AX338" s="2"/>
      <c r="AY338" s="2"/>
      <c r="AZ338" s="2"/>
      <c r="BA338" s="2"/>
      <c r="BB338" s="2"/>
      <c r="BC338" s="2"/>
      <c r="BD338" s="2"/>
      <c r="BE338" s="2"/>
    </row>
    <row r="339" ht="13.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c r="AA339" s="2"/>
      <c r="AB339" s="2"/>
      <c r="AC339" s="2"/>
      <c r="AD339" s="2"/>
      <c r="AE339" s="2"/>
      <c r="AF339" s="2"/>
      <c r="AG339" s="2"/>
      <c r="AH339" s="2"/>
      <c r="AI339" s="2"/>
      <c r="AJ339" s="2"/>
      <c r="AK339" s="2"/>
      <c r="AL339" s="2"/>
      <c r="AM339" s="2"/>
      <c r="AN339" s="2"/>
      <c r="AO339" s="2"/>
      <c r="AP339" s="2"/>
      <c r="AQ339" s="2"/>
      <c r="AR339" s="2"/>
      <c r="AS339" s="2"/>
      <c r="AT339" s="2"/>
      <c r="AU339" s="2"/>
      <c r="AV339" s="2"/>
      <c r="AW339" s="2"/>
      <c r="AX339" s="2"/>
      <c r="AY339" s="2"/>
      <c r="AZ339" s="2"/>
      <c r="BA339" s="2"/>
      <c r="BB339" s="2"/>
      <c r="BC339" s="2"/>
      <c r="BD339" s="2"/>
      <c r="BE339" s="2"/>
    </row>
    <row r="340" ht="13.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c r="AA340" s="2"/>
      <c r="AB340" s="2"/>
      <c r="AC340" s="2"/>
      <c r="AD340" s="2"/>
      <c r="AE340" s="2"/>
      <c r="AF340" s="2"/>
      <c r="AG340" s="2"/>
      <c r="AH340" s="2"/>
      <c r="AI340" s="2"/>
      <c r="AJ340" s="2"/>
      <c r="AK340" s="2"/>
      <c r="AL340" s="2"/>
      <c r="AM340" s="2"/>
      <c r="AN340" s="2"/>
      <c r="AO340" s="2"/>
      <c r="AP340" s="2"/>
      <c r="AQ340" s="2"/>
      <c r="AR340" s="2"/>
      <c r="AS340" s="2"/>
      <c r="AT340" s="2"/>
      <c r="AU340" s="2"/>
      <c r="AV340" s="2"/>
      <c r="AW340" s="2"/>
      <c r="AX340" s="2"/>
      <c r="AY340" s="2"/>
      <c r="AZ340" s="2"/>
      <c r="BA340" s="2"/>
      <c r="BB340" s="2"/>
      <c r="BC340" s="2"/>
      <c r="BD340" s="2"/>
      <c r="BE340" s="2"/>
    </row>
    <row r="341" ht="13.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c r="AA341" s="2"/>
      <c r="AB341" s="2"/>
      <c r="AC341" s="2"/>
      <c r="AD341" s="2"/>
      <c r="AE341" s="2"/>
      <c r="AF341" s="2"/>
      <c r="AG341" s="2"/>
      <c r="AH341" s="2"/>
      <c r="AI341" s="2"/>
      <c r="AJ341" s="2"/>
      <c r="AK341" s="2"/>
      <c r="AL341" s="2"/>
      <c r="AM341" s="2"/>
      <c r="AN341" s="2"/>
      <c r="AO341" s="2"/>
      <c r="AP341" s="2"/>
      <c r="AQ341" s="2"/>
      <c r="AR341" s="2"/>
      <c r="AS341" s="2"/>
      <c r="AT341" s="2"/>
      <c r="AU341" s="2"/>
      <c r="AV341" s="2"/>
      <c r="AW341" s="2"/>
      <c r="AX341" s="2"/>
      <c r="AY341" s="2"/>
      <c r="AZ341" s="2"/>
      <c r="BA341" s="2"/>
      <c r="BB341" s="2"/>
      <c r="BC341" s="2"/>
      <c r="BD341" s="2"/>
      <c r="BE341" s="2"/>
    </row>
    <row r="342" ht="13.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c r="AA342" s="2"/>
      <c r="AB342" s="2"/>
      <c r="AC342" s="2"/>
      <c r="AD342" s="2"/>
      <c r="AE342" s="2"/>
      <c r="AF342" s="2"/>
      <c r="AG342" s="2"/>
      <c r="AH342" s="2"/>
      <c r="AI342" s="2"/>
      <c r="AJ342" s="2"/>
      <c r="AK342" s="2"/>
      <c r="AL342" s="2"/>
      <c r="AM342" s="2"/>
      <c r="AN342" s="2"/>
      <c r="AO342" s="2"/>
      <c r="AP342" s="2"/>
      <c r="AQ342" s="2"/>
      <c r="AR342" s="2"/>
      <c r="AS342" s="2"/>
      <c r="AT342" s="2"/>
      <c r="AU342" s="2"/>
      <c r="AV342" s="2"/>
      <c r="AW342" s="2"/>
      <c r="AX342" s="2"/>
      <c r="AY342" s="2"/>
      <c r="AZ342" s="2"/>
      <c r="BA342" s="2"/>
      <c r="BB342" s="2"/>
      <c r="BC342" s="2"/>
      <c r="BD342" s="2"/>
      <c r="BE342" s="2"/>
    </row>
    <row r="343" ht="13.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c r="AA343" s="2"/>
      <c r="AB343" s="2"/>
      <c r="AC343" s="2"/>
      <c r="AD343" s="2"/>
      <c r="AE343" s="2"/>
      <c r="AF343" s="2"/>
      <c r="AG343" s="2"/>
      <c r="AH343" s="2"/>
      <c r="AI343" s="2"/>
      <c r="AJ343" s="2"/>
      <c r="AK343" s="2"/>
      <c r="AL343" s="2"/>
      <c r="AM343" s="2"/>
      <c r="AN343" s="2"/>
      <c r="AO343" s="2"/>
      <c r="AP343" s="2"/>
      <c r="AQ343" s="2"/>
      <c r="AR343" s="2"/>
      <c r="AS343" s="2"/>
      <c r="AT343" s="2"/>
      <c r="AU343" s="2"/>
      <c r="AV343" s="2"/>
      <c r="AW343" s="2"/>
      <c r="AX343" s="2"/>
      <c r="AY343" s="2"/>
      <c r="AZ343" s="2"/>
      <c r="BA343" s="2"/>
      <c r="BB343" s="2"/>
      <c r="BC343" s="2"/>
      <c r="BD343" s="2"/>
      <c r="BE343" s="2"/>
    </row>
    <row r="344" ht="13.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c r="AA344" s="2"/>
      <c r="AB344" s="2"/>
      <c r="AC344" s="2"/>
      <c r="AD344" s="2"/>
      <c r="AE344" s="2"/>
      <c r="AF344" s="2"/>
      <c r="AG344" s="2"/>
      <c r="AH344" s="2"/>
      <c r="AI344" s="2"/>
      <c r="AJ344" s="2"/>
      <c r="AK344" s="2"/>
      <c r="AL344" s="2"/>
      <c r="AM344" s="2"/>
      <c r="AN344" s="2"/>
      <c r="AO344" s="2"/>
      <c r="AP344" s="2"/>
      <c r="AQ344" s="2"/>
      <c r="AR344" s="2"/>
      <c r="AS344" s="2"/>
      <c r="AT344" s="2"/>
      <c r="AU344" s="2"/>
      <c r="AV344" s="2"/>
      <c r="AW344" s="2"/>
      <c r="AX344" s="2"/>
      <c r="AY344" s="2"/>
      <c r="AZ344" s="2"/>
      <c r="BA344" s="2"/>
      <c r="BB344" s="2"/>
      <c r="BC344" s="2"/>
      <c r="BD344" s="2"/>
      <c r="BE344" s="2"/>
    </row>
    <row r="345" ht="13.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c r="AA345" s="2"/>
      <c r="AB345" s="2"/>
      <c r="AC345" s="2"/>
      <c r="AD345" s="2"/>
      <c r="AE345" s="2"/>
      <c r="AF345" s="2"/>
      <c r="AG345" s="2"/>
      <c r="AH345" s="2"/>
      <c r="AI345" s="2"/>
      <c r="AJ345" s="2"/>
      <c r="AK345" s="2"/>
      <c r="AL345" s="2"/>
      <c r="AM345" s="2"/>
      <c r="AN345" s="2"/>
      <c r="AO345" s="2"/>
      <c r="AP345" s="2"/>
      <c r="AQ345" s="2"/>
      <c r="AR345" s="2"/>
      <c r="AS345" s="2"/>
      <c r="AT345" s="2"/>
      <c r="AU345" s="2"/>
      <c r="AV345" s="2"/>
      <c r="AW345" s="2"/>
      <c r="AX345" s="2"/>
      <c r="AY345" s="2"/>
      <c r="AZ345" s="2"/>
      <c r="BA345" s="2"/>
      <c r="BB345" s="2"/>
      <c r="BC345" s="2"/>
      <c r="BD345" s="2"/>
      <c r="BE345" s="2"/>
    </row>
    <row r="346" ht="13.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c r="AA346" s="2"/>
      <c r="AB346" s="2"/>
      <c r="AC346" s="2"/>
      <c r="AD346" s="2"/>
      <c r="AE346" s="2"/>
      <c r="AF346" s="2"/>
      <c r="AG346" s="2"/>
      <c r="AH346" s="2"/>
      <c r="AI346" s="2"/>
      <c r="AJ346" s="2"/>
      <c r="AK346" s="2"/>
      <c r="AL346" s="2"/>
      <c r="AM346" s="2"/>
      <c r="AN346" s="2"/>
      <c r="AO346" s="2"/>
      <c r="AP346" s="2"/>
      <c r="AQ346" s="2"/>
      <c r="AR346" s="2"/>
      <c r="AS346" s="2"/>
      <c r="AT346" s="2"/>
      <c r="AU346" s="2"/>
      <c r="AV346" s="2"/>
      <c r="AW346" s="2"/>
      <c r="AX346" s="2"/>
      <c r="AY346" s="2"/>
      <c r="AZ346" s="2"/>
      <c r="BA346" s="2"/>
      <c r="BB346" s="2"/>
      <c r="BC346" s="2"/>
      <c r="BD346" s="2"/>
      <c r="BE346" s="2"/>
    </row>
    <row r="347" ht="13.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c r="AA347" s="2"/>
      <c r="AB347" s="2"/>
      <c r="AC347" s="2"/>
      <c r="AD347" s="2"/>
      <c r="AE347" s="2"/>
      <c r="AF347" s="2"/>
      <c r="AG347" s="2"/>
      <c r="AH347" s="2"/>
      <c r="AI347" s="2"/>
      <c r="AJ347" s="2"/>
      <c r="AK347" s="2"/>
      <c r="AL347" s="2"/>
      <c r="AM347" s="2"/>
      <c r="AN347" s="2"/>
      <c r="AO347" s="2"/>
      <c r="AP347" s="2"/>
      <c r="AQ347" s="2"/>
      <c r="AR347" s="2"/>
      <c r="AS347" s="2"/>
      <c r="AT347" s="2"/>
      <c r="AU347" s="2"/>
      <c r="AV347" s="2"/>
      <c r="AW347" s="2"/>
      <c r="AX347" s="2"/>
      <c r="AY347" s="2"/>
      <c r="AZ347" s="2"/>
      <c r="BA347" s="2"/>
      <c r="BB347" s="2"/>
      <c r="BC347" s="2"/>
      <c r="BD347" s="2"/>
      <c r="BE347" s="2"/>
    </row>
    <row r="348" ht="13.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c r="AA348" s="2"/>
      <c r="AB348" s="2"/>
      <c r="AC348" s="2"/>
      <c r="AD348" s="2"/>
      <c r="AE348" s="2"/>
      <c r="AF348" s="2"/>
      <c r="AG348" s="2"/>
      <c r="AH348" s="2"/>
      <c r="AI348" s="2"/>
      <c r="AJ348" s="2"/>
      <c r="AK348" s="2"/>
      <c r="AL348" s="2"/>
      <c r="AM348" s="2"/>
      <c r="AN348" s="2"/>
      <c r="AO348" s="2"/>
      <c r="AP348" s="2"/>
      <c r="AQ348" s="2"/>
      <c r="AR348" s="2"/>
      <c r="AS348" s="2"/>
      <c r="AT348" s="2"/>
      <c r="AU348" s="2"/>
      <c r="AV348" s="2"/>
      <c r="AW348" s="2"/>
      <c r="AX348" s="2"/>
      <c r="AY348" s="2"/>
      <c r="AZ348" s="2"/>
      <c r="BA348" s="2"/>
      <c r="BB348" s="2"/>
      <c r="BC348" s="2"/>
      <c r="BD348" s="2"/>
      <c r="BE348" s="2"/>
    </row>
    <row r="349" ht="13.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c r="AA349" s="2"/>
      <c r="AB349" s="2"/>
      <c r="AC349" s="2"/>
      <c r="AD349" s="2"/>
      <c r="AE349" s="2"/>
      <c r="AF349" s="2"/>
      <c r="AG349" s="2"/>
      <c r="AH349" s="2"/>
      <c r="AI349" s="2"/>
      <c r="AJ349" s="2"/>
      <c r="AK349" s="2"/>
      <c r="AL349" s="2"/>
      <c r="AM349" s="2"/>
      <c r="AN349" s="2"/>
      <c r="AO349" s="2"/>
      <c r="AP349" s="2"/>
      <c r="AQ349" s="2"/>
      <c r="AR349" s="2"/>
      <c r="AS349" s="2"/>
      <c r="AT349" s="2"/>
      <c r="AU349" s="2"/>
      <c r="AV349" s="2"/>
      <c r="AW349" s="2"/>
      <c r="AX349" s="2"/>
      <c r="AY349" s="2"/>
      <c r="AZ349" s="2"/>
      <c r="BA349" s="2"/>
      <c r="BB349" s="2"/>
      <c r="BC349" s="2"/>
      <c r="BD349" s="2"/>
      <c r="BE349" s="2"/>
    </row>
    <row r="350" ht="13.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c r="AA350" s="2"/>
      <c r="AB350" s="2"/>
      <c r="AC350" s="2"/>
      <c r="AD350" s="2"/>
      <c r="AE350" s="2"/>
      <c r="AF350" s="2"/>
      <c r="AG350" s="2"/>
      <c r="AH350" s="2"/>
      <c r="AI350" s="2"/>
      <c r="AJ350" s="2"/>
      <c r="AK350" s="2"/>
      <c r="AL350" s="2"/>
      <c r="AM350" s="2"/>
      <c r="AN350" s="2"/>
      <c r="AO350" s="2"/>
      <c r="AP350" s="2"/>
      <c r="AQ350" s="2"/>
      <c r="AR350" s="2"/>
      <c r="AS350" s="2"/>
      <c r="AT350" s="2"/>
      <c r="AU350" s="2"/>
      <c r="AV350" s="2"/>
      <c r="AW350" s="2"/>
      <c r="AX350" s="2"/>
      <c r="AY350" s="2"/>
      <c r="AZ350" s="2"/>
      <c r="BA350" s="2"/>
      <c r="BB350" s="2"/>
      <c r="BC350" s="2"/>
      <c r="BD350" s="2"/>
      <c r="BE350" s="2"/>
    </row>
    <row r="351" ht="13.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c r="AA351" s="2"/>
      <c r="AB351" s="2"/>
      <c r="AC351" s="2"/>
      <c r="AD351" s="2"/>
      <c r="AE351" s="2"/>
      <c r="AF351" s="2"/>
      <c r="AG351" s="2"/>
      <c r="AH351" s="2"/>
      <c r="AI351" s="2"/>
      <c r="AJ351" s="2"/>
      <c r="AK351" s="2"/>
      <c r="AL351" s="2"/>
      <c r="AM351" s="2"/>
      <c r="AN351" s="2"/>
      <c r="AO351" s="2"/>
      <c r="AP351" s="2"/>
      <c r="AQ351" s="2"/>
      <c r="AR351" s="2"/>
      <c r="AS351" s="2"/>
      <c r="AT351" s="2"/>
      <c r="AU351" s="2"/>
      <c r="AV351" s="2"/>
      <c r="AW351" s="2"/>
      <c r="AX351" s="2"/>
      <c r="AY351" s="2"/>
      <c r="AZ351" s="2"/>
      <c r="BA351" s="2"/>
      <c r="BB351" s="2"/>
      <c r="BC351" s="2"/>
      <c r="BD351" s="2"/>
      <c r="BE351" s="2"/>
    </row>
    <row r="352" ht="13.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c r="AA352" s="2"/>
      <c r="AB352" s="2"/>
      <c r="AC352" s="2"/>
      <c r="AD352" s="2"/>
      <c r="AE352" s="2"/>
      <c r="AF352" s="2"/>
      <c r="AG352" s="2"/>
      <c r="AH352" s="2"/>
      <c r="AI352" s="2"/>
      <c r="AJ352" s="2"/>
      <c r="AK352" s="2"/>
      <c r="AL352" s="2"/>
      <c r="AM352" s="2"/>
      <c r="AN352" s="2"/>
      <c r="AO352" s="2"/>
      <c r="AP352" s="2"/>
      <c r="AQ352" s="2"/>
      <c r="AR352" s="2"/>
      <c r="AS352" s="2"/>
      <c r="AT352" s="2"/>
      <c r="AU352" s="2"/>
      <c r="AV352" s="2"/>
      <c r="AW352" s="2"/>
      <c r="AX352" s="2"/>
      <c r="AY352" s="2"/>
      <c r="AZ352" s="2"/>
      <c r="BA352" s="2"/>
      <c r="BB352" s="2"/>
      <c r="BC352" s="2"/>
      <c r="BD352" s="2"/>
      <c r="BE352" s="2"/>
    </row>
    <row r="353" ht="13.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c r="AA353" s="2"/>
      <c r="AB353" s="2"/>
      <c r="AC353" s="2"/>
      <c r="AD353" s="2"/>
      <c r="AE353" s="2"/>
      <c r="AF353" s="2"/>
      <c r="AG353" s="2"/>
      <c r="AH353" s="2"/>
      <c r="AI353" s="2"/>
      <c r="AJ353" s="2"/>
      <c r="AK353" s="2"/>
      <c r="AL353" s="2"/>
      <c r="AM353" s="2"/>
      <c r="AN353" s="2"/>
      <c r="AO353" s="2"/>
      <c r="AP353" s="2"/>
      <c r="AQ353" s="2"/>
      <c r="AR353" s="2"/>
      <c r="AS353" s="2"/>
      <c r="AT353" s="2"/>
      <c r="AU353" s="2"/>
      <c r="AV353" s="2"/>
      <c r="AW353" s="2"/>
      <c r="AX353" s="2"/>
      <c r="AY353" s="2"/>
      <c r="AZ353" s="2"/>
      <c r="BA353" s="2"/>
      <c r="BB353" s="2"/>
      <c r="BC353" s="2"/>
      <c r="BD353" s="2"/>
      <c r="BE353" s="2"/>
    </row>
    <row r="354" ht="13.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c r="AA354" s="2"/>
      <c r="AB354" s="2"/>
      <c r="AC354" s="2"/>
      <c r="AD354" s="2"/>
      <c r="AE354" s="2"/>
      <c r="AF354" s="2"/>
      <c r="AG354" s="2"/>
      <c r="AH354" s="2"/>
      <c r="AI354" s="2"/>
      <c r="AJ354" s="2"/>
      <c r="AK354" s="2"/>
      <c r="AL354" s="2"/>
      <c r="AM354" s="2"/>
      <c r="AN354" s="2"/>
      <c r="AO354" s="2"/>
      <c r="AP354" s="2"/>
      <c r="AQ354" s="2"/>
      <c r="AR354" s="2"/>
      <c r="AS354" s="2"/>
      <c r="AT354" s="2"/>
      <c r="AU354" s="2"/>
      <c r="AV354" s="2"/>
      <c r="AW354" s="2"/>
      <c r="AX354" s="2"/>
      <c r="AY354" s="2"/>
      <c r="AZ354" s="2"/>
      <c r="BA354" s="2"/>
      <c r="BB354" s="2"/>
      <c r="BC354" s="2"/>
      <c r="BD354" s="2"/>
      <c r="BE354" s="2"/>
    </row>
    <row r="355" ht="13.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c r="AA355" s="2"/>
      <c r="AB355" s="2"/>
      <c r="AC355" s="2"/>
      <c r="AD355" s="2"/>
      <c r="AE355" s="2"/>
      <c r="AF355" s="2"/>
      <c r="AG355" s="2"/>
      <c r="AH355" s="2"/>
      <c r="AI355" s="2"/>
      <c r="AJ355" s="2"/>
      <c r="AK355" s="2"/>
      <c r="AL355" s="2"/>
      <c r="AM355" s="2"/>
      <c r="AN355" s="2"/>
      <c r="AO355" s="2"/>
      <c r="AP355" s="2"/>
      <c r="AQ355" s="2"/>
      <c r="AR355" s="2"/>
      <c r="AS355" s="2"/>
      <c r="AT355" s="2"/>
      <c r="AU355" s="2"/>
      <c r="AV355" s="2"/>
      <c r="AW355" s="2"/>
      <c r="AX355" s="2"/>
      <c r="AY355" s="2"/>
      <c r="AZ355" s="2"/>
      <c r="BA355" s="2"/>
      <c r="BB355" s="2"/>
      <c r="BC355" s="2"/>
      <c r="BD355" s="2"/>
      <c r="BE355" s="2"/>
    </row>
    <row r="356" ht="13.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c r="AA356" s="2"/>
      <c r="AB356" s="2"/>
      <c r="AC356" s="2"/>
      <c r="AD356" s="2"/>
      <c r="AE356" s="2"/>
      <c r="AF356" s="2"/>
      <c r="AG356" s="2"/>
      <c r="AH356" s="2"/>
      <c r="AI356" s="2"/>
      <c r="AJ356" s="2"/>
      <c r="AK356" s="2"/>
      <c r="AL356" s="2"/>
      <c r="AM356" s="2"/>
      <c r="AN356" s="2"/>
      <c r="AO356" s="2"/>
      <c r="AP356" s="2"/>
      <c r="AQ356" s="2"/>
      <c r="AR356" s="2"/>
      <c r="AS356" s="2"/>
      <c r="AT356" s="2"/>
      <c r="AU356" s="2"/>
      <c r="AV356" s="2"/>
      <c r="AW356" s="2"/>
      <c r="AX356" s="2"/>
      <c r="AY356" s="2"/>
      <c r="AZ356" s="2"/>
      <c r="BA356" s="2"/>
      <c r="BB356" s="2"/>
      <c r="BC356" s="2"/>
      <c r="BD356" s="2"/>
      <c r="BE356" s="2"/>
    </row>
    <row r="357" ht="13.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c r="AA357" s="2"/>
      <c r="AB357" s="2"/>
      <c r="AC357" s="2"/>
      <c r="AD357" s="2"/>
      <c r="AE357" s="2"/>
      <c r="AF357" s="2"/>
      <c r="AG357" s="2"/>
      <c r="AH357" s="2"/>
      <c r="AI357" s="2"/>
      <c r="AJ357" s="2"/>
      <c r="AK357" s="2"/>
      <c r="AL357" s="2"/>
      <c r="AM357" s="2"/>
      <c r="AN357" s="2"/>
      <c r="AO357" s="2"/>
      <c r="AP357" s="2"/>
      <c r="AQ357" s="2"/>
      <c r="AR357" s="2"/>
      <c r="AS357" s="2"/>
      <c r="AT357" s="2"/>
      <c r="AU357" s="2"/>
      <c r="AV357" s="2"/>
      <c r="AW357" s="2"/>
      <c r="AX357" s="2"/>
      <c r="AY357" s="2"/>
      <c r="AZ357" s="2"/>
      <c r="BA357" s="2"/>
      <c r="BB357" s="2"/>
      <c r="BC357" s="2"/>
      <c r="BD357" s="2"/>
      <c r="BE357" s="2"/>
    </row>
    <row r="358" ht="13.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c r="AA358" s="2"/>
      <c r="AB358" s="2"/>
      <c r="AC358" s="2"/>
      <c r="AD358" s="2"/>
      <c r="AE358" s="2"/>
      <c r="AF358" s="2"/>
      <c r="AG358" s="2"/>
      <c r="AH358" s="2"/>
      <c r="AI358" s="2"/>
      <c r="AJ358" s="2"/>
      <c r="AK358" s="2"/>
      <c r="AL358" s="2"/>
      <c r="AM358" s="2"/>
      <c r="AN358" s="2"/>
      <c r="AO358" s="2"/>
      <c r="AP358" s="2"/>
      <c r="AQ358" s="2"/>
      <c r="AR358" s="2"/>
      <c r="AS358" s="2"/>
      <c r="AT358" s="2"/>
      <c r="AU358" s="2"/>
      <c r="AV358" s="2"/>
      <c r="AW358" s="2"/>
      <c r="AX358" s="2"/>
      <c r="AY358" s="2"/>
      <c r="AZ358" s="2"/>
      <c r="BA358" s="2"/>
      <c r="BB358" s="2"/>
      <c r="BC358" s="2"/>
      <c r="BD358" s="2"/>
      <c r="BE358" s="2"/>
    </row>
    <row r="359" ht="13.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c r="AA359" s="2"/>
      <c r="AB359" s="2"/>
      <c r="AC359" s="2"/>
      <c r="AD359" s="2"/>
      <c r="AE359" s="2"/>
      <c r="AF359" s="2"/>
      <c r="AG359" s="2"/>
      <c r="AH359" s="2"/>
      <c r="AI359" s="2"/>
      <c r="AJ359" s="2"/>
      <c r="AK359" s="2"/>
      <c r="AL359" s="2"/>
      <c r="AM359" s="2"/>
      <c r="AN359" s="2"/>
      <c r="AO359" s="2"/>
      <c r="AP359" s="2"/>
      <c r="AQ359" s="2"/>
      <c r="AR359" s="2"/>
      <c r="AS359" s="2"/>
      <c r="AT359" s="2"/>
      <c r="AU359" s="2"/>
      <c r="AV359" s="2"/>
      <c r="AW359" s="2"/>
      <c r="AX359" s="2"/>
      <c r="AY359" s="2"/>
      <c r="AZ359" s="2"/>
      <c r="BA359" s="2"/>
      <c r="BB359" s="2"/>
      <c r="BC359" s="2"/>
      <c r="BD359" s="2"/>
      <c r="BE359" s="2"/>
    </row>
    <row r="360" ht="13.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c r="AA360" s="2"/>
      <c r="AB360" s="2"/>
      <c r="AC360" s="2"/>
      <c r="AD360" s="2"/>
      <c r="AE360" s="2"/>
      <c r="AF360" s="2"/>
      <c r="AG360" s="2"/>
      <c r="AH360" s="2"/>
      <c r="AI360" s="2"/>
      <c r="AJ360" s="2"/>
      <c r="AK360" s="2"/>
      <c r="AL360" s="2"/>
      <c r="AM360" s="2"/>
      <c r="AN360" s="2"/>
      <c r="AO360" s="2"/>
      <c r="AP360" s="2"/>
      <c r="AQ360" s="2"/>
      <c r="AR360" s="2"/>
      <c r="AS360" s="2"/>
      <c r="AT360" s="2"/>
      <c r="AU360" s="2"/>
      <c r="AV360" s="2"/>
      <c r="AW360" s="2"/>
      <c r="AX360" s="2"/>
      <c r="AY360" s="2"/>
      <c r="AZ360" s="2"/>
      <c r="BA360" s="2"/>
      <c r="BB360" s="2"/>
      <c r="BC360" s="2"/>
      <c r="BD360" s="2"/>
      <c r="BE360" s="2"/>
    </row>
    <row r="361" ht="13.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c r="AA361" s="2"/>
      <c r="AB361" s="2"/>
      <c r="AC361" s="2"/>
      <c r="AD361" s="2"/>
      <c r="AE361" s="2"/>
      <c r="AF361" s="2"/>
      <c r="AG361" s="2"/>
      <c r="AH361" s="2"/>
      <c r="AI361" s="2"/>
      <c r="AJ361" s="2"/>
      <c r="AK361" s="2"/>
      <c r="AL361" s="2"/>
      <c r="AM361" s="2"/>
      <c r="AN361" s="2"/>
      <c r="AO361" s="2"/>
      <c r="AP361" s="2"/>
      <c r="AQ361" s="2"/>
      <c r="AR361" s="2"/>
      <c r="AS361" s="2"/>
      <c r="AT361" s="2"/>
      <c r="AU361" s="2"/>
      <c r="AV361" s="2"/>
      <c r="AW361" s="2"/>
      <c r="AX361" s="2"/>
      <c r="AY361" s="2"/>
      <c r="AZ361" s="2"/>
      <c r="BA361" s="2"/>
      <c r="BB361" s="2"/>
      <c r="BC361" s="2"/>
      <c r="BD361" s="2"/>
      <c r="BE361" s="2"/>
    </row>
    <row r="362" ht="13.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c r="AA362" s="2"/>
      <c r="AB362" s="2"/>
      <c r="AC362" s="2"/>
      <c r="AD362" s="2"/>
      <c r="AE362" s="2"/>
      <c r="AF362" s="2"/>
      <c r="AG362" s="2"/>
      <c r="AH362" s="2"/>
      <c r="AI362" s="2"/>
      <c r="AJ362" s="2"/>
      <c r="AK362" s="2"/>
      <c r="AL362" s="2"/>
      <c r="AM362" s="2"/>
      <c r="AN362" s="2"/>
      <c r="AO362" s="2"/>
      <c r="AP362" s="2"/>
      <c r="AQ362" s="2"/>
      <c r="AR362" s="2"/>
      <c r="AS362" s="2"/>
      <c r="AT362" s="2"/>
      <c r="AU362" s="2"/>
      <c r="AV362" s="2"/>
      <c r="AW362" s="2"/>
      <c r="AX362" s="2"/>
      <c r="AY362" s="2"/>
      <c r="AZ362" s="2"/>
      <c r="BA362" s="2"/>
      <c r="BB362" s="2"/>
      <c r="BC362" s="2"/>
      <c r="BD362" s="2"/>
      <c r="BE362" s="2"/>
    </row>
    <row r="363" ht="13.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c r="AA363" s="2"/>
      <c r="AB363" s="2"/>
      <c r="AC363" s="2"/>
      <c r="AD363" s="2"/>
      <c r="AE363" s="2"/>
      <c r="AF363" s="2"/>
      <c r="AG363" s="2"/>
      <c r="AH363" s="2"/>
      <c r="AI363" s="2"/>
      <c r="AJ363" s="2"/>
      <c r="AK363" s="2"/>
      <c r="AL363" s="2"/>
      <c r="AM363" s="2"/>
      <c r="AN363" s="2"/>
      <c r="AO363" s="2"/>
      <c r="AP363" s="2"/>
      <c r="AQ363" s="2"/>
      <c r="AR363" s="2"/>
      <c r="AS363" s="2"/>
      <c r="AT363" s="2"/>
      <c r="AU363" s="2"/>
      <c r="AV363" s="2"/>
      <c r="AW363" s="2"/>
      <c r="AX363" s="2"/>
      <c r="AY363" s="2"/>
      <c r="AZ363" s="2"/>
      <c r="BA363" s="2"/>
      <c r="BB363" s="2"/>
      <c r="BC363" s="2"/>
      <c r="BD363" s="2"/>
      <c r="BE363" s="2"/>
    </row>
    <row r="364" ht="13.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c r="AA364" s="2"/>
      <c r="AB364" s="2"/>
      <c r="AC364" s="2"/>
      <c r="AD364" s="2"/>
      <c r="AE364" s="2"/>
      <c r="AF364" s="2"/>
      <c r="AG364" s="2"/>
      <c r="AH364" s="2"/>
      <c r="AI364" s="2"/>
      <c r="AJ364" s="2"/>
      <c r="AK364" s="2"/>
      <c r="AL364" s="2"/>
      <c r="AM364" s="2"/>
      <c r="AN364" s="2"/>
      <c r="AO364" s="2"/>
      <c r="AP364" s="2"/>
      <c r="AQ364" s="2"/>
      <c r="AR364" s="2"/>
      <c r="AS364" s="2"/>
      <c r="AT364" s="2"/>
      <c r="AU364" s="2"/>
      <c r="AV364" s="2"/>
      <c r="AW364" s="2"/>
      <c r="AX364" s="2"/>
      <c r="AY364" s="2"/>
      <c r="AZ364" s="2"/>
      <c r="BA364" s="2"/>
      <c r="BB364" s="2"/>
      <c r="BC364" s="2"/>
      <c r="BD364" s="2"/>
      <c r="BE364" s="2"/>
    </row>
    <row r="365" ht="13.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c r="AA365" s="2"/>
      <c r="AB365" s="2"/>
      <c r="AC365" s="2"/>
      <c r="AD365" s="2"/>
      <c r="AE365" s="2"/>
      <c r="AF365" s="2"/>
      <c r="AG365" s="2"/>
      <c r="AH365" s="2"/>
      <c r="AI365" s="2"/>
      <c r="AJ365" s="2"/>
      <c r="AK365" s="2"/>
      <c r="AL365" s="2"/>
      <c r="AM365" s="2"/>
      <c r="AN365" s="2"/>
      <c r="AO365" s="2"/>
      <c r="AP365" s="2"/>
      <c r="AQ365" s="2"/>
      <c r="AR365" s="2"/>
      <c r="AS365" s="2"/>
      <c r="AT365" s="2"/>
      <c r="AU365" s="2"/>
      <c r="AV365" s="2"/>
      <c r="AW365" s="2"/>
      <c r="AX365" s="2"/>
      <c r="AY365" s="2"/>
      <c r="AZ365" s="2"/>
      <c r="BA365" s="2"/>
      <c r="BB365" s="2"/>
      <c r="BC365" s="2"/>
      <c r="BD365" s="2"/>
      <c r="BE365" s="2"/>
    </row>
    <row r="366" ht="13.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c r="AA366" s="2"/>
      <c r="AB366" s="2"/>
      <c r="AC366" s="2"/>
      <c r="AD366" s="2"/>
      <c r="AE366" s="2"/>
      <c r="AF366" s="2"/>
      <c r="AG366" s="2"/>
      <c r="AH366" s="2"/>
      <c r="AI366" s="2"/>
      <c r="AJ366" s="2"/>
      <c r="AK366" s="2"/>
      <c r="AL366" s="2"/>
      <c r="AM366" s="2"/>
      <c r="AN366" s="2"/>
      <c r="AO366" s="2"/>
      <c r="AP366" s="2"/>
      <c r="AQ366" s="2"/>
      <c r="AR366" s="2"/>
      <c r="AS366" s="2"/>
      <c r="AT366" s="2"/>
      <c r="AU366" s="2"/>
      <c r="AV366" s="2"/>
      <c r="AW366" s="2"/>
      <c r="AX366" s="2"/>
      <c r="AY366" s="2"/>
      <c r="AZ366" s="2"/>
      <c r="BA366" s="2"/>
      <c r="BB366" s="2"/>
      <c r="BC366" s="2"/>
      <c r="BD366" s="2"/>
      <c r="BE366" s="2"/>
    </row>
    <row r="367" ht="13.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c r="AA367" s="2"/>
      <c r="AB367" s="2"/>
      <c r="AC367" s="2"/>
      <c r="AD367" s="2"/>
      <c r="AE367" s="2"/>
      <c r="AF367" s="2"/>
      <c r="AG367" s="2"/>
      <c r="AH367" s="2"/>
      <c r="AI367" s="2"/>
      <c r="AJ367" s="2"/>
      <c r="AK367" s="2"/>
      <c r="AL367" s="2"/>
      <c r="AM367" s="2"/>
      <c r="AN367" s="2"/>
      <c r="AO367" s="2"/>
      <c r="AP367" s="2"/>
      <c r="AQ367" s="2"/>
      <c r="AR367" s="2"/>
      <c r="AS367" s="2"/>
      <c r="AT367" s="2"/>
      <c r="AU367" s="2"/>
      <c r="AV367" s="2"/>
      <c r="AW367" s="2"/>
      <c r="AX367" s="2"/>
      <c r="AY367" s="2"/>
      <c r="AZ367" s="2"/>
      <c r="BA367" s="2"/>
      <c r="BB367" s="2"/>
      <c r="BC367" s="2"/>
      <c r="BD367" s="2"/>
      <c r="BE367" s="2"/>
    </row>
    <row r="368" ht="13.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c r="AA368" s="2"/>
      <c r="AB368" s="2"/>
      <c r="AC368" s="2"/>
      <c r="AD368" s="2"/>
      <c r="AE368" s="2"/>
      <c r="AF368" s="2"/>
      <c r="AG368" s="2"/>
      <c r="AH368" s="2"/>
      <c r="AI368" s="2"/>
      <c r="AJ368" s="2"/>
      <c r="AK368" s="2"/>
      <c r="AL368" s="2"/>
      <c r="AM368" s="2"/>
      <c r="AN368" s="2"/>
      <c r="AO368" s="2"/>
      <c r="AP368" s="2"/>
      <c r="AQ368" s="2"/>
      <c r="AR368" s="2"/>
      <c r="AS368" s="2"/>
      <c r="AT368" s="2"/>
      <c r="AU368" s="2"/>
      <c r="AV368" s="2"/>
      <c r="AW368" s="2"/>
      <c r="AX368" s="2"/>
      <c r="AY368" s="2"/>
      <c r="AZ368" s="2"/>
      <c r="BA368" s="2"/>
      <c r="BB368" s="2"/>
      <c r="BC368" s="2"/>
      <c r="BD368" s="2"/>
      <c r="BE368" s="2"/>
    </row>
    <row r="369" ht="13.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c r="AA369" s="2"/>
      <c r="AB369" s="2"/>
      <c r="AC369" s="2"/>
      <c r="AD369" s="2"/>
      <c r="AE369" s="2"/>
      <c r="AF369" s="2"/>
      <c r="AG369" s="2"/>
      <c r="AH369" s="2"/>
      <c r="AI369" s="2"/>
      <c r="AJ369" s="2"/>
      <c r="AK369" s="2"/>
      <c r="AL369" s="2"/>
      <c r="AM369" s="2"/>
      <c r="AN369" s="2"/>
      <c r="AO369" s="2"/>
      <c r="AP369" s="2"/>
      <c r="AQ369" s="2"/>
      <c r="AR369" s="2"/>
      <c r="AS369" s="2"/>
      <c r="AT369" s="2"/>
      <c r="AU369" s="2"/>
      <c r="AV369" s="2"/>
      <c r="AW369" s="2"/>
      <c r="AX369" s="2"/>
      <c r="AY369" s="2"/>
      <c r="AZ369" s="2"/>
      <c r="BA369" s="2"/>
      <c r="BB369" s="2"/>
      <c r="BC369" s="2"/>
      <c r="BD369" s="2"/>
      <c r="BE369" s="2"/>
    </row>
    <row r="370" ht="13.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c r="AA370" s="2"/>
      <c r="AB370" s="2"/>
      <c r="AC370" s="2"/>
      <c r="AD370" s="2"/>
      <c r="AE370" s="2"/>
      <c r="AF370" s="2"/>
      <c r="AG370" s="2"/>
      <c r="AH370" s="2"/>
      <c r="AI370" s="2"/>
      <c r="AJ370" s="2"/>
      <c r="AK370" s="2"/>
      <c r="AL370" s="2"/>
      <c r="AM370" s="2"/>
      <c r="AN370" s="2"/>
      <c r="AO370" s="2"/>
      <c r="AP370" s="2"/>
      <c r="AQ370" s="2"/>
      <c r="AR370" s="2"/>
      <c r="AS370" s="2"/>
      <c r="AT370" s="2"/>
      <c r="AU370" s="2"/>
      <c r="AV370" s="2"/>
      <c r="AW370" s="2"/>
      <c r="AX370" s="2"/>
      <c r="AY370" s="2"/>
      <c r="AZ370" s="2"/>
      <c r="BA370" s="2"/>
      <c r="BB370" s="2"/>
      <c r="BC370" s="2"/>
      <c r="BD370" s="2"/>
      <c r="BE370" s="2"/>
    </row>
    <row r="371" ht="13.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c r="AA371" s="2"/>
      <c r="AB371" s="2"/>
      <c r="AC371" s="2"/>
      <c r="AD371" s="2"/>
      <c r="AE371" s="2"/>
      <c r="AF371" s="2"/>
      <c r="AG371" s="2"/>
      <c r="AH371" s="2"/>
      <c r="AI371" s="2"/>
      <c r="AJ371" s="2"/>
      <c r="AK371" s="2"/>
      <c r="AL371" s="2"/>
      <c r="AM371" s="2"/>
      <c r="AN371" s="2"/>
      <c r="AO371" s="2"/>
      <c r="AP371" s="2"/>
      <c r="AQ371" s="2"/>
      <c r="AR371" s="2"/>
      <c r="AS371" s="2"/>
      <c r="AT371" s="2"/>
      <c r="AU371" s="2"/>
      <c r="AV371" s="2"/>
      <c r="AW371" s="2"/>
      <c r="AX371" s="2"/>
      <c r="AY371" s="2"/>
      <c r="AZ371" s="2"/>
      <c r="BA371" s="2"/>
      <c r="BB371" s="2"/>
      <c r="BC371" s="2"/>
      <c r="BD371" s="2"/>
      <c r="BE371" s="2"/>
    </row>
    <row r="372" ht="13.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c r="AA372" s="2"/>
      <c r="AB372" s="2"/>
      <c r="AC372" s="2"/>
      <c r="AD372" s="2"/>
      <c r="AE372" s="2"/>
      <c r="AF372" s="2"/>
      <c r="AG372" s="2"/>
      <c r="AH372" s="2"/>
      <c r="AI372" s="2"/>
      <c r="AJ372" s="2"/>
      <c r="AK372" s="2"/>
      <c r="AL372" s="2"/>
      <c r="AM372" s="2"/>
      <c r="AN372" s="2"/>
      <c r="AO372" s="2"/>
      <c r="AP372" s="2"/>
      <c r="AQ372" s="2"/>
      <c r="AR372" s="2"/>
      <c r="AS372" s="2"/>
      <c r="AT372" s="2"/>
      <c r="AU372" s="2"/>
      <c r="AV372" s="2"/>
      <c r="AW372" s="2"/>
      <c r="AX372" s="2"/>
      <c r="AY372" s="2"/>
      <c r="AZ372" s="2"/>
      <c r="BA372" s="2"/>
      <c r="BB372" s="2"/>
      <c r="BC372" s="2"/>
      <c r="BD372" s="2"/>
      <c r="BE372" s="2"/>
    </row>
    <row r="373" ht="13.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c r="AA373" s="2"/>
      <c r="AB373" s="2"/>
      <c r="AC373" s="2"/>
      <c r="AD373" s="2"/>
      <c r="AE373" s="2"/>
      <c r="AF373" s="2"/>
      <c r="AG373" s="2"/>
      <c r="AH373" s="2"/>
      <c r="AI373" s="2"/>
      <c r="AJ373" s="2"/>
      <c r="AK373" s="2"/>
      <c r="AL373" s="2"/>
      <c r="AM373" s="2"/>
      <c r="AN373" s="2"/>
      <c r="AO373" s="2"/>
      <c r="AP373" s="2"/>
      <c r="AQ373" s="2"/>
      <c r="AR373" s="2"/>
      <c r="AS373" s="2"/>
      <c r="AT373" s="2"/>
      <c r="AU373" s="2"/>
      <c r="AV373" s="2"/>
      <c r="AW373" s="2"/>
      <c r="AX373" s="2"/>
      <c r="AY373" s="2"/>
      <c r="AZ373" s="2"/>
      <c r="BA373" s="2"/>
      <c r="BB373" s="2"/>
      <c r="BC373" s="2"/>
      <c r="BD373" s="2"/>
      <c r="BE373" s="2"/>
    </row>
    <row r="374" ht="13.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c r="AA374" s="2"/>
      <c r="AB374" s="2"/>
      <c r="AC374" s="2"/>
      <c r="AD374" s="2"/>
      <c r="AE374" s="2"/>
      <c r="AF374" s="2"/>
      <c r="AG374" s="2"/>
      <c r="AH374" s="2"/>
      <c r="AI374" s="2"/>
      <c r="AJ374" s="2"/>
      <c r="AK374" s="2"/>
      <c r="AL374" s="2"/>
      <c r="AM374" s="2"/>
      <c r="AN374" s="2"/>
      <c r="AO374" s="2"/>
      <c r="AP374" s="2"/>
      <c r="AQ374" s="2"/>
      <c r="AR374" s="2"/>
      <c r="AS374" s="2"/>
      <c r="AT374" s="2"/>
      <c r="AU374" s="2"/>
      <c r="AV374" s="2"/>
      <c r="AW374" s="2"/>
      <c r="AX374" s="2"/>
      <c r="AY374" s="2"/>
      <c r="AZ374" s="2"/>
      <c r="BA374" s="2"/>
      <c r="BB374" s="2"/>
      <c r="BC374" s="2"/>
      <c r="BD374" s="2"/>
      <c r="BE374" s="2"/>
    </row>
    <row r="375" ht="13.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c r="AA375" s="2"/>
      <c r="AB375" s="2"/>
      <c r="AC375" s="2"/>
      <c r="AD375" s="2"/>
      <c r="AE375" s="2"/>
      <c r="AF375" s="2"/>
      <c r="AG375" s="2"/>
      <c r="AH375" s="2"/>
      <c r="AI375" s="2"/>
      <c r="AJ375" s="2"/>
      <c r="AK375" s="2"/>
      <c r="AL375" s="2"/>
      <c r="AM375" s="2"/>
      <c r="AN375" s="2"/>
      <c r="AO375" s="2"/>
      <c r="AP375" s="2"/>
      <c r="AQ375" s="2"/>
      <c r="AR375" s="2"/>
      <c r="AS375" s="2"/>
      <c r="AT375" s="2"/>
      <c r="AU375" s="2"/>
      <c r="AV375" s="2"/>
      <c r="AW375" s="2"/>
      <c r="AX375" s="2"/>
      <c r="AY375" s="2"/>
      <c r="AZ375" s="2"/>
      <c r="BA375" s="2"/>
      <c r="BB375" s="2"/>
      <c r="BC375" s="2"/>
      <c r="BD375" s="2"/>
      <c r="BE375" s="2"/>
    </row>
    <row r="376" ht="13.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c r="AA376" s="2"/>
      <c r="AB376" s="2"/>
      <c r="AC376" s="2"/>
      <c r="AD376" s="2"/>
      <c r="AE376" s="2"/>
      <c r="AF376" s="2"/>
      <c r="AG376" s="2"/>
      <c r="AH376" s="2"/>
      <c r="AI376" s="2"/>
      <c r="AJ376" s="2"/>
      <c r="AK376" s="2"/>
      <c r="AL376" s="2"/>
      <c r="AM376" s="2"/>
      <c r="AN376" s="2"/>
      <c r="AO376" s="2"/>
      <c r="AP376" s="2"/>
      <c r="AQ376" s="2"/>
      <c r="AR376" s="2"/>
      <c r="AS376" s="2"/>
      <c r="AT376" s="2"/>
      <c r="AU376" s="2"/>
      <c r="AV376" s="2"/>
      <c r="AW376" s="2"/>
      <c r="AX376" s="2"/>
      <c r="AY376" s="2"/>
      <c r="AZ376" s="2"/>
      <c r="BA376" s="2"/>
      <c r="BB376" s="2"/>
      <c r="BC376" s="2"/>
      <c r="BD376" s="2"/>
      <c r="BE376" s="2"/>
    </row>
    <row r="377" ht="13.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c r="AA377" s="2"/>
      <c r="AB377" s="2"/>
      <c r="AC377" s="2"/>
      <c r="AD377" s="2"/>
      <c r="AE377" s="2"/>
      <c r="AF377" s="2"/>
      <c r="AG377" s="2"/>
      <c r="AH377" s="2"/>
      <c r="AI377" s="2"/>
      <c r="AJ377" s="2"/>
      <c r="AK377" s="2"/>
      <c r="AL377" s="2"/>
      <c r="AM377" s="2"/>
      <c r="AN377" s="2"/>
      <c r="AO377" s="2"/>
      <c r="AP377" s="2"/>
      <c r="AQ377" s="2"/>
      <c r="AR377" s="2"/>
      <c r="AS377" s="2"/>
      <c r="AT377" s="2"/>
      <c r="AU377" s="2"/>
      <c r="AV377" s="2"/>
      <c r="AW377" s="2"/>
      <c r="AX377" s="2"/>
      <c r="AY377" s="2"/>
      <c r="AZ377" s="2"/>
      <c r="BA377" s="2"/>
      <c r="BB377" s="2"/>
      <c r="BC377" s="2"/>
      <c r="BD377" s="2"/>
      <c r="BE377" s="2"/>
    </row>
    <row r="378" ht="13.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c r="AA378" s="2"/>
      <c r="AB378" s="2"/>
      <c r="AC378" s="2"/>
      <c r="AD378" s="2"/>
      <c r="AE378" s="2"/>
      <c r="AF378" s="2"/>
      <c r="AG378" s="2"/>
      <c r="AH378" s="2"/>
      <c r="AI378" s="2"/>
      <c r="AJ378" s="2"/>
      <c r="AK378" s="2"/>
      <c r="AL378" s="2"/>
      <c r="AM378" s="2"/>
      <c r="AN378" s="2"/>
      <c r="AO378" s="2"/>
      <c r="AP378" s="2"/>
      <c r="AQ378" s="2"/>
      <c r="AR378" s="2"/>
      <c r="AS378" s="2"/>
      <c r="AT378" s="2"/>
      <c r="AU378" s="2"/>
      <c r="AV378" s="2"/>
      <c r="AW378" s="2"/>
      <c r="AX378" s="2"/>
      <c r="AY378" s="2"/>
      <c r="AZ378" s="2"/>
      <c r="BA378" s="2"/>
      <c r="BB378" s="2"/>
      <c r="BC378" s="2"/>
      <c r="BD378" s="2"/>
      <c r="BE378" s="2"/>
    </row>
    <row r="379" ht="13.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c r="AA379" s="2"/>
      <c r="AB379" s="2"/>
      <c r="AC379" s="2"/>
      <c r="AD379" s="2"/>
      <c r="AE379" s="2"/>
      <c r="AF379" s="2"/>
      <c r="AG379" s="2"/>
      <c r="AH379" s="2"/>
      <c r="AI379" s="2"/>
      <c r="AJ379" s="2"/>
      <c r="AK379" s="2"/>
      <c r="AL379" s="2"/>
      <c r="AM379" s="2"/>
      <c r="AN379" s="2"/>
      <c r="AO379" s="2"/>
      <c r="AP379" s="2"/>
      <c r="AQ379" s="2"/>
      <c r="AR379" s="2"/>
      <c r="AS379" s="2"/>
      <c r="AT379" s="2"/>
      <c r="AU379" s="2"/>
      <c r="AV379" s="2"/>
      <c r="AW379" s="2"/>
      <c r="AX379" s="2"/>
      <c r="AY379" s="2"/>
      <c r="AZ379" s="2"/>
      <c r="BA379" s="2"/>
      <c r="BB379" s="2"/>
      <c r="BC379" s="2"/>
      <c r="BD379" s="2"/>
      <c r="BE379" s="2"/>
    </row>
    <row r="380" ht="13.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c r="AA380" s="2"/>
      <c r="AB380" s="2"/>
      <c r="AC380" s="2"/>
      <c r="AD380" s="2"/>
      <c r="AE380" s="2"/>
      <c r="AF380" s="2"/>
      <c r="AG380" s="2"/>
      <c r="AH380" s="2"/>
      <c r="AI380" s="2"/>
      <c r="AJ380" s="2"/>
      <c r="AK380" s="2"/>
      <c r="AL380" s="2"/>
      <c r="AM380" s="2"/>
      <c r="AN380" s="2"/>
      <c r="AO380" s="2"/>
      <c r="AP380" s="2"/>
      <c r="AQ380" s="2"/>
      <c r="AR380" s="2"/>
      <c r="AS380" s="2"/>
      <c r="AT380" s="2"/>
      <c r="AU380" s="2"/>
      <c r="AV380" s="2"/>
      <c r="AW380" s="2"/>
      <c r="AX380" s="2"/>
      <c r="AY380" s="2"/>
      <c r="AZ380" s="2"/>
      <c r="BA380" s="2"/>
      <c r="BB380" s="2"/>
      <c r="BC380" s="2"/>
      <c r="BD380" s="2"/>
      <c r="BE380" s="2"/>
    </row>
    <row r="381" ht="13.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c r="AA381" s="2"/>
      <c r="AB381" s="2"/>
      <c r="AC381" s="2"/>
      <c r="AD381" s="2"/>
      <c r="AE381" s="2"/>
      <c r="AF381" s="2"/>
      <c r="AG381" s="2"/>
      <c r="AH381" s="2"/>
      <c r="AI381" s="2"/>
      <c r="AJ381" s="2"/>
      <c r="AK381" s="2"/>
      <c r="AL381" s="2"/>
      <c r="AM381" s="2"/>
      <c r="AN381" s="2"/>
      <c r="AO381" s="2"/>
      <c r="AP381" s="2"/>
      <c r="AQ381" s="2"/>
      <c r="AR381" s="2"/>
      <c r="AS381" s="2"/>
      <c r="AT381" s="2"/>
      <c r="AU381" s="2"/>
      <c r="AV381" s="2"/>
      <c r="AW381" s="2"/>
      <c r="AX381" s="2"/>
      <c r="AY381" s="2"/>
      <c r="AZ381" s="2"/>
      <c r="BA381" s="2"/>
      <c r="BB381" s="2"/>
      <c r="BC381" s="2"/>
      <c r="BD381" s="2"/>
      <c r="BE381" s="2"/>
    </row>
    <row r="382" ht="13.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c r="AA382" s="2"/>
      <c r="AB382" s="2"/>
      <c r="AC382" s="2"/>
      <c r="AD382" s="2"/>
      <c r="AE382" s="2"/>
      <c r="AF382" s="2"/>
      <c r="AG382" s="2"/>
      <c r="AH382" s="2"/>
      <c r="AI382" s="2"/>
      <c r="AJ382" s="2"/>
      <c r="AK382" s="2"/>
      <c r="AL382" s="2"/>
      <c r="AM382" s="2"/>
      <c r="AN382" s="2"/>
      <c r="AO382" s="2"/>
      <c r="AP382" s="2"/>
      <c r="AQ382" s="2"/>
      <c r="AR382" s="2"/>
      <c r="AS382" s="2"/>
      <c r="AT382" s="2"/>
      <c r="AU382" s="2"/>
      <c r="AV382" s="2"/>
      <c r="AW382" s="2"/>
      <c r="AX382" s="2"/>
      <c r="AY382" s="2"/>
      <c r="AZ382" s="2"/>
      <c r="BA382" s="2"/>
      <c r="BB382" s="2"/>
      <c r="BC382" s="2"/>
      <c r="BD382" s="2"/>
      <c r="BE382" s="2"/>
    </row>
    <row r="383" ht="13.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c r="AA383" s="2"/>
      <c r="AB383" s="2"/>
      <c r="AC383" s="2"/>
      <c r="AD383" s="2"/>
      <c r="AE383" s="2"/>
      <c r="AF383" s="2"/>
      <c r="AG383" s="2"/>
      <c r="AH383" s="2"/>
      <c r="AI383" s="2"/>
      <c r="AJ383" s="2"/>
      <c r="AK383" s="2"/>
      <c r="AL383" s="2"/>
      <c r="AM383" s="2"/>
      <c r="AN383" s="2"/>
      <c r="AO383" s="2"/>
      <c r="AP383" s="2"/>
      <c r="AQ383" s="2"/>
      <c r="AR383" s="2"/>
      <c r="AS383" s="2"/>
      <c r="AT383" s="2"/>
      <c r="AU383" s="2"/>
      <c r="AV383" s="2"/>
      <c r="AW383" s="2"/>
      <c r="AX383" s="2"/>
      <c r="AY383" s="2"/>
      <c r="AZ383" s="2"/>
      <c r="BA383" s="2"/>
      <c r="BB383" s="2"/>
      <c r="BC383" s="2"/>
      <c r="BD383" s="2"/>
      <c r="BE383" s="2"/>
    </row>
    <row r="384" ht="13.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c r="AA384" s="2"/>
      <c r="AB384" s="2"/>
      <c r="AC384" s="2"/>
      <c r="AD384" s="2"/>
      <c r="AE384" s="2"/>
      <c r="AF384" s="2"/>
      <c r="AG384" s="2"/>
      <c r="AH384" s="2"/>
      <c r="AI384" s="2"/>
      <c r="AJ384" s="2"/>
      <c r="AK384" s="2"/>
      <c r="AL384" s="2"/>
      <c r="AM384" s="2"/>
      <c r="AN384" s="2"/>
      <c r="AO384" s="2"/>
      <c r="AP384" s="2"/>
      <c r="AQ384" s="2"/>
      <c r="AR384" s="2"/>
      <c r="AS384" s="2"/>
      <c r="AT384" s="2"/>
      <c r="AU384" s="2"/>
      <c r="AV384" s="2"/>
      <c r="AW384" s="2"/>
      <c r="AX384" s="2"/>
      <c r="AY384" s="2"/>
      <c r="AZ384" s="2"/>
      <c r="BA384" s="2"/>
      <c r="BB384" s="2"/>
      <c r="BC384" s="2"/>
      <c r="BD384" s="2"/>
      <c r="BE384" s="2"/>
    </row>
    <row r="385" ht="13.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c r="AA385" s="2"/>
      <c r="AB385" s="2"/>
      <c r="AC385" s="2"/>
      <c r="AD385" s="2"/>
      <c r="AE385" s="2"/>
      <c r="AF385" s="2"/>
      <c r="AG385" s="2"/>
      <c r="AH385" s="2"/>
      <c r="AI385" s="2"/>
      <c r="AJ385" s="2"/>
      <c r="AK385" s="2"/>
      <c r="AL385" s="2"/>
      <c r="AM385" s="2"/>
      <c r="AN385" s="2"/>
      <c r="AO385" s="2"/>
      <c r="AP385" s="2"/>
      <c r="AQ385" s="2"/>
      <c r="AR385" s="2"/>
      <c r="AS385" s="2"/>
      <c r="AT385" s="2"/>
      <c r="AU385" s="2"/>
      <c r="AV385" s="2"/>
      <c r="AW385" s="2"/>
      <c r="AX385" s="2"/>
      <c r="AY385" s="2"/>
      <c r="AZ385" s="2"/>
      <c r="BA385" s="2"/>
      <c r="BB385" s="2"/>
      <c r="BC385" s="2"/>
      <c r="BD385" s="2"/>
      <c r="BE385" s="2"/>
    </row>
    <row r="386" ht="13.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c r="AA386" s="2"/>
      <c r="AB386" s="2"/>
      <c r="AC386" s="2"/>
      <c r="AD386" s="2"/>
      <c r="AE386" s="2"/>
      <c r="AF386" s="2"/>
      <c r="AG386" s="2"/>
      <c r="AH386" s="2"/>
      <c r="AI386" s="2"/>
      <c r="AJ386" s="2"/>
      <c r="AK386" s="2"/>
      <c r="AL386" s="2"/>
      <c r="AM386" s="2"/>
      <c r="AN386" s="2"/>
      <c r="AO386" s="2"/>
      <c r="AP386" s="2"/>
      <c r="AQ386" s="2"/>
      <c r="AR386" s="2"/>
      <c r="AS386" s="2"/>
      <c r="AT386" s="2"/>
      <c r="AU386" s="2"/>
      <c r="AV386" s="2"/>
      <c r="AW386" s="2"/>
      <c r="AX386" s="2"/>
      <c r="AY386" s="2"/>
      <c r="AZ386" s="2"/>
      <c r="BA386" s="2"/>
      <c r="BB386" s="2"/>
      <c r="BC386" s="2"/>
      <c r="BD386" s="2"/>
      <c r="BE386" s="2"/>
    </row>
    <row r="387" ht="13.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c r="AA387" s="2"/>
      <c r="AB387" s="2"/>
      <c r="AC387" s="2"/>
      <c r="AD387" s="2"/>
      <c r="AE387" s="2"/>
      <c r="AF387" s="2"/>
      <c r="AG387" s="2"/>
      <c r="AH387" s="2"/>
      <c r="AI387" s="2"/>
      <c r="AJ387" s="2"/>
      <c r="AK387" s="2"/>
      <c r="AL387" s="2"/>
      <c r="AM387" s="2"/>
      <c r="AN387" s="2"/>
      <c r="AO387" s="2"/>
      <c r="AP387" s="2"/>
      <c r="AQ387" s="2"/>
      <c r="AR387" s="2"/>
      <c r="AS387" s="2"/>
      <c r="AT387" s="2"/>
      <c r="AU387" s="2"/>
      <c r="AV387" s="2"/>
      <c r="AW387" s="2"/>
      <c r="AX387" s="2"/>
      <c r="AY387" s="2"/>
      <c r="AZ387" s="2"/>
      <c r="BA387" s="2"/>
      <c r="BB387" s="2"/>
      <c r="BC387" s="2"/>
      <c r="BD387" s="2"/>
      <c r="BE387" s="2"/>
    </row>
    <row r="388" ht="13.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c r="AA388" s="2"/>
      <c r="AB388" s="2"/>
      <c r="AC388" s="2"/>
      <c r="AD388" s="2"/>
      <c r="AE388" s="2"/>
      <c r="AF388" s="2"/>
      <c r="AG388" s="2"/>
      <c r="AH388" s="2"/>
      <c r="AI388" s="2"/>
      <c r="AJ388" s="2"/>
      <c r="AK388" s="2"/>
      <c r="AL388" s="2"/>
      <c r="AM388" s="2"/>
      <c r="AN388" s="2"/>
      <c r="AO388" s="2"/>
      <c r="AP388" s="2"/>
      <c r="AQ388" s="2"/>
      <c r="AR388" s="2"/>
      <c r="AS388" s="2"/>
      <c r="AT388" s="2"/>
      <c r="AU388" s="2"/>
      <c r="AV388" s="2"/>
      <c r="AW388" s="2"/>
      <c r="AX388" s="2"/>
      <c r="AY388" s="2"/>
      <c r="AZ388" s="2"/>
      <c r="BA388" s="2"/>
      <c r="BB388" s="2"/>
      <c r="BC388" s="2"/>
      <c r="BD388" s="2"/>
      <c r="BE388" s="2"/>
    </row>
    <row r="389" ht="13.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c r="AA389" s="2"/>
      <c r="AB389" s="2"/>
      <c r="AC389" s="2"/>
      <c r="AD389" s="2"/>
      <c r="AE389" s="2"/>
      <c r="AF389" s="2"/>
      <c r="AG389" s="2"/>
      <c r="AH389" s="2"/>
      <c r="AI389" s="2"/>
      <c r="AJ389" s="2"/>
      <c r="AK389" s="2"/>
      <c r="AL389" s="2"/>
      <c r="AM389" s="2"/>
      <c r="AN389" s="2"/>
      <c r="AO389" s="2"/>
      <c r="AP389" s="2"/>
      <c r="AQ389" s="2"/>
      <c r="AR389" s="2"/>
      <c r="AS389" s="2"/>
      <c r="AT389" s="2"/>
      <c r="AU389" s="2"/>
      <c r="AV389" s="2"/>
      <c r="AW389" s="2"/>
      <c r="AX389" s="2"/>
      <c r="AY389" s="2"/>
      <c r="AZ389" s="2"/>
      <c r="BA389" s="2"/>
      <c r="BB389" s="2"/>
      <c r="BC389" s="2"/>
      <c r="BD389" s="2"/>
      <c r="BE389" s="2"/>
    </row>
    <row r="390" ht="13.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c r="AA390" s="2"/>
      <c r="AB390" s="2"/>
      <c r="AC390" s="2"/>
      <c r="AD390" s="2"/>
      <c r="AE390" s="2"/>
      <c r="AF390" s="2"/>
      <c r="AG390" s="2"/>
      <c r="AH390" s="2"/>
      <c r="AI390" s="2"/>
      <c r="AJ390" s="2"/>
      <c r="AK390" s="2"/>
      <c r="AL390" s="2"/>
      <c r="AM390" s="2"/>
      <c r="AN390" s="2"/>
      <c r="AO390" s="2"/>
      <c r="AP390" s="2"/>
      <c r="AQ390" s="2"/>
      <c r="AR390" s="2"/>
      <c r="AS390" s="2"/>
      <c r="AT390" s="2"/>
      <c r="AU390" s="2"/>
      <c r="AV390" s="2"/>
      <c r="AW390" s="2"/>
      <c r="AX390" s="2"/>
      <c r="AY390" s="2"/>
      <c r="AZ390" s="2"/>
      <c r="BA390" s="2"/>
      <c r="BB390" s="2"/>
      <c r="BC390" s="2"/>
      <c r="BD390" s="2"/>
      <c r="BE390" s="2"/>
    </row>
    <row r="391" ht="13.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c r="AA391" s="2"/>
      <c r="AB391" s="2"/>
      <c r="AC391" s="2"/>
      <c r="AD391" s="2"/>
      <c r="AE391" s="2"/>
      <c r="AF391" s="2"/>
      <c r="AG391" s="2"/>
      <c r="AH391" s="2"/>
      <c r="AI391" s="2"/>
      <c r="AJ391" s="2"/>
      <c r="AK391" s="2"/>
      <c r="AL391" s="2"/>
      <c r="AM391" s="2"/>
      <c r="AN391" s="2"/>
      <c r="AO391" s="2"/>
      <c r="AP391" s="2"/>
      <c r="AQ391" s="2"/>
      <c r="AR391" s="2"/>
      <c r="AS391" s="2"/>
      <c r="AT391" s="2"/>
      <c r="AU391" s="2"/>
      <c r="AV391" s="2"/>
      <c r="AW391" s="2"/>
      <c r="AX391" s="2"/>
      <c r="AY391" s="2"/>
      <c r="AZ391" s="2"/>
      <c r="BA391" s="2"/>
      <c r="BB391" s="2"/>
      <c r="BC391" s="2"/>
      <c r="BD391" s="2"/>
      <c r="BE391" s="2"/>
    </row>
    <row r="392" ht="13.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c r="AA392" s="2"/>
      <c r="AB392" s="2"/>
      <c r="AC392" s="2"/>
      <c r="AD392" s="2"/>
      <c r="AE392" s="2"/>
      <c r="AF392" s="2"/>
      <c r="AG392" s="2"/>
      <c r="AH392" s="2"/>
      <c r="AI392" s="2"/>
      <c r="AJ392" s="2"/>
      <c r="AK392" s="2"/>
      <c r="AL392" s="2"/>
      <c r="AM392" s="2"/>
      <c r="AN392" s="2"/>
      <c r="AO392" s="2"/>
      <c r="AP392" s="2"/>
      <c r="AQ392" s="2"/>
      <c r="AR392" s="2"/>
      <c r="AS392" s="2"/>
      <c r="AT392" s="2"/>
      <c r="AU392" s="2"/>
      <c r="AV392" s="2"/>
      <c r="AW392" s="2"/>
      <c r="AX392" s="2"/>
      <c r="AY392" s="2"/>
      <c r="AZ392" s="2"/>
      <c r="BA392" s="2"/>
      <c r="BB392" s="2"/>
      <c r="BC392" s="2"/>
      <c r="BD392" s="2"/>
      <c r="BE392" s="2"/>
    </row>
    <row r="393" ht="13.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c r="AA393" s="2"/>
      <c r="AB393" s="2"/>
      <c r="AC393" s="2"/>
      <c r="AD393" s="2"/>
      <c r="AE393" s="2"/>
      <c r="AF393" s="2"/>
      <c r="AG393" s="2"/>
      <c r="AH393" s="2"/>
      <c r="AI393" s="2"/>
      <c r="AJ393" s="2"/>
      <c r="AK393" s="2"/>
      <c r="AL393" s="2"/>
      <c r="AM393" s="2"/>
      <c r="AN393" s="2"/>
      <c r="AO393" s="2"/>
      <c r="AP393" s="2"/>
      <c r="AQ393" s="2"/>
      <c r="AR393" s="2"/>
      <c r="AS393" s="2"/>
      <c r="AT393" s="2"/>
      <c r="AU393" s="2"/>
      <c r="AV393" s="2"/>
      <c r="AW393" s="2"/>
      <c r="AX393" s="2"/>
      <c r="AY393" s="2"/>
      <c r="AZ393" s="2"/>
      <c r="BA393" s="2"/>
      <c r="BB393" s="2"/>
      <c r="BC393" s="2"/>
      <c r="BD393" s="2"/>
      <c r="BE393" s="2"/>
    </row>
    <row r="394" ht="13.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c r="AA394" s="2"/>
      <c r="AB394" s="2"/>
      <c r="AC394" s="2"/>
      <c r="AD394" s="2"/>
      <c r="AE394" s="2"/>
      <c r="AF394" s="2"/>
      <c r="AG394" s="2"/>
      <c r="AH394" s="2"/>
      <c r="AI394" s="2"/>
      <c r="AJ394" s="2"/>
      <c r="AK394" s="2"/>
      <c r="AL394" s="2"/>
      <c r="AM394" s="2"/>
      <c r="AN394" s="2"/>
      <c r="AO394" s="2"/>
      <c r="AP394" s="2"/>
      <c r="AQ394" s="2"/>
      <c r="AR394" s="2"/>
      <c r="AS394" s="2"/>
      <c r="AT394" s="2"/>
      <c r="AU394" s="2"/>
      <c r="AV394" s="2"/>
      <c r="AW394" s="2"/>
      <c r="AX394" s="2"/>
      <c r="AY394" s="2"/>
      <c r="AZ394" s="2"/>
      <c r="BA394" s="2"/>
      <c r="BB394" s="2"/>
      <c r="BC394" s="2"/>
      <c r="BD394" s="2"/>
      <c r="BE394" s="2"/>
    </row>
    <row r="395" ht="13.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c r="AA395" s="2"/>
      <c r="AB395" s="2"/>
      <c r="AC395" s="2"/>
      <c r="AD395" s="2"/>
      <c r="AE395" s="2"/>
      <c r="AF395" s="2"/>
      <c r="AG395" s="2"/>
      <c r="AH395" s="2"/>
      <c r="AI395" s="2"/>
      <c r="AJ395" s="2"/>
      <c r="AK395" s="2"/>
      <c r="AL395" s="2"/>
      <c r="AM395" s="2"/>
      <c r="AN395" s="2"/>
      <c r="AO395" s="2"/>
      <c r="AP395" s="2"/>
      <c r="AQ395" s="2"/>
      <c r="AR395" s="2"/>
      <c r="AS395" s="2"/>
      <c r="AT395" s="2"/>
      <c r="AU395" s="2"/>
      <c r="AV395" s="2"/>
      <c r="AW395" s="2"/>
      <c r="AX395" s="2"/>
      <c r="AY395" s="2"/>
      <c r="AZ395" s="2"/>
      <c r="BA395" s="2"/>
      <c r="BB395" s="2"/>
      <c r="BC395" s="2"/>
      <c r="BD395" s="2"/>
      <c r="BE395" s="2"/>
    </row>
    <row r="396" ht="13.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c r="AA396" s="2"/>
      <c r="AB396" s="2"/>
      <c r="AC396" s="2"/>
      <c r="AD396" s="2"/>
      <c r="AE396" s="2"/>
      <c r="AF396" s="2"/>
      <c r="AG396" s="2"/>
      <c r="AH396" s="2"/>
      <c r="AI396" s="2"/>
      <c r="AJ396" s="2"/>
      <c r="AK396" s="2"/>
      <c r="AL396" s="2"/>
      <c r="AM396" s="2"/>
      <c r="AN396" s="2"/>
      <c r="AO396" s="2"/>
      <c r="AP396" s="2"/>
      <c r="AQ396" s="2"/>
      <c r="AR396" s="2"/>
      <c r="AS396" s="2"/>
      <c r="AT396" s="2"/>
      <c r="AU396" s="2"/>
      <c r="AV396" s="2"/>
      <c r="AW396" s="2"/>
      <c r="AX396" s="2"/>
      <c r="AY396" s="2"/>
      <c r="AZ396" s="2"/>
      <c r="BA396" s="2"/>
      <c r="BB396" s="2"/>
      <c r="BC396" s="2"/>
      <c r="BD396" s="2"/>
      <c r="BE396" s="2"/>
    </row>
    <row r="397" ht="13.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c r="AA397" s="2"/>
      <c r="AB397" s="2"/>
      <c r="AC397" s="2"/>
      <c r="AD397" s="2"/>
      <c r="AE397" s="2"/>
      <c r="AF397" s="2"/>
      <c r="AG397" s="2"/>
      <c r="AH397" s="2"/>
      <c r="AI397" s="2"/>
      <c r="AJ397" s="2"/>
      <c r="AK397" s="2"/>
      <c r="AL397" s="2"/>
      <c r="AM397" s="2"/>
      <c r="AN397" s="2"/>
      <c r="AO397" s="2"/>
      <c r="AP397" s="2"/>
      <c r="AQ397" s="2"/>
      <c r="AR397" s="2"/>
      <c r="AS397" s="2"/>
      <c r="AT397" s="2"/>
      <c r="AU397" s="2"/>
      <c r="AV397" s="2"/>
      <c r="AW397" s="2"/>
      <c r="AX397" s="2"/>
      <c r="AY397" s="2"/>
      <c r="AZ397" s="2"/>
      <c r="BA397" s="2"/>
      <c r="BB397" s="2"/>
      <c r="BC397" s="2"/>
      <c r="BD397" s="2"/>
      <c r="BE397" s="2"/>
    </row>
    <row r="398" ht="13.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c r="AA398" s="2"/>
      <c r="AB398" s="2"/>
      <c r="AC398" s="2"/>
      <c r="AD398" s="2"/>
      <c r="AE398" s="2"/>
      <c r="AF398" s="2"/>
      <c r="AG398" s="2"/>
      <c r="AH398" s="2"/>
      <c r="AI398" s="2"/>
      <c r="AJ398" s="2"/>
      <c r="AK398" s="2"/>
      <c r="AL398" s="2"/>
      <c r="AM398" s="2"/>
      <c r="AN398" s="2"/>
      <c r="AO398" s="2"/>
      <c r="AP398" s="2"/>
      <c r="AQ398" s="2"/>
      <c r="AR398" s="2"/>
      <c r="AS398" s="2"/>
      <c r="AT398" s="2"/>
      <c r="AU398" s="2"/>
      <c r="AV398" s="2"/>
      <c r="AW398" s="2"/>
      <c r="AX398" s="2"/>
      <c r="AY398" s="2"/>
      <c r="AZ398" s="2"/>
      <c r="BA398" s="2"/>
      <c r="BB398" s="2"/>
      <c r="BC398" s="2"/>
      <c r="BD398" s="2"/>
      <c r="BE398" s="2"/>
    </row>
    <row r="399" ht="13.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c r="AA399" s="2"/>
      <c r="AB399" s="2"/>
      <c r="AC399" s="2"/>
      <c r="AD399" s="2"/>
      <c r="AE399" s="2"/>
      <c r="AF399" s="2"/>
      <c r="AG399" s="2"/>
      <c r="AH399" s="2"/>
      <c r="AI399" s="2"/>
      <c r="AJ399" s="2"/>
      <c r="AK399" s="2"/>
      <c r="AL399" s="2"/>
      <c r="AM399" s="2"/>
      <c r="AN399" s="2"/>
      <c r="AO399" s="2"/>
      <c r="AP399" s="2"/>
      <c r="AQ399" s="2"/>
      <c r="AR399" s="2"/>
      <c r="AS399" s="2"/>
      <c r="AT399" s="2"/>
      <c r="AU399" s="2"/>
      <c r="AV399" s="2"/>
      <c r="AW399" s="2"/>
      <c r="AX399" s="2"/>
      <c r="AY399" s="2"/>
      <c r="AZ399" s="2"/>
      <c r="BA399" s="2"/>
      <c r="BB399" s="2"/>
      <c r="BC399" s="2"/>
      <c r="BD399" s="2"/>
      <c r="BE399" s="2"/>
    </row>
    <row r="400" ht="13.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c r="AA400" s="2"/>
      <c r="AB400" s="2"/>
      <c r="AC400" s="2"/>
      <c r="AD400" s="2"/>
      <c r="AE400" s="2"/>
      <c r="AF400" s="2"/>
      <c r="AG400" s="2"/>
      <c r="AH400" s="2"/>
      <c r="AI400" s="2"/>
      <c r="AJ400" s="2"/>
      <c r="AK400" s="2"/>
      <c r="AL400" s="2"/>
      <c r="AM400" s="2"/>
      <c r="AN400" s="2"/>
      <c r="AO400" s="2"/>
      <c r="AP400" s="2"/>
      <c r="AQ400" s="2"/>
      <c r="AR400" s="2"/>
      <c r="AS400" s="2"/>
      <c r="AT400" s="2"/>
      <c r="AU400" s="2"/>
      <c r="AV400" s="2"/>
      <c r="AW400" s="2"/>
      <c r="AX400" s="2"/>
      <c r="AY400" s="2"/>
      <c r="AZ400" s="2"/>
      <c r="BA400" s="2"/>
      <c r="BB400" s="2"/>
      <c r="BC400" s="2"/>
      <c r="BD400" s="2"/>
      <c r="BE400" s="2"/>
    </row>
    <row r="401" ht="13.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c r="AA401" s="2"/>
      <c r="AB401" s="2"/>
      <c r="AC401" s="2"/>
      <c r="AD401" s="2"/>
      <c r="AE401" s="2"/>
      <c r="AF401" s="2"/>
      <c r="AG401" s="2"/>
      <c r="AH401" s="2"/>
      <c r="AI401" s="2"/>
      <c r="AJ401" s="2"/>
      <c r="AK401" s="2"/>
      <c r="AL401" s="2"/>
      <c r="AM401" s="2"/>
      <c r="AN401" s="2"/>
      <c r="AO401" s="2"/>
      <c r="AP401" s="2"/>
      <c r="AQ401" s="2"/>
      <c r="AR401" s="2"/>
      <c r="AS401" s="2"/>
      <c r="AT401" s="2"/>
      <c r="AU401" s="2"/>
      <c r="AV401" s="2"/>
      <c r="AW401" s="2"/>
      <c r="AX401" s="2"/>
      <c r="AY401" s="2"/>
      <c r="AZ401" s="2"/>
      <c r="BA401" s="2"/>
      <c r="BB401" s="2"/>
      <c r="BC401" s="2"/>
      <c r="BD401" s="2"/>
      <c r="BE401" s="2"/>
    </row>
    <row r="402" ht="13.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c r="AA402" s="2"/>
      <c r="AB402" s="2"/>
      <c r="AC402" s="2"/>
      <c r="AD402" s="2"/>
      <c r="AE402" s="2"/>
      <c r="AF402" s="2"/>
      <c r="AG402" s="2"/>
      <c r="AH402" s="2"/>
      <c r="AI402" s="2"/>
      <c r="AJ402" s="2"/>
      <c r="AK402" s="2"/>
      <c r="AL402" s="2"/>
      <c r="AM402" s="2"/>
      <c r="AN402" s="2"/>
      <c r="AO402" s="2"/>
      <c r="AP402" s="2"/>
      <c r="AQ402" s="2"/>
      <c r="AR402" s="2"/>
      <c r="AS402" s="2"/>
      <c r="AT402" s="2"/>
      <c r="AU402" s="2"/>
      <c r="AV402" s="2"/>
      <c r="AW402" s="2"/>
      <c r="AX402" s="2"/>
      <c r="AY402" s="2"/>
      <c r="AZ402" s="2"/>
      <c r="BA402" s="2"/>
      <c r="BB402" s="2"/>
      <c r="BC402" s="2"/>
      <c r="BD402" s="2"/>
      <c r="BE402" s="2"/>
    </row>
    <row r="403" ht="13.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c r="AA403" s="2"/>
      <c r="AB403" s="2"/>
      <c r="AC403" s="2"/>
      <c r="AD403" s="2"/>
      <c r="AE403" s="2"/>
      <c r="AF403" s="2"/>
      <c r="AG403" s="2"/>
      <c r="AH403" s="2"/>
      <c r="AI403" s="2"/>
      <c r="AJ403" s="2"/>
      <c r="AK403" s="2"/>
      <c r="AL403" s="2"/>
      <c r="AM403" s="2"/>
      <c r="AN403" s="2"/>
      <c r="AO403" s="2"/>
      <c r="AP403" s="2"/>
      <c r="AQ403" s="2"/>
      <c r="AR403" s="2"/>
      <c r="AS403" s="2"/>
      <c r="AT403" s="2"/>
      <c r="AU403" s="2"/>
      <c r="AV403" s="2"/>
      <c r="AW403" s="2"/>
      <c r="AX403" s="2"/>
      <c r="AY403" s="2"/>
      <c r="AZ403" s="2"/>
      <c r="BA403" s="2"/>
      <c r="BB403" s="2"/>
      <c r="BC403" s="2"/>
      <c r="BD403" s="2"/>
      <c r="BE403" s="2"/>
    </row>
    <row r="404" ht="13.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c r="AA404" s="2"/>
      <c r="AB404" s="2"/>
      <c r="AC404" s="2"/>
      <c r="AD404" s="2"/>
      <c r="AE404" s="2"/>
      <c r="AF404" s="2"/>
      <c r="AG404" s="2"/>
      <c r="AH404" s="2"/>
      <c r="AI404" s="2"/>
      <c r="AJ404" s="2"/>
      <c r="AK404" s="2"/>
      <c r="AL404" s="2"/>
      <c r="AM404" s="2"/>
      <c r="AN404" s="2"/>
      <c r="AO404" s="2"/>
      <c r="AP404" s="2"/>
      <c r="AQ404" s="2"/>
      <c r="AR404" s="2"/>
      <c r="AS404" s="2"/>
      <c r="AT404" s="2"/>
      <c r="AU404" s="2"/>
      <c r="AV404" s="2"/>
      <c r="AW404" s="2"/>
      <c r="AX404" s="2"/>
      <c r="AY404" s="2"/>
      <c r="AZ404" s="2"/>
      <c r="BA404" s="2"/>
      <c r="BB404" s="2"/>
      <c r="BC404" s="2"/>
      <c r="BD404" s="2"/>
      <c r="BE404" s="2"/>
    </row>
    <row r="405" ht="13.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c r="AA405" s="2"/>
      <c r="AB405" s="2"/>
      <c r="AC405" s="2"/>
      <c r="AD405" s="2"/>
      <c r="AE405" s="2"/>
      <c r="AF405" s="2"/>
      <c r="AG405" s="2"/>
      <c r="AH405" s="2"/>
      <c r="AI405" s="2"/>
      <c r="AJ405" s="2"/>
      <c r="AK405" s="2"/>
      <c r="AL405" s="2"/>
      <c r="AM405" s="2"/>
      <c r="AN405" s="2"/>
      <c r="AO405" s="2"/>
      <c r="AP405" s="2"/>
      <c r="AQ405" s="2"/>
      <c r="AR405" s="2"/>
      <c r="AS405" s="2"/>
      <c r="AT405" s="2"/>
      <c r="AU405" s="2"/>
      <c r="AV405" s="2"/>
      <c r="AW405" s="2"/>
      <c r="AX405" s="2"/>
      <c r="AY405" s="2"/>
      <c r="AZ405" s="2"/>
      <c r="BA405" s="2"/>
      <c r="BB405" s="2"/>
      <c r="BC405" s="2"/>
      <c r="BD405" s="2"/>
      <c r="BE405" s="2"/>
    </row>
    <row r="406" ht="13.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c r="AA406" s="2"/>
      <c r="AB406" s="2"/>
      <c r="AC406" s="2"/>
      <c r="AD406" s="2"/>
      <c r="AE406" s="2"/>
      <c r="AF406" s="2"/>
      <c r="AG406" s="2"/>
      <c r="AH406" s="2"/>
      <c r="AI406" s="2"/>
      <c r="AJ406" s="2"/>
      <c r="AK406" s="2"/>
      <c r="AL406" s="2"/>
      <c r="AM406" s="2"/>
      <c r="AN406" s="2"/>
      <c r="AO406" s="2"/>
      <c r="AP406" s="2"/>
      <c r="AQ406" s="2"/>
      <c r="AR406" s="2"/>
      <c r="AS406" s="2"/>
      <c r="AT406" s="2"/>
      <c r="AU406" s="2"/>
      <c r="AV406" s="2"/>
      <c r="AW406" s="2"/>
      <c r="AX406" s="2"/>
      <c r="AY406" s="2"/>
      <c r="AZ406" s="2"/>
      <c r="BA406" s="2"/>
      <c r="BB406" s="2"/>
      <c r="BC406" s="2"/>
      <c r="BD406" s="2"/>
      <c r="BE406" s="2"/>
    </row>
    <row r="407" ht="13.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c r="AA407" s="2"/>
      <c r="AB407" s="2"/>
      <c r="AC407" s="2"/>
      <c r="AD407" s="2"/>
      <c r="AE407" s="2"/>
      <c r="AF407" s="2"/>
      <c r="AG407" s="2"/>
      <c r="AH407" s="2"/>
      <c r="AI407" s="2"/>
      <c r="AJ407" s="2"/>
      <c r="AK407" s="2"/>
      <c r="AL407" s="2"/>
      <c r="AM407" s="2"/>
      <c r="AN407" s="2"/>
      <c r="AO407" s="2"/>
      <c r="AP407" s="2"/>
      <c r="AQ407" s="2"/>
      <c r="AR407" s="2"/>
      <c r="AS407" s="2"/>
      <c r="AT407" s="2"/>
      <c r="AU407" s="2"/>
      <c r="AV407" s="2"/>
      <c r="AW407" s="2"/>
      <c r="AX407" s="2"/>
      <c r="AY407" s="2"/>
      <c r="AZ407" s="2"/>
      <c r="BA407" s="2"/>
      <c r="BB407" s="2"/>
      <c r="BC407" s="2"/>
      <c r="BD407" s="2"/>
      <c r="BE407" s="2"/>
    </row>
    <row r="408" ht="13.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c r="AA408" s="2"/>
      <c r="AB408" s="2"/>
      <c r="AC408" s="2"/>
      <c r="AD408" s="2"/>
      <c r="AE408" s="2"/>
      <c r="AF408" s="2"/>
      <c r="AG408" s="2"/>
      <c r="AH408" s="2"/>
      <c r="AI408" s="2"/>
      <c r="AJ408" s="2"/>
      <c r="AK408" s="2"/>
      <c r="AL408" s="2"/>
      <c r="AM408" s="2"/>
      <c r="AN408" s="2"/>
      <c r="AO408" s="2"/>
      <c r="AP408" s="2"/>
      <c r="AQ408" s="2"/>
      <c r="AR408" s="2"/>
      <c r="AS408" s="2"/>
      <c r="AT408" s="2"/>
      <c r="AU408" s="2"/>
      <c r="AV408" s="2"/>
      <c r="AW408" s="2"/>
      <c r="AX408" s="2"/>
      <c r="AY408" s="2"/>
      <c r="AZ408" s="2"/>
      <c r="BA408" s="2"/>
      <c r="BB408" s="2"/>
      <c r="BC408" s="2"/>
      <c r="BD408" s="2"/>
      <c r="BE408" s="2"/>
    </row>
    <row r="409" ht="13.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c r="AA409" s="2"/>
      <c r="AB409" s="2"/>
      <c r="AC409" s="2"/>
      <c r="AD409" s="2"/>
      <c r="AE409" s="2"/>
      <c r="AF409" s="2"/>
      <c r="AG409" s="2"/>
      <c r="AH409" s="2"/>
      <c r="AI409" s="2"/>
      <c r="AJ409" s="2"/>
      <c r="AK409" s="2"/>
      <c r="AL409" s="2"/>
      <c r="AM409" s="2"/>
      <c r="AN409" s="2"/>
      <c r="AO409" s="2"/>
      <c r="AP409" s="2"/>
      <c r="AQ409" s="2"/>
      <c r="AR409" s="2"/>
      <c r="AS409" s="2"/>
      <c r="AT409" s="2"/>
      <c r="AU409" s="2"/>
      <c r="AV409" s="2"/>
      <c r="AW409" s="2"/>
      <c r="AX409" s="2"/>
      <c r="AY409" s="2"/>
      <c r="AZ409" s="2"/>
      <c r="BA409" s="2"/>
      <c r="BB409" s="2"/>
      <c r="BC409" s="2"/>
      <c r="BD409" s="2"/>
      <c r="BE409" s="2"/>
    </row>
    <row r="410" ht="13.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c r="AA410" s="2"/>
      <c r="AB410" s="2"/>
      <c r="AC410" s="2"/>
      <c r="AD410" s="2"/>
      <c r="AE410" s="2"/>
      <c r="AF410" s="2"/>
      <c r="AG410" s="2"/>
      <c r="AH410" s="2"/>
      <c r="AI410" s="2"/>
      <c r="AJ410" s="2"/>
      <c r="AK410" s="2"/>
      <c r="AL410" s="2"/>
      <c r="AM410" s="2"/>
      <c r="AN410" s="2"/>
      <c r="AO410" s="2"/>
      <c r="AP410" s="2"/>
      <c r="AQ410" s="2"/>
      <c r="AR410" s="2"/>
      <c r="AS410" s="2"/>
      <c r="AT410" s="2"/>
      <c r="AU410" s="2"/>
      <c r="AV410" s="2"/>
      <c r="AW410" s="2"/>
      <c r="AX410" s="2"/>
      <c r="AY410" s="2"/>
      <c r="AZ410" s="2"/>
      <c r="BA410" s="2"/>
      <c r="BB410" s="2"/>
      <c r="BC410" s="2"/>
      <c r="BD410" s="2"/>
      <c r="BE410" s="2"/>
    </row>
    <row r="411" ht="13.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c r="AA411" s="2"/>
      <c r="AB411" s="2"/>
      <c r="AC411" s="2"/>
      <c r="AD411" s="2"/>
      <c r="AE411" s="2"/>
      <c r="AF411" s="2"/>
      <c r="AG411" s="2"/>
      <c r="AH411" s="2"/>
      <c r="AI411" s="2"/>
      <c r="AJ411" s="2"/>
      <c r="AK411" s="2"/>
      <c r="AL411" s="2"/>
      <c r="AM411" s="2"/>
      <c r="AN411" s="2"/>
      <c r="AO411" s="2"/>
      <c r="AP411" s="2"/>
      <c r="AQ411" s="2"/>
      <c r="AR411" s="2"/>
      <c r="AS411" s="2"/>
      <c r="AT411" s="2"/>
      <c r="AU411" s="2"/>
      <c r="AV411" s="2"/>
      <c r="AW411" s="2"/>
      <c r="AX411" s="2"/>
      <c r="AY411" s="2"/>
      <c r="AZ411" s="2"/>
      <c r="BA411" s="2"/>
      <c r="BB411" s="2"/>
      <c r="BC411" s="2"/>
      <c r="BD411" s="2"/>
      <c r="BE411" s="2"/>
    </row>
    <row r="412" ht="13.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c r="AA412" s="2"/>
      <c r="AB412" s="2"/>
      <c r="AC412" s="2"/>
      <c r="AD412" s="2"/>
      <c r="AE412" s="2"/>
      <c r="AF412" s="2"/>
      <c r="AG412" s="2"/>
      <c r="AH412" s="2"/>
      <c r="AI412" s="2"/>
      <c r="AJ412" s="2"/>
      <c r="AK412" s="2"/>
      <c r="AL412" s="2"/>
      <c r="AM412" s="2"/>
      <c r="AN412" s="2"/>
      <c r="AO412" s="2"/>
      <c r="AP412" s="2"/>
      <c r="AQ412" s="2"/>
      <c r="AR412" s="2"/>
      <c r="AS412" s="2"/>
      <c r="AT412" s="2"/>
      <c r="AU412" s="2"/>
      <c r="AV412" s="2"/>
      <c r="AW412" s="2"/>
      <c r="AX412" s="2"/>
      <c r="AY412" s="2"/>
      <c r="AZ412" s="2"/>
      <c r="BA412" s="2"/>
      <c r="BB412" s="2"/>
      <c r="BC412" s="2"/>
      <c r="BD412" s="2"/>
      <c r="BE412" s="2"/>
    </row>
    <row r="413" ht="13.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c r="AA413" s="2"/>
      <c r="AB413" s="2"/>
      <c r="AC413" s="2"/>
      <c r="AD413" s="2"/>
      <c r="AE413" s="2"/>
      <c r="AF413" s="2"/>
      <c r="AG413" s="2"/>
      <c r="AH413" s="2"/>
      <c r="AI413" s="2"/>
      <c r="AJ413" s="2"/>
      <c r="AK413" s="2"/>
      <c r="AL413" s="2"/>
      <c r="AM413" s="2"/>
      <c r="AN413" s="2"/>
      <c r="AO413" s="2"/>
      <c r="AP413" s="2"/>
      <c r="AQ413" s="2"/>
      <c r="AR413" s="2"/>
      <c r="AS413" s="2"/>
      <c r="AT413" s="2"/>
      <c r="AU413" s="2"/>
      <c r="AV413" s="2"/>
      <c r="AW413" s="2"/>
      <c r="AX413" s="2"/>
      <c r="AY413" s="2"/>
      <c r="AZ413" s="2"/>
      <c r="BA413" s="2"/>
      <c r="BB413" s="2"/>
      <c r="BC413" s="2"/>
      <c r="BD413" s="2"/>
      <c r="BE413" s="2"/>
    </row>
    <row r="414" ht="13.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c r="AA414" s="2"/>
      <c r="AB414" s="2"/>
      <c r="AC414" s="2"/>
      <c r="AD414" s="2"/>
      <c r="AE414" s="2"/>
      <c r="AF414" s="2"/>
      <c r="AG414" s="2"/>
      <c r="AH414" s="2"/>
      <c r="AI414" s="2"/>
      <c r="AJ414" s="2"/>
      <c r="AK414" s="2"/>
      <c r="AL414" s="2"/>
      <c r="AM414" s="2"/>
      <c r="AN414" s="2"/>
      <c r="AO414" s="2"/>
      <c r="AP414" s="2"/>
      <c r="AQ414" s="2"/>
      <c r="AR414" s="2"/>
      <c r="AS414" s="2"/>
      <c r="AT414" s="2"/>
      <c r="AU414" s="2"/>
      <c r="AV414" s="2"/>
      <c r="AW414" s="2"/>
      <c r="AX414" s="2"/>
      <c r="AY414" s="2"/>
      <c r="AZ414" s="2"/>
      <c r="BA414" s="2"/>
      <c r="BB414" s="2"/>
      <c r="BC414" s="2"/>
      <c r="BD414" s="2"/>
      <c r="BE414" s="2"/>
    </row>
    <row r="415" ht="13.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c r="AA415" s="2"/>
      <c r="AB415" s="2"/>
      <c r="AC415" s="2"/>
      <c r="AD415" s="2"/>
      <c r="AE415" s="2"/>
      <c r="AF415" s="2"/>
      <c r="AG415" s="2"/>
      <c r="AH415" s="2"/>
      <c r="AI415" s="2"/>
      <c r="AJ415" s="2"/>
      <c r="AK415" s="2"/>
      <c r="AL415" s="2"/>
      <c r="AM415" s="2"/>
      <c r="AN415" s="2"/>
      <c r="AO415" s="2"/>
      <c r="AP415" s="2"/>
      <c r="AQ415" s="2"/>
      <c r="AR415" s="2"/>
      <c r="AS415" s="2"/>
      <c r="AT415" s="2"/>
      <c r="AU415" s="2"/>
      <c r="AV415" s="2"/>
      <c r="AW415" s="2"/>
      <c r="AX415" s="2"/>
      <c r="AY415" s="2"/>
      <c r="AZ415" s="2"/>
      <c r="BA415" s="2"/>
      <c r="BB415" s="2"/>
      <c r="BC415" s="2"/>
      <c r="BD415" s="2"/>
      <c r="BE415" s="2"/>
    </row>
    <row r="416" ht="13.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c r="AA416" s="2"/>
      <c r="AB416" s="2"/>
      <c r="AC416" s="2"/>
      <c r="AD416" s="2"/>
      <c r="AE416" s="2"/>
      <c r="AF416" s="2"/>
      <c r="AG416" s="2"/>
      <c r="AH416" s="2"/>
      <c r="AI416" s="2"/>
      <c r="AJ416" s="2"/>
      <c r="AK416" s="2"/>
      <c r="AL416" s="2"/>
      <c r="AM416" s="2"/>
      <c r="AN416" s="2"/>
      <c r="AO416" s="2"/>
      <c r="AP416" s="2"/>
      <c r="AQ416" s="2"/>
      <c r="AR416" s="2"/>
      <c r="AS416" s="2"/>
      <c r="AT416" s="2"/>
      <c r="AU416" s="2"/>
      <c r="AV416" s="2"/>
      <c r="AW416" s="2"/>
      <c r="AX416" s="2"/>
      <c r="AY416" s="2"/>
      <c r="AZ416" s="2"/>
      <c r="BA416" s="2"/>
      <c r="BB416" s="2"/>
      <c r="BC416" s="2"/>
      <c r="BD416" s="2"/>
      <c r="BE416" s="2"/>
    </row>
    <row r="417" ht="13.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c r="AA417" s="2"/>
      <c r="AB417" s="2"/>
      <c r="AC417" s="2"/>
      <c r="AD417" s="2"/>
      <c r="AE417" s="2"/>
      <c r="AF417" s="2"/>
      <c r="AG417" s="2"/>
      <c r="AH417" s="2"/>
      <c r="AI417" s="2"/>
      <c r="AJ417" s="2"/>
      <c r="AK417" s="2"/>
      <c r="AL417" s="2"/>
      <c r="AM417" s="2"/>
      <c r="AN417" s="2"/>
      <c r="AO417" s="2"/>
      <c r="AP417" s="2"/>
      <c r="AQ417" s="2"/>
      <c r="AR417" s="2"/>
      <c r="AS417" s="2"/>
      <c r="AT417" s="2"/>
      <c r="AU417" s="2"/>
      <c r="AV417" s="2"/>
      <c r="AW417" s="2"/>
      <c r="AX417" s="2"/>
      <c r="AY417" s="2"/>
      <c r="AZ417" s="2"/>
      <c r="BA417" s="2"/>
      <c r="BB417" s="2"/>
      <c r="BC417" s="2"/>
      <c r="BD417" s="2"/>
      <c r="BE417" s="2"/>
    </row>
    <row r="418" ht="13.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c r="AA418" s="2"/>
      <c r="AB418" s="2"/>
      <c r="AC418" s="2"/>
      <c r="AD418" s="2"/>
      <c r="AE418" s="2"/>
      <c r="AF418" s="2"/>
      <c r="AG418" s="2"/>
      <c r="AH418" s="2"/>
      <c r="AI418" s="2"/>
      <c r="AJ418" s="2"/>
      <c r="AK418" s="2"/>
      <c r="AL418" s="2"/>
      <c r="AM418" s="2"/>
      <c r="AN418" s="2"/>
      <c r="AO418" s="2"/>
      <c r="AP418" s="2"/>
      <c r="AQ418" s="2"/>
      <c r="AR418" s="2"/>
      <c r="AS418" s="2"/>
      <c r="AT418" s="2"/>
      <c r="AU418" s="2"/>
      <c r="AV418" s="2"/>
      <c r="AW418" s="2"/>
      <c r="AX418" s="2"/>
      <c r="AY418" s="2"/>
      <c r="AZ418" s="2"/>
      <c r="BA418" s="2"/>
      <c r="BB418" s="2"/>
      <c r="BC418" s="2"/>
      <c r="BD418" s="2"/>
      <c r="BE418" s="2"/>
    </row>
    <row r="419" ht="13.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c r="AA419" s="2"/>
      <c r="AB419" s="2"/>
      <c r="AC419" s="2"/>
      <c r="AD419" s="2"/>
      <c r="AE419" s="2"/>
      <c r="AF419" s="2"/>
      <c r="AG419" s="2"/>
      <c r="AH419" s="2"/>
      <c r="AI419" s="2"/>
      <c r="AJ419" s="2"/>
      <c r="AK419" s="2"/>
      <c r="AL419" s="2"/>
      <c r="AM419" s="2"/>
      <c r="AN419" s="2"/>
      <c r="AO419" s="2"/>
      <c r="AP419" s="2"/>
      <c r="AQ419" s="2"/>
      <c r="AR419" s="2"/>
      <c r="AS419" s="2"/>
      <c r="AT419" s="2"/>
      <c r="AU419" s="2"/>
      <c r="AV419" s="2"/>
      <c r="AW419" s="2"/>
      <c r="AX419" s="2"/>
      <c r="AY419" s="2"/>
      <c r="AZ419" s="2"/>
      <c r="BA419" s="2"/>
      <c r="BB419" s="2"/>
      <c r="BC419" s="2"/>
      <c r="BD419" s="2"/>
      <c r="BE419" s="2"/>
    </row>
    <row r="420" ht="13.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c r="AA420" s="2"/>
      <c r="AB420" s="2"/>
      <c r="AC420" s="2"/>
      <c r="AD420" s="2"/>
      <c r="AE420" s="2"/>
      <c r="AF420" s="2"/>
      <c r="AG420" s="2"/>
      <c r="AH420" s="2"/>
      <c r="AI420" s="2"/>
      <c r="AJ420" s="2"/>
      <c r="AK420" s="2"/>
      <c r="AL420" s="2"/>
      <c r="AM420" s="2"/>
      <c r="AN420" s="2"/>
      <c r="AO420" s="2"/>
      <c r="AP420" s="2"/>
      <c r="AQ420" s="2"/>
      <c r="AR420" s="2"/>
      <c r="AS420" s="2"/>
      <c r="AT420" s="2"/>
      <c r="AU420" s="2"/>
      <c r="AV420" s="2"/>
      <c r="AW420" s="2"/>
      <c r="AX420" s="2"/>
      <c r="AY420" s="2"/>
      <c r="AZ420" s="2"/>
      <c r="BA420" s="2"/>
      <c r="BB420" s="2"/>
      <c r="BC420" s="2"/>
      <c r="BD420" s="2"/>
      <c r="BE420" s="2"/>
    </row>
    <row r="421" ht="13.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c r="AA421" s="2"/>
      <c r="AB421" s="2"/>
      <c r="AC421" s="2"/>
      <c r="AD421" s="2"/>
      <c r="AE421" s="2"/>
      <c r="AF421" s="2"/>
      <c r="AG421" s="2"/>
      <c r="AH421" s="2"/>
      <c r="AI421" s="2"/>
      <c r="AJ421" s="2"/>
      <c r="AK421" s="2"/>
      <c r="AL421" s="2"/>
      <c r="AM421" s="2"/>
      <c r="AN421" s="2"/>
      <c r="AO421" s="2"/>
      <c r="AP421" s="2"/>
      <c r="AQ421" s="2"/>
      <c r="AR421" s="2"/>
      <c r="AS421" s="2"/>
      <c r="AT421" s="2"/>
      <c r="AU421" s="2"/>
      <c r="AV421" s="2"/>
      <c r="AW421" s="2"/>
      <c r="AX421" s="2"/>
      <c r="AY421" s="2"/>
      <c r="AZ421" s="2"/>
      <c r="BA421" s="2"/>
      <c r="BB421" s="2"/>
      <c r="BC421" s="2"/>
      <c r="BD421" s="2"/>
      <c r="BE421" s="2"/>
    </row>
    <row r="422" ht="13.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c r="AA422" s="2"/>
      <c r="AB422" s="2"/>
      <c r="AC422" s="2"/>
      <c r="AD422" s="2"/>
      <c r="AE422" s="2"/>
      <c r="AF422" s="2"/>
      <c r="AG422" s="2"/>
      <c r="AH422" s="2"/>
      <c r="AI422" s="2"/>
      <c r="AJ422" s="2"/>
      <c r="AK422" s="2"/>
      <c r="AL422" s="2"/>
      <c r="AM422" s="2"/>
      <c r="AN422" s="2"/>
      <c r="AO422" s="2"/>
      <c r="AP422" s="2"/>
      <c r="AQ422" s="2"/>
      <c r="AR422" s="2"/>
      <c r="AS422" s="2"/>
      <c r="AT422" s="2"/>
      <c r="AU422" s="2"/>
      <c r="AV422" s="2"/>
      <c r="AW422" s="2"/>
      <c r="AX422" s="2"/>
      <c r="AY422" s="2"/>
      <c r="AZ422" s="2"/>
      <c r="BA422" s="2"/>
      <c r="BB422" s="2"/>
      <c r="BC422" s="2"/>
      <c r="BD422" s="2"/>
      <c r="BE422" s="2"/>
    </row>
    <row r="423" ht="13.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c r="AA423" s="2"/>
      <c r="AB423" s="2"/>
      <c r="AC423" s="2"/>
      <c r="AD423" s="2"/>
      <c r="AE423" s="2"/>
      <c r="AF423" s="2"/>
      <c r="AG423" s="2"/>
      <c r="AH423" s="2"/>
      <c r="AI423" s="2"/>
      <c r="AJ423" s="2"/>
      <c r="AK423" s="2"/>
      <c r="AL423" s="2"/>
      <c r="AM423" s="2"/>
      <c r="AN423" s="2"/>
      <c r="AO423" s="2"/>
      <c r="AP423" s="2"/>
      <c r="AQ423" s="2"/>
      <c r="AR423" s="2"/>
      <c r="AS423" s="2"/>
      <c r="AT423" s="2"/>
      <c r="AU423" s="2"/>
      <c r="AV423" s="2"/>
      <c r="AW423" s="2"/>
      <c r="AX423" s="2"/>
      <c r="AY423" s="2"/>
      <c r="AZ423" s="2"/>
      <c r="BA423" s="2"/>
      <c r="BB423" s="2"/>
      <c r="BC423" s="2"/>
      <c r="BD423" s="2"/>
      <c r="BE423" s="2"/>
    </row>
    <row r="424" ht="13.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c r="AA424" s="2"/>
      <c r="AB424" s="2"/>
      <c r="AC424" s="2"/>
      <c r="AD424" s="2"/>
      <c r="AE424" s="2"/>
      <c r="AF424" s="2"/>
      <c r="AG424" s="2"/>
      <c r="AH424" s="2"/>
      <c r="AI424" s="2"/>
      <c r="AJ424" s="2"/>
      <c r="AK424" s="2"/>
      <c r="AL424" s="2"/>
      <c r="AM424" s="2"/>
      <c r="AN424" s="2"/>
      <c r="AO424" s="2"/>
      <c r="AP424" s="2"/>
      <c r="AQ424" s="2"/>
      <c r="AR424" s="2"/>
      <c r="AS424" s="2"/>
      <c r="AT424" s="2"/>
      <c r="AU424" s="2"/>
      <c r="AV424" s="2"/>
      <c r="AW424" s="2"/>
      <c r="AX424" s="2"/>
      <c r="AY424" s="2"/>
      <c r="AZ424" s="2"/>
      <c r="BA424" s="2"/>
      <c r="BB424" s="2"/>
      <c r="BC424" s="2"/>
      <c r="BD424" s="2"/>
      <c r="BE424" s="2"/>
    </row>
    <row r="425" ht="13.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c r="AA425" s="2"/>
      <c r="AB425" s="2"/>
      <c r="AC425" s="2"/>
      <c r="AD425" s="2"/>
      <c r="AE425" s="2"/>
      <c r="AF425" s="2"/>
      <c r="AG425" s="2"/>
      <c r="AH425" s="2"/>
      <c r="AI425" s="2"/>
      <c r="AJ425" s="2"/>
      <c r="AK425" s="2"/>
      <c r="AL425" s="2"/>
      <c r="AM425" s="2"/>
      <c r="AN425" s="2"/>
      <c r="AO425" s="2"/>
      <c r="AP425" s="2"/>
      <c r="AQ425" s="2"/>
      <c r="AR425" s="2"/>
      <c r="AS425" s="2"/>
      <c r="AT425" s="2"/>
      <c r="AU425" s="2"/>
      <c r="AV425" s="2"/>
      <c r="AW425" s="2"/>
      <c r="AX425" s="2"/>
      <c r="AY425" s="2"/>
      <c r="AZ425" s="2"/>
      <c r="BA425" s="2"/>
      <c r="BB425" s="2"/>
      <c r="BC425" s="2"/>
      <c r="BD425" s="2"/>
      <c r="BE425" s="2"/>
    </row>
    <row r="426" ht="13.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c r="AA426" s="2"/>
      <c r="AB426" s="2"/>
      <c r="AC426" s="2"/>
      <c r="AD426" s="2"/>
      <c r="AE426" s="2"/>
      <c r="AF426" s="2"/>
      <c r="AG426" s="2"/>
      <c r="AH426" s="2"/>
      <c r="AI426" s="2"/>
      <c r="AJ426" s="2"/>
      <c r="AK426" s="2"/>
      <c r="AL426" s="2"/>
      <c r="AM426" s="2"/>
      <c r="AN426" s="2"/>
      <c r="AO426" s="2"/>
      <c r="AP426" s="2"/>
      <c r="AQ426" s="2"/>
      <c r="AR426" s="2"/>
      <c r="AS426" s="2"/>
      <c r="AT426" s="2"/>
      <c r="AU426" s="2"/>
      <c r="AV426" s="2"/>
      <c r="AW426" s="2"/>
      <c r="AX426" s="2"/>
      <c r="AY426" s="2"/>
      <c r="AZ426" s="2"/>
      <c r="BA426" s="2"/>
      <c r="BB426" s="2"/>
      <c r="BC426" s="2"/>
      <c r="BD426" s="2"/>
      <c r="BE426" s="2"/>
    </row>
    <row r="427" ht="13.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c r="AA427" s="2"/>
      <c r="AB427" s="2"/>
      <c r="AC427" s="2"/>
      <c r="AD427" s="2"/>
      <c r="AE427" s="2"/>
      <c r="AF427" s="2"/>
      <c r="AG427" s="2"/>
      <c r="AH427" s="2"/>
      <c r="AI427" s="2"/>
      <c r="AJ427" s="2"/>
      <c r="AK427" s="2"/>
      <c r="AL427" s="2"/>
      <c r="AM427" s="2"/>
      <c r="AN427" s="2"/>
      <c r="AO427" s="2"/>
      <c r="AP427" s="2"/>
      <c r="AQ427" s="2"/>
      <c r="AR427" s="2"/>
      <c r="AS427" s="2"/>
      <c r="AT427" s="2"/>
      <c r="AU427" s="2"/>
      <c r="AV427" s="2"/>
      <c r="AW427" s="2"/>
      <c r="AX427" s="2"/>
      <c r="AY427" s="2"/>
      <c r="AZ427" s="2"/>
      <c r="BA427" s="2"/>
      <c r="BB427" s="2"/>
      <c r="BC427" s="2"/>
      <c r="BD427" s="2"/>
      <c r="BE427" s="2"/>
    </row>
    <row r="428" ht="13.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c r="AA428" s="2"/>
      <c r="AB428" s="2"/>
      <c r="AC428" s="2"/>
      <c r="AD428" s="2"/>
      <c r="AE428" s="2"/>
      <c r="AF428" s="2"/>
      <c r="AG428" s="2"/>
      <c r="AH428" s="2"/>
      <c r="AI428" s="2"/>
      <c r="AJ428" s="2"/>
      <c r="AK428" s="2"/>
      <c r="AL428" s="2"/>
      <c r="AM428" s="2"/>
      <c r="AN428" s="2"/>
      <c r="AO428" s="2"/>
      <c r="AP428" s="2"/>
      <c r="AQ428" s="2"/>
      <c r="AR428" s="2"/>
      <c r="AS428" s="2"/>
      <c r="AT428" s="2"/>
      <c r="AU428" s="2"/>
      <c r="AV428" s="2"/>
      <c r="AW428" s="2"/>
      <c r="AX428" s="2"/>
      <c r="AY428" s="2"/>
      <c r="AZ428" s="2"/>
      <c r="BA428" s="2"/>
      <c r="BB428" s="2"/>
      <c r="BC428" s="2"/>
      <c r="BD428" s="2"/>
      <c r="BE428" s="2"/>
    </row>
    <row r="429" ht="13.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c r="AA429" s="2"/>
      <c r="AB429" s="2"/>
      <c r="AC429" s="2"/>
      <c r="AD429" s="2"/>
      <c r="AE429" s="2"/>
      <c r="AF429" s="2"/>
      <c r="AG429" s="2"/>
      <c r="AH429" s="2"/>
      <c r="AI429" s="2"/>
      <c r="AJ429" s="2"/>
      <c r="AK429" s="2"/>
      <c r="AL429" s="2"/>
      <c r="AM429" s="2"/>
      <c r="AN429" s="2"/>
      <c r="AO429" s="2"/>
      <c r="AP429" s="2"/>
      <c r="AQ429" s="2"/>
      <c r="AR429" s="2"/>
      <c r="AS429" s="2"/>
      <c r="AT429" s="2"/>
      <c r="AU429" s="2"/>
      <c r="AV429" s="2"/>
      <c r="AW429" s="2"/>
      <c r="AX429" s="2"/>
      <c r="AY429" s="2"/>
      <c r="AZ429" s="2"/>
      <c r="BA429" s="2"/>
      <c r="BB429" s="2"/>
      <c r="BC429" s="2"/>
      <c r="BD429" s="2"/>
      <c r="BE429" s="2"/>
    </row>
    <row r="430" ht="13.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c r="AA430" s="2"/>
      <c r="AB430" s="2"/>
      <c r="AC430" s="2"/>
      <c r="AD430" s="2"/>
      <c r="AE430" s="2"/>
      <c r="AF430" s="2"/>
      <c r="AG430" s="2"/>
      <c r="AH430" s="2"/>
      <c r="AI430" s="2"/>
      <c r="AJ430" s="2"/>
      <c r="AK430" s="2"/>
      <c r="AL430" s="2"/>
      <c r="AM430" s="2"/>
      <c r="AN430" s="2"/>
      <c r="AO430" s="2"/>
      <c r="AP430" s="2"/>
      <c r="AQ430" s="2"/>
      <c r="AR430" s="2"/>
      <c r="AS430" s="2"/>
      <c r="AT430" s="2"/>
      <c r="AU430" s="2"/>
      <c r="AV430" s="2"/>
      <c r="AW430" s="2"/>
      <c r="AX430" s="2"/>
      <c r="AY430" s="2"/>
      <c r="AZ430" s="2"/>
      <c r="BA430" s="2"/>
      <c r="BB430" s="2"/>
      <c r="BC430" s="2"/>
      <c r="BD430" s="2"/>
      <c r="BE430" s="2"/>
    </row>
    <row r="431" ht="13.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c r="AA431" s="2"/>
      <c r="AB431" s="2"/>
      <c r="AC431" s="2"/>
      <c r="AD431" s="2"/>
      <c r="AE431" s="2"/>
      <c r="AF431" s="2"/>
      <c r="AG431" s="2"/>
      <c r="AH431" s="2"/>
      <c r="AI431" s="2"/>
      <c r="AJ431" s="2"/>
      <c r="AK431" s="2"/>
      <c r="AL431" s="2"/>
      <c r="AM431" s="2"/>
      <c r="AN431" s="2"/>
      <c r="AO431" s="2"/>
      <c r="AP431" s="2"/>
      <c r="AQ431" s="2"/>
      <c r="AR431" s="2"/>
      <c r="AS431" s="2"/>
      <c r="AT431" s="2"/>
      <c r="AU431" s="2"/>
      <c r="AV431" s="2"/>
      <c r="AW431" s="2"/>
      <c r="AX431" s="2"/>
      <c r="AY431" s="2"/>
      <c r="AZ431" s="2"/>
      <c r="BA431" s="2"/>
      <c r="BB431" s="2"/>
      <c r="BC431" s="2"/>
      <c r="BD431" s="2"/>
      <c r="BE431" s="2"/>
    </row>
    <row r="432" ht="13.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c r="AA432" s="2"/>
      <c r="AB432" s="2"/>
      <c r="AC432" s="2"/>
      <c r="AD432" s="2"/>
      <c r="AE432" s="2"/>
      <c r="AF432" s="2"/>
      <c r="AG432" s="2"/>
      <c r="AH432" s="2"/>
      <c r="AI432" s="2"/>
      <c r="AJ432" s="2"/>
      <c r="AK432" s="2"/>
      <c r="AL432" s="2"/>
      <c r="AM432" s="2"/>
      <c r="AN432" s="2"/>
      <c r="AO432" s="2"/>
      <c r="AP432" s="2"/>
      <c r="AQ432" s="2"/>
      <c r="AR432" s="2"/>
      <c r="AS432" s="2"/>
      <c r="AT432" s="2"/>
      <c r="AU432" s="2"/>
      <c r="AV432" s="2"/>
      <c r="AW432" s="2"/>
      <c r="AX432" s="2"/>
      <c r="AY432" s="2"/>
      <c r="AZ432" s="2"/>
      <c r="BA432" s="2"/>
      <c r="BB432" s="2"/>
      <c r="BC432" s="2"/>
      <c r="BD432" s="2"/>
      <c r="BE432" s="2"/>
    </row>
    <row r="433" ht="13.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c r="AA433" s="2"/>
      <c r="AB433" s="2"/>
      <c r="AC433" s="2"/>
      <c r="AD433" s="2"/>
      <c r="AE433" s="2"/>
      <c r="AF433" s="2"/>
      <c r="AG433" s="2"/>
      <c r="AH433" s="2"/>
      <c r="AI433" s="2"/>
      <c r="AJ433" s="2"/>
      <c r="AK433" s="2"/>
      <c r="AL433" s="2"/>
      <c r="AM433" s="2"/>
      <c r="AN433" s="2"/>
      <c r="AO433" s="2"/>
      <c r="AP433" s="2"/>
      <c r="AQ433" s="2"/>
      <c r="AR433" s="2"/>
      <c r="AS433" s="2"/>
      <c r="AT433" s="2"/>
      <c r="AU433" s="2"/>
      <c r="AV433" s="2"/>
      <c r="AW433" s="2"/>
      <c r="AX433" s="2"/>
      <c r="AY433" s="2"/>
      <c r="AZ433" s="2"/>
      <c r="BA433" s="2"/>
      <c r="BB433" s="2"/>
      <c r="BC433" s="2"/>
      <c r="BD433" s="2"/>
      <c r="BE433" s="2"/>
    </row>
    <row r="434" ht="13.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c r="AA434" s="2"/>
      <c r="AB434" s="2"/>
      <c r="AC434" s="2"/>
      <c r="AD434" s="2"/>
      <c r="AE434" s="2"/>
      <c r="AF434" s="2"/>
      <c r="AG434" s="2"/>
      <c r="AH434" s="2"/>
      <c r="AI434" s="2"/>
      <c r="AJ434" s="2"/>
      <c r="AK434" s="2"/>
      <c r="AL434" s="2"/>
      <c r="AM434" s="2"/>
      <c r="AN434" s="2"/>
      <c r="AO434" s="2"/>
      <c r="AP434" s="2"/>
      <c r="AQ434" s="2"/>
      <c r="AR434" s="2"/>
      <c r="AS434" s="2"/>
      <c r="AT434" s="2"/>
      <c r="AU434" s="2"/>
      <c r="AV434" s="2"/>
      <c r="AW434" s="2"/>
      <c r="AX434" s="2"/>
      <c r="AY434" s="2"/>
      <c r="AZ434" s="2"/>
      <c r="BA434" s="2"/>
      <c r="BB434" s="2"/>
      <c r="BC434" s="2"/>
      <c r="BD434" s="2"/>
      <c r="BE434" s="2"/>
    </row>
    <row r="435" ht="13.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c r="AA435" s="2"/>
      <c r="AB435" s="2"/>
      <c r="AC435" s="2"/>
      <c r="AD435" s="2"/>
      <c r="AE435" s="2"/>
      <c r="AF435" s="2"/>
      <c r="AG435" s="2"/>
      <c r="AH435" s="2"/>
      <c r="AI435" s="2"/>
      <c r="AJ435" s="2"/>
      <c r="AK435" s="2"/>
      <c r="AL435" s="2"/>
      <c r="AM435" s="2"/>
      <c r="AN435" s="2"/>
      <c r="AO435" s="2"/>
      <c r="AP435" s="2"/>
      <c r="AQ435" s="2"/>
      <c r="AR435" s="2"/>
      <c r="AS435" s="2"/>
      <c r="AT435" s="2"/>
      <c r="AU435" s="2"/>
      <c r="AV435" s="2"/>
      <c r="AW435" s="2"/>
      <c r="AX435" s="2"/>
      <c r="AY435" s="2"/>
      <c r="AZ435" s="2"/>
      <c r="BA435" s="2"/>
      <c r="BB435" s="2"/>
      <c r="BC435" s="2"/>
      <c r="BD435" s="2"/>
      <c r="BE435" s="2"/>
    </row>
    <row r="436" ht="13.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c r="AA436" s="2"/>
      <c r="AB436" s="2"/>
      <c r="AC436" s="2"/>
      <c r="AD436" s="2"/>
      <c r="AE436" s="2"/>
      <c r="AF436" s="2"/>
      <c r="AG436" s="2"/>
      <c r="AH436" s="2"/>
      <c r="AI436" s="2"/>
      <c r="AJ436" s="2"/>
      <c r="AK436" s="2"/>
      <c r="AL436" s="2"/>
      <c r="AM436" s="2"/>
      <c r="AN436" s="2"/>
      <c r="AO436" s="2"/>
      <c r="AP436" s="2"/>
      <c r="AQ436" s="2"/>
      <c r="AR436" s="2"/>
      <c r="AS436" s="2"/>
      <c r="AT436" s="2"/>
      <c r="AU436" s="2"/>
      <c r="AV436" s="2"/>
      <c r="AW436" s="2"/>
      <c r="AX436" s="2"/>
      <c r="AY436" s="2"/>
      <c r="AZ436" s="2"/>
      <c r="BA436" s="2"/>
      <c r="BB436" s="2"/>
      <c r="BC436" s="2"/>
      <c r="BD436" s="2"/>
      <c r="BE436" s="2"/>
    </row>
    <row r="437" ht="13.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c r="AA437" s="2"/>
      <c r="AB437" s="2"/>
      <c r="AC437" s="2"/>
      <c r="AD437" s="2"/>
      <c r="AE437" s="2"/>
      <c r="AF437" s="2"/>
      <c r="AG437" s="2"/>
      <c r="AH437" s="2"/>
      <c r="AI437" s="2"/>
      <c r="AJ437" s="2"/>
      <c r="AK437" s="2"/>
      <c r="AL437" s="2"/>
      <c r="AM437" s="2"/>
      <c r="AN437" s="2"/>
      <c r="AO437" s="2"/>
      <c r="AP437" s="2"/>
      <c r="AQ437" s="2"/>
      <c r="AR437" s="2"/>
      <c r="AS437" s="2"/>
      <c r="AT437" s="2"/>
      <c r="AU437" s="2"/>
      <c r="AV437" s="2"/>
      <c r="AW437" s="2"/>
      <c r="AX437" s="2"/>
      <c r="AY437" s="2"/>
      <c r="AZ437" s="2"/>
      <c r="BA437" s="2"/>
      <c r="BB437" s="2"/>
      <c r="BC437" s="2"/>
      <c r="BD437" s="2"/>
      <c r="BE437" s="2"/>
    </row>
    <row r="438" ht="13.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c r="AA438" s="2"/>
      <c r="AB438" s="2"/>
      <c r="AC438" s="2"/>
      <c r="AD438" s="2"/>
      <c r="AE438" s="2"/>
      <c r="AF438" s="2"/>
      <c r="AG438" s="2"/>
      <c r="AH438" s="2"/>
      <c r="AI438" s="2"/>
      <c r="AJ438" s="2"/>
      <c r="AK438" s="2"/>
      <c r="AL438" s="2"/>
      <c r="AM438" s="2"/>
      <c r="AN438" s="2"/>
      <c r="AO438" s="2"/>
      <c r="AP438" s="2"/>
      <c r="AQ438" s="2"/>
      <c r="AR438" s="2"/>
      <c r="AS438" s="2"/>
      <c r="AT438" s="2"/>
      <c r="AU438" s="2"/>
      <c r="AV438" s="2"/>
      <c r="AW438" s="2"/>
      <c r="AX438" s="2"/>
      <c r="AY438" s="2"/>
      <c r="AZ438" s="2"/>
      <c r="BA438" s="2"/>
      <c r="BB438" s="2"/>
      <c r="BC438" s="2"/>
      <c r="BD438" s="2"/>
      <c r="BE438" s="2"/>
    </row>
    <row r="439" ht="13.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c r="AA439" s="2"/>
      <c r="AB439" s="2"/>
      <c r="AC439" s="2"/>
      <c r="AD439" s="2"/>
      <c r="AE439" s="2"/>
      <c r="AF439" s="2"/>
      <c r="AG439" s="2"/>
      <c r="AH439" s="2"/>
      <c r="AI439" s="2"/>
      <c r="AJ439" s="2"/>
      <c r="AK439" s="2"/>
      <c r="AL439" s="2"/>
      <c r="AM439" s="2"/>
      <c r="AN439" s="2"/>
      <c r="AO439" s="2"/>
      <c r="AP439" s="2"/>
      <c r="AQ439" s="2"/>
      <c r="AR439" s="2"/>
      <c r="AS439" s="2"/>
      <c r="AT439" s="2"/>
      <c r="AU439" s="2"/>
      <c r="AV439" s="2"/>
      <c r="AW439" s="2"/>
      <c r="AX439" s="2"/>
      <c r="AY439" s="2"/>
      <c r="AZ439" s="2"/>
      <c r="BA439" s="2"/>
      <c r="BB439" s="2"/>
      <c r="BC439" s="2"/>
      <c r="BD439" s="2"/>
      <c r="BE439" s="2"/>
    </row>
    <row r="440" ht="13.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c r="AA440" s="2"/>
      <c r="AB440" s="2"/>
      <c r="AC440" s="2"/>
      <c r="AD440" s="2"/>
      <c r="AE440" s="2"/>
      <c r="AF440" s="2"/>
      <c r="AG440" s="2"/>
      <c r="AH440" s="2"/>
      <c r="AI440" s="2"/>
      <c r="AJ440" s="2"/>
      <c r="AK440" s="2"/>
      <c r="AL440" s="2"/>
      <c r="AM440" s="2"/>
      <c r="AN440" s="2"/>
      <c r="AO440" s="2"/>
      <c r="AP440" s="2"/>
      <c r="AQ440" s="2"/>
      <c r="AR440" s="2"/>
      <c r="AS440" s="2"/>
      <c r="AT440" s="2"/>
      <c r="AU440" s="2"/>
      <c r="AV440" s="2"/>
      <c r="AW440" s="2"/>
      <c r="AX440" s="2"/>
      <c r="AY440" s="2"/>
      <c r="AZ440" s="2"/>
      <c r="BA440" s="2"/>
      <c r="BB440" s="2"/>
      <c r="BC440" s="2"/>
      <c r="BD440" s="2"/>
      <c r="BE440" s="2"/>
    </row>
    <row r="441" ht="13.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c r="AA441" s="2"/>
      <c r="AB441" s="2"/>
      <c r="AC441" s="2"/>
      <c r="AD441" s="2"/>
      <c r="AE441" s="2"/>
      <c r="AF441" s="2"/>
      <c r="AG441" s="2"/>
      <c r="AH441" s="2"/>
      <c r="AI441" s="2"/>
      <c r="AJ441" s="2"/>
      <c r="AK441" s="2"/>
      <c r="AL441" s="2"/>
      <c r="AM441" s="2"/>
      <c r="AN441" s="2"/>
      <c r="AO441" s="2"/>
      <c r="AP441" s="2"/>
      <c r="AQ441" s="2"/>
      <c r="AR441" s="2"/>
      <c r="AS441" s="2"/>
      <c r="AT441" s="2"/>
      <c r="AU441" s="2"/>
      <c r="AV441" s="2"/>
      <c r="AW441" s="2"/>
      <c r="AX441" s="2"/>
      <c r="AY441" s="2"/>
      <c r="AZ441" s="2"/>
      <c r="BA441" s="2"/>
      <c r="BB441" s="2"/>
      <c r="BC441" s="2"/>
      <c r="BD441" s="2"/>
      <c r="BE441" s="2"/>
    </row>
    <row r="442" ht="13.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c r="AA442" s="2"/>
      <c r="AB442" s="2"/>
      <c r="AC442" s="2"/>
      <c r="AD442" s="2"/>
      <c r="AE442" s="2"/>
      <c r="AF442" s="2"/>
      <c r="AG442" s="2"/>
      <c r="AH442" s="2"/>
      <c r="AI442" s="2"/>
      <c r="AJ442" s="2"/>
      <c r="AK442" s="2"/>
      <c r="AL442" s="2"/>
      <c r="AM442" s="2"/>
      <c r="AN442" s="2"/>
      <c r="AO442" s="2"/>
      <c r="AP442" s="2"/>
      <c r="AQ442" s="2"/>
      <c r="AR442" s="2"/>
      <c r="AS442" s="2"/>
      <c r="AT442" s="2"/>
      <c r="AU442" s="2"/>
      <c r="AV442" s="2"/>
      <c r="AW442" s="2"/>
      <c r="AX442" s="2"/>
      <c r="AY442" s="2"/>
      <c r="AZ442" s="2"/>
      <c r="BA442" s="2"/>
      <c r="BB442" s="2"/>
      <c r="BC442" s="2"/>
      <c r="BD442" s="2"/>
      <c r="BE442" s="2"/>
    </row>
    <row r="443" ht="13.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c r="AA443" s="2"/>
      <c r="AB443" s="2"/>
      <c r="AC443" s="2"/>
      <c r="AD443" s="2"/>
      <c r="AE443" s="2"/>
      <c r="AF443" s="2"/>
      <c r="AG443" s="2"/>
      <c r="AH443" s="2"/>
      <c r="AI443" s="2"/>
      <c r="AJ443" s="2"/>
      <c r="AK443" s="2"/>
      <c r="AL443" s="2"/>
      <c r="AM443" s="2"/>
      <c r="AN443" s="2"/>
      <c r="AO443" s="2"/>
      <c r="AP443" s="2"/>
      <c r="AQ443" s="2"/>
      <c r="AR443" s="2"/>
      <c r="AS443" s="2"/>
      <c r="AT443" s="2"/>
      <c r="AU443" s="2"/>
      <c r="AV443" s="2"/>
      <c r="AW443" s="2"/>
      <c r="AX443" s="2"/>
      <c r="AY443" s="2"/>
      <c r="AZ443" s="2"/>
      <c r="BA443" s="2"/>
      <c r="BB443" s="2"/>
      <c r="BC443" s="2"/>
      <c r="BD443" s="2"/>
      <c r="BE443" s="2"/>
    </row>
    <row r="444" ht="13.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c r="AA444" s="2"/>
      <c r="AB444" s="2"/>
      <c r="AC444" s="2"/>
      <c r="AD444" s="2"/>
      <c r="AE444" s="2"/>
      <c r="AF444" s="2"/>
      <c r="AG444" s="2"/>
      <c r="AH444" s="2"/>
      <c r="AI444" s="2"/>
      <c r="AJ444" s="2"/>
      <c r="AK444" s="2"/>
      <c r="AL444" s="2"/>
      <c r="AM444" s="2"/>
      <c r="AN444" s="2"/>
      <c r="AO444" s="2"/>
      <c r="AP444" s="2"/>
      <c r="AQ444" s="2"/>
      <c r="AR444" s="2"/>
      <c r="AS444" s="2"/>
      <c r="AT444" s="2"/>
      <c r="AU444" s="2"/>
      <c r="AV444" s="2"/>
      <c r="AW444" s="2"/>
      <c r="AX444" s="2"/>
      <c r="AY444" s="2"/>
      <c r="AZ444" s="2"/>
      <c r="BA444" s="2"/>
      <c r="BB444" s="2"/>
      <c r="BC444" s="2"/>
      <c r="BD444" s="2"/>
      <c r="BE444" s="2"/>
    </row>
    <row r="445" ht="13.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c r="AA445" s="2"/>
      <c r="AB445" s="2"/>
      <c r="AC445" s="2"/>
      <c r="AD445" s="2"/>
      <c r="AE445" s="2"/>
      <c r="AF445" s="2"/>
      <c r="AG445" s="2"/>
      <c r="AH445" s="2"/>
      <c r="AI445" s="2"/>
      <c r="AJ445" s="2"/>
      <c r="AK445" s="2"/>
      <c r="AL445" s="2"/>
      <c r="AM445" s="2"/>
      <c r="AN445" s="2"/>
      <c r="AO445" s="2"/>
      <c r="AP445" s="2"/>
      <c r="AQ445" s="2"/>
      <c r="AR445" s="2"/>
      <c r="AS445" s="2"/>
      <c r="AT445" s="2"/>
      <c r="AU445" s="2"/>
      <c r="AV445" s="2"/>
      <c r="AW445" s="2"/>
      <c r="AX445" s="2"/>
      <c r="AY445" s="2"/>
      <c r="AZ445" s="2"/>
      <c r="BA445" s="2"/>
      <c r="BB445" s="2"/>
      <c r="BC445" s="2"/>
      <c r="BD445" s="2"/>
      <c r="BE445" s="2"/>
    </row>
    <row r="446" ht="13.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c r="AA446" s="2"/>
      <c r="AB446" s="2"/>
      <c r="AC446" s="2"/>
      <c r="AD446" s="2"/>
      <c r="AE446" s="2"/>
      <c r="AF446" s="2"/>
      <c r="AG446" s="2"/>
      <c r="AH446" s="2"/>
      <c r="AI446" s="2"/>
      <c r="AJ446" s="2"/>
      <c r="AK446" s="2"/>
      <c r="AL446" s="2"/>
      <c r="AM446" s="2"/>
      <c r="AN446" s="2"/>
      <c r="AO446" s="2"/>
      <c r="AP446" s="2"/>
      <c r="AQ446" s="2"/>
      <c r="AR446" s="2"/>
      <c r="AS446" s="2"/>
      <c r="AT446" s="2"/>
      <c r="AU446" s="2"/>
      <c r="AV446" s="2"/>
      <c r="AW446" s="2"/>
      <c r="AX446" s="2"/>
      <c r="AY446" s="2"/>
      <c r="AZ446" s="2"/>
      <c r="BA446" s="2"/>
      <c r="BB446" s="2"/>
      <c r="BC446" s="2"/>
      <c r="BD446" s="2"/>
      <c r="BE446" s="2"/>
    </row>
    <row r="447" ht="13.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c r="AA447" s="2"/>
      <c r="AB447" s="2"/>
      <c r="AC447" s="2"/>
      <c r="AD447" s="2"/>
      <c r="AE447" s="2"/>
      <c r="AF447" s="2"/>
      <c r="AG447" s="2"/>
      <c r="AH447" s="2"/>
      <c r="AI447" s="2"/>
      <c r="AJ447" s="2"/>
      <c r="AK447" s="2"/>
      <c r="AL447" s="2"/>
      <c r="AM447" s="2"/>
      <c r="AN447" s="2"/>
      <c r="AO447" s="2"/>
      <c r="AP447" s="2"/>
      <c r="AQ447" s="2"/>
      <c r="AR447" s="2"/>
      <c r="AS447" s="2"/>
      <c r="AT447" s="2"/>
      <c r="AU447" s="2"/>
      <c r="AV447" s="2"/>
      <c r="AW447" s="2"/>
      <c r="AX447" s="2"/>
      <c r="AY447" s="2"/>
      <c r="AZ447" s="2"/>
      <c r="BA447" s="2"/>
      <c r="BB447" s="2"/>
      <c r="BC447" s="2"/>
      <c r="BD447" s="2"/>
      <c r="BE447" s="2"/>
    </row>
    <row r="448" ht="13.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c r="AA448" s="2"/>
      <c r="AB448" s="2"/>
      <c r="AC448" s="2"/>
      <c r="AD448" s="2"/>
      <c r="AE448" s="2"/>
      <c r="AF448" s="2"/>
      <c r="AG448" s="2"/>
      <c r="AH448" s="2"/>
      <c r="AI448" s="2"/>
      <c r="AJ448" s="2"/>
      <c r="AK448" s="2"/>
      <c r="AL448" s="2"/>
      <c r="AM448" s="2"/>
      <c r="AN448" s="2"/>
      <c r="AO448" s="2"/>
      <c r="AP448" s="2"/>
      <c r="AQ448" s="2"/>
      <c r="AR448" s="2"/>
      <c r="AS448" s="2"/>
      <c r="AT448" s="2"/>
      <c r="AU448" s="2"/>
      <c r="AV448" s="2"/>
      <c r="AW448" s="2"/>
      <c r="AX448" s="2"/>
      <c r="AY448" s="2"/>
      <c r="AZ448" s="2"/>
      <c r="BA448" s="2"/>
      <c r="BB448" s="2"/>
      <c r="BC448" s="2"/>
      <c r="BD448" s="2"/>
      <c r="BE448" s="2"/>
    </row>
    <row r="449" ht="13.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c r="AA449" s="2"/>
      <c r="AB449" s="2"/>
      <c r="AC449" s="2"/>
      <c r="AD449" s="2"/>
      <c r="AE449" s="2"/>
      <c r="AF449" s="2"/>
      <c r="AG449" s="2"/>
      <c r="AH449" s="2"/>
      <c r="AI449" s="2"/>
      <c r="AJ449" s="2"/>
      <c r="AK449" s="2"/>
      <c r="AL449" s="2"/>
      <c r="AM449" s="2"/>
      <c r="AN449" s="2"/>
      <c r="AO449" s="2"/>
      <c r="AP449" s="2"/>
      <c r="AQ449" s="2"/>
      <c r="AR449" s="2"/>
      <c r="AS449" s="2"/>
      <c r="AT449" s="2"/>
      <c r="AU449" s="2"/>
      <c r="AV449" s="2"/>
      <c r="AW449" s="2"/>
      <c r="AX449" s="2"/>
      <c r="AY449" s="2"/>
      <c r="AZ449" s="2"/>
      <c r="BA449" s="2"/>
      <c r="BB449" s="2"/>
      <c r="BC449" s="2"/>
      <c r="BD449" s="2"/>
      <c r="BE449" s="2"/>
    </row>
    <row r="450" ht="13.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c r="AA450" s="2"/>
      <c r="AB450" s="2"/>
      <c r="AC450" s="2"/>
      <c r="AD450" s="2"/>
      <c r="AE450" s="2"/>
      <c r="AF450" s="2"/>
      <c r="AG450" s="2"/>
      <c r="AH450" s="2"/>
      <c r="AI450" s="2"/>
      <c r="AJ450" s="2"/>
      <c r="AK450" s="2"/>
      <c r="AL450" s="2"/>
      <c r="AM450" s="2"/>
      <c r="AN450" s="2"/>
      <c r="AO450" s="2"/>
      <c r="AP450" s="2"/>
      <c r="AQ450" s="2"/>
      <c r="AR450" s="2"/>
      <c r="AS450" s="2"/>
      <c r="AT450" s="2"/>
      <c r="AU450" s="2"/>
      <c r="AV450" s="2"/>
      <c r="AW450" s="2"/>
      <c r="AX450" s="2"/>
      <c r="AY450" s="2"/>
      <c r="AZ450" s="2"/>
      <c r="BA450" s="2"/>
      <c r="BB450" s="2"/>
      <c r="BC450" s="2"/>
      <c r="BD450" s="2"/>
      <c r="BE450" s="2"/>
    </row>
    <row r="451" ht="13.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c r="AA451" s="2"/>
      <c r="AB451" s="2"/>
      <c r="AC451" s="2"/>
      <c r="AD451" s="2"/>
      <c r="AE451" s="2"/>
      <c r="AF451" s="2"/>
      <c r="AG451" s="2"/>
      <c r="AH451" s="2"/>
      <c r="AI451" s="2"/>
      <c r="AJ451" s="2"/>
      <c r="AK451" s="2"/>
      <c r="AL451" s="2"/>
      <c r="AM451" s="2"/>
      <c r="AN451" s="2"/>
      <c r="AO451" s="2"/>
      <c r="AP451" s="2"/>
      <c r="AQ451" s="2"/>
      <c r="AR451" s="2"/>
      <c r="AS451" s="2"/>
      <c r="AT451" s="2"/>
      <c r="AU451" s="2"/>
      <c r="AV451" s="2"/>
      <c r="AW451" s="2"/>
      <c r="AX451" s="2"/>
      <c r="AY451" s="2"/>
      <c r="AZ451" s="2"/>
      <c r="BA451" s="2"/>
      <c r="BB451" s="2"/>
      <c r="BC451" s="2"/>
      <c r="BD451" s="2"/>
      <c r="BE451" s="2"/>
    </row>
    <row r="452" ht="13.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c r="AA452" s="2"/>
      <c r="AB452" s="2"/>
      <c r="AC452" s="2"/>
      <c r="AD452" s="2"/>
      <c r="AE452" s="2"/>
      <c r="AF452" s="2"/>
      <c r="AG452" s="2"/>
      <c r="AH452" s="2"/>
      <c r="AI452" s="2"/>
      <c r="AJ452" s="2"/>
      <c r="AK452" s="2"/>
      <c r="AL452" s="2"/>
      <c r="AM452" s="2"/>
      <c r="AN452" s="2"/>
      <c r="AO452" s="2"/>
      <c r="AP452" s="2"/>
      <c r="AQ452" s="2"/>
      <c r="AR452" s="2"/>
      <c r="AS452" s="2"/>
      <c r="AT452" s="2"/>
      <c r="AU452" s="2"/>
      <c r="AV452" s="2"/>
      <c r="AW452" s="2"/>
      <c r="AX452" s="2"/>
      <c r="AY452" s="2"/>
      <c r="AZ452" s="2"/>
      <c r="BA452" s="2"/>
      <c r="BB452" s="2"/>
      <c r="BC452" s="2"/>
      <c r="BD452" s="2"/>
      <c r="BE452" s="2"/>
    </row>
    <row r="453" ht="13.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c r="AA453" s="2"/>
      <c r="AB453" s="2"/>
      <c r="AC453" s="2"/>
      <c r="AD453" s="2"/>
      <c r="AE453" s="2"/>
      <c r="AF453" s="2"/>
      <c r="AG453" s="2"/>
      <c r="AH453" s="2"/>
      <c r="AI453" s="2"/>
      <c r="AJ453" s="2"/>
      <c r="AK453" s="2"/>
      <c r="AL453" s="2"/>
      <c r="AM453" s="2"/>
      <c r="AN453" s="2"/>
      <c r="AO453" s="2"/>
      <c r="AP453" s="2"/>
      <c r="AQ453" s="2"/>
      <c r="AR453" s="2"/>
      <c r="AS453" s="2"/>
      <c r="AT453" s="2"/>
      <c r="AU453" s="2"/>
      <c r="AV453" s="2"/>
      <c r="AW453" s="2"/>
      <c r="AX453" s="2"/>
      <c r="AY453" s="2"/>
      <c r="AZ453" s="2"/>
      <c r="BA453" s="2"/>
      <c r="BB453" s="2"/>
      <c r="BC453" s="2"/>
      <c r="BD453" s="2"/>
      <c r="BE453" s="2"/>
    </row>
    <row r="454" ht="13.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c r="AA454" s="2"/>
      <c r="AB454" s="2"/>
      <c r="AC454" s="2"/>
      <c r="AD454" s="2"/>
      <c r="AE454" s="2"/>
      <c r="AF454" s="2"/>
      <c r="AG454" s="2"/>
      <c r="AH454" s="2"/>
      <c r="AI454" s="2"/>
      <c r="AJ454" s="2"/>
      <c r="AK454" s="2"/>
      <c r="AL454" s="2"/>
      <c r="AM454" s="2"/>
      <c r="AN454" s="2"/>
      <c r="AO454" s="2"/>
      <c r="AP454" s="2"/>
      <c r="AQ454" s="2"/>
      <c r="AR454" s="2"/>
      <c r="AS454" s="2"/>
      <c r="AT454" s="2"/>
      <c r="AU454" s="2"/>
      <c r="AV454" s="2"/>
      <c r="AW454" s="2"/>
      <c r="AX454" s="2"/>
      <c r="AY454" s="2"/>
      <c r="AZ454" s="2"/>
      <c r="BA454" s="2"/>
      <c r="BB454" s="2"/>
      <c r="BC454" s="2"/>
      <c r="BD454" s="2"/>
      <c r="BE454" s="2"/>
    </row>
    <row r="455" ht="13.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c r="AA455" s="2"/>
      <c r="AB455" s="2"/>
      <c r="AC455" s="2"/>
      <c r="AD455" s="2"/>
      <c r="AE455" s="2"/>
      <c r="AF455" s="2"/>
      <c r="AG455" s="2"/>
      <c r="AH455" s="2"/>
      <c r="AI455" s="2"/>
      <c r="AJ455" s="2"/>
      <c r="AK455" s="2"/>
      <c r="AL455" s="2"/>
      <c r="AM455" s="2"/>
      <c r="AN455" s="2"/>
      <c r="AO455" s="2"/>
      <c r="AP455" s="2"/>
      <c r="AQ455" s="2"/>
      <c r="AR455" s="2"/>
      <c r="AS455" s="2"/>
      <c r="AT455" s="2"/>
      <c r="AU455" s="2"/>
      <c r="AV455" s="2"/>
      <c r="AW455" s="2"/>
      <c r="AX455" s="2"/>
      <c r="AY455" s="2"/>
      <c r="AZ455" s="2"/>
      <c r="BA455" s="2"/>
      <c r="BB455" s="2"/>
      <c r="BC455" s="2"/>
      <c r="BD455" s="2"/>
      <c r="BE455" s="2"/>
    </row>
    <row r="456" ht="13.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c r="AA456" s="2"/>
      <c r="AB456" s="2"/>
      <c r="AC456" s="2"/>
      <c r="AD456" s="2"/>
      <c r="AE456" s="2"/>
      <c r="AF456" s="2"/>
      <c r="AG456" s="2"/>
      <c r="AH456" s="2"/>
      <c r="AI456" s="2"/>
      <c r="AJ456" s="2"/>
      <c r="AK456" s="2"/>
      <c r="AL456" s="2"/>
      <c r="AM456" s="2"/>
      <c r="AN456" s="2"/>
      <c r="AO456" s="2"/>
      <c r="AP456" s="2"/>
      <c r="AQ456" s="2"/>
      <c r="AR456" s="2"/>
      <c r="AS456" s="2"/>
      <c r="AT456" s="2"/>
      <c r="AU456" s="2"/>
      <c r="AV456" s="2"/>
      <c r="AW456" s="2"/>
      <c r="AX456" s="2"/>
      <c r="AY456" s="2"/>
      <c r="AZ456" s="2"/>
      <c r="BA456" s="2"/>
      <c r="BB456" s="2"/>
      <c r="BC456" s="2"/>
      <c r="BD456" s="2"/>
      <c r="BE456" s="2"/>
    </row>
    <row r="457" ht="13.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c r="AA457" s="2"/>
      <c r="AB457" s="2"/>
      <c r="AC457" s="2"/>
      <c r="AD457" s="2"/>
      <c r="AE457" s="2"/>
      <c r="AF457" s="2"/>
      <c r="AG457" s="2"/>
      <c r="AH457" s="2"/>
      <c r="AI457" s="2"/>
      <c r="AJ457" s="2"/>
      <c r="AK457" s="2"/>
      <c r="AL457" s="2"/>
      <c r="AM457" s="2"/>
      <c r="AN457" s="2"/>
      <c r="AO457" s="2"/>
      <c r="AP457" s="2"/>
      <c r="AQ457" s="2"/>
      <c r="AR457" s="2"/>
      <c r="AS457" s="2"/>
      <c r="AT457" s="2"/>
      <c r="AU457" s="2"/>
      <c r="AV457" s="2"/>
      <c r="AW457" s="2"/>
      <c r="AX457" s="2"/>
      <c r="AY457" s="2"/>
      <c r="AZ457" s="2"/>
      <c r="BA457" s="2"/>
      <c r="BB457" s="2"/>
      <c r="BC457" s="2"/>
      <c r="BD457" s="2"/>
      <c r="BE457" s="2"/>
    </row>
    <row r="458" ht="13.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c r="AA458" s="2"/>
      <c r="AB458" s="2"/>
      <c r="AC458" s="2"/>
      <c r="AD458" s="2"/>
      <c r="AE458" s="2"/>
      <c r="AF458" s="2"/>
      <c r="AG458" s="2"/>
      <c r="AH458" s="2"/>
      <c r="AI458" s="2"/>
      <c r="AJ458" s="2"/>
      <c r="AK458" s="2"/>
      <c r="AL458" s="2"/>
      <c r="AM458" s="2"/>
      <c r="AN458" s="2"/>
      <c r="AO458" s="2"/>
      <c r="AP458" s="2"/>
      <c r="AQ458" s="2"/>
      <c r="AR458" s="2"/>
      <c r="AS458" s="2"/>
      <c r="AT458" s="2"/>
      <c r="AU458" s="2"/>
      <c r="AV458" s="2"/>
      <c r="AW458" s="2"/>
      <c r="AX458" s="2"/>
      <c r="AY458" s="2"/>
      <c r="AZ458" s="2"/>
      <c r="BA458" s="2"/>
      <c r="BB458" s="2"/>
      <c r="BC458" s="2"/>
      <c r="BD458" s="2"/>
      <c r="BE458" s="2"/>
    </row>
    <row r="459" ht="13.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c r="AA459" s="2"/>
      <c r="AB459" s="2"/>
      <c r="AC459" s="2"/>
      <c r="AD459" s="2"/>
      <c r="AE459" s="2"/>
      <c r="AF459" s="2"/>
      <c r="AG459" s="2"/>
      <c r="AH459" s="2"/>
      <c r="AI459" s="2"/>
      <c r="AJ459" s="2"/>
      <c r="AK459" s="2"/>
      <c r="AL459" s="2"/>
      <c r="AM459" s="2"/>
      <c r="AN459" s="2"/>
      <c r="AO459" s="2"/>
      <c r="AP459" s="2"/>
      <c r="AQ459" s="2"/>
      <c r="AR459" s="2"/>
      <c r="AS459" s="2"/>
      <c r="AT459" s="2"/>
      <c r="AU459" s="2"/>
      <c r="AV459" s="2"/>
      <c r="AW459" s="2"/>
      <c r="AX459" s="2"/>
      <c r="AY459" s="2"/>
      <c r="AZ459" s="2"/>
      <c r="BA459" s="2"/>
      <c r="BB459" s="2"/>
      <c r="BC459" s="2"/>
      <c r="BD459" s="2"/>
      <c r="BE459" s="2"/>
    </row>
    <row r="460" ht="13.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c r="AA460" s="2"/>
      <c r="AB460" s="2"/>
      <c r="AC460" s="2"/>
      <c r="AD460" s="2"/>
      <c r="AE460" s="2"/>
      <c r="AF460" s="2"/>
      <c r="AG460" s="2"/>
      <c r="AH460" s="2"/>
      <c r="AI460" s="2"/>
      <c r="AJ460" s="2"/>
      <c r="AK460" s="2"/>
      <c r="AL460" s="2"/>
      <c r="AM460" s="2"/>
      <c r="AN460" s="2"/>
      <c r="AO460" s="2"/>
      <c r="AP460" s="2"/>
      <c r="AQ460" s="2"/>
      <c r="AR460" s="2"/>
      <c r="AS460" s="2"/>
      <c r="AT460" s="2"/>
      <c r="AU460" s="2"/>
      <c r="AV460" s="2"/>
      <c r="AW460" s="2"/>
      <c r="AX460" s="2"/>
      <c r="AY460" s="2"/>
      <c r="AZ460" s="2"/>
      <c r="BA460" s="2"/>
      <c r="BB460" s="2"/>
      <c r="BC460" s="2"/>
      <c r="BD460" s="2"/>
      <c r="BE460" s="2"/>
    </row>
    <row r="461" ht="13.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c r="AA461" s="2"/>
      <c r="AB461" s="2"/>
      <c r="AC461" s="2"/>
      <c r="AD461" s="2"/>
      <c r="AE461" s="2"/>
      <c r="AF461" s="2"/>
      <c r="AG461" s="2"/>
      <c r="AH461" s="2"/>
      <c r="AI461" s="2"/>
      <c r="AJ461" s="2"/>
      <c r="AK461" s="2"/>
      <c r="AL461" s="2"/>
      <c r="AM461" s="2"/>
      <c r="AN461" s="2"/>
      <c r="AO461" s="2"/>
      <c r="AP461" s="2"/>
      <c r="AQ461" s="2"/>
      <c r="AR461" s="2"/>
      <c r="AS461" s="2"/>
      <c r="AT461" s="2"/>
      <c r="AU461" s="2"/>
      <c r="AV461" s="2"/>
      <c r="AW461" s="2"/>
      <c r="AX461" s="2"/>
      <c r="AY461" s="2"/>
      <c r="AZ461" s="2"/>
      <c r="BA461" s="2"/>
      <c r="BB461" s="2"/>
      <c r="BC461" s="2"/>
      <c r="BD461" s="2"/>
      <c r="BE461" s="2"/>
    </row>
    <row r="462" ht="13.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c r="AA462" s="2"/>
      <c r="AB462" s="2"/>
      <c r="AC462" s="2"/>
      <c r="AD462" s="2"/>
      <c r="AE462" s="2"/>
      <c r="AF462" s="2"/>
      <c r="AG462" s="2"/>
      <c r="AH462" s="2"/>
      <c r="AI462" s="2"/>
      <c r="AJ462" s="2"/>
      <c r="AK462" s="2"/>
      <c r="AL462" s="2"/>
      <c r="AM462" s="2"/>
      <c r="AN462" s="2"/>
      <c r="AO462" s="2"/>
      <c r="AP462" s="2"/>
      <c r="AQ462" s="2"/>
      <c r="AR462" s="2"/>
      <c r="AS462" s="2"/>
      <c r="AT462" s="2"/>
      <c r="AU462" s="2"/>
      <c r="AV462" s="2"/>
      <c r="AW462" s="2"/>
      <c r="AX462" s="2"/>
      <c r="AY462" s="2"/>
      <c r="AZ462" s="2"/>
      <c r="BA462" s="2"/>
      <c r="BB462" s="2"/>
      <c r="BC462" s="2"/>
      <c r="BD462" s="2"/>
      <c r="BE462" s="2"/>
    </row>
    <row r="463" ht="13.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c r="AA463" s="2"/>
      <c r="AB463" s="2"/>
      <c r="AC463" s="2"/>
      <c r="AD463" s="2"/>
      <c r="AE463" s="2"/>
      <c r="AF463" s="2"/>
      <c r="AG463" s="2"/>
      <c r="AH463" s="2"/>
      <c r="AI463" s="2"/>
      <c r="AJ463" s="2"/>
      <c r="AK463" s="2"/>
      <c r="AL463" s="2"/>
      <c r="AM463" s="2"/>
      <c r="AN463" s="2"/>
      <c r="AO463" s="2"/>
      <c r="AP463" s="2"/>
      <c r="AQ463" s="2"/>
      <c r="AR463" s="2"/>
      <c r="AS463" s="2"/>
      <c r="AT463" s="2"/>
      <c r="AU463" s="2"/>
      <c r="AV463" s="2"/>
      <c r="AW463" s="2"/>
      <c r="AX463" s="2"/>
      <c r="AY463" s="2"/>
      <c r="AZ463" s="2"/>
      <c r="BA463" s="2"/>
      <c r="BB463" s="2"/>
      <c r="BC463" s="2"/>
      <c r="BD463" s="2"/>
      <c r="BE463" s="2"/>
    </row>
    <row r="464" ht="13.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c r="AA464" s="2"/>
      <c r="AB464" s="2"/>
      <c r="AC464" s="2"/>
      <c r="AD464" s="2"/>
      <c r="AE464" s="2"/>
      <c r="AF464" s="2"/>
      <c r="AG464" s="2"/>
      <c r="AH464" s="2"/>
      <c r="AI464" s="2"/>
      <c r="AJ464" s="2"/>
      <c r="AK464" s="2"/>
      <c r="AL464" s="2"/>
      <c r="AM464" s="2"/>
      <c r="AN464" s="2"/>
      <c r="AO464" s="2"/>
      <c r="AP464" s="2"/>
      <c r="AQ464" s="2"/>
      <c r="AR464" s="2"/>
      <c r="AS464" s="2"/>
      <c r="AT464" s="2"/>
      <c r="AU464" s="2"/>
      <c r="AV464" s="2"/>
      <c r="AW464" s="2"/>
      <c r="AX464" s="2"/>
      <c r="AY464" s="2"/>
      <c r="AZ464" s="2"/>
      <c r="BA464" s="2"/>
      <c r="BB464" s="2"/>
      <c r="BC464" s="2"/>
      <c r="BD464" s="2"/>
      <c r="BE464" s="2"/>
    </row>
    <row r="465" ht="13.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c r="AA465" s="2"/>
      <c r="AB465" s="2"/>
      <c r="AC465" s="2"/>
      <c r="AD465" s="2"/>
      <c r="AE465" s="2"/>
      <c r="AF465" s="2"/>
      <c r="AG465" s="2"/>
      <c r="AH465" s="2"/>
      <c r="AI465" s="2"/>
      <c r="AJ465" s="2"/>
      <c r="AK465" s="2"/>
      <c r="AL465" s="2"/>
      <c r="AM465" s="2"/>
      <c r="AN465" s="2"/>
      <c r="AO465" s="2"/>
      <c r="AP465" s="2"/>
      <c r="AQ465" s="2"/>
      <c r="AR465" s="2"/>
      <c r="AS465" s="2"/>
      <c r="AT465" s="2"/>
      <c r="AU465" s="2"/>
      <c r="AV465" s="2"/>
      <c r="AW465" s="2"/>
      <c r="AX465" s="2"/>
      <c r="AY465" s="2"/>
      <c r="AZ465" s="2"/>
      <c r="BA465" s="2"/>
      <c r="BB465" s="2"/>
      <c r="BC465" s="2"/>
      <c r="BD465" s="2"/>
      <c r="BE465" s="2"/>
    </row>
    <row r="466" ht="13.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c r="AA466" s="2"/>
      <c r="AB466" s="2"/>
      <c r="AC466" s="2"/>
      <c r="AD466" s="2"/>
      <c r="AE466" s="2"/>
      <c r="AF466" s="2"/>
      <c r="AG466" s="2"/>
      <c r="AH466" s="2"/>
      <c r="AI466" s="2"/>
      <c r="AJ466" s="2"/>
      <c r="AK466" s="2"/>
      <c r="AL466" s="2"/>
      <c r="AM466" s="2"/>
      <c r="AN466" s="2"/>
      <c r="AO466" s="2"/>
      <c r="AP466" s="2"/>
      <c r="AQ466" s="2"/>
      <c r="AR466" s="2"/>
      <c r="AS466" s="2"/>
      <c r="AT466" s="2"/>
      <c r="AU466" s="2"/>
      <c r="AV466" s="2"/>
      <c r="AW466" s="2"/>
      <c r="AX466" s="2"/>
      <c r="AY466" s="2"/>
      <c r="AZ466" s="2"/>
      <c r="BA466" s="2"/>
      <c r="BB466" s="2"/>
      <c r="BC466" s="2"/>
      <c r="BD466" s="2"/>
      <c r="BE466" s="2"/>
    </row>
    <row r="467" ht="13.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c r="AA467" s="2"/>
      <c r="AB467" s="2"/>
      <c r="AC467" s="2"/>
      <c r="AD467" s="2"/>
      <c r="AE467" s="2"/>
      <c r="AF467" s="2"/>
      <c r="AG467" s="2"/>
      <c r="AH467" s="2"/>
      <c r="AI467" s="2"/>
      <c r="AJ467" s="2"/>
      <c r="AK467" s="2"/>
      <c r="AL467" s="2"/>
      <c r="AM467" s="2"/>
      <c r="AN467" s="2"/>
      <c r="AO467" s="2"/>
      <c r="AP467" s="2"/>
      <c r="AQ467" s="2"/>
      <c r="AR467" s="2"/>
      <c r="AS467" s="2"/>
      <c r="AT467" s="2"/>
      <c r="AU467" s="2"/>
      <c r="AV467" s="2"/>
      <c r="AW467" s="2"/>
      <c r="AX467" s="2"/>
      <c r="AY467" s="2"/>
      <c r="AZ467" s="2"/>
      <c r="BA467" s="2"/>
      <c r="BB467" s="2"/>
      <c r="BC467" s="2"/>
      <c r="BD467" s="2"/>
      <c r="BE467" s="2"/>
    </row>
    <row r="468" ht="13.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c r="AA468" s="2"/>
      <c r="AB468" s="2"/>
      <c r="AC468" s="2"/>
      <c r="AD468" s="2"/>
      <c r="AE468" s="2"/>
      <c r="AF468" s="2"/>
      <c r="AG468" s="2"/>
      <c r="AH468" s="2"/>
      <c r="AI468" s="2"/>
      <c r="AJ468" s="2"/>
      <c r="AK468" s="2"/>
      <c r="AL468" s="2"/>
      <c r="AM468" s="2"/>
      <c r="AN468" s="2"/>
      <c r="AO468" s="2"/>
      <c r="AP468" s="2"/>
      <c r="AQ468" s="2"/>
      <c r="AR468" s="2"/>
      <c r="AS468" s="2"/>
      <c r="AT468" s="2"/>
      <c r="AU468" s="2"/>
      <c r="AV468" s="2"/>
      <c r="AW468" s="2"/>
      <c r="AX468" s="2"/>
      <c r="AY468" s="2"/>
      <c r="AZ468" s="2"/>
      <c r="BA468" s="2"/>
      <c r="BB468" s="2"/>
      <c r="BC468" s="2"/>
      <c r="BD468" s="2"/>
      <c r="BE468" s="2"/>
    </row>
    <row r="469" ht="13.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c r="AA469" s="2"/>
      <c r="AB469" s="2"/>
      <c r="AC469" s="2"/>
      <c r="AD469" s="2"/>
      <c r="AE469" s="2"/>
      <c r="AF469" s="2"/>
      <c r="AG469" s="2"/>
      <c r="AH469" s="2"/>
      <c r="AI469" s="2"/>
      <c r="AJ469" s="2"/>
      <c r="AK469" s="2"/>
      <c r="AL469" s="2"/>
      <c r="AM469" s="2"/>
      <c r="AN469" s="2"/>
      <c r="AO469" s="2"/>
      <c r="AP469" s="2"/>
      <c r="AQ469" s="2"/>
      <c r="AR469" s="2"/>
      <c r="AS469" s="2"/>
      <c r="AT469" s="2"/>
      <c r="AU469" s="2"/>
      <c r="AV469" s="2"/>
      <c r="AW469" s="2"/>
      <c r="AX469" s="2"/>
      <c r="AY469" s="2"/>
      <c r="AZ469" s="2"/>
      <c r="BA469" s="2"/>
      <c r="BB469" s="2"/>
      <c r="BC469" s="2"/>
      <c r="BD469" s="2"/>
      <c r="BE469" s="2"/>
    </row>
    <row r="470" ht="13.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c r="AA470" s="2"/>
      <c r="AB470" s="2"/>
      <c r="AC470" s="2"/>
      <c r="AD470" s="2"/>
      <c r="AE470" s="2"/>
      <c r="AF470" s="2"/>
      <c r="AG470" s="2"/>
      <c r="AH470" s="2"/>
      <c r="AI470" s="2"/>
      <c r="AJ470" s="2"/>
      <c r="AK470" s="2"/>
      <c r="AL470" s="2"/>
      <c r="AM470" s="2"/>
      <c r="AN470" s="2"/>
      <c r="AO470" s="2"/>
      <c r="AP470" s="2"/>
      <c r="AQ470" s="2"/>
      <c r="AR470" s="2"/>
      <c r="AS470" s="2"/>
      <c r="AT470" s="2"/>
      <c r="AU470" s="2"/>
      <c r="AV470" s="2"/>
      <c r="AW470" s="2"/>
      <c r="AX470" s="2"/>
      <c r="AY470" s="2"/>
      <c r="AZ470" s="2"/>
      <c r="BA470" s="2"/>
      <c r="BB470" s="2"/>
      <c r="BC470" s="2"/>
      <c r="BD470" s="2"/>
      <c r="BE470" s="2"/>
    </row>
    <row r="471" ht="13.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c r="AA471" s="2"/>
      <c r="AB471" s="2"/>
      <c r="AC471" s="2"/>
      <c r="AD471" s="2"/>
      <c r="AE471" s="2"/>
      <c r="AF471" s="2"/>
      <c r="AG471" s="2"/>
      <c r="AH471" s="2"/>
      <c r="AI471" s="2"/>
      <c r="AJ471" s="2"/>
      <c r="AK471" s="2"/>
      <c r="AL471" s="2"/>
      <c r="AM471" s="2"/>
      <c r="AN471" s="2"/>
      <c r="AO471" s="2"/>
      <c r="AP471" s="2"/>
      <c r="AQ471" s="2"/>
      <c r="AR471" s="2"/>
      <c r="AS471" s="2"/>
      <c r="AT471" s="2"/>
      <c r="AU471" s="2"/>
      <c r="AV471" s="2"/>
      <c r="AW471" s="2"/>
      <c r="AX471" s="2"/>
      <c r="AY471" s="2"/>
      <c r="AZ471" s="2"/>
      <c r="BA471" s="2"/>
      <c r="BB471" s="2"/>
      <c r="BC471" s="2"/>
      <c r="BD471" s="2"/>
      <c r="BE471" s="2"/>
    </row>
    <row r="472" ht="13.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c r="AA472" s="2"/>
      <c r="AB472" s="2"/>
      <c r="AC472" s="2"/>
      <c r="AD472" s="2"/>
      <c r="AE472" s="2"/>
      <c r="AF472" s="2"/>
      <c r="AG472" s="2"/>
      <c r="AH472" s="2"/>
      <c r="AI472" s="2"/>
      <c r="AJ472" s="2"/>
      <c r="AK472" s="2"/>
      <c r="AL472" s="2"/>
      <c r="AM472" s="2"/>
      <c r="AN472" s="2"/>
      <c r="AO472" s="2"/>
      <c r="AP472" s="2"/>
      <c r="AQ472" s="2"/>
      <c r="AR472" s="2"/>
      <c r="AS472" s="2"/>
      <c r="AT472" s="2"/>
      <c r="AU472" s="2"/>
      <c r="AV472" s="2"/>
      <c r="AW472" s="2"/>
      <c r="AX472" s="2"/>
      <c r="AY472" s="2"/>
      <c r="AZ472" s="2"/>
      <c r="BA472" s="2"/>
      <c r="BB472" s="2"/>
      <c r="BC472" s="2"/>
      <c r="BD472" s="2"/>
      <c r="BE472" s="2"/>
    </row>
    <row r="473" ht="13.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c r="AA473" s="2"/>
      <c r="AB473" s="2"/>
      <c r="AC473" s="2"/>
      <c r="AD473" s="2"/>
      <c r="AE473" s="2"/>
      <c r="AF473" s="2"/>
      <c r="AG473" s="2"/>
      <c r="AH473" s="2"/>
      <c r="AI473" s="2"/>
      <c r="AJ473" s="2"/>
      <c r="AK473" s="2"/>
      <c r="AL473" s="2"/>
      <c r="AM473" s="2"/>
      <c r="AN473" s="2"/>
      <c r="AO473" s="2"/>
      <c r="AP473" s="2"/>
      <c r="AQ473" s="2"/>
      <c r="AR473" s="2"/>
      <c r="AS473" s="2"/>
      <c r="AT473" s="2"/>
      <c r="AU473" s="2"/>
      <c r="AV473" s="2"/>
      <c r="AW473" s="2"/>
      <c r="AX473" s="2"/>
      <c r="AY473" s="2"/>
      <c r="AZ473" s="2"/>
      <c r="BA473" s="2"/>
      <c r="BB473" s="2"/>
      <c r="BC473" s="2"/>
      <c r="BD473" s="2"/>
      <c r="BE473" s="2"/>
    </row>
    <row r="474" ht="13.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c r="AA474" s="2"/>
      <c r="AB474" s="2"/>
      <c r="AC474" s="2"/>
      <c r="AD474" s="2"/>
      <c r="AE474" s="2"/>
      <c r="AF474" s="2"/>
      <c r="AG474" s="2"/>
      <c r="AH474" s="2"/>
      <c r="AI474" s="2"/>
      <c r="AJ474" s="2"/>
      <c r="AK474" s="2"/>
      <c r="AL474" s="2"/>
      <c r="AM474" s="2"/>
      <c r="AN474" s="2"/>
      <c r="AO474" s="2"/>
      <c r="AP474" s="2"/>
      <c r="AQ474" s="2"/>
      <c r="AR474" s="2"/>
      <c r="AS474" s="2"/>
      <c r="AT474" s="2"/>
      <c r="AU474" s="2"/>
      <c r="AV474" s="2"/>
      <c r="AW474" s="2"/>
      <c r="AX474" s="2"/>
      <c r="AY474" s="2"/>
      <c r="AZ474" s="2"/>
      <c r="BA474" s="2"/>
      <c r="BB474" s="2"/>
      <c r="BC474" s="2"/>
      <c r="BD474" s="2"/>
      <c r="BE474" s="2"/>
    </row>
    <row r="475" ht="13.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c r="AA475" s="2"/>
      <c r="AB475" s="2"/>
      <c r="AC475" s="2"/>
      <c r="AD475" s="2"/>
      <c r="AE475" s="2"/>
      <c r="AF475" s="2"/>
      <c r="AG475" s="2"/>
      <c r="AH475" s="2"/>
      <c r="AI475" s="2"/>
      <c r="AJ475" s="2"/>
      <c r="AK475" s="2"/>
      <c r="AL475" s="2"/>
      <c r="AM475" s="2"/>
      <c r="AN475" s="2"/>
      <c r="AO475" s="2"/>
      <c r="AP475" s="2"/>
      <c r="AQ475" s="2"/>
      <c r="AR475" s="2"/>
      <c r="AS475" s="2"/>
      <c r="AT475" s="2"/>
      <c r="AU475" s="2"/>
      <c r="AV475" s="2"/>
      <c r="AW475" s="2"/>
      <c r="AX475" s="2"/>
      <c r="AY475" s="2"/>
      <c r="AZ475" s="2"/>
      <c r="BA475" s="2"/>
      <c r="BB475" s="2"/>
      <c r="BC475" s="2"/>
      <c r="BD475" s="2"/>
      <c r="BE475" s="2"/>
    </row>
    <row r="476" ht="13.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c r="AA476" s="2"/>
      <c r="AB476" s="2"/>
      <c r="AC476" s="2"/>
      <c r="AD476" s="2"/>
      <c r="AE476" s="2"/>
      <c r="AF476" s="2"/>
      <c r="AG476" s="2"/>
      <c r="AH476" s="2"/>
      <c r="AI476" s="2"/>
      <c r="AJ476" s="2"/>
      <c r="AK476" s="2"/>
      <c r="AL476" s="2"/>
      <c r="AM476" s="2"/>
      <c r="AN476" s="2"/>
      <c r="AO476" s="2"/>
      <c r="AP476" s="2"/>
      <c r="AQ476" s="2"/>
      <c r="AR476" s="2"/>
      <c r="AS476" s="2"/>
      <c r="AT476" s="2"/>
      <c r="AU476" s="2"/>
      <c r="AV476" s="2"/>
      <c r="AW476" s="2"/>
      <c r="AX476" s="2"/>
      <c r="AY476" s="2"/>
      <c r="AZ476" s="2"/>
      <c r="BA476" s="2"/>
      <c r="BB476" s="2"/>
      <c r="BC476" s="2"/>
      <c r="BD476" s="2"/>
      <c r="BE476" s="2"/>
    </row>
    <row r="477" ht="13.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c r="AA477" s="2"/>
      <c r="AB477" s="2"/>
      <c r="AC477" s="2"/>
      <c r="AD477" s="2"/>
      <c r="AE477" s="2"/>
      <c r="AF477" s="2"/>
      <c r="AG477" s="2"/>
      <c r="AH477" s="2"/>
      <c r="AI477" s="2"/>
      <c r="AJ477" s="2"/>
      <c r="AK477" s="2"/>
      <c r="AL477" s="2"/>
      <c r="AM477" s="2"/>
      <c r="AN477" s="2"/>
      <c r="AO477" s="2"/>
      <c r="AP477" s="2"/>
      <c r="AQ477" s="2"/>
      <c r="AR477" s="2"/>
      <c r="AS477" s="2"/>
      <c r="AT477" s="2"/>
      <c r="AU477" s="2"/>
      <c r="AV477" s="2"/>
      <c r="AW477" s="2"/>
      <c r="AX477" s="2"/>
      <c r="AY477" s="2"/>
      <c r="AZ477" s="2"/>
      <c r="BA477" s="2"/>
      <c r="BB477" s="2"/>
      <c r="BC477" s="2"/>
      <c r="BD477" s="2"/>
      <c r="BE477" s="2"/>
    </row>
    <row r="478" ht="13.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c r="AA478" s="2"/>
      <c r="AB478" s="2"/>
      <c r="AC478" s="2"/>
      <c r="AD478" s="2"/>
      <c r="AE478" s="2"/>
      <c r="AF478" s="2"/>
      <c r="AG478" s="2"/>
      <c r="AH478" s="2"/>
      <c r="AI478" s="2"/>
      <c r="AJ478" s="2"/>
      <c r="AK478" s="2"/>
      <c r="AL478" s="2"/>
      <c r="AM478" s="2"/>
      <c r="AN478" s="2"/>
      <c r="AO478" s="2"/>
      <c r="AP478" s="2"/>
      <c r="AQ478" s="2"/>
      <c r="AR478" s="2"/>
      <c r="AS478" s="2"/>
      <c r="AT478" s="2"/>
      <c r="AU478" s="2"/>
      <c r="AV478" s="2"/>
      <c r="AW478" s="2"/>
      <c r="AX478" s="2"/>
      <c r="AY478" s="2"/>
      <c r="AZ478" s="2"/>
      <c r="BA478" s="2"/>
      <c r="BB478" s="2"/>
      <c r="BC478" s="2"/>
      <c r="BD478" s="2"/>
      <c r="BE478" s="2"/>
    </row>
    <row r="479" ht="13.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c r="AA479" s="2"/>
      <c r="AB479" s="2"/>
      <c r="AC479" s="2"/>
      <c r="AD479" s="2"/>
      <c r="AE479" s="2"/>
      <c r="AF479" s="2"/>
      <c r="AG479" s="2"/>
      <c r="AH479" s="2"/>
      <c r="AI479" s="2"/>
      <c r="AJ479" s="2"/>
      <c r="AK479" s="2"/>
      <c r="AL479" s="2"/>
      <c r="AM479" s="2"/>
      <c r="AN479" s="2"/>
      <c r="AO479" s="2"/>
      <c r="AP479" s="2"/>
      <c r="AQ479" s="2"/>
      <c r="AR479" s="2"/>
      <c r="AS479" s="2"/>
      <c r="AT479" s="2"/>
      <c r="AU479" s="2"/>
      <c r="AV479" s="2"/>
      <c r="AW479" s="2"/>
      <c r="AX479" s="2"/>
      <c r="AY479" s="2"/>
      <c r="AZ479" s="2"/>
      <c r="BA479" s="2"/>
      <c r="BB479" s="2"/>
      <c r="BC479" s="2"/>
      <c r="BD479" s="2"/>
      <c r="BE479" s="2"/>
    </row>
    <row r="480" ht="13.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c r="AA480" s="2"/>
      <c r="AB480" s="2"/>
      <c r="AC480" s="2"/>
      <c r="AD480" s="2"/>
      <c r="AE480" s="2"/>
      <c r="AF480" s="2"/>
      <c r="AG480" s="2"/>
      <c r="AH480" s="2"/>
      <c r="AI480" s="2"/>
      <c r="AJ480" s="2"/>
      <c r="AK480" s="2"/>
      <c r="AL480" s="2"/>
      <c r="AM480" s="2"/>
      <c r="AN480" s="2"/>
      <c r="AO480" s="2"/>
      <c r="AP480" s="2"/>
      <c r="AQ480" s="2"/>
      <c r="AR480" s="2"/>
      <c r="AS480" s="2"/>
      <c r="AT480" s="2"/>
      <c r="AU480" s="2"/>
      <c r="AV480" s="2"/>
      <c r="AW480" s="2"/>
      <c r="AX480" s="2"/>
      <c r="AY480" s="2"/>
      <c r="AZ480" s="2"/>
      <c r="BA480" s="2"/>
      <c r="BB480" s="2"/>
      <c r="BC480" s="2"/>
      <c r="BD480" s="2"/>
      <c r="BE480" s="2"/>
    </row>
    <row r="481" ht="13.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c r="AA481" s="2"/>
      <c r="AB481" s="2"/>
      <c r="AC481" s="2"/>
      <c r="AD481" s="2"/>
      <c r="AE481" s="2"/>
      <c r="AF481" s="2"/>
      <c r="AG481" s="2"/>
      <c r="AH481" s="2"/>
      <c r="AI481" s="2"/>
      <c r="AJ481" s="2"/>
      <c r="AK481" s="2"/>
      <c r="AL481" s="2"/>
      <c r="AM481" s="2"/>
      <c r="AN481" s="2"/>
      <c r="AO481" s="2"/>
      <c r="AP481" s="2"/>
      <c r="AQ481" s="2"/>
      <c r="AR481" s="2"/>
      <c r="AS481" s="2"/>
      <c r="AT481" s="2"/>
      <c r="AU481" s="2"/>
      <c r="AV481" s="2"/>
      <c r="AW481" s="2"/>
      <c r="AX481" s="2"/>
      <c r="AY481" s="2"/>
      <c r="AZ481" s="2"/>
      <c r="BA481" s="2"/>
      <c r="BB481" s="2"/>
      <c r="BC481" s="2"/>
      <c r="BD481" s="2"/>
      <c r="BE481" s="2"/>
    </row>
    <row r="482" ht="13.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c r="AA482" s="2"/>
      <c r="AB482" s="2"/>
      <c r="AC482" s="2"/>
      <c r="AD482" s="2"/>
      <c r="AE482" s="2"/>
      <c r="AF482" s="2"/>
      <c r="AG482" s="2"/>
      <c r="AH482" s="2"/>
      <c r="AI482" s="2"/>
      <c r="AJ482" s="2"/>
      <c r="AK482" s="2"/>
      <c r="AL482" s="2"/>
      <c r="AM482" s="2"/>
      <c r="AN482" s="2"/>
      <c r="AO482" s="2"/>
      <c r="AP482" s="2"/>
      <c r="AQ482" s="2"/>
      <c r="AR482" s="2"/>
      <c r="AS482" s="2"/>
      <c r="AT482" s="2"/>
      <c r="AU482" s="2"/>
      <c r="AV482" s="2"/>
      <c r="AW482" s="2"/>
      <c r="AX482" s="2"/>
      <c r="AY482" s="2"/>
      <c r="AZ482" s="2"/>
      <c r="BA482" s="2"/>
      <c r="BB482" s="2"/>
      <c r="BC482" s="2"/>
      <c r="BD482" s="2"/>
      <c r="BE482" s="2"/>
    </row>
    <row r="483" ht="13.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c r="AA483" s="2"/>
      <c r="AB483" s="2"/>
      <c r="AC483" s="2"/>
      <c r="AD483" s="2"/>
      <c r="AE483" s="2"/>
      <c r="AF483" s="2"/>
      <c r="AG483" s="2"/>
      <c r="AH483" s="2"/>
      <c r="AI483" s="2"/>
      <c r="AJ483" s="2"/>
      <c r="AK483" s="2"/>
      <c r="AL483" s="2"/>
      <c r="AM483" s="2"/>
      <c r="AN483" s="2"/>
      <c r="AO483" s="2"/>
      <c r="AP483" s="2"/>
      <c r="AQ483" s="2"/>
      <c r="AR483" s="2"/>
      <c r="AS483" s="2"/>
      <c r="AT483" s="2"/>
      <c r="AU483" s="2"/>
      <c r="AV483" s="2"/>
      <c r="AW483" s="2"/>
      <c r="AX483" s="2"/>
      <c r="AY483" s="2"/>
      <c r="AZ483" s="2"/>
      <c r="BA483" s="2"/>
      <c r="BB483" s="2"/>
      <c r="BC483" s="2"/>
      <c r="BD483" s="2"/>
      <c r="BE483" s="2"/>
    </row>
    <row r="484" ht="13.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c r="AA484" s="2"/>
      <c r="AB484" s="2"/>
      <c r="AC484" s="2"/>
      <c r="AD484" s="2"/>
      <c r="AE484" s="2"/>
      <c r="AF484" s="2"/>
      <c r="AG484" s="2"/>
      <c r="AH484" s="2"/>
      <c r="AI484" s="2"/>
      <c r="AJ484" s="2"/>
      <c r="AK484" s="2"/>
      <c r="AL484" s="2"/>
      <c r="AM484" s="2"/>
      <c r="AN484" s="2"/>
      <c r="AO484" s="2"/>
      <c r="AP484" s="2"/>
      <c r="AQ484" s="2"/>
      <c r="AR484" s="2"/>
      <c r="AS484" s="2"/>
      <c r="AT484" s="2"/>
      <c r="AU484" s="2"/>
      <c r="AV484" s="2"/>
      <c r="AW484" s="2"/>
      <c r="AX484" s="2"/>
      <c r="AY484" s="2"/>
      <c r="AZ484" s="2"/>
      <c r="BA484" s="2"/>
      <c r="BB484" s="2"/>
      <c r="BC484" s="2"/>
      <c r="BD484" s="2"/>
      <c r="BE484" s="2"/>
    </row>
    <row r="485" ht="13.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c r="AA485" s="2"/>
      <c r="AB485" s="2"/>
      <c r="AC485" s="2"/>
      <c r="AD485" s="2"/>
      <c r="AE485" s="2"/>
      <c r="AF485" s="2"/>
      <c r="AG485" s="2"/>
      <c r="AH485" s="2"/>
      <c r="AI485" s="2"/>
      <c r="AJ485" s="2"/>
      <c r="AK485" s="2"/>
      <c r="AL485" s="2"/>
      <c r="AM485" s="2"/>
      <c r="AN485" s="2"/>
      <c r="AO485" s="2"/>
      <c r="AP485" s="2"/>
      <c r="AQ485" s="2"/>
      <c r="AR485" s="2"/>
      <c r="AS485" s="2"/>
      <c r="AT485" s="2"/>
      <c r="AU485" s="2"/>
      <c r="AV485" s="2"/>
      <c r="AW485" s="2"/>
      <c r="AX485" s="2"/>
      <c r="AY485" s="2"/>
      <c r="AZ485" s="2"/>
      <c r="BA485" s="2"/>
      <c r="BB485" s="2"/>
      <c r="BC485" s="2"/>
      <c r="BD485" s="2"/>
      <c r="BE485" s="2"/>
    </row>
    <row r="486" ht="13.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c r="AA486" s="2"/>
      <c r="AB486" s="2"/>
      <c r="AC486" s="2"/>
      <c r="AD486" s="2"/>
      <c r="AE486" s="2"/>
      <c r="AF486" s="2"/>
      <c r="AG486" s="2"/>
      <c r="AH486" s="2"/>
      <c r="AI486" s="2"/>
      <c r="AJ486" s="2"/>
      <c r="AK486" s="2"/>
      <c r="AL486" s="2"/>
      <c r="AM486" s="2"/>
      <c r="AN486" s="2"/>
      <c r="AO486" s="2"/>
      <c r="AP486" s="2"/>
      <c r="AQ486" s="2"/>
      <c r="AR486" s="2"/>
      <c r="AS486" s="2"/>
      <c r="AT486" s="2"/>
      <c r="AU486" s="2"/>
      <c r="AV486" s="2"/>
      <c r="AW486" s="2"/>
      <c r="AX486" s="2"/>
      <c r="AY486" s="2"/>
      <c r="AZ486" s="2"/>
      <c r="BA486" s="2"/>
      <c r="BB486" s="2"/>
      <c r="BC486" s="2"/>
      <c r="BD486" s="2"/>
      <c r="BE486" s="2"/>
    </row>
    <row r="487" ht="13.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c r="AA487" s="2"/>
      <c r="AB487" s="2"/>
      <c r="AC487" s="2"/>
      <c r="AD487" s="2"/>
      <c r="AE487" s="2"/>
      <c r="AF487" s="2"/>
      <c r="AG487" s="2"/>
      <c r="AH487" s="2"/>
      <c r="AI487" s="2"/>
      <c r="AJ487" s="2"/>
      <c r="AK487" s="2"/>
      <c r="AL487" s="2"/>
      <c r="AM487" s="2"/>
      <c r="AN487" s="2"/>
      <c r="AO487" s="2"/>
      <c r="AP487" s="2"/>
      <c r="AQ487" s="2"/>
      <c r="AR487" s="2"/>
      <c r="AS487" s="2"/>
      <c r="AT487" s="2"/>
      <c r="AU487" s="2"/>
      <c r="AV487" s="2"/>
      <c r="AW487" s="2"/>
      <c r="AX487" s="2"/>
      <c r="AY487" s="2"/>
      <c r="AZ487" s="2"/>
      <c r="BA487" s="2"/>
      <c r="BB487" s="2"/>
      <c r="BC487" s="2"/>
      <c r="BD487" s="2"/>
      <c r="BE487" s="2"/>
    </row>
    <row r="488" ht="13.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c r="AA488" s="2"/>
      <c r="AB488" s="2"/>
      <c r="AC488" s="2"/>
      <c r="AD488" s="2"/>
      <c r="AE488" s="2"/>
      <c r="AF488" s="2"/>
      <c r="AG488" s="2"/>
      <c r="AH488" s="2"/>
      <c r="AI488" s="2"/>
      <c r="AJ488" s="2"/>
      <c r="AK488" s="2"/>
      <c r="AL488" s="2"/>
      <c r="AM488" s="2"/>
      <c r="AN488" s="2"/>
      <c r="AO488" s="2"/>
      <c r="AP488" s="2"/>
      <c r="AQ488" s="2"/>
      <c r="AR488" s="2"/>
      <c r="AS488" s="2"/>
      <c r="AT488" s="2"/>
      <c r="AU488" s="2"/>
      <c r="AV488" s="2"/>
      <c r="AW488" s="2"/>
      <c r="AX488" s="2"/>
      <c r="AY488" s="2"/>
      <c r="AZ488" s="2"/>
      <c r="BA488" s="2"/>
      <c r="BB488" s="2"/>
      <c r="BC488" s="2"/>
      <c r="BD488" s="2"/>
      <c r="BE488" s="2"/>
    </row>
    <row r="489" ht="13.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c r="AA489" s="2"/>
      <c r="AB489" s="2"/>
      <c r="AC489" s="2"/>
      <c r="AD489" s="2"/>
      <c r="AE489" s="2"/>
      <c r="AF489" s="2"/>
      <c r="AG489" s="2"/>
      <c r="AH489" s="2"/>
      <c r="AI489" s="2"/>
      <c r="AJ489" s="2"/>
      <c r="AK489" s="2"/>
      <c r="AL489" s="2"/>
      <c r="AM489" s="2"/>
      <c r="AN489" s="2"/>
      <c r="AO489" s="2"/>
      <c r="AP489" s="2"/>
      <c r="AQ489" s="2"/>
      <c r="AR489" s="2"/>
      <c r="AS489" s="2"/>
      <c r="AT489" s="2"/>
      <c r="AU489" s="2"/>
      <c r="AV489" s="2"/>
      <c r="AW489" s="2"/>
      <c r="AX489" s="2"/>
      <c r="AY489" s="2"/>
      <c r="AZ489" s="2"/>
      <c r="BA489" s="2"/>
      <c r="BB489" s="2"/>
      <c r="BC489" s="2"/>
      <c r="BD489" s="2"/>
      <c r="BE489" s="2"/>
    </row>
    <row r="490" ht="13.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c r="AA490" s="2"/>
      <c r="AB490" s="2"/>
      <c r="AC490" s="2"/>
      <c r="AD490" s="2"/>
      <c r="AE490" s="2"/>
      <c r="AF490" s="2"/>
      <c r="AG490" s="2"/>
      <c r="AH490" s="2"/>
      <c r="AI490" s="2"/>
      <c r="AJ490" s="2"/>
      <c r="AK490" s="2"/>
      <c r="AL490" s="2"/>
      <c r="AM490" s="2"/>
      <c r="AN490" s="2"/>
      <c r="AO490" s="2"/>
      <c r="AP490" s="2"/>
      <c r="AQ490" s="2"/>
      <c r="AR490" s="2"/>
      <c r="AS490" s="2"/>
      <c r="AT490" s="2"/>
      <c r="AU490" s="2"/>
      <c r="AV490" s="2"/>
      <c r="AW490" s="2"/>
      <c r="AX490" s="2"/>
      <c r="AY490" s="2"/>
      <c r="AZ490" s="2"/>
      <c r="BA490" s="2"/>
      <c r="BB490" s="2"/>
      <c r="BC490" s="2"/>
      <c r="BD490" s="2"/>
      <c r="BE490" s="2"/>
    </row>
    <row r="491" ht="13.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c r="AA491" s="2"/>
      <c r="AB491" s="2"/>
      <c r="AC491" s="2"/>
      <c r="AD491" s="2"/>
      <c r="AE491" s="2"/>
      <c r="AF491" s="2"/>
      <c r="AG491" s="2"/>
      <c r="AH491" s="2"/>
      <c r="AI491" s="2"/>
      <c r="AJ491" s="2"/>
      <c r="AK491" s="2"/>
      <c r="AL491" s="2"/>
      <c r="AM491" s="2"/>
      <c r="AN491" s="2"/>
      <c r="AO491" s="2"/>
      <c r="AP491" s="2"/>
      <c r="AQ491" s="2"/>
      <c r="AR491" s="2"/>
      <c r="AS491" s="2"/>
      <c r="AT491" s="2"/>
      <c r="AU491" s="2"/>
      <c r="AV491" s="2"/>
      <c r="AW491" s="2"/>
      <c r="AX491" s="2"/>
      <c r="AY491" s="2"/>
      <c r="AZ491" s="2"/>
      <c r="BA491" s="2"/>
      <c r="BB491" s="2"/>
      <c r="BC491" s="2"/>
      <c r="BD491" s="2"/>
      <c r="BE491" s="2"/>
    </row>
    <row r="492" ht="13.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c r="AA492" s="2"/>
      <c r="AB492" s="2"/>
      <c r="AC492" s="2"/>
      <c r="AD492" s="2"/>
      <c r="AE492" s="2"/>
      <c r="AF492" s="2"/>
      <c r="AG492" s="2"/>
      <c r="AH492" s="2"/>
      <c r="AI492" s="2"/>
      <c r="AJ492" s="2"/>
      <c r="AK492" s="2"/>
      <c r="AL492" s="2"/>
      <c r="AM492" s="2"/>
      <c r="AN492" s="2"/>
      <c r="AO492" s="2"/>
      <c r="AP492" s="2"/>
      <c r="AQ492" s="2"/>
      <c r="AR492" s="2"/>
      <c r="AS492" s="2"/>
      <c r="AT492" s="2"/>
      <c r="AU492" s="2"/>
      <c r="AV492" s="2"/>
      <c r="AW492" s="2"/>
      <c r="AX492" s="2"/>
      <c r="AY492" s="2"/>
      <c r="AZ492" s="2"/>
      <c r="BA492" s="2"/>
      <c r="BB492" s="2"/>
      <c r="BC492" s="2"/>
      <c r="BD492" s="2"/>
      <c r="BE492" s="2"/>
    </row>
    <row r="493" ht="13.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c r="AA493" s="2"/>
      <c r="AB493" s="2"/>
      <c r="AC493" s="2"/>
      <c r="AD493" s="2"/>
      <c r="AE493" s="2"/>
      <c r="AF493" s="2"/>
      <c r="AG493" s="2"/>
      <c r="AH493" s="2"/>
      <c r="AI493" s="2"/>
      <c r="AJ493" s="2"/>
      <c r="AK493" s="2"/>
      <c r="AL493" s="2"/>
      <c r="AM493" s="2"/>
      <c r="AN493" s="2"/>
      <c r="AO493" s="2"/>
      <c r="AP493" s="2"/>
      <c r="AQ493" s="2"/>
      <c r="AR493" s="2"/>
      <c r="AS493" s="2"/>
      <c r="AT493" s="2"/>
      <c r="AU493" s="2"/>
      <c r="AV493" s="2"/>
      <c r="AW493" s="2"/>
      <c r="AX493" s="2"/>
      <c r="AY493" s="2"/>
      <c r="AZ493" s="2"/>
      <c r="BA493" s="2"/>
      <c r="BB493" s="2"/>
      <c r="BC493" s="2"/>
      <c r="BD493" s="2"/>
      <c r="BE493" s="2"/>
    </row>
    <row r="494" ht="13.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c r="AA494" s="2"/>
      <c r="AB494" s="2"/>
      <c r="AC494" s="2"/>
      <c r="AD494" s="2"/>
      <c r="AE494" s="2"/>
      <c r="AF494" s="2"/>
      <c r="AG494" s="2"/>
      <c r="AH494" s="2"/>
      <c r="AI494" s="2"/>
      <c r="AJ494" s="2"/>
      <c r="AK494" s="2"/>
      <c r="AL494" s="2"/>
      <c r="AM494" s="2"/>
      <c r="AN494" s="2"/>
      <c r="AO494" s="2"/>
      <c r="AP494" s="2"/>
      <c r="AQ494" s="2"/>
      <c r="AR494" s="2"/>
      <c r="AS494" s="2"/>
      <c r="AT494" s="2"/>
      <c r="AU494" s="2"/>
      <c r="AV494" s="2"/>
      <c r="AW494" s="2"/>
      <c r="AX494" s="2"/>
      <c r="AY494" s="2"/>
      <c r="AZ494" s="2"/>
      <c r="BA494" s="2"/>
      <c r="BB494" s="2"/>
      <c r="BC494" s="2"/>
      <c r="BD494" s="2"/>
      <c r="BE494" s="2"/>
    </row>
    <row r="495" ht="13.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c r="AA495" s="2"/>
      <c r="AB495" s="2"/>
      <c r="AC495" s="2"/>
      <c r="AD495" s="2"/>
      <c r="AE495" s="2"/>
      <c r="AF495" s="2"/>
      <c r="AG495" s="2"/>
      <c r="AH495" s="2"/>
      <c r="AI495" s="2"/>
      <c r="AJ495" s="2"/>
      <c r="AK495" s="2"/>
      <c r="AL495" s="2"/>
      <c r="AM495" s="2"/>
      <c r="AN495" s="2"/>
      <c r="AO495" s="2"/>
      <c r="AP495" s="2"/>
      <c r="AQ495" s="2"/>
      <c r="AR495" s="2"/>
      <c r="AS495" s="2"/>
      <c r="AT495" s="2"/>
      <c r="AU495" s="2"/>
      <c r="AV495" s="2"/>
      <c r="AW495" s="2"/>
      <c r="AX495" s="2"/>
      <c r="AY495" s="2"/>
      <c r="AZ495" s="2"/>
      <c r="BA495" s="2"/>
      <c r="BB495" s="2"/>
      <c r="BC495" s="2"/>
      <c r="BD495" s="2"/>
      <c r="BE495" s="2"/>
    </row>
    <row r="496" ht="13.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c r="AA496" s="2"/>
      <c r="AB496" s="2"/>
      <c r="AC496" s="2"/>
      <c r="AD496" s="2"/>
      <c r="AE496" s="2"/>
      <c r="AF496" s="2"/>
      <c r="AG496" s="2"/>
      <c r="AH496" s="2"/>
      <c r="AI496" s="2"/>
      <c r="AJ496" s="2"/>
      <c r="AK496" s="2"/>
      <c r="AL496" s="2"/>
      <c r="AM496" s="2"/>
      <c r="AN496" s="2"/>
      <c r="AO496" s="2"/>
      <c r="AP496" s="2"/>
      <c r="AQ496" s="2"/>
      <c r="AR496" s="2"/>
      <c r="AS496" s="2"/>
      <c r="AT496" s="2"/>
      <c r="AU496" s="2"/>
      <c r="AV496" s="2"/>
      <c r="AW496" s="2"/>
      <c r="AX496" s="2"/>
      <c r="AY496" s="2"/>
      <c r="AZ496" s="2"/>
      <c r="BA496" s="2"/>
      <c r="BB496" s="2"/>
      <c r="BC496" s="2"/>
      <c r="BD496" s="2"/>
      <c r="BE496" s="2"/>
    </row>
    <row r="497" ht="13.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c r="AA497" s="2"/>
      <c r="AB497" s="2"/>
      <c r="AC497" s="2"/>
      <c r="AD497" s="2"/>
      <c r="AE497" s="2"/>
      <c r="AF497" s="2"/>
      <c r="AG497" s="2"/>
      <c r="AH497" s="2"/>
      <c r="AI497" s="2"/>
      <c r="AJ497" s="2"/>
      <c r="AK497" s="2"/>
      <c r="AL497" s="2"/>
      <c r="AM497" s="2"/>
      <c r="AN497" s="2"/>
      <c r="AO497" s="2"/>
      <c r="AP497" s="2"/>
      <c r="AQ497" s="2"/>
      <c r="AR497" s="2"/>
      <c r="AS497" s="2"/>
      <c r="AT497" s="2"/>
      <c r="AU497" s="2"/>
      <c r="AV497" s="2"/>
      <c r="AW497" s="2"/>
      <c r="AX497" s="2"/>
      <c r="AY497" s="2"/>
      <c r="AZ497" s="2"/>
      <c r="BA497" s="2"/>
      <c r="BB497" s="2"/>
      <c r="BC497" s="2"/>
      <c r="BD497" s="2"/>
      <c r="BE497" s="2"/>
    </row>
    <row r="498" ht="13.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c r="AA498" s="2"/>
      <c r="AB498" s="2"/>
      <c r="AC498" s="2"/>
      <c r="AD498" s="2"/>
      <c r="AE498" s="2"/>
      <c r="AF498" s="2"/>
      <c r="AG498" s="2"/>
      <c r="AH498" s="2"/>
      <c r="AI498" s="2"/>
      <c r="AJ498" s="2"/>
      <c r="AK498" s="2"/>
      <c r="AL498" s="2"/>
      <c r="AM498" s="2"/>
      <c r="AN498" s="2"/>
      <c r="AO498" s="2"/>
      <c r="AP498" s="2"/>
      <c r="AQ498" s="2"/>
      <c r="AR498" s="2"/>
      <c r="AS498" s="2"/>
      <c r="AT498" s="2"/>
      <c r="AU498" s="2"/>
      <c r="AV498" s="2"/>
      <c r="AW498" s="2"/>
      <c r="AX498" s="2"/>
      <c r="AY498" s="2"/>
      <c r="AZ498" s="2"/>
      <c r="BA498" s="2"/>
      <c r="BB498" s="2"/>
      <c r="BC498" s="2"/>
      <c r="BD498" s="2"/>
      <c r="BE498" s="2"/>
    </row>
    <row r="499" ht="13.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c r="AA499" s="2"/>
      <c r="AB499" s="2"/>
      <c r="AC499" s="2"/>
      <c r="AD499" s="2"/>
      <c r="AE499" s="2"/>
      <c r="AF499" s="2"/>
      <c r="AG499" s="2"/>
      <c r="AH499" s="2"/>
      <c r="AI499" s="2"/>
      <c r="AJ499" s="2"/>
      <c r="AK499" s="2"/>
      <c r="AL499" s="2"/>
      <c r="AM499" s="2"/>
      <c r="AN499" s="2"/>
      <c r="AO499" s="2"/>
      <c r="AP499" s="2"/>
      <c r="AQ499" s="2"/>
      <c r="AR499" s="2"/>
      <c r="AS499" s="2"/>
      <c r="AT499" s="2"/>
      <c r="AU499" s="2"/>
      <c r="AV499" s="2"/>
      <c r="AW499" s="2"/>
      <c r="AX499" s="2"/>
      <c r="AY499" s="2"/>
      <c r="AZ499" s="2"/>
      <c r="BA499" s="2"/>
      <c r="BB499" s="2"/>
      <c r="BC499" s="2"/>
      <c r="BD499" s="2"/>
      <c r="BE499" s="2"/>
    </row>
    <row r="500" ht="13.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c r="AA500" s="2"/>
      <c r="AB500" s="2"/>
      <c r="AC500" s="2"/>
      <c r="AD500" s="2"/>
      <c r="AE500" s="2"/>
      <c r="AF500" s="2"/>
      <c r="AG500" s="2"/>
      <c r="AH500" s="2"/>
      <c r="AI500" s="2"/>
      <c r="AJ500" s="2"/>
      <c r="AK500" s="2"/>
      <c r="AL500" s="2"/>
      <c r="AM500" s="2"/>
      <c r="AN500" s="2"/>
      <c r="AO500" s="2"/>
      <c r="AP500" s="2"/>
      <c r="AQ500" s="2"/>
      <c r="AR500" s="2"/>
      <c r="AS500" s="2"/>
      <c r="AT500" s="2"/>
      <c r="AU500" s="2"/>
      <c r="AV500" s="2"/>
      <c r="AW500" s="2"/>
      <c r="AX500" s="2"/>
      <c r="AY500" s="2"/>
      <c r="AZ500" s="2"/>
      <c r="BA500" s="2"/>
      <c r="BB500" s="2"/>
      <c r="BC500" s="2"/>
      <c r="BD500" s="2"/>
      <c r="BE500" s="2"/>
    </row>
    <row r="501" ht="13.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c r="AA501" s="2"/>
      <c r="AB501" s="2"/>
      <c r="AC501" s="2"/>
      <c r="AD501" s="2"/>
      <c r="AE501" s="2"/>
      <c r="AF501" s="2"/>
      <c r="AG501" s="2"/>
      <c r="AH501" s="2"/>
      <c r="AI501" s="2"/>
      <c r="AJ501" s="2"/>
      <c r="AK501" s="2"/>
      <c r="AL501" s="2"/>
      <c r="AM501" s="2"/>
      <c r="AN501" s="2"/>
      <c r="AO501" s="2"/>
      <c r="AP501" s="2"/>
      <c r="AQ501" s="2"/>
      <c r="AR501" s="2"/>
      <c r="AS501" s="2"/>
      <c r="AT501" s="2"/>
      <c r="AU501" s="2"/>
      <c r="AV501" s="2"/>
      <c r="AW501" s="2"/>
      <c r="AX501" s="2"/>
      <c r="AY501" s="2"/>
      <c r="AZ501" s="2"/>
      <c r="BA501" s="2"/>
      <c r="BB501" s="2"/>
      <c r="BC501" s="2"/>
      <c r="BD501" s="2"/>
      <c r="BE501" s="2"/>
    </row>
    <row r="502" ht="13.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c r="AA502" s="2"/>
      <c r="AB502" s="2"/>
      <c r="AC502" s="2"/>
      <c r="AD502" s="2"/>
      <c r="AE502" s="2"/>
      <c r="AF502" s="2"/>
      <c r="AG502" s="2"/>
      <c r="AH502" s="2"/>
      <c r="AI502" s="2"/>
      <c r="AJ502" s="2"/>
      <c r="AK502" s="2"/>
      <c r="AL502" s="2"/>
      <c r="AM502" s="2"/>
      <c r="AN502" s="2"/>
      <c r="AO502" s="2"/>
      <c r="AP502" s="2"/>
      <c r="AQ502" s="2"/>
      <c r="AR502" s="2"/>
      <c r="AS502" s="2"/>
      <c r="AT502" s="2"/>
      <c r="AU502" s="2"/>
      <c r="AV502" s="2"/>
      <c r="AW502" s="2"/>
      <c r="AX502" s="2"/>
      <c r="AY502" s="2"/>
      <c r="AZ502" s="2"/>
      <c r="BA502" s="2"/>
      <c r="BB502" s="2"/>
      <c r="BC502" s="2"/>
      <c r="BD502" s="2"/>
      <c r="BE502" s="2"/>
    </row>
    <row r="503" ht="13.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c r="AA503" s="2"/>
      <c r="AB503" s="2"/>
      <c r="AC503" s="2"/>
      <c r="AD503" s="2"/>
      <c r="AE503" s="2"/>
      <c r="AF503" s="2"/>
      <c r="AG503" s="2"/>
      <c r="AH503" s="2"/>
      <c r="AI503" s="2"/>
      <c r="AJ503" s="2"/>
      <c r="AK503" s="2"/>
      <c r="AL503" s="2"/>
      <c r="AM503" s="2"/>
      <c r="AN503" s="2"/>
      <c r="AO503" s="2"/>
      <c r="AP503" s="2"/>
      <c r="AQ503" s="2"/>
      <c r="AR503" s="2"/>
      <c r="AS503" s="2"/>
      <c r="AT503" s="2"/>
      <c r="AU503" s="2"/>
      <c r="AV503" s="2"/>
      <c r="AW503" s="2"/>
      <c r="AX503" s="2"/>
      <c r="AY503" s="2"/>
      <c r="AZ503" s="2"/>
      <c r="BA503" s="2"/>
      <c r="BB503" s="2"/>
      <c r="BC503" s="2"/>
      <c r="BD503" s="2"/>
      <c r="BE503" s="2"/>
    </row>
    <row r="504" ht="13.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c r="AA504" s="2"/>
      <c r="AB504" s="2"/>
      <c r="AC504" s="2"/>
      <c r="AD504" s="2"/>
      <c r="AE504" s="2"/>
      <c r="AF504" s="2"/>
      <c r="AG504" s="2"/>
      <c r="AH504" s="2"/>
      <c r="AI504" s="2"/>
      <c r="AJ504" s="2"/>
      <c r="AK504" s="2"/>
      <c r="AL504" s="2"/>
      <c r="AM504" s="2"/>
      <c r="AN504" s="2"/>
      <c r="AO504" s="2"/>
      <c r="AP504" s="2"/>
      <c r="AQ504" s="2"/>
      <c r="AR504" s="2"/>
      <c r="AS504" s="2"/>
      <c r="AT504" s="2"/>
      <c r="AU504" s="2"/>
      <c r="AV504" s="2"/>
      <c r="AW504" s="2"/>
      <c r="AX504" s="2"/>
      <c r="AY504" s="2"/>
      <c r="AZ504" s="2"/>
      <c r="BA504" s="2"/>
      <c r="BB504" s="2"/>
      <c r="BC504" s="2"/>
      <c r="BD504" s="2"/>
      <c r="BE504" s="2"/>
    </row>
    <row r="505" ht="13.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c r="AA505" s="2"/>
      <c r="AB505" s="2"/>
      <c r="AC505" s="2"/>
      <c r="AD505" s="2"/>
      <c r="AE505" s="2"/>
      <c r="AF505" s="2"/>
      <c r="AG505" s="2"/>
      <c r="AH505" s="2"/>
      <c r="AI505" s="2"/>
      <c r="AJ505" s="2"/>
      <c r="AK505" s="2"/>
      <c r="AL505" s="2"/>
      <c r="AM505" s="2"/>
      <c r="AN505" s="2"/>
      <c r="AO505" s="2"/>
      <c r="AP505" s="2"/>
      <c r="AQ505" s="2"/>
      <c r="AR505" s="2"/>
      <c r="AS505" s="2"/>
      <c r="AT505" s="2"/>
      <c r="AU505" s="2"/>
      <c r="AV505" s="2"/>
      <c r="AW505" s="2"/>
      <c r="AX505" s="2"/>
      <c r="AY505" s="2"/>
      <c r="AZ505" s="2"/>
      <c r="BA505" s="2"/>
      <c r="BB505" s="2"/>
      <c r="BC505" s="2"/>
      <c r="BD505" s="2"/>
      <c r="BE505" s="2"/>
    </row>
    <row r="506" ht="13.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c r="AA506" s="2"/>
      <c r="AB506" s="2"/>
      <c r="AC506" s="2"/>
      <c r="AD506" s="2"/>
      <c r="AE506" s="2"/>
      <c r="AF506" s="2"/>
      <c r="AG506" s="2"/>
      <c r="AH506" s="2"/>
      <c r="AI506" s="2"/>
      <c r="AJ506" s="2"/>
      <c r="AK506" s="2"/>
      <c r="AL506" s="2"/>
      <c r="AM506" s="2"/>
      <c r="AN506" s="2"/>
      <c r="AO506" s="2"/>
      <c r="AP506" s="2"/>
      <c r="AQ506" s="2"/>
      <c r="AR506" s="2"/>
      <c r="AS506" s="2"/>
      <c r="AT506" s="2"/>
      <c r="AU506" s="2"/>
      <c r="AV506" s="2"/>
      <c r="AW506" s="2"/>
      <c r="AX506" s="2"/>
      <c r="AY506" s="2"/>
      <c r="AZ506" s="2"/>
      <c r="BA506" s="2"/>
      <c r="BB506" s="2"/>
      <c r="BC506" s="2"/>
      <c r="BD506" s="2"/>
      <c r="BE506" s="2"/>
    </row>
    <row r="507" ht="13.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c r="AA507" s="2"/>
      <c r="AB507" s="2"/>
      <c r="AC507" s="2"/>
      <c r="AD507" s="2"/>
      <c r="AE507" s="2"/>
      <c r="AF507" s="2"/>
      <c r="AG507" s="2"/>
      <c r="AH507" s="2"/>
      <c r="AI507" s="2"/>
      <c r="AJ507" s="2"/>
      <c r="AK507" s="2"/>
      <c r="AL507" s="2"/>
      <c r="AM507" s="2"/>
      <c r="AN507" s="2"/>
      <c r="AO507" s="2"/>
      <c r="AP507" s="2"/>
      <c r="AQ507" s="2"/>
      <c r="AR507" s="2"/>
      <c r="AS507" s="2"/>
      <c r="AT507" s="2"/>
      <c r="AU507" s="2"/>
      <c r="AV507" s="2"/>
      <c r="AW507" s="2"/>
      <c r="AX507" s="2"/>
      <c r="AY507" s="2"/>
      <c r="AZ507" s="2"/>
      <c r="BA507" s="2"/>
      <c r="BB507" s="2"/>
      <c r="BC507" s="2"/>
      <c r="BD507" s="2"/>
      <c r="BE507" s="2"/>
    </row>
    <row r="508" ht="13.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c r="AA508" s="2"/>
      <c r="AB508" s="2"/>
      <c r="AC508" s="2"/>
      <c r="AD508" s="2"/>
      <c r="AE508" s="2"/>
      <c r="AF508" s="2"/>
      <c r="AG508" s="2"/>
      <c r="AH508" s="2"/>
      <c r="AI508" s="2"/>
      <c r="AJ508" s="2"/>
      <c r="AK508" s="2"/>
      <c r="AL508" s="2"/>
      <c r="AM508" s="2"/>
      <c r="AN508" s="2"/>
      <c r="AO508" s="2"/>
      <c r="AP508" s="2"/>
      <c r="AQ508" s="2"/>
      <c r="AR508" s="2"/>
      <c r="AS508" s="2"/>
      <c r="AT508" s="2"/>
      <c r="AU508" s="2"/>
      <c r="AV508" s="2"/>
      <c r="AW508" s="2"/>
      <c r="AX508" s="2"/>
      <c r="AY508" s="2"/>
      <c r="AZ508" s="2"/>
      <c r="BA508" s="2"/>
      <c r="BB508" s="2"/>
      <c r="BC508" s="2"/>
      <c r="BD508" s="2"/>
      <c r="BE508" s="2"/>
    </row>
    <row r="509" ht="13.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c r="AA509" s="2"/>
      <c r="AB509" s="2"/>
      <c r="AC509" s="2"/>
      <c r="AD509" s="2"/>
      <c r="AE509" s="2"/>
      <c r="AF509" s="2"/>
      <c r="AG509" s="2"/>
      <c r="AH509" s="2"/>
      <c r="AI509" s="2"/>
      <c r="AJ509" s="2"/>
      <c r="AK509" s="2"/>
      <c r="AL509" s="2"/>
      <c r="AM509" s="2"/>
      <c r="AN509" s="2"/>
      <c r="AO509" s="2"/>
      <c r="AP509" s="2"/>
      <c r="AQ509" s="2"/>
      <c r="AR509" s="2"/>
      <c r="AS509" s="2"/>
      <c r="AT509" s="2"/>
      <c r="AU509" s="2"/>
      <c r="AV509" s="2"/>
      <c r="AW509" s="2"/>
      <c r="AX509" s="2"/>
      <c r="AY509" s="2"/>
      <c r="AZ509" s="2"/>
      <c r="BA509" s="2"/>
      <c r="BB509" s="2"/>
      <c r="BC509" s="2"/>
      <c r="BD509" s="2"/>
      <c r="BE509" s="2"/>
    </row>
    <row r="510" ht="13.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c r="AA510" s="2"/>
      <c r="AB510" s="2"/>
      <c r="AC510" s="2"/>
      <c r="AD510" s="2"/>
      <c r="AE510" s="2"/>
      <c r="AF510" s="2"/>
      <c r="AG510" s="2"/>
      <c r="AH510" s="2"/>
      <c r="AI510" s="2"/>
      <c r="AJ510" s="2"/>
      <c r="AK510" s="2"/>
      <c r="AL510" s="2"/>
      <c r="AM510" s="2"/>
      <c r="AN510" s="2"/>
      <c r="AO510" s="2"/>
      <c r="AP510" s="2"/>
      <c r="AQ510" s="2"/>
      <c r="AR510" s="2"/>
      <c r="AS510" s="2"/>
      <c r="AT510" s="2"/>
      <c r="AU510" s="2"/>
      <c r="AV510" s="2"/>
      <c r="AW510" s="2"/>
      <c r="AX510" s="2"/>
      <c r="AY510" s="2"/>
      <c r="AZ510" s="2"/>
      <c r="BA510" s="2"/>
      <c r="BB510" s="2"/>
      <c r="BC510" s="2"/>
      <c r="BD510" s="2"/>
      <c r="BE510" s="2"/>
    </row>
    <row r="511" ht="13.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c r="AA511" s="2"/>
      <c r="AB511" s="2"/>
      <c r="AC511" s="2"/>
      <c r="AD511" s="2"/>
      <c r="AE511" s="2"/>
      <c r="AF511" s="2"/>
      <c r="AG511" s="2"/>
      <c r="AH511" s="2"/>
      <c r="AI511" s="2"/>
      <c r="AJ511" s="2"/>
      <c r="AK511" s="2"/>
      <c r="AL511" s="2"/>
      <c r="AM511" s="2"/>
      <c r="AN511" s="2"/>
      <c r="AO511" s="2"/>
      <c r="AP511" s="2"/>
      <c r="AQ511" s="2"/>
      <c r="AR511" s="2"/>
      <c r="AS511" s="2"/>
      <c r="AT511" s="2"/>
      <c r="AU511" s="2"/>
      <c r="AV511" s="2"/>
      <c r="AW511" s="2"/>
      <c r="AX511" s="2"/>
      <c r="AY511" s="2"/>
      <c r="AZ511" s="2"/>
      <c r="BA511" s="2"/>
      <c r="BB511" s="2"/>
      <c r="BC511" s="2"/>
      <c r="BD511" s="2"/>
      <c r="BE511" s="2"/>
    </row>
    <row r="512" ht="13.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c r="AA512" s="2"/>
      <c r="AB512" s="2"/>
      <c r="AC512" s="2"/>
      <c r="AD512" s="2"/>
      <c r="AE512" s="2"/>
      <c r="AF512" s="2"/>
      <c r="AG512" s="2"/>
      <c r="AH512" s="2"/>
      <c r="AI512" s="2"/>
      <c r="AJ512" s="2"/>
      <c r="AK512" s="2"/>
      <c r="AL512" s="2"/>
      <c r="AM512" s="2"/>
      <c r="AN512" s="2"/>
      <c r="AO512" s="2"/>
      <c r="AP512" s="2"/>
      <c r="AQ512" s="2"/>
      <c r="AR512" s="2"/>
      <c r="AS512" s="2"/>
      <c r="AT512" s="2"/>
      <c r="AU512" s="2"/>
      <c r="AV512" s="2"/>
      <c r="AW512" s="2"/>
      <c r="AX512" s="2"/>
      <c r="AY512" s="2"/>
      <c r="AZ512" s="2"/>
      <c r="BA512" s="2"/>
      <c r="BB512" s="2"/>
      <c r="BC512" s="2"/>
      <c r="BD512" s="2"/>
      <c r="BE512" s="2"/>
    </row>
    <row r="513" ht="13.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c r="AA513" s="2"/>
      <c r="AB513" s="2"/>
      <c r="AC513" s="2"/>
      <c r="AD513" s="2"/>
      <c r="AE513" s="2"/>
      <c r="AF513" s="2"/>
      <c r="AG513" s="2"/>
      <c r="AH513" s="2"/>
      <c r="AI513" s="2"/>
      <c r="AJ513" s="2"/>
      <c r="AK513" s="2"/>
      <c r="AL513" s="2"/>
      <c r="AM513" s="2"/>
      <c r="AN513" s="2"/>
      <c r="AO513" s="2"/>
      <c r="AP513" s="2"/>
      <c r="AQ513" s="2"/>
      <c r="AR513" s="2"/>
      <c r="AS513" s="2"/>
      <c r="AT513" s="2"/>
      <c r="AU513" s="2"/>
      <c r="AV513" s="2"/>
      <c r="AW513" s="2"/>
      <c r="AX513" s="2"/>
      <c r="AY513" s="2"/>
      <c r="AZ513" s="2"/>
      <c r="BA513" s="2"/>
      <c r="BB513" s="2"/>
      <c r="BC513" s="2"/>
      <c r="BD513" s="2"/>
      <c r="BE513" s="2"/>
    </row>
    <row r="514" ht="13.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c r="AA514" s="2"/>
      <c r="AB514" s="2"/>
      <c r="AC514" s="2"/>
      <c r="AD514" s="2"/>
      <c r="AE514" s="2"/>
      <c r="AF514" s="2"/>
      <c r="AG514" s="2"/>
      <c r="AH514" s="2"/>
      <c r="AI514" s="2"/>
      <c r="AJ514" s="2"/>
      <c r="AK514" s="2"/>
      <c r="AL514" s="2"/>
      <c r="AM514" s="2"/>
      <c r="AN514" s="2"/>
      <c r="AO514" s="2"/>
      <c r="AP514" s="2"/>
      <c r="AQ514" s="2"/>
      <c r="AR514" s="2"/>
      <c r="AS514" s="2"/>
      <c r="AT514" s="2"/>
      <c r="AU514" s="2"/>
      <c r="AV514" s="2"/>
      <c r="AW514" s="2"/>
      <c r="AX514" s="2"/>
      <c r="AY514" s="2"/>
      <c r="AZ514" s="2"/>
      <c r="BA514" s="2"/>
      <c r="BB514" s="2"/>
      <c r="BC514" s="2"/>
      <c r="BD514" s="2"/>
      <c r="BE514" s="2"/>
    </row>
    <row r="515" ht="13.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c r="AA515" s="2"/>
      <c r="AB515" s="2"/>
      <c r="AC515" s="2"/>
      <c r="AD515" s="2"/>
      <c r="AE515" s="2"/>
      <c r="AF515" s="2"/>
      <c r="AG515" s="2"/>
      <c r="AH515" s="2"/>
      <c r="AI515" s="2"/>
      <c r="AJ515" s="2"/>
      <c r="AK515" s="2"/>
      <c r="AL515" s="2"/>
      <c r="AM515" s="2"/>
      <c r="AN515" s="2"/>
      <c r="AO515" s="2"/>
      <c r="AP515" s="2"/>
      <c r="AQ515" s="2"/>
      <c r="AR515" s="2"/>
      <c r="AS515" s="2"/>
      <c r="AT515" s="2"/>
      <c r="AU515" s="2"/>
      <c r="AV515" s="2"/>
      <c r="AW515" s="2"/>
      <c r="AX515" s="2"/>
      <c r="AY515" s="2"/>
      <c r="AZ515" s="2"/>
      <c r="BA515" s="2"/>
      <c r="BB515" s="2"/>
      <c r="BC515" s="2"/>
      <c r="BD515" s="2"/>
      <c r="BE515" s="2"/>
    </row>
    <row r="516" ht="13.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c r="AA516" s="2"/>
      <c r="AB516" s="2"/>
      <c r="AC516" s="2"/>
      <c r="AD516" s="2"/>
      <c r="AE516" s="2"/>
      <c r="AF516" s="2"/>
      <c r="AG516" s="2"/>
      <c r="AH516" s="2"/>
      <c r="AI516" s="2"/>
      <c r="AJ516" s="2"/>
      <c r="AK516" s="2"/>
      <c r="AL516" s="2"/>
      <c r="AM516" s="2"/>
      <c r="AN516" s="2"/>
      <c r="AO516" s="2"/>
      <c r="AP516" s="2"/>
      <c r="AQ516" s="2"/>
      <c r="AR516" s="2"/>
      <c r="AS516" s="2"/>
      <c r="AT516" s="2"/>
      <c r="AU516" s="2"/>
      <c r="AV516" s="2"/>
      <c r="AW516" s="2"/>
      <c r="AX516" s="2"/>
      <c r="AY516" s="2"/>
      <c r="AZ516" s="2"/>
      <c r="BA516" s="2"/>
      <c r="BB516" s="2"/>
      <c r="BC516" s="2"/>
      <c r="BD516" s="2"/>
      <c r="BE516" s="2"/>
    </row>
    <row r="517" ht="13.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c r="AA517" s="2"/>
      <c r="AB517" s="2"/>
      <c r="AC517" s="2"/>
      <c r="AD517" s="2"/>
      <c r="AE517" s="2"/>
      <c r="AF517" s="2"/>
      <c r="AG517" s="2"/>
      <c r="AH517" s="2"/>
      <c r="AI517" s="2"/>
      <c r="AJ517" s="2"/>
      <c r="AK517" s="2"/>
      <c r="AL517" s="2"/>
      <c r="AM517" s="2"/>
      <c r="AN517" s="2"/>
      <c r="AO517" s="2"/>
      <c r="AP517" s="2"/>
      <c r="AQ517" s="2"/>
      <c r="AR517" s="2"/>
      <c r="AS517" s="2"/>
      <c r="AT517" s="2"/>
      <c r="AU517" s="2"/>
      <c r="AV517" s="2"/>
      <c r="AW517" s="2"/>
      <c r="AX517" s="2"/>
      <c r="AY517" s="2"/>
      <c r="AZ517" s="2"/>
      <c r="BA517" s="2"/>
      <c r="BB517" s="2"/>
      <c r="BC517" s="2"/>
      <c r="BD517" s="2"/>
      <c r="BE517" s="2"/>
    </row>
    <row r="518" ht="13.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c r="AA518" s="2"/>
      <c r="AB518" s="2"/>
      <c r="AC518" s="2"/>
      <c r="AD518" s="2"/>
      <c r="AE518" s="2"/>
      <c r="AF518" s="2"/>
      <c r="AG518" s="2"/>
      <c r="AH518" s="2"/>
      <c r="AI518" s="2"/>
      <c r="AJ518" s="2"/>
      <c r="AK518" s="2"/>
      <c r="AL518" s="2"/>
      <c r="AM518" s="2"/>
      <c r="AN518" s="2"/>
      <c r="AO518" s="2"/>
      <c r="AP518" s="2"/>
      <c r="AQ518" s="2"/>
      <c r="AR518" s="2"/>
      <c r="AS518" s="2"/>
      <c r="AT518" s="2"/>
      <c r="AU518" s="2"/>
      <c r="AV518" s="2"/>
      <c r="AW518" s="2"/>
      <c r="AX518" s="2"/>
      <c r="AY518" s="2"/>
      <c r="AZ518" s="2"/>
      <c r="BA518" s="2"/>
      <c r="BB518" s="2"/>
      <c r="BC518" s="2"/>
      <c r="BD518" s="2"/>
      <c r="BE518" s="2"/>
    </row>
    <row r="519" ht="13.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c r="AA519" s="2"/>
      <c r="AB519" s="2"/>
      <c r="AC519" s="2"/>
      <c r="AD519" s="2"/>
      <c r="AE519" s="2"/>
      <c r="AF519" s="2"/>
      <c r="AG519" s="2"/>
      <c r="AH519" s="2"/>
      <c r="AI519" s="2"/>
      <c r="AJ519" s="2"/>
      <c r="AK519" s="2"/>
      <c r="AL519" s="2"/>
      <c r="AM519" s="2"/>
      <c r="AN519" s="2"/>
      <c r="AO519" s="2"/>
      <c r="AP519" s="2"/>
      <c r="AQ519" s="2"/>
      <c r="AR519" s="2"/>
      <c r="AS519" s="2"/>
      <c r="AT519" s="2"/>
      <c r="AU519" s="2"/>
      <c r="AV519" s="2"/>
      <c r="AW519" s="2"/>
      <c r="AX519" s="2"/>
      <c r="AY519" s="2"/>
      <c r="AZ519" s="2"/>
      <c r="BA519" s="2"/>
      <c r="BB519" s="2"/>
      <c r="BC519" s="2"/>
      <c r="BD519" s="2"/>
      <c r="BE519" s="2"/>
    </row>
    <row r="520" ht="13.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c r="AA520" s="2"/>
      <c r="AB520" s="2"/>
      <c r="AC520" s="2"/>
      <c r="AD520" s="2"/>
      <c r="AE520" s="2"/>
      <c r="AF520" s="2"/>
      <c r="AG520" s="2"/>
      <c r="AH520" s="2"/>
      <c r="AI520" s="2"/>
      <c r="AJ520" s="2"/>
      <c r="AK520" s="2"/>
      <c r="AL520" s="2"/>
      <c r="AM520" s="2"/>
      <c r="AN520" s="2"/>
      <c r="AO520" s="2"/>
      <c r="AP520" s="2"/>
      <c r="AQ520" s="2"/>
      <c r="AR520" s="2"/>
      <c r="AS520" s="2"/>
      <c r="AT520" s="2"/>
      <c r="AU520" s="2"/>
      <c r="AV520" s="2"/>
      <c r="AW520" s="2"/>
      <c r="AX520" s="2"/>
      <c r="AY520" s="2"/>
      <c r="AZ520" s="2"/>
      <c r="BA520" s="2"/>
      <c r="BB520" s="2"/>
      <c r="BC520" s="2"/>
      <c r="BD520" s="2"/>
      <c r="BE520" s="2"/>
    </row>
    <row r="521" ht="13.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c r="AA521" s="2"/>
      <c r="AB521" s="2"/>
      <c r="AC521" s="2"/>
      <c r="AD521" s="2"/>
      <c r="AE521" s="2"/>
      <c r="AF521" s="2"/>
      <c r="AG521" s="2"/>
      <c r="AH521" s="2"/>
      <c r="AI521" s="2"/>
      <c r="AJ521" s="2"/>
      <c r="AK521" s="2"/>
      <c r="AL521" s="2"/>
      <c r="AM521" s="2"/>
      <c r="AN521" s="2"/>
      <c r="AO521" s="2"/>
      <c r="AP521" s="2"/>
      <c r="AQ521" s="2"/>
      <c r="AR521" s="2"/>
      <c r="AS521" s="2"/>
      <c r="AT521" s="2"/>
      <c r="AU521" s="2"/>
      <c r="AV521" s="2"/>
      <c r="AW521" s="2"/>
      <c r="AX521" s="2"/>
      <c r="AY521" s="2"/>
      <c r="AZ521" s="2"/>
      <c r="BA521" s="2"/>
      <c r="BB521" s="2"/>
      <c r="BC521" s="2"/>
      <c r="BD521" s="2"/>
      <c r="BE521" s="2"/>
    </row>
    <row r="522" ht="13.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c r="AA522" s="2"/>
      <c r="AB522" s="2"/>
      <c r="AC522" s="2"/>
      <c r="AD522" s="2"/>
      <c r="AE522" s="2"/>
      <c r="AF522" s="2"/>
      <c r="AG522" s="2"/>
      <c r="AH522" s="2"/>
      <c r="AI522" s="2"/>
      <c r="AJ522" s="2"/>
      <c r="AK522" s="2"/>
      <c r="AL522" s="2"/>
      <c r="AM522" s="2"/>
      <c r="AN522" s="2"/>
      <c r="AO522" s="2"/>
      <c r="AP522" s="2"/>
      <c r="AQ522" s="2"/>
      <c r="AR522" s="2"/>
      <c r="AS522" s="2"/>
      <c r="AT522" s="2"/>
      <c r="AU522" s="2"/>
      <c r="AV522" s="2"/>
      <c r="AW522" s="2"/>
      <c r="AX522" s="2"/>
      <c r="AY522" s="2"/>
      <c r="AZ522" s="2"/>
      <c r="BA522" s="2"/>
      <c r="BB522" s="2"/>
      <c r="BC522" s="2"/>
      <c r="BD522" s="2"/>
      <c r="BE522" s="2"/>
    </row>
    <row r="523" ht="13.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c r="AA523" s="2"/>
      <c r="AB523" s="2"/>
      <c r="AC523" s="2"/>
      <c r="AD523" s="2"/>
      <c r="AE523" s="2"/>
      <c r="AF523" s="2"/>
      <c r="AG523" s="2"/>
      <c r="AH523" s="2"/>
      <c r="AI523" s="2"/>
      <c r="AJ523" s="2"/>
      <c r="AK523" s="2"/>
      <c r="AL523" s="2"/>
      <c r="AM523" s="2"/>
      <c r="AN523" s="2"/>
      <c r="AO523" s="2"/>
      <c r="AP523" s="2"/>
      <c r="AQ523" s="2"/>
      <c r="AR523" s="2"/>
      <c r="AS523" s="2"/>
      <c r="AT523" s="2"/>
      <c r="AU523" s="2"/>
      <c r="AV523" s="2"/>
      <c r="AW523" s="2"/>
      <c r="AX523" s="2"/>
      <c r="AY523" s="2"/>
      <c r="AZ523" s="2"/>
      <c r="BA523" s="2"/>
      <c r="BB523" s="2"/>
      <c r="BC523" s="2"/>
      <c r="BD523" s="2"/>
      <c r="BE523" s="2"/>
    </row>
    <row r="524" ht="13.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c r="AA524" s="2"/>
      <c r="AB524" s="2"/>
      <c r="AC524" s="2"/>
      <c r="AD524" s="2"/>
      <c r="AE524" s="2"/>
      <c r="AF524" s="2"/>
      <c r="AG524" s="2"/>
      <c r="AH524" s="2"/>
      <c r="AI524" s="2"/>
      <c r="AJ524" s="2"/>
      <c r="AK524" s="2"/>
      <c r="AL524" s="2"/>
      <c r="AM524" s="2"/>
      <c r="AN524" s="2"/>
      <c r="AO524" s="2"/>
      <c r="AP524" s="2"/>
      <c r="AQ524" s="2"/>
      <c r="AR524" s="2"/>
      <c r="AS524" s="2"/>
      <c r="AT524" s="2"/>
      <c r="AU524" s="2"/>
      <c r="AV524" s="2"/>
      <c r="AW524" s="2"/>
      <c r="AX524" s="2"/>
      <c r="AY524" s="2"/>
      <c r="AZ524" s="2"/>
      <c r="BA524" s="2"/>
      <c r="BB524" s="2"/>
      <c r="BC524" s="2"/>
      <c r="BD524" s="2"/>
      <c r="BE524" s="2"/>
    </row>
    <row r="525" ht="13.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c r="AA525" s="2"/>
      <c r="AB525" s="2"/>
      <c r="AC525" s="2"/>
      <c r="AD525" s="2"/>
      <c r="AE525" s="2"/>
      <c r="AF525" s="2"/>
      <c r="AG525" s="2"/>
      <c r="AH525" s="2"/>
      <c r="AI525" s="2"/>
      <c r="AJ525" s="2"/>
      <c r="AK525" s="2"/>
      <c r="AL525" s="2"/>
      <c r="AM525" s="2"/>
      <c r="AN525" s="2"/>
      <c r="AO525" s="2"/>
      <c r="AP525" s="2"/>
      <c r="AQ525" s="2"/>
      <c r="AR525" s="2"/>
      <c r="AS525" s="2"/>
      <c r="AT525" s="2"/>
      <c r="AU525" s="2"/>
      <c r="AV525" s="2"/>
      <c r="AW525" s="2"/>
      <c r="AX525" s="2"/>
      <c r="AY525" s="2"/>
      <c r="AZ525" s="2"/>
      <c r="BA525" s="2"/>
      <c r="BB525" s="2"/>
      <c r="BC525" s="2"/>
      <c r="BD525" s="2"/>
      <c r="BE525" s="2"/>
    </row>
    <row r="526" ht="13.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c r="AA526" s="2"/>
      <c r="AB526" s="2"/>
      <c r="AC526" s="2"/>
      <c r="AD526" s="2"/>
      <c r="AE526" s="2"/>
      <c r="AF526" s="2"/>
      <c r="AG526" s="2"/>
      <c r="AH526" s="2"/>
      <c r="AI526" s="2"/>
      <c r="AJ526" s="2"/>
      <c r="AK526" s="2"/>
      <c r="AL526" s="2"/>
      <c r="AM526" s="2"/>
      <c r="AN526" s="2"/>
      <c r="AO526" s="2"/>
      <c r="AP526" s="2"/>
      <c r="AQ526" s="2"/>
      <c r="AR526" s="2"/>
      <c r="AS526" s="2"/>
      <c r="AT526" s="2"/>
      <c r="AU526" s="2"/>
      <c r="AV526" s="2"/>
      <c r="AW526" s="2"/>
      <c r="AX526" s="2"/>
      <c r="AY526" s="2"/>
      <c r="AZ526" s="2"/>
      <c r="BA526" s="2"/>
      <c r="BB526" s="2"/>
      <c r="BC526" s="2"/>
      <c r="BD526" s="2"/>
      <c r="BE526" s="2"/>
    </row>
    <row r="527" ht="13.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c r="AA527" s="2"/>
      <c r="AB527" s="2"/>
      <c r="AC527" s="2"/>
      <c r="AD527" s="2"/>
      <c r="AE527" s="2"/>
      <c r="AF527" s="2"/>
      <c r="AG527" s="2"/>
      <c r="AH527" s="2"/>
      <c r="AI527" s="2"/>
      <c r="AJ527" s="2"/>
      <c r="AK527" s="2"/>
      <c r="AL527" s="2"/>
      <c r="AM527" s="2"/>
      <c r="AN527" s="2"/>
      <c r="AO527" s="2"/>
      <c r="AP527" s="2"/>
      <c r="AQ527" s="2"/>
      <c r="AR527" s="2"/>
      <c r="AS527" s="2"/>
      <c r="AT527" s="2"/>
      <c r="AU527" s="2"/>
      <c r="AV527" s="2"/>
      <c r="AW527" s="2"/>
      <c r="AX527" s="2"/>
      <c r="AY527" s="2"/>
      <c r="AZ527" s="2"/>
      <c r="BA527" s="2"/>
      <c r="BB527" s="2"/>
      <c r="BC527" s="2"/>
      <c r="BD527" s="2"/>
      <c r="BE527" s="2"/>
    </row>
    <row r="528" ht="13.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c r="AA528" s="2"/>
      <c r="AB528" s="2"/>
      <c r="AC528" s="2"/>
      <c r="AD528" s="2"/>
      <c r="AE528" s="2"/>
      <c r="AF528" s="2"/>
      <c r="AG528" s="2"/>
      <c r="AH528" s="2"/>
      <c r="AI528" s="2"/>
      <c r="AJ528" s="2"/>
      <c r="AK528" s="2"/>
      <c r="AL528" s="2"/>
      <c r="AM528" s="2"/>
      <c r="AN528" s="2"/>
      <c r="AO528" s="2"/>
      <c r="AP528" s="2"/>
      <c r="AQ528" s="2"/>
      <c r="AR528" s="2"/>
      <c r="AS528" s="2"/>
      <c r="AT528" s="2"/>
      <c r="AU528" s="2"/>
      <c r="AV528" s="2"/>
      <c r="AW528" s="2"/>
      <c r="AX528" s="2"/>
      <c r="AY528" s="2"/>
      <c r="AZ528" s="2"/>
      <c r="BA528" s="2"/>
      <c r="BB528" s="2"/>
      <c r="BC528" s="2"/>
      <c r="BD528" s="2"/>
      <c r="BE528" s="2"/>
    </row>
    <row r="529" ht="13.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c r="AA529" s="2"/>
      <c r="AB529" s="2"/>
      <c r="AC529" s="2"/>
      <c r="AD529" s="2"/>
      <c r="AE529" s="2"/>
      <c r="AF529" s="2"/>
      <c r="AG529" s="2"/>
      <c r="AH529" s="2"/>
      <c r="AI529" s="2"/>
      <c r="AJ529" s="2"/>
      <c r="AK529" s="2"/>
      <c r="AL529" s="2"/>
      <c r="AM529" s="2"/>
      <c r="AN529" s="2"/>
      <c r="AO529" s="2"/>
      <c r="AP529" s="2"/>
      <c r="AQ529" s="2"/>
      <c r="AR529" s="2"/>
      <c r="AS529" s="2"/>
      <c r="AT529" s="2"/>
      <c r="AU529" s="2"/>
      <c r="AV529" s="2"/>
      <c r="AW529" s="2"/>
      <c r="AX529" s="2"/>
      <c r="AY529" s="2"/>
      <c r="AZ529" s="2"/>
      <c r="BA529" s="2"/>
      <c r="BB529" s="2"/>
      <c r="BC529" s="2"/>
      <c r="BD529" s="2"/>
      <c r="BE529" s="2"/>
    </row>
    <row r="530" ht="13.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c r="AA530" s="2"/>
      <c r="AB530" s="2"/>
      <c r="AC530" s="2"/>
      <c r="AD530" s="2"/>
      <c r="AE530" s="2"/>
      <c r="AF530" s="2"/>
      <c r="AG530" s="2"/>
      <c r="AH530" s="2"/>
      <c r="AI530" s="2"/>
      <c r="AJ530" s="2"/>
      <c r="AK530" s="2"/>
      <c r="AL530" s="2"/>
      <c r="AM530" s="2"/>
      <c r="AN530" s="2"/>
      <c r="AO530" s="2"/>
      <c r="AP530" s="2"/>
      <c r="AQ530" s="2"/>
      <c r="AR530" s="2"/>
      <c r="AS530" s="2"/>
      <c r="AT530" s="2"/>
      <c r="AU530" s="2"/>
      <c r="AV530" s="2"/>
      <c r="AW530" s="2"/>
      <c r="AX530" s="2"/>
      <c r="AY530" s="2"/>
      <c r="AZ530" s="2"/>
      <c r="BA530" s="2"/>
      <c r="BB530" s="2"/>
      <c r="BC530" s="2"/>
      <c r="BD530" s="2"/>
      <c r="BE530" s="2"/>
    </row>
    <row r="531" ht="13.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c r="AA531" s="2"/>
      <c r="AB531" s="2"/>
      <c r="AC531" s="2"/>
      <c r="AD531" s="2"/>
      <c r="AE531" s="2"/>
      <c r="AF531" s="2"/>
      <c r="AG531" s="2"/>
      <c r="AH531" s="2"/>
      <c r="AI531" s="2"/>
      <c r="AJ531" s="2"/>
      <c r="AK531" s="2"/>
      <c r="AL531" s="2"/>
      <c r="AM531" s="2"/>
      <c r="AN531" s="2"/>
      <c r="AO531" s="2"/>
      <c r="AP531" s="2"/>
      <c r="AQ531" s="2"/>
      <c r="AR531" s="2"/>
      <c r="AS531" s="2"/>
      <c r="AT531" s="2"/>
      <c r="AU531" s="2"/>
      <c r="AV531" s="2"/>
      <c r="AW531" s="2"/>
      <c r="AX531" s="2"/>
      <c r="AY531" s="2"/>
      <c r="AZ531" s="2"/>
      <c r="BA531" s="2"/>
      <c r="BB531" s="2"/>
      <c r="BC531" s="2"/>
      <c r="BD531" s="2"/>
      <c r="BE531" s="2"/>
    </row>
    <row r="532" ht="13.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c r="AA532" s="2"/>
      <c r="AB532" s="2"/>
      <c r="AC532" s="2"/>
      <c r="AD532" s="2"/>
      <c r="AE532" s="2"/>
      <c r="AF532" s="2"/>
      <c r="AG532" s="2"/>
      <c r="AH532" s="2"/>
      <c r="AI532" s="2"/>
      <c r="AJ532" s="2"/>
      <c r="AK532" s="2"/>
      <c r="AL532" s="2"/>
      <c r="AM532" s="2"/>
      <c r="AN532" s="2"/>
      <c r="AO532" s="2"/>
      <c r="AP532" s="2"/>
      <c r="AQ532" s="2"/>
      <c r="AR532" s="2"/>
      <c r="AS532" s="2"/>
      <c r="AT532" s="2"/>
      <c r="AU532" s="2"/>
      <c r="AV532" s="2"/>
      <c r="AW532" s="2"/>
      <c r="AX532" s="2"/>
      <c r="AY532" s="2"/>
      <c r="AZ532" s="2"/>
      <c r="BA532" s="2"/>
      <c r="BB532" s="2"/>
      <c r="BC532" s="2"/>
      <c r="BD532" s="2"/>
      <c r="BE532" s="2"/>
    </row>
    <row r="533" ht="13.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c r="AA533" s="2"/>
      <c r="AB533" s="2"/>
      <c r="AC533" s="2"/>
      <c r="AD533" s="2"/>
      <c r="AE533" s="2"/>
      <c r="AF533" s="2"/>
      <c r="AG533" s="2"/>
      <c r="AH533" s="2"/>
      <c r="AI533" s="2"/>
      <c r="AJ533" s="2"/>
      <c r="AK533" s="2"/>
      <c r="AL533" s="2"/>
      <c r="AM533" s="2"/>
      <c r="AN533" s="2"/>
      <c r="AO533" s="2"/>
      <c r="AP533" s="2"/>
      <c r="AQ533" s="2"/>
      <c r="AR533" s="2"/>
      <c r="AS533" s="2"/>
      <c r="AT533" s="2"/>
      <c r="AU533" s="2"/>
      <c r="AV533" s="2"/>
      <c r="AW533" s="2"/>
      <c r="AX533" s="2"/>
      <c r="AY533" s="2"/>
      <c r="AZ533" s="2"/>
      <c r="BA533" s="2"/>
      <c r="BB533" s="2"/>
      <c r="BC533" s="2"/>
      <c r="BD533" s="2"/>
      <c r="BE533" s="2"/>
    </row>
    <row r="534" ht="13.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c r="AA534" s="2"/>
      <c r="AB534" s="2"/>
      <c r="AC534" s="2"/>
      <c r="AD534" s="2"/>
      <c r="AE534" s="2"/>
      <c r="AF534" s="2"/>
      <c r="AG534" s="2"/>
      <c r="AH534" s="2"/>
      <c r="AI534" s="2"/>
      <c r="AJ534" s="2"/>
      <c r="AK534" s="2"/>
      <c r="AL534" s="2"/>
      <c r="AM534" s="2"/>
      <c r="AN534" s="2"/>
      <c r="AO534" s="2"/>
      <c r="AP534" s="2"/>
      <c r="AQ534" s="2"/>
      <c r="AR534" s="2"/>
      <c r="AS534" s="2"/>
      <c r="AT534" s="2"/>
      <c r="AU534" s="2"/>
      <c r="AV534" s="2"/>
      <c r="AW534" s="2"/>
      <c r="AX534" s="2"/>
      <c r="AY534" s="2"/>
      <c r="AZ534" s="2"/>
      <c r="BA534" s="2"/>
      <c r="BB534" s="2"/>
      <c r="BC534" s="2"/>
      <c r="BD534" s="2"/>
      <c r="BE534" s="2"/>
    </row>
    <row r="535" ht="13.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c r="AA535" s="2"/>
      <c r="AB535" s="2"/>
      <c r="AC535" s="2"/>
      <c r="AD535" s="2"/>
      <c r="AE535" s="2"/>
      <c r="AF535" s="2"/>
      <c r="AG535" s="2"/>
      <c r="AH535" s="2"/>
      <c r="AI535" s="2"/>
      <c r="AJ535" s="2"/>
      <c r="AK535" s="2"/>
      <c r="AL535" s="2"/>
      <c r="AM535" s="2"/>
      <c r="AN535" s="2"/>
      <c r="AO535" s="2"/>
      <c r="AP535" s="2"/>
      <c r="AQ535" s="2"/>
      <c r="AR535" s="2"/>
      <c r="AS535" s="2"/>
      <c r="AT535" s="2"/>
      <c r="AU535" s="2"/>
      <c r="AV535" s="2"/>
      <c r="AW535" s="2"/>
      <c r="AX535" s="2"/>
      <c r="AY535" s="2"/>
      <c r="AZ535" s="2"/>
      <c r="BA535" s="2"/>
      <c r="BB535" s="2"/>
      <c r="BC535" s="2"/>
      <c r="BD535" s="2"/>
      <c r="BE535" s="2"/>
    </row>
    <row r="536" ht="13.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c r="AA536" s="2"/>
      <c r="AB536" s="2"/>
      <c r="AC536" s="2"/>
      <c r="AD536" s="2"/>
      <c r="AE536" s="2"/>
      <c r="AF536" s="2"/>
      <c r="AG536" s="2"/>
      <c r="AH536" s="2"/>
      <c r="AI536" s="2"/>
      <c r="AJ536" s="2"/>
      <c r="AK536" s="2"/>
      <c r="AL536" s="2"/>
      <c r="AM536" s="2"/>
      <c r="AN536" s="2"/>
      <c r="AO536" s="2"/>
      <c r="AP536" s="2"/>
      <c r="AQ536" s="2"/>
      <c r="AR536" s="2"/>
      <c r="AS536" s="2"/>
      <c r="AT536" s="2"/>
      <c r="AU536" s="2"/>
      <c r="AV536" s="2"/>
      <c r="AW536" s="2"/>
      <c r="AX536" s="2"/>
      <c r="AY536" s="2"/>
      <c r="AZ536" s="2"/>
      <c r="BA536" s="2"/>
      <c r="BB536" s="2"/>
      <c r="BC536" s="2"/>
      <c r="BD536" s="2"/>
      <c r="BE536" s="2"/>
    </row>
    <row r="537" ht="13.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c r="AA537" s="2"/>
      <c r="AB537" s="2"/>
      <c r="AC537" s="2"/>
      <c r="AD537" s="2"/>
      <c r="AE537" s="2"/>
      <c r="AF537" s="2"/>
      <c r="AG537" s="2"/>
      <c r="AH537" s="2"/>
      <c r="AI537" s="2"/>
      <c r="AJ537" s="2"/>
      <c r="AK537" s="2"/>
      <c r="AL537" s="2"/>
      <c r="AM537" s="2"/>
      <c r="AN537" s="2"/>
      <c r="AO537" s="2"/>
      <c r="AP537" s="2"/>
      <c r="AQ537" s="2"/>
      <c r="AR537" s="2"/>
      <c r="AS537" s="2"/>
      <c r="AT537" s="2"/>
      <c r="AU537" s="2"/>
      <c r="AV537" s="2"/>
      <c r="AW537" s="2"/>
      <c r="AX537" s="2"/>
      <c r="AY537" s="2"/>
      <c r="AZ537" s="2"/>
      <c r="BA537" s="2"/>
      <c r="BB537" s="2"/>
      <c r="BC537" s="2"/>
      <c r="BD537" s="2"/>
      <c r="BE537" s="2"/>
    </row>
    <row r="538" ht="13.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c r="AA538" s="2"/>
      <c r="AB538" s="2"/>
      <c r="AC538" s="2"/>
      <c r="AD538" s="2"/>
      <c r="AE538" s="2"/>
      <c r="AF538" s="2"/>
      <c r="AG538" s="2"/>
      <c r="AH538" s="2"/>
      <c r="AI538" s="2"/>
      <c r="AJ538" s="2"/>
      <c r="AK538" s="2"/>
      <c r="AL538" s="2"/>
      <c r="AM538" s="2"/>
      <c r="AN538" s="2"/>
      <c r="AO538" s="2"/>
      <c r="AP538" s="2"/>
      <c r="AQ538" s="2"/>
      <c r="AR538" s="2"/>
      <c r="AS538" s="2"/>
      <c r="AT538" s="2"/>
      <c r="AU538" s="2"/>
      <c r="AV538" s="2"/>
      <c r="AW538" s="2"/>
      <c r="AX538" s="2"/>
      <c r="AY538" s="2"/>
      <c r="AZ538" s="2"/>
      <c r="BA538" s="2"/>
      <c r="BB538" s="2"/>
      <c r="BC538" s="2"/>
      <c r="BD538" s="2"/>
      <c r="BE538" s="2"/>
    </row>
    <row r="539" ht="13.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c r="AA539" s="2"/>
      <c r="AB539" s="2"/>
      <c r="AC539" s="2"/>
      <c r="AD539" s="2"/>
      <c r="AE539" s="2"/>
      <c r="AF539" s="2"/>
      <c r="AG539" s="2"/>
      <c r="AH539" s="2"/>
      <c r="AI539" s="2"/>
      <c r="AJ539" s="2"/>
      <c r="AK539" s="2"/>
      <c r="AL539" s="2"/>
      <c r="AM539" s="2"/>
      <c r="AN539" s="2"/>
      <c r="AO539" s="2"/>
      <c r="AP539" s="2"/>
      <c r="AQ539" s="2"/>
      <c r="AR539" s="2"/>
      <c r="AS539" s="2"/>
      <c r="AT539" s="2"/>
      <c r="AU539" s="2"/>
      <c r="AV539" s="2"/>
      <c r="AW539" s="2"/>
      <c r="AX539" s="2"/>
      <c r="AY539" s="2"/>
      <c r="AZ539" s="2"/>
      <c r="BA539" s="2"/>
      <c r="BB539" s="2"/>
      <c r="BC539" s="2"/>
      <c r="BD539" s="2"/>
      <c r="BE539" s="2"/>
    </row>
    <row r="540" ht="13.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c r="AA540" s="2"/>
      <c r="AB540" s="2"/>
      <c r="AC540" s="2"/>
      <c r="AD540" s="2"/>
      <c r="AE540" s="2"/>
      <c r="AF540" s="2"/>
      <c r="AG540" s="2"/>
      <c r="AH540" s="2"/>
      <c r="AI540" s="2"/>
      <c r="AJ540" s="2"/>
      <c r="AK540" s="2"/>
      <c r="AL540" s="2"/>
      <c r="AM540" s="2"/>
      <c r="AN540" s="2"/>
      <c r="AO540" s="2"/>
      <c r="AP540" s="2"/>
      <c r="AQ540" s="2"/>
      <c r="AR540" s="2"/>
      <c r="AS540" s="2"/>
      <c r="AT540" s="2"/>
      <c r="AU540" s="2"/>
      <c r="AV540" s="2"/>
      <c r="AW540" s="2"/>
      <c r="AX540" s="2"/>
      <c r="AY540" s="2"/>
      <c r="AZ540" s="2"/>
      <c r="BA540" s="2"/>
      <c r="BB540" s="2"/>
      <c r="BC540" s="2"/>
      <c r="BD540" s="2"/>
      <c r="BE540" s="2"/>
    </row>
    <row r="541" ht="13.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c r="AA541" s="2"/>
      <c r="AB541" s="2"/>
      <c r="AC541" s="2"/>
      <c r="AD541" s="2"/>
      <c r="AE541" s="2"/>
      <c r="AF541" s="2"/>
      <c r="AG541" s="2"/>
      <c r="AH541" s="2"/>
      <c r="AI541" s="2"/>
      <c r="AJ541" s="2"/>
      <c r="AK541" s="2"/>
      <c r="AL541" s="2"/>
      <c r="AM541" s="2"/>
      <c r="AN541" s="2"/>
      <c r="AO541" s="2"/>
      <c r="AP541" s="2"/>
      <c r="AQ541" s="2"/>
      <c r="AR541" s="2"/>
      <c r="AS541" s="2"/>
      <c r="AT541" s="2"/>
      <c r="AU541" s="2"/>
      <c r="AV541" s="2"/>
      <c r="AW541" s="2"/>
      <c r="AX541" s="2"/>
      <c r="AY541" s="2"/>
      <c r="AZ541" s="2"/>
      <c r="BA541" s="2"/>
      <c r="BB541" s="2"/>
      <c r="BC541" s="2"/>
      <c r="BD541" s="2"/>
      <c r="BE541" s="2"/>
    </row>
    <row r="542" ht="13.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c r="AA542" s="2"/>
      <c r="AB542" s="2"/>
      <c r="AC542" s="2"/>
      <c r="AD542" s="2"/>
      <c r="AE542" s="2"/>
      <c r="AF542" s="2"/>
      <c r="AG542" s="2"/>
      <c r="AH542" s="2"/>
      <c r="AI542" s="2"/>
      <c r="AJ542" s="2"/>
      <c r="AK542" s="2"/>
      <c r="AL542" s="2"/>
      <c r="AM542" s="2"/>
      <c r="AN542" s="2"/>
      <c r="AO542" s="2"/>
      <c r="AP542" s="2"/>
      <c r="AQ542" s="2"/>
      <c r="AR542" s="2"/>
      <c r="AS542" s="2"/>
      <c r="AT542" s="2"/>
      <c r="AU542" s="2"/>
      <c r="AV542" s="2"/>
      <c r="AW542" s="2"/>
      <c r="AX542" s="2"/>
      <c r="AY542" s="2"/>
      <c r="AZ542" s="2"/>
      <c r="BA542" s="2"/>
      <c r="BB542" s="2"/>
      <c r="BC542" s="2"/>
      <c r="BD542" s="2"/>
      <c r="BE542" s="2"/>
    </row>
    <row r="543" ht="13.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c r="AA543" s="2"/>
      <c r="AB543" s="2"/>
      <c r="AC543" s="2"/>
      <c r="AD543" s="2"/>
      <c r="AE543" s="2"/>
      <c r="AF543" s="2"/>
      <c r="AG543" s="2"/>
      <c r="AH543" s="2"/>
      <c r="AI543" s="2"/>
      <c r="AJ543" s="2"/>
      <c r="AK543" s="2"/>
      <c r="AL543" s="2"/>
      <c r="AM543" s="2"/>
      <c r="AN543" s="2"/>
      <c r="AO543" s="2"/>
      <c r="AP543" s="2"/>
      <c r="AQ543" s="2"/>
      <c r="AR543" s="2"/>
      <c r="AS543" s="2"/>
      <c r="AT543" s="2"/>
      <c r="AU543" s="2"/>
      <c r="AV543" s="2"/>
      <c r="AW543" s="2"/>
      <c r="AX543" s="2"/>
      <c r="AY543" s="2"/>
      <c r="AZ543" s="2"/>
      <c r="BA543" s="2"/>
      <c r="BB543" s="2"/>
      <c r="BC543" s="2"/>
      <c r="BD543" s="2"/>
      <c r="BE543" s="2"/>
    </row>
    <row r="544" ht="13.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c r="AA544" s="2"/>
      <c r="AB544" s="2"/>
      <c r="AC544" s="2"/>
      <c r="AD544" s="2"/>
      <c r="AE544" s="2"/>
      <c r="AF544" s="2"/>
      <c r="AG544" s="2"/>
      <c r="AH544" s="2"/>
      <c r="AI544" s="2"/>
      <c r="AJ544" s="2"/>
      <c r="AK544" s="2"/>
      <c r="AL544" s="2"/>
      <c r="AM544" s="2"/>
      <c r="AN544" s="2"/>
      <c r="AO544" s="2"/>
      <c r="AP544" s="2"/>
      <c r="AQ544" s="2"/>
      <c r="AR544" s="2"/>
      <c r="AS544" s="2"/>
      <c r="AT544" s="2"/>
      <c r="AU544" s="2"/>
      <c r="AV544" s="2"/>
      <c r="AW544" s="2"/>
      <c r="AX544" s="2"/>
      <c r="AY544" s="2"/>
      <c r="AZ544" s="2"/>
      <c r="BA544" s="2"/>
      <c r="BB544" s="2"/>
      <c r="BC544" s="2"/>
      <c r="BD544" s="2"/>
      <c r="BE544" s="2"/>
    </row>
    <row r="545" ht="13.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c r="AA545" s="2"/>
      <c r="AB545" s="2"/>
      <c r="AC545" s="2"/>
      <c r="AD545" s="2"/>
      <c r="AE545" s="2"/>
      <c r="AF545" s="2"/>
      <c r="AG545" s="2"/>
      <c r="AH545" s="2"/>
      <c r="AI545" s="2"/>
      <c r="AJ545" s="2"/>
      <c r="AK545" s="2"/>
      <c r="AL545" s="2"/>
      <c r="AM545" s="2"/>
      <c r="AN545" s="2"/>
      <c r="AO545" s="2"/>
      <c r="AP545" s="2"/>
      <c r="AQ545" s="2"/>
      <c r="AR545" s="2"/>
      <c r="AS545" s="2"/>
      <c r="AT545" s="2"/>
      <c r="AU545" s="2"/>
      <c r="AV545" s="2"/>
      <c r="AW545" s="2"/>
      <c r="AX545" s="2"/>
      <c r="AY545" s="2"/>
      <c r="AZ545" s="2"/>
      <c r="BA545" s="2"/>
      <c r="BB545" s="2"/>
      <c r="BC545" s="2"/>
      <c r="BD545" s="2"/>
      <c r="BE545" s="2"/>
    </row>
    <row r="546" ht="13.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c r="AA546" s="2"/>
      <c r="AB546" s="2"/>
      <c r="AC546" s="2"/>
      <c r="AD546" s="2"/>
      <c r="AE546" s="2"/>
      <c r="AF546" s="2"/>
      <c r="AG546" s="2"/>
      <c r="AH546" s="2"/>
      <c r="AI546" s="2"/>
      <c r="AJ546" s="2"/>
      <c r="AK546" s="2"/>
      <c r="AL546" s="2"/>
      <c r="AM546" s="2"/>
      <c r="AN546" s="2"/>
      <c r="AO546" s="2"/>
      <c r="AP546" s="2"/>
      <c r="AQ546" s="2"/>
      <c r="AR546" s="2"/>
      <c r="AS546" s="2"/>
      <c r="AT546" s="2"/>
      <c r="AU546" s="2"/>
      <c r="AV546" s="2"/>
      <c r="AW546" s="2"/>
      <c r="AX546" s="2"/>
      <c r="AY546" s="2"/>
      <c r="AZ546" s="2"/>
      <c r="BA546" s="2"/>
      <c r="BB546" s="2"/>
      <c r="BC546" s="2"/>
      <c r="BD546" s="2"/>
      <c r="BE546" s="2"/>
    </row>
    <row r="547" ht="13.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c r="AA547" s="2"/>
      <c r="AB547" s="2"/>
      <c r="AC547" s="2"/>
      <c r="AD547" s="2"/>
      <c r="AE547" s="2"/>
      <c r="AF547" s="2"/>
      <c r="AG547" s="2"/>
      <c r="AH547" s="2"/>
      <c r="AI547" s="2"/>
      <c r="AJ547" s="2"/>
      <c r="AK547" s="2"/>
      <c r="AL547" s="2"/>
      <c r="AM547" s="2"/>
      <c r="AN547" s="2"/>
      <c r="AO547" s="2"/>
      <c r="AP547" s="2"/>
      <c r="AQ547" s="2"/>
      <c r="AR547" s="2"/>
      <c r="AS547" s="2"/>
      <c r="AT547" s="2"/>
      <c r="AU547" s="2"/>
      <c r="AV547" s="2"/>
      <c r="AW547" s="2"/>
      <c r="AX547" s="2"/>
      <c r="AY547" s="2"/>
      <c r="AZ547" s="2"/>
      <c r="BA547" s="2"/>
      <c r="BB547" s="2"/>
      <c r="BC547" s="2"/>
      <c r="BD547" s="2"/>
      <c r="BE547" s="2"/>
    </row>
    <row r="548" ht="13.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c r="AA548" s="2"/>
      <c r="AB548" s="2"/>
      <c r="AC548" s="2"/>
      <c r="AD548" s="2"/>
      <c r="AE548" s="2"/>
      <c r="AF548" s="2"/>
      <c r="AG548" s="2"/>
      <c r="AH548" s="2"/>
      <c r="AI548" s="2"/>
      <c r="AJ548" s="2"/>
      <c r="AK548" s="2"/>
      <c r="AL548" s="2"/>
      <c r="AM548" s="2"/>
      <c r="AN548" s="2"/>
      <c r="AO548" s="2"/>
      <c r="AP548" s="2"/>
      <c r="AQ548" s="2"/>
      <c r="AR548" s="2"/>
      <c r="AS548" s="2"/>
      <c r="AT548" s="2"/>
      <c r="AU548" s="2"/>
      <c r="AV548" s="2"/>
      <c r="AW548" s="2"/>
      <c r="AX548" s="2"/>
      <c r="AY548" s="2"/>
      <c r="AZ548" s="2"/>
      <c r="BA548" s="2"/>
      <c r="BB548" s="2"/>
      <c r="BC548" s="2"/>
      <c r="BD548" s="2"/>
      <c r="BE548" s="2"/>
    </row>
    <row r="549" ht="13.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c r="AA549" s="2"/>
      <c r="AB549" s="2"/>
      <c r="AC549" s="2"/>
      <c r="AD549" s="2"/>
      <c r="AE549" s="2"/>
      <c r="AF549" s="2"/>
      <c r="AG549" s="2"/>
      <c r="AH549" s="2"/>
      <c r="AI549" s="2"/>
      <c r="AJ549" s="2"/>
      <c r="AK549" s="2"/>
      <c r="AL549" s="2"/>
      <c r="AM549" s="2"/>
      <c r="AN549" s="2"/>
      <c r="AO549" s="2"/>
      <c r="AP549" s="2"/>
      <c r="AQ549" s="2"/>
      <c r="AR549" s="2"/>
      <c r="AS549" s="2"/>
      <c r="AT549" s="2"/>
      <c r="AU549" s="2"/>
      <c r="AV549" s="2"/>
      <c r="AW549" s="2"/>
      <c r="AX549" s="2"/>
      <c r="AY549" s="2"/>
      <c r="AZ549" s="2"/>
      <c r="BA549" s="2"/>
      <c r="BB549" s="2"/>
      <c r="BC549" s="2"/>
      <c r="BD549" s="2"/>
      <c r="BE549" s="2"/>
    </row>
    <row r="550" ht="13.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c r="AA550" s="2"/>
      <c r="AB550" s="2"/>
      <c r="AC550" s="2"/>
      <c r="AD550" s="2"/>
      <c r="AE550" s="2"/>
      <c r="AF550" s="2"/>
      <c r="AG550" s="2"/>
      <c r="AH550" s="2"/>
      <c r="AI550" s="2"/>
      <c r="AJ550" s="2"/>
      <c r="AK550" s="2"/>
      <c r="AL550" s="2"/>
      <c r="AM550" s="2"/>
      <c r="AN550" s="2"/>
      <c r="AO550" s="2"/>
      <c r="AP550" s="2"/>
      <c r="AQ550" s="2"/>
      <c r="AR550" s="2"/>
      <c r="AS550" s="2"/>
      <c r="AT550" s="2"/>
      <c r="AU550" s="2"/>
      <c r="AV550" s="2"/>
      <c r="AW550" s="2"/>
      <c r="AX550" s="2"/>
      <c r="AY550" s="2"/>
      <c r="AZ550" s="2"/>
      <c r="BA550" s="2"/>
      <c r="BB550" s="2"/>
      <c r="BC550" s="2"/>
      <c r="BD550" s="2"/>
      <c r="BE550" s="2"/>
    </row>
    <row r="551" ht="13.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c r="AA551" s="2"/>
      <c r="AB551" s="2"/>
      <c r="AC551" s="2"/>
      <c r="AD551" s="2"/>
      <c r="AE551" s="2"/>
      <c r="AF551" s="2"/>
      <c r="AG551" s="2"/>
      <c r="AH551" s="2"/>
      <c r="AI551" s="2"/>
      <c r="AJ551" s="2"/>
      <c r="AK551" s="2"/>
      <c r="AL551" s="2"/>
      <c r="AM551" s="2"/>
      <c r="AN551" s="2"/>
      <c r="AO551" s="2"/>
      <c r="AP551" s="2"/>
      <c r="AQ551" s="2"/>
      <c r="AR551" s="2"/>
      <c r="AS551" s="2"/>
      <c r="AT551" s="2"/>
      <c r="AU551" s="2"/>
      <c r="AV551" s="2"/>
      <c r="AW551" s="2"/>
      <c r="AX551" s="2"/>
      <c r="AY551" s="2"/>
      <c r="AZ551" s="2"/>
      <c r="BA551" s="2"/>
      <c r="BB551" s="2"/>
      <c r="BC551" s="2"/>
      <c r="BD551" s="2"/>
      <c r="BE551" s="2"/>
    </row>
    <row r="552" ht="13.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c r="AA552" s="2"/>
      <c r="AB552" s="2"/>
      <c r="AC552" s="2"/>
      <c r="AD552" s="2"/>
      <c r="AE552" s="2"/>
      <c r="AF552" s="2"/>
      <c r="AG552" s="2"/>
      <c r="AH552" s="2"/>
      <c r="AI552" s="2"/>
      <c r="AJ552" s="2"/>
      <c r="AK552" s="2"/>
      <c r="AL552" s="2"/>
      <c r="AM552" s="2"/>
      <c r="AN552" s="2"/>
      <c r="AO552" s="2"/>
      <c r="AP552" s="2"/>
      <c r="AQ552" s="2"/>
      <c r="AR552" s="2"/>
      <c r="AS552" s="2"/>
      <c r="AT552" s="2"/>
      <c r="AU552" s="2"/>
      <c r="AV552" s="2"/>
      <c r="AW552" s="2"/>
      <c r="AX552" s="2"/>
      <c r="AY552" s="2"/>
      <c r="AZ552" s="2"/>
      <c r="BA552" s="2"/>
      <c r="BB552" s="2"/>
      <c r="BC552" s="2"/>
      <c r="BD552" s="2"/>
      <c r="BE552" s="2"/>
    </row>
    <row r="553" ht="13.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c r="AA553" s="2"/>
      <c r="AB553" s="2"/>
      <c r="AC553" s="2"/>
      <c r="AD553" s="2"/>
      <c r="AE553" s="2"/>
      <c r="AF553" s="2"/>
      <c r="AG553" s="2"/>
      <c r="AH553" s="2"/>
      <c r="AI553" s="2"/>
      <c r="AJ553" s="2"/>
      <c r="AK553" s="2"/>
      <c r="AL553" s="2"/>
      <c r="AM553" s="2"/>
      <c r="AN553" s="2"/>
      <c r="AO553" s="2"/>
      <c r="AP553" s="2"/>
      <c r="AQ553" s="2"/>
      <c r="AR553" s="2"/>
      <c r="AS553" s="2"/>
      <c r="AT553" s="2"/>
      <c r="AU553" s="2"/>
      <c r="AV553" s="2"/>
      <c r="AW553" s="2"/>
      <c r="AX553" s="2"/>
      <c r="AY553" s="2"/>
      <c r="AZ553" s="2"/>
      <c r="BA553" s="2"/>
      <c r="BB553" s="2"/>
      <c r="BC553" s="2"/>
      <c r="BD553" s="2"/>
      <c r="BE553" s="2"/>
    </row>
    <row r="554" ht="13.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c r="AA554" s="2"/>
      <c r="AB554" s="2"/>
      <c r="AC554" s="2"/>
      <c r="AD554" s="2"/>
      <c r="AE554" s="2"/>
      <c r="AF554" s="2"/>
      <c r="AG554" s="2"/>
      <c r="AH554" s="2"/>
      <c r="AI554" s="2"/>
      <c r="AJ554" s="2"/>
      <c r="AK554" s="2"/>
      <c r="AL554" s="2"/>
      <c r="AM554" s="2"/>
      <c r="AN554" s="2"/>
      <c r="AO554" s="2"/>
      <c r="AP554" s="2"/>
      <c r="AQ554" s="2"/>
      <c r="AR554" s="2"/>
      <c r="AS554" s="2"/>
      <c r="AT554" s="2"/>
      <c r="AU554" s="2"/>
      <c r="AV554" s="2"/>
      <c r="AW554" s="2"/>
      <c r="AX554" s="2"/>
      <c r="AY554" s="2"/>
      <c r="AZ554" s="2"/>
      <c r="BA554" s="2"/>
      <c r="BB554" s="2"/>
      <c r="BC554" s="2"/>
      <c r="BD554" s="2"/>
      <c r="BE554" s="2"/>
    </row>
    <row r="555" ht="13.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c r="AA555" s="2"/>
      <c r="AB555" s="2"/>
      <c r="AC555" s="2"/>
      <c r="AD555" s="2"/>
      <c r="AE555" s="2"/>
      <c r="AF555" s="2"/>
      <c r="AG555" s="2"/>
      <c r="AH555" s="2"/>
      <c r="AI555" s="2"/>
      <c r="AJ555" s="2"/>
      <c r="AK555" s="2"/>
      <c r="AL555" s="2"/>
      <c r="AM555" s="2"/>
      <c r="AN555" s="2"/>
      <c r="AO555" s="2"/>
      <c r="AP555" s="2"/>
      <c r="AQ555" s="2"/>
      <c r="AR555" s="2"/>
      <c r="AS555" s="2"/>
      <c r="AT555" s="2"/>
      <c r="AU555" s="2"/>
      <c r="AV555" s="2"/>
      <c r="AW555" s="2"/>
      <c r="AX555" s="2"/>
      <c r="AY555" s="2"/>
      <c r="AZ555" s="2"/>
      <c r="BA555" s="2"/>
      <c r="BB555" s="2"/>
      <c r="BC555" s="2"/>
      <c r="BD555" s="2"/>
      <c r="BE555" s="2"/>
    </row>
    <row r="556" ht="13.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c r="AA556" s="2"/>
      <c r="AB556" s="2"/>
      <c r="AC556" s="2"/>
      <c r="AD556" s="2"/>
      <c r="AE556" s="2"/>
      <c r="AF556" s="2"/>
      <c r="AG556" s="2"/>
      <c r="AH556" s="2"/>
      <c r="AI556" s="2"/>
      <c r="AJ556" s="2"/>
      <c r="AK556" s="2"/>
      <c r="AL556" s="2"/>
      <c r="AM556" s="2"/>
      <c r="AN556" s="2"/>
      <c r="AO556" s="2"/>
      <c r="AP556" s="2"/>
      <c r="AQ556" s="2"/>
      <c r="AR556" s="2"/>
      <c r="AS556" s="2"/>
      <c r="AT556" s="2"/>
      <c r="AU556" s="2"/>
      <c r="AV556" s="2"/>
      <c r="AW556" s="2"/>
      <c r="AX556" s="2"/>
      <c r="AY556" s="2"/>
      <c r="AZ556" s="2"/>
      <c r="BA556" s="2"/>
      <c r="BB556" s="2"/>
      <c r="BC556" s="2"/>
      <c r="BD556" s="2"/>
      <c r="BE556" s="2"/>
    </row>
    <row r="557" ht="13.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c r="AA557" s="2"/>
      <c r="AB557" s="2"/>
      <c r="AC557" s="2"/>
      <c r="AD557" s="2"/>
      <c r="AE557" s="2"/>
      <c r="AF557" s="2"/>
      <c r="AG557" s="2"/>
      <c r="AH557" s="2"/>
      <c r="AI557" s="2"/>
      <c r="AJ557" s="2"/>
      <c r="AK557" s="2"/>
      <c r="AL557" s="2"/>
      <c r="AM557" s="2"/>
      <c r="AN557" s="2"/>
      <c r="AO557" s="2"/>
      <c r="AP557" s="2"/>
      <c r="AQ557" s="2"/>
      <c r="AR557" s="2"/>
      <c r="AS557" s="2"/>
      <c r="AT557" s="2"/>
      <c r="AU557" s="2"/>
      <c r="AV557" s="2"/>
      <c r="AW557" s="2"/>
      <c r="AX557" s="2"/>
      <c r="AY557" s="2"/>
      <c r="AZ557" s="2"/>
      <c r="BA557" s="2"/>
      <c r="BB557" s="2"/>
      <c r="BC557" s="2"/>
      <c r="BD557" s="2"/>
      <c r="BE557" s="2"/>
    </row>
    <row r="558" ht="13.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c r="AA558" s="2"/>
      <c r="AB558" s="2"/>
      <c r="AC558" s="2"/>
      <c r="AD558" s="2"/>
      <c r="AE558" s="2"/>
      <c r="AF558" s="2"/>
      <c r="AG558" s="2"/>
      <c r="AH558" s="2"/>
      <c r="AI558" s="2"/>
      <c r="AJ558" s="2"/>
      <c r="AK558" s="2"/>
      <c r="AL558" s="2"/>
      <c r="AM558" s="2"/>
      <c r="AN558" s="2"/>
      <c r="AO558" s="2"/>
      <c r="AP558" s="2"/>
      <c r="AQ558" s="2"/>
      <c r="AR558" s="2"/>
      <c r="AS558" s="2"/>
      <c r="AT558" s="2"/>
      <c r="AU558" s="2"/>
      <c r="AV558" s="2"/>
      <c r="AW558" s="2"/>
      <c r="AX558" s="2"/>
      <c r="AY558" s="2"/>
      <c r="AZ558" s="2"/>
      <c r="BA558" s="2"/>
      <c r="BB558" s="2"/>
      <c r="BC558" s="2"/>
      <c r="BD558" s="2"/>
      <c r="BE558" s="2"/>
    </row>
    <row r="559" ht="13.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c r="AA559" s="2"/>
      <c r="AB559" s="2"/>
      <c r="AC559" s="2"/>
      <c r="AD559" s="2"/>
      <c r="AE559" s="2"/>
      <c r="AF559" s="2"/>
      <c r="AG559" s="2"/>
      <c r="AH559" s="2"/>
      <c r="AI559" s="2"/>
      <c r="AJ559" s="2"/>
      <c r="AK559" s="2"/>
      <c r="AL559" s="2"/>
      <c r="AM559" s="2"/>
      <c r="AN559" s="2"/>
      <c r="AO559" s="2"/>
      <c r="AP559" s="2"/>
      <c r="AQ559" s="2"/>
      <c r="AR559" s="2"/>
      <c r="AS559" s="2"/>
      <c r="AT559" s="2"/>
      <c r="AU559" s="2"/>
      <c r="AV559" s="2"/>
      <c r="AW559" s="2"/>
      <c r="AX559" s="2"/>
      <c r="AY559" s="2"/>
      <c r="AZ559" s="2"/>
      <c r="BA559" s="2"/>
      <c r="BB559" s="2"/>
      <c r="BC559" s="2"/>
      <c r="BD559" s="2"/>
      <c r="BE559" s="2"/>
    </row>
    <row r="560" ht="13.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c r="AA560" s="2"/>
      <c r="AB560" s="2"/>
      <c r="AC560" s="2"/>
      <c r="AD560" s="2"/>
      <c r="AE560" s="2"/>
      <c r="AF560" s="2"/>
      <c r="AG560" s="2"/>
      <c r="AH560" s="2"/>
      <c r="AI560" s="2"/>
      <c r="AJ560" s="2"/>
      <c r="AK560" s="2"/>
      <c r="AL560" s="2"/>
      <c r="AM560" s="2"/>
      <c r="AN560" s="2"/>
      <c r="AO560" s="2"/>
      <c r="AP560" s="2"/>
      <c r="AQ560" s="2"/>
      <c r="AR560" s="2"/>
      <c r="AS560" s="2"/>
      <c r="AT560" s="2"/>
      <c r="AU560" s="2"/>
      <c r="AV560" s="2"/>
      <c r="AW560" s="2"/>
      <c r="AX560" s="2"/>
      <c r="AY560" s="2"/>
      <c r="AZ560" s="2"/>
      <c r="BA560" s="2"/>
      <c r="BB560" s="2"/>
      <c r="BC560" s="2"/>
      <c r="BD560" s="2"/>
      <c r="BE560" s="2"/>
    </row>
    <row r="561" ht="13.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c r="AA561" s="2"/>
      <c r="AB561" s="2"/>
      <c r="AC561" s="2"/>
      <c r="AD561" s="2"/>
      <c r="AE561" s="2"/>
      <c r="AF561" s="2"/>
      <c r="AG561" s="2"/>
      <c r="AH561" s="2"/>
      <c r="AI561" s="2"/>
      <c r="AJ561" s="2"/>
      <c r="AK561" s="2"/>
      <c r="AL561" s="2"/>
      <c r="AM561" s="2"/>
      <c r="AN561" s="2"/>
      <c r="AO561" s="2"/>
      <c r="AP561" s="2"/>
      <c r="AQ561" s="2"/>
      <c r="AR561" s="2"/>
      <c r="AS561" s="2"/>
      <c r="AT561" s="2"/>
      <c r="AU561" s="2"/>
      <c r="AV561" s="2"/>
      <c r="AW561" s="2"/>
      <c r="AX561" s="2"/>
      <c r="AY561" s="2"/>
      <c r="AZ561" s="2"/>
      <c r="BA561" s="2"/>
      <c r="BB561" s="2"/>
      <c r="BC561" s="2"/>
      <c r="BD561" s="2"/>
      <c r="BE561" s="2"/>
    </row>
    <row r="562" ht="13.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c r="AA562" s="2"/>
      <c r="AB562" s="2"/>
      <c r="AC562" s="2"/>
      <c r="AD562" s="2"/>
      <c r="AE562" s="2"/>
      <c r="AF562" s="2"/>
      <c r="AG562" s="2"/>
      <c r="AH562" s="2"/>
      <c r="AI562" s="2"/>
      <c r="AJ562" s="2"/>
      <c r="AK562" s="2"/>
      <c r="AL562" s="2"/>
      <c r="AM562" s="2"/>
      <c r="AN562" s="2"/>
      <c r="AO562" s="2"/>
      <c r="AP562" s="2"/>
      <c r="AQ562" s="2"/>
      <c r="AR562" s="2"/>
      <c r="AS562" s="2"/>
      <c r="AT562" s="2"/>
      <c r="AU562" s="2"/>
      <c r="AV562" s="2"/>
      <c r="AW562" s="2"/>
      <c r="AX562" s="2"/>
      <c r="AY562" s="2"/>
      <c r="AZ562" s="2"/>
      <c r="BA562" s="2"/>
      <c r="BB562" s="2"/>
      <c r="BC562" s="2"/>
      <c r="BD562" s="2"/>
      <c r="BE562" s="2"/>
    </row>
    <row r="563" ht="13.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c r="AA563" s="2"/>
      <c r="AB563" s="2"/>
      <c r="AC563" s="2"/>
      <c r="AD563" s="2"/>
      <c r="AE563" s="2"/>
      <c r="AF563" s="2"/>
      <c r="AG563" s="2"/>
      <c r="AH563" s="2"/>
      <c r="AI563" s="2"/>
      <c r="AJ563" s="2"/>
      <c r="AK563" s="2"/>
      <c r="AL563" s="2"/>
      <c r="AM563" s="2"/>
      <c r="AN563" s="2"/>
      <c r="AO563" s="2"/>
      <c r="AP563" s="2"/>
      <c r="AQ563" s="2"/>
      <c r="AR563" s="2"/>
      <c r="AS563" s="2"/>
      <c r="AT563" s="2"/>
      <c r="AU563" s="2"/>
      <c r="AV563" s="2"/>
      <c r="AW563" s="2"/>
      <c r="AX563" s="2"/>
      <c r="AY563" s="2"/>
      <c r="AZ563" s="2"/>
      <c r="BA563" s="2"/>
      <c r="BB563" s="2"/>
      <c r="BC563" s="2"/>
      <c r="BD563" s="2"/>
      <c r="BE563" s="2"/>
    </row>
    <row r="564" ht="13.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c r="AA564" s="2"/>
      <c r="AB564" s="2"/>
      <c r="AC564" s="2"/>
      <c r="AD564" s="2"/>
      <c r="AE564" s="2"/>
      <c r="AF564" s="2"/>
      <c r="AG564" s="2"/>
      <c r="AH564" s="2"/>
      <c r="AI564" s="2"/>
      <c r="AJ564" s="2"/>
      <c r="AK564" s="2"/>
      <c r="AL564" s="2"/>
      <c r="AM564" s="2"/>
      <c r="AN564" s="2"/>
      <c r="AO564" s="2"/>
      <c r="AP564" s="2"/>
      <c r="AQ564" s="2"/>
      <c r="AR564" s="2"/>
      <c r="AS564" s="2"/>
      <c r="AT564" s="2"/>
      <c r="AU564" s="2"/>
      <c r="AV564" s="2"/>
      <c r="AW564" s="2"/>
      <c r="AX564" s="2"/>
      <c r="AY564" s="2"/>
      <c r="AZ564" s="2"/>
      <c r="BA564" s="2"/>
      <c r="BB564" s="2"/>
      <c r="BC564" s="2"/>
      <c r="BD564" s="2"/>
      <c r="BE564" s="2"/>
    </row>
    <row r="565" ht="13.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c r="AA565" s="2"/>
      <c r="AB565" s="2"/>
      <c r="AC565" s="2"/>
      <c r="AD565" s="2"/>
      <c r="AE565" s="2"/>
      <c r="AF565" s="2"/>
      <c r="AG565" s="2"/>
      <c r="AH565" s="2"/>
      <c r="AI565" s="2"/>
      <c r="AJ565" s="2"/>
      <c r="AK565" s="2"/>
      <c r="AL565" s="2"/>
      <c r="AM565" s="2"/>
      <c r="AN565" s="2"/>
      <c r="AO565" s="2"/>
      <c r="AP565" s="2"/>
      <c r="AQ565" s="2"/>
      <c r="AR565" s="2"/>
      <c r="AS565" s="2"/>
      <c r="AT565" s="2"/>
      <c r="AU565" s="2"/>
      <c r="AV565" s="2"/>
      <c r="AW565" s="2"/>
      <c r="AX565" s="2"/>
      <c r="AY565" s="2"/>
      <c r="AZ565" s="2"/>
      <c r="BA565" s="2"/>
      <c r="BB565" s="2"/>
      <c r="BC565" s="2"/>
      <c r="BD565" s="2"/>
      <c r="BE565" s="2"/>
    </row>
    <row r="566" ht="13.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c r="AA566" s="2"/>
      <c r="AB566" s="2"/>
      <c r="AC566" s="2"/>
      <c r="AD566" s="2"/>
      <c r="AE566" s="2"/>
      <c r="AF566" s="2"/>
      <c r="AG566" s="2"/>
      <c r="AH566" s="2"/>
      <c r="AI566" s="2"/>
      <c r="AJ566" s="2"/>
      <c r="AK566" s="2"/>
      <c r="AL566" s="2"/>
      <c r="AM566" s="2"/>
      <c r="AN566" s="2"/>
      <c r="AO566" s="2"/>
      <c r="AP566" s="2"/>
      <c r="AQ566" s="2"/>
      <c r="AR566" s="2"/>
      <c r="AS566" s="2"/>
      <c r="AT566" s="2"/>
      <c r="AU566" s="2"/>
      <c r="AV566" s="2"/>
      <c r="AW566" s="2"/>
      <c r="AX566" s="2"/>
      <c r="AY566" s="2"/>
      <c r="AZ566" s="2"/>
      <c r="BA566" s="2"/>
      <c r="BB566" s="2"/>
      <c r="BC566" s="2"/>
      <c r="BD566" s="2"/>
      <c r="BE566" s="2"/>
    </row>
    <row r="567" ht="13.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c r="AA567" s="2"/>
      <c r="AB567" s="2"/>
      <c r="AC567" s="2"/>
      <c r="AD567" s="2"/>
      <c r="AE567" s="2"/>
      <c r="AF567" s="2"/>
      <c r="AG567" s="2"/>
      <c r="AH567" s="2"/>
      <c r="AI567" s="2"/>
      <c r="AJ567" s="2"/>
      <c r="AK567" s="2"/>
      <c r="AL567" s="2"/>
      <c r="AM567" s="2"/>
      <c r="AN567" s="2"/>
      <c r="AO567" s="2"/>
      <c r="AP567" s="2"/>
      <c r="AQ567" s="2"/>
      <c r="AR567" s="2"/>
      <c r="AS567" s="2"/>
      <c r="AT567" s="2"/>
      <c r="AU567" s="2"/>
      <c r="AV567" s="2"/>
      <c r="AW567" s="2"/>
      <c r="AX567" s="2"/>
      <c r="AY567" s="2"/>
      <c r="AZ567" s="2"/>
      <c r="BA567" s="2"/>
      <c r="BB567" s="2"/>
      <c r="BC567" s="2"/>
      <c r="BD567" s="2"/>
      <c r="BE567" s="2"/>
    </row>
    <row r="568" ht="13.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c r="AA568" s="2"/>
      <c r="AB568" s="2"/>
      <c r="AC568" s="2"/>
      <c r="AD568" s="2"/>
      <c r="AE568" s="2"/>
      <c r="AF568" s="2"/>
      <c r="AG568" s="2"/>
      <c r="AH568" s="2"/>
      <c r="AI568" s="2"/>
      <c r="AJ568" s="2"/>
      <c r="AK568" s="2"/>
      <c r="AL568" s="2"/>
      <c r="AM568" s="2"/>
      <c r="AN568" s="2"/>
      <c r="AO568" s="2"/>
      <c r="AP568" s="2"/>
      <c r="AQ568" s="2"/>
      <c r="AR568" s="2"/>
      <c r="AS568" s="2"/>
      <c r="AT568" s="2"/>
      <c r="AU568" s="2"/>
      <c r="AV568" s="2"/>
      <c r="AW568" s="2"/>
      <c r="AX568" s="2"/>
      <c r="AY568" s="2"/>
      <c r="AZ568" s="2"/>
      <c r="BA568" s="2"/>
      <c r="BB568" s="2"/>
      <c r="BC568" s="2"/>
      <c r="BD568" s="2"/>
      <c r="BE568" s="2"/>
    </row>
    <row r="569" ht="13.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c r="AA569" s="2"/>
      <c r="AB569" s="2"/>
      <c r="AC569" s="2"/>
      <c r="AD569" s="2"/>
      <c r="AE569" s="2"/>
      <c r="AF569" s="2"/>
      <c r="AG569" s="2"/>
      <c r="AH569" s="2"/>
      <c r="AI569" s="2"/>
      <c r="AJ569" s="2"/>
      <c r="AK569" s="2"/>
      <c r="AL569" s="2"/>
      <c r="AM569" s="2"/>
      <c r="AN569" s="2"/>
      <c r="AO569" s="2"/>
      <c r="AP569" s="2"/>
      <c r="AQ569" s="2"/>
      <c r="AR569" s="2"/>
      <c r="AS569" s="2"/>
      <c r="AT569" s="2"/>
      <c r="AU569" s="2"/>
      <c r="AV569" s="2"/>
      <c r="AW569" s="2"/>
      <c r="AX569" s="2"/>
      <c r="AY569" s="2"/>
      <c r="AZ569" s="2"/>
      <c r="BA569" s="2"/>
      <c r="BB569" s="2"/>
      <c r="BC569" s="2"/>
      <c r="BD569" s="2"/>
      <c r="BE569" s="2"/>
    </row>
    <row r="570" ht="13.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c r="AA570" s="2"/>
      <c r="AB570" s="2"/>
      <c r="AC570" s="2"/>
      <c r="AD570" s="2"/>
      <c r="AE570" s="2"/>
      <c r="AF570" s="2"/>
      <c r="AG570" s="2"/>
      <c r="AH570" s="2"/>
      <c r="AI570" s="2"/>
      <c r="AJ570" s="2"/>
      <c r="AK570" s="2"/>
      <c r="AL570" s="2"/>
      <c r="AM570" s="2"/>
      <c r="AN570" s="2"/>
      <c r="AO570" s="2"/>
      <c r="AP570" s="2"/>
      <c r="AQ570" s="2"/>
      <c r="AR570" s="2"/>
      <c r="AS570" s="2"/>
      <c r="AT570" s="2"/>
      <c r="AU570" s="2"/>
      <c r="AV570" s="2"/>
      <c r="AW570" s="2"/>
      <c r="AX570" s="2"/>
      <c r="AY570" s="2"/>
      <c r="AZ570" s="2"/>
      <c r="BA570" s="2"/>
      <c r="BB570" s="2"/>
      <c r="BC570" s="2"/>
      <c r="BD570" s="2"/>
      <c r="BE570" s="2"/>
    </row>
    <row r="571" ht="13.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c r="AA571" s="2"/>
      <c r="AB571" s="2"/>
      <c r="AC571" s="2"/>
      <c r="AD571" s="2"/>
      <c r="AE571" s="2"/>
      <c r="AF571" s="2"/>
      <c r="AG571" s="2"/>
      <c r="AH571" s="2"/>
      <c r="AI571" s="2"/>
      <c r="AJ571" s="2"/>
      <c r="AK571" s="2"/>
      <c r="AL571" s="2"/>
      <c r="AM571" s="2"/>
      <c r="AN571" s="2"/>
      <c r="AO571" s="2"/>
      <c r="AP571" s="2"/>
      <c r="AQ571" s="2"/>
      <c r="AR571" s="2"/>
      <c r="AS571" s="2"/>
      <c r="AT571" s="2"/>
      <c r="AU571" s="2"/>
      <c r="AV571" s="2"/>
      <c r="AW571" s="2"/>
      <c r="AX571" s="2"/>
      <c r="AY571" s="2"/>
      <c r="AZ571" s="2"/>
      <c r="BA571" s="2"/>
      <c r="BB571" s="2"/>
      <c r="BC571" s="2"/>
      <c r="BD571" s="2"/>
      <c r="BE571" s="2"/>
    </row>
    <row r="572" ht="13.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c r="AA572" s="2"/>
      <c r="AB572" s="2"/>
      <c r="AC572" s="2"/>
      <c r="AD572" s="2"/>
      <c r="AE572" s="2"/>
      <c r="AF572" s="2"/>
      <c r="AG572" s="2"/>
      <c r="AH572" s="2"/>
      <c r="AI572" s="2"/>
      <c r="AJ572" s="2"/>
      <c r="AK572" s="2"/>
      <c r="AL572" s="2"/>
      <c r="AM572" s="2"/>
      <c r="AN572" s="2"/>
      <c r="AO572" s="2"/>
      <c r="AP572" s="2"/>
      <c r="AQ572" s="2"/>
      <c r="AR572" s="2"/>
      <c r="AS572" s="2"/>
      <c r="AT572" s="2"/>
      <c r="AU572" s="2"/>
      <c r="AV572" s="2"/>
      <c r="AW572" s="2"/>
      <c r="AX572" s="2"/>
      <c r="AY572" s="2"/>
      <c r="AZ572" s="2"/>
      <c r="BA572" s="2"/>
      <c r="BB572" s="2"/>
      <c r="BC572" s="2"/>
      <c r="BD572" s="2"/>
      <c r="BE572" s="2"/>
    </row>
    <row r="573" ht="13.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c r="AA573" s="2"/>
      <c r="AB573" s="2"/>
      <c r="AC573" s="2"/>
      <c r="AD573" s="2"/>
      <c r="AE573" s="2"/>
      <c r="AF573" s="2"/>
      <c r="AG573" s="2"/>
      <c r="AH573" s="2"/>
      <c r="AI573" s="2"/>
      <c r="AJ573" s="2"/>
      <c r="AK573" s="2"/>
      <c r="AL573" s="2"/>
      <c r="AM573" s="2"/>
      <c r="AN573" s="2"/>
      <c r="AO573" s="2"/>
      <c r="AP573" s="2"/>
      <c r="AQ573" s="2"/>
      <c r="AR573" s="2"/>
      <c r="AS573" s="2"/>
      <c r="AT573" s="2"/>
      <c r="AU573" s="2"/>
      <c r="AV573" s="2"/>
      <c r="AW573" s="2"/>
      <c r="AX573" s="2"/>
      <c r="AY573" s="2"/>
      <c r="AZ573" s="2"/>
      <c r="BA573" s="2"/>
      <c r="BB573" s="2"/>
      <c r="BC573" s="2"/>
      <c r="BD573" s="2"/>
      <c r="BE573" s="2"/>
    </row>
    <row r="574" ht="13.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c r="AA574" s="2"/>
      <c r="AB574" s="2"/>
      <c r="AC574" s="2"/>
      <c r="AD574" s="2"/>
      <c r="AE574" s="2"/>
      <c r="AF574" s="2"/>
      <c r="AG574" s="2"/>
      <c r="AH574" s="2"/>
      <c r="AI574" s="2"/>
      <c r="AJ574" s="2"/>
      <c r="AK574" s="2"/>
      <c r="AL574" s="2"/>
      <c r="AM574" s="2"/>
      <c r="AN574" s="2"/>
      <c r="AO574" s="2"/>
      <c r="AP574" s="2"/>
      <c r="AQ574" s="2"/>
      <c r="AR574" s="2"/>
      <c r="AS574" s="2"/>
      <c r="AT574" s="2"/>
      <c r="AU574" s="2"/>
      <c r="AV574" s="2"/>
      <c r="AW574" s="2"/>
      <c r="AX574" s="2"/>
      <c r="AY574" s="2"/>
      <c r="AZ574" s="2"/>
      <c r="BA574" s="2"/>
      <c r="BB574" s="2"/>
      <c r="BC574" s="2"/>
      <c r="BD574" s="2"/>
      <c r="BE574" s="2"/>
    </row>
    <row r="575" ht="13.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c r="AA575" s="2"/>
      <c r="AB575" s="2"/>
      <c r="AC575" s="2"/>
      <c r="AD575" s="2"/>
      <c r="AE575" s="2"/>
      <c r="AF575" s="2"/>
      <c r="AG575" s="2"/>
      <c r="AH575" s="2"/>
      <c r="AI575" s="2"/>
      <c r="AJ575" s="2"/>
      <c r="AK575" s="2"/>
      <c r="AL575" s="2"/>
      <c r="AM575" s="2"/>
      <c r="AN575" s="2"/>
      <c r="AO575" s="2"/>
      <c r="AP575" s="2"/>
      <c r="AQ575" s="2"/>
      <c r="AR575" s="2"/>
      <c r="AS575" s="2"/>
      <c r="AT575" s="2"/>
      <c r="AU575" s="2"/>
      <c r="AV575" s="2"/>
      <c r="AW575" s="2"/>
      <c r="AX575" s="2"/>
      <c r="AY575" s="2"/>
      <c r="AZ575" s="2"/>
      <c r="BA575" s="2"/>
      <c r="BB575" s="2"/>
      <c r="BC575" s="2"/>
      <c r="BD575" s="2"/>
      <c r="BE575" s="2"/>
    </row>
    <row r="576" ht="13.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c r="AA576" s="2"/>
      <c r="AB576" s="2"/>
      <c r="AC576" s="2"/>
      <c r="AD576" s="2"/>
      <c r="AE576" s="2"/>
      <c r="AF576" s="2"/>
      <c r="AG576" s="2"/>
      <c r="AH576" s="2"/>
      <c r="AI576" s="2"/>
      <c r="AJ576" s="2"/>
      <c r="AK576" s="2"/>
      <c r="AL576" s="2"/>
      <c r="AM576" s="2"/>
      <c r="AN576" s="2"/>
      <c r="AO576" s="2"/>
      <c r="AP576" s="2"/>
      <c r="AQ576" s="2"/>
      <c r="AR576" s="2"/>
      <c r="AS576" s="2"/>
      <c r="AT576" s="2"/>
      <c r="AU576" s="2"/>
      <c r="AV576" s="2"/>
      <c r="AW576" s="2"/>
      <c r="AX576" s="2"/>
      <c r="AY576" s="2"/>
      <c r="AZ576" s="2"/>
      <c r="BA576" s="2"/>
      <c r="BB576" s="2"/>
      <c r="BC576" s="2"/>
      <c r="BD576" s="2"/>
      <c r="BE576" s="2"/>
    </row>
    <row r="577" ht="13.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c r="AA577" s="2"/>
      <c r="AB577" s="2"/>
      <c r="AC577" s="2"/>
      <c r="AD577" s="2"/>
      <c r="AE577" s="2"/>
      <c r="AF577" s="2"/>
      <c r="AG577" s="2"/>
      <c r="AH577" s="2"/>
      <c r="AI577" s="2"/>
      <c r="AJ577" s="2"/>
      <c r="AK577" s="2"/>
      <c r="AL577" s="2"/>
      <c r="AM577" s="2"/>
      <c r="AN577" s="2"/>
      <c r="AO577" s="2"/>
      <c r="AP577" s="2"/>
      <c r="AQ577" s="2"/>
      <c r="AR577" s="2"/>
      <c r="AS577" s="2"/>
      <c r="AT577" s="2"/>
      <c r="AU577" s="2"/>
      <c r="AV577" s="2"/>
      <c r="AW577" s="2"/>
      <c r="AX577" s="2"/>
      <c r="AY577" s="2"/>
      <c r="AZ577" s="2"/>
      <c r="BA577" s="2"/>
      <c r="BB577" s="2"/>
      <c r="BC577" s="2"/>
      <c r="BD577" s="2"/>
      <c r="BE577" s="2"/>
    </row>
    <row r="578" ht="13.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c r="AA578" s="2"/>
      <c r="AB578" s="2"/>
      <c r="AC578" s="2"/>
      <c r="AD578" s="2"/>
      <c r="AE578" s="2"/>
      <c r="AF578" s="2"/>
      <c r="AG578" s="2"/>
      <c r="AH578" s="2"/>
      <c r="AI578" s="2"/>
      <c r="AJ578" s="2"/>
      <c r="AK578" s="2"/>
      <c r="AL578" s="2"/>
      <c r="AM578" s="2"/>
      <c r="AN578" s="2"/>
      <c r="AO578" s="2"/>
      <c r="AP578" s="2"/>
      <c r="AQ578" s="2"/>
      <c r="AR578" s="2"/>
      <c r="AS578" s="2"/>
      <c r="AT578" s="2"/>
      <c r="AU578" s="2"/>
      <c r="AV578" s="2"/>
      <c r="AW578" s="2"/>
      <c r="AX578" s="2"/>
      <c r="AY578" s="2"/>
      <c r="AZ578" s="2"/>
      <c r="BA578" s="2"/>
      <c r="BB578" s="2"/>
      <c r="BC578" s="2"/>
      <c r="BD578" s="2"/>
      <c r="BE578" s="2"/>
    </row>
    <row r="579" ht="13.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c r="AA579" s="2"/>
      <c r="AB579" s="2"/>
      <c r="AC579" s="2"/>
      <c r="AD579" s="2"/>
      <c r="AE579" s="2"/>
      <c r="AF579" s="2"/>
      <c r="AG579" s="2"/>
      <c r="AH579" s="2"/>
      <c r="AI579" s="2"/>
      <c r="AJ579" s="2"/>
      <c r="AK579" s="2"/>
      <c r="AL579" s="2"/>
      <c r="AM579" s="2"/>
      <c r="AN579" s="2"/>
      <c r="AO579" s="2"/>
      <c r="AP579" s="2"/>
      <c r="AQ579" s="2"/>
      <c r="AR579" s="2"/>
      <c r="AS579" s="2"/>
      <c r="AT579" s="2"/>
      <c r="AU579" s="2"/>
      <c r="AV579" s="2"/>
      <c r="AW579" s="2"/>
      <c r="AX579" s="2"/>
      <c r="AY579" s="2"/>
      <c r="AZ579" s="2"/>
      <c r="BA579" s="2"/>
      <c r="BB579" s="2"/>
      <c r="BC579" s="2"/>
      <c r="BD579" s="2"/>
      <c r="BE579" s="2"/>
    </row>
    <row r="580" ht="13.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c r="AA580" s="2"/>
      <c r="AB580" s="2"/>
      <c r="AC580" s="2"/>
      <c r="AD580" s="2"/>
      <c r="AE580" s="2"/>
      <c r="AF580" s="2"/>
      <c r="AG580" s="2"/>
      <c r="AH580" s="2"/>
      <c r="AI580" s="2"/>
      <c r="AJ580" s="2"/>
      <c r="AK580" s="2"/>
      <c r="AL580" s="2"/>
      <c r="AM580" s="2"/>
      <c r="AN580" s="2"/>
      <c r="AO580" s="2"/>
      <c r="AP580" s="2"/>
      <c r="AQ580" s="2"/>
      <c r="AR580" s="2"/>
      <c r="AS580" s="2"/>
      <c r="AT580" s="2"/>
      <c r="AU580" s="2"/>
      <c r="AV580" s="2"/>
      <c r="AW580" s="2"/>
      <c r="AX580" s="2"/>
      <c r="AY580" s="2"/>
      <c r="AZ580" s="2"/>
      <c r="BA580" s="2"/>
      <c r="BB580" s="2"/>
      <c r="BC580" s="2"/>
      <c r="BD580" s="2"/>
      <c r="BE580" s="2"/>
    </row>
    <row r="581" ht="13.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c r="AA581" s="2"/>
      <c r="AB581" s="2"/>
      <c r="AC581" s="2"/>
      <c r="AD581" s="2"/>
      <c r="AE581" s="2"/>
      <c r="AF581" s="2"/>
      <c r="AG581" s="2"/>
      <c r="AH581" s="2"/>
      <c r="AI581" s="2"/>
      <c r="AJ581" s="2"/>
      <c r="AK581" s="2"/>
      <c r="AL581" s="2"/>
      <c r="AM581" s="2"/>
      <c r="AN581" s="2"/>
      <c r="AO581" s="2"/>
      <c r="AP581" s="2"/>
      <c r="AQ581" s="2"/>
      <c r="AR581" s="2"/>
      <c r="AS581" s="2"/>
      <c r="AT581" s="2"/>
      <c r="AU581" s="2"/>
      <c r="AV581" s="2"/>
      <c r="AW581" s="2"/>
      <c r="AX581" s="2"/>
      <c r="AY581" s="2"/>
      <c r="AZ581" s="2"/>
      <c r="BA581" s="2"/>
      <c r="BB581" s="2"/>
      <c r="BC581" s="2"/>
      <c r="BD581" s="2"/>
      <c r="BE581" s="2"/>
    </row>
    <row r="582" ht="13.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c r="AA582" s="2"/>
      <c r="AB582" s="2"/>
      <c r="AC582" s="2"/>
      <c r="AD582" s="2"/>
      <c r="AE582" s="2"/>
      <c r="AF582" s="2"/>
      <c r="AG582" s="2"/>
      <c r="AH582" s="2"/>
      <c r="AI582" s="2"/>
      <c r="AJ582" s="2"/>
      <c r="AK582" s="2"/>
      <c r="AL582" s="2"/>
      <c r="AM582" s="2"/>
      <c r="AN582" s="2"/>
      <c r="AO582" s="2"/>
      <c r="AP582" s="2"/>
      <c r="AQ582" s="2"/>
      <c r="AR582" s="2"/>
      <c r="AS582" s="2"/>
      <c r="AT582" s="2"/>
      <c r="AU582" s="2"/>
      <c r="AV582" s="2"/>
      <c r="AW582" s="2"/>
      <c r="AX582" s="2"/>
      <c r="AY582" s="2"/>
      <c r="AZ582" s="2"/>
      <c r="BA582" s="2"/>
      <c r="BB582" s="2"/>
      <c r="BC582" s="2"/>
      <c r="BD582" s="2"/>
      <c r="BE582" s="2"/>
    </row>
    <row r="583" ht="13.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c r="AA583" s="2"/>
      <c r="AB583" s="2"/>
      <c r="AC583" s="2"/>
      <c r="AD583" s="2"/>
      <c r="AE583" s="2"/>
      <c r="AF583" s="2"/>
      <c r="AG583" s="2"/>
      <c r="AH583" s="2"/>
      <c r="AI583" s="2"/>
      <c r="AJ583" s="2"/>
      <c r="AK583" s="2"/>
      <c r="AL583" s="2"/>
      <c r="AM583" s="2"/>
      <c r="AN583" s="2"/>
      <c r="AO583" s="2"/>
      <c r="AP583" s="2"/>
      <c r="AQ583" s="2"/>
      <c r="AR583" s="2"/>
      <c r="AS583" s="2"/>
      <c r="AT583" s="2"/>
      <c r="AU583" s="2"/>
      <c r="AV583" s="2"/>
      <c r="AW583" s="2"/>
      <c r="AX583" s="2"/>
      <c r="AY583" s="2"/>
      <c r="AZ583" s="2"/>
      <c r="BA583" s="2"/>
      <c r="BB583" s="2"/>
      <c r="BC583" s="2"/>
      <c r="BD583" s="2"/>
      <c r="BE583" s="2"/>
    </row>
    <row r="584" ht="13.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c r="AA584" s="2"/>
      <c r="AB584" s="2"/>
      <c r="AC584" s="2"/>
      <c r="AD584" s="2"/>
      <c r="AE584" s="2"/>
      <c r="AF584" s="2"/>
      <c r="AG584" s="2"/>
      <c r="AH584" s="2"/>
      <c r="AI584" s="2"/>
      <c r="AJ584" s="2"/>
      <c r="AK584" s="2"/>
      <c r="AL584" s="2"/>
      <c r="AM584" s="2"/>
      <c r="AN584" s="2"/>
      <c r="AO584" s="2"/>
      <c r="AP584" s="2"/>
      <c r="AQ584" s="2"/>
      <c r="AR584" s="2"/>
      <c r="AS584" s="2"/>
      <c r="AT584" s="2"/>
      <c r="AU584" s="2"/>
      <c r="AV584" s="2"/>
      <c r="AW584" s="2"/>
      <c r="AX584" s="2"/>
      <c r="AY584" s="2"/>
      <c r="AZ584" s="2"/>
      <c r="BA584" s="2"/>
      <c r="BB584" s="2"/>
      <c r="BC584" s="2"/>
      <c r="BD584" s="2"/>
      <c r="BE584" s="2"/>
    </row>
    <row r="585" ht="13.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c r="AA585" s="2"/>
      <c r="AB585" s="2"/>
      <c r="AC585" s="2"/>
      <c r="AD585" s="2"/>
      <c r="AE585" s="2"/>
      <c r="AF585" s="2"/>
      <c r="AG585" s="2"/>
      <c r="AH585" s="2"/>
      <c r="AI585" s="2"/>
      <c r="AJ585" s="2"/>
      <c r="AK585" s="2"/>
      <c r="AL585" s="2"/>
      <c r="AM585" s="2"/>
      <c r="AN585" s="2"/>
      <c r="AO585" s="2"/>
      <c r="AP585" s="2"/>
      <c r="AQ585" s="2"/>
      <c r="AR585" s="2"/>
      <c r="AS585" s="2"/>
      <c r="AT585" s="2"/>
      <c r="AU585" s="2"/>
      <c r="AV585" s="2"/>
      <c r="AW585" s="2"/>
      <c r="AX585" s="2"/>
      <c r="AY585" s="2"/>
      <c r="AZ585" s="2"/>
      <c r="BA585" s="2"/>
      <c r="BB585" s="2"/>
      <c r="BC585" s="2"/>
      <c r="BD585" s="2"/>
      <c r="BE585" s="2"/>
    </row>
    <row r="586" ht="13.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c r="AA586" s="2"/>
      <c r="AB586" s="2"/>
      <c r="AC586" s="2"/>
      <c r="AD586" s="2"/>
      <c r="AE586" s="2"/>
      <c r="AF586" s="2"/>
      <c r="AG586" s="2"/>
      <c r="AH586" s="2"/>
      <c r="AI586" s="2"/>
      <c r="AJ586" s="2"/>
      <c r="AK586" s="2"/>
      <c r="AL586" s="2"/>
      <c r="AM586" s="2"/>
      <c r="AN586" s="2"/>
      <c r="AO586" s="2"/>
      <c r="AP586" s="2"/>
      <c r="AQ586" s="2"/>
      <c r="AR586" s="2"/>
      <c r="AS586" s="2"/>
      <c r="AT586" s="2"/>
      <c r="AU586" s="2"/>
      <c r="AV586" s="2"/>
      <c r="AW586" s="2"/>
      <c r="AX586" s="2"/>
      <c r="AY586" s="2"/>
      <c r="AZ586" s="2"/>
      <c r="BA586" s="2"/>
      <c r="BB586" s="2"/>
      <c r="BC586" s="2"/>
      <c r="BD586" s="2"/>
      <c r="BE586" s="2"/>
    </row>
    <row r="587" ht="13.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c r="AA587" s="2"/>
      <c r="AB587" s="2"/>
      <c r="AC587" s="2"/>
      <c r="AD587" s="2"/>
      <c r="AE587" s="2"/>
      <c r="AF587" s="2"/>
      <c r="AG587" s="2"/>
      <c r="AH587" s="2"/>
      <c r="AI587" s="2"/>
      <c r="AJ587" s="2"/>
      <c r="AK587" s="2"/>
      <c r="AL587" s="2"/>
      <c r="AM587" s="2"/>
      <c r="AN587" s="2"/>
      <c r="AO587" s="2"/>
      <c r="AP587" s="2"/>
      <c r="AQ587" s="2"/>
      <c r="AR587" s="2"/>
      <c r="AS587" s="2"/>
      <c r="AT587" s="2"/>
      <c r="AU587" s="2"/>
      <c r="AV587" s="2"/>
      <c r="AW587" s="2"/>
      <c r="AX587" s="2"/>
      <c r="AY587" s="2"/>
      <c r="AZ587" s="2"/>
      <c r="BA587" s="2"/>
      <c r="BB587" s="2"/>
      <c r="BC587" s="2"/>
      <c r="BD587" s="2"/>
      <c r="BE587" s="2"/>
    </row>
    <row r="588" ht="13.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c r="AA588" s="2"/>
      <c r="AB588" s="2"/>
      <c r="AC588" s="2"/>
      <c r="AD588" s="2"/>
      <c r="AE588" s="2"/>
      <c r="AF588" s="2"/>
      <c r="AG588" s="2"/>
      <c r="AH588" s="2"/>
      <c r="AI588" s="2"/>
      <c r="AJ588" s="2"/>
      <c r="AK588" s="2"/>
      <c r="AL588" s="2"/>
      <c r="AM588" s="2"/>
      <c r="AN588" s="2"/>
      <c r="AO588" s="2"/>
      <c r="AP588" s="2"/>
      <c r="AQ588" s="2"/>
      <c r="AR588" s="2"/>
      <c r="AS588" s="2"/>
      <c r="AT588" s="2"/>
      <c r="AU588" s="2"/>
      <c r="AV588" s="2"/>
      <c r="AW588" s="2"/>
      <c r="AX588" s="2"/>
      <c r="AY588" s="2"/>
      <c r="AZ588" s="2"/>
      <c r="BA588" s="2"/>
      <c r="BB588" s="2"/>
      <c r="BC588" s="2"/>
      <c r="BD588" s="2"/>
      <c r="BE588" s="2"/>
    </row>
    <row r="589" ht="13.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c r="AA589" s="2"/>
      <c r="AB589" s="2"/>
      <c r="AC589" s="2"/>
      <c r="AD589" s="2"/>
      <c r="AE589" s="2"/>
      <c r="AF589" s="2"/>
      <c r="AG589" s="2"/>
      <c r="AH589" s="2"/>
      <c r="AI589" s="2"/>
      <c r="AJ589" s="2"/>
      <c r="AK589" s="2"/>
      <c r="AL589" s="2"/>
      <c r="AM589" s="2"/>
      <c r="AN589" s="2"/>
      <c r="AO589" s="2"/>
      <c r="AP589" s="2"/>
      <c r="AQ589" s="2"/>
      <c r="AR589" s="2"/>
      <c r="AS589" s="2"/>
      <c r="AT589" s="2"/>
      <c r="AU589" s="2"/>
      <c r="AV589" s="2"/>
      <c r="AW589" s="2"/>
      <c r="AX589" s="2"/>
      <c r="AY589" s="2"/>
      <c r="AZ589" s="2"/>
      <c r="BA589" s="2"/>
      <c r="BB589" s="2"/>
      <c r="BC589" s="2"/>
      <c r="BD589" s="2"/>
      <c r="BE589" s="2"/>
    </row>
    <row r="590" ht="13.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c r="AA590" s="2"/>
      <c r="AB590" s="2"/>
      <c r="AC590" s="2"/>
      <c r="AD590" s="2"/>
      <c r="AE590" s="2"/>
      <c r="AF590" s="2"/>
      <c r="AG590" s="2"/>
      <c r="AH590" s="2"/>
      <c r="AI590" s="2"/>
      <c r="AJ590" s="2"/>
      <c r="AK590" s="2"/>
      <c r="AL590" s="2"/>
      <c r="AM590" s="2"/>
      <c r="AN590" s="2"/>
      <c r="AO590" s="2"/>
      <c r="AP590" s="2"/>
      <c r="AQ590" s="2"/>
      <c r="AR590" s="2"/>
      <c r="AS590" s="2"/>
      <c r="AT590" s="2"/>
      <c r="AU590" s="2"/>
      <c r="AV590" s="2"/>
      <c r="AW590" s="2"/>
      <c r="AX590" s="2"/>
      <c r="AY590" s="2"/>
      <c r="AZ590" s="2"/>
      <c r="BA590" s="2"/>
      <c r="BB590" s="2"/>
      <c r="BC590" s="2"/>
      <c r="BD590" s="2"/>
      <c r="BE590" s="2"/>
    </row>
    <row r="591" ht="13.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c r="AA591" s="2"/>
      <c r="AB591" s="2"/>
      <c r="AC591" s="2"/>
      <c r="AD591" s="2"/>
      <c r="AE591" s="2"/>
      <c r="AF591" s="2"/>
      <c r="AG591" s="2"/>
      <c r="AH591" s="2"/>
      <c r="AI591" s="2"/>
      <c r="AJ591" s="2"/>
      <c r="AK591" s="2"/>
      <c r="AL591" s="2"/>
      <c r="AM591" s="2"/>
      <c r="AN591" s="2"/>
      <c r="AO591" s="2"/>
      <c r="AP591" s="2"/>
      <c r="AQ591" s="2"/>
      <c r="AR591" s="2"/>
      <c r="AS591" s="2"/>
      <c r="AT591" s="2"/>
      <c r="AU591" s="2"/>
      <c r="AV591" s="2"/>
      <c r="AW591" s="2"/>
      <c r="AX591" s="2"/>
      <c r="AY591" s="2"/>
      <c r="AZ591" s="2"/>
      <c r="BA591" s="2"/>
      <c r="BB591" s="2"/>
      <c r="BC591" s="2"/>
      <c r="BD591" s="2"/>
      <c r="BE591" s="2"/>
    </row>
    <row r="592" ht="13.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c r="AA592" s="2"/>
      <c r="AB592" s="2"/>
      <c r="AC592" s="2"/>
      <c r="AD592" s="2"/>
      <c r="AE592" s="2"/>
      <c r="AF592" s="2"/>
      <c r="AG592" s="2"/>
      <c r="AH592" s="2"/>
      <c r="AI592" s="2"/>
      <c r="AJ592" s="2"/>
      <c r="AK592" s="2"/>
      <c r="AL592" s="2"/>
      <c r="AM592" s="2"/>
      <c r="AN592" s="2"/>
      <c r="AO592" s="2"/>
      <c r="AP592" s="2"/>
      <c r="AQ592" s="2"/>
      <c r="AR592" s="2"/>
      <c r="AS592" s="2"/>
      <c r="AT592" s="2"/>
      <c r="AU592" s="2"/>
      <c r="AV592" s="2"/>
      <c r="AW592" s="2"/>
      <c r="AX592" s="2"/>
      <c r="AY592" s="2"/>
      <c r="AZ592" s="2"/>
      <c r="BA592" s="2"/>
      <c r="BB592" s="2"/>
      <c r="BC592" s="2"/>
      <c r="BD592" s="2"/>
      <c r="BE592" s="2"/>
    </row>
    <row r="593" ht="13.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c r="AA593" s="2"/>
      <c r="AB593" s="2"/>
      <c r="AC593" s="2"/>
      <c r="AD593" s="2"/>
      <c r="AE593" s="2"/>
      <c r="AF593" s="2"/>
      <c r="AG593" s="2"/>
      <c r="AH593" s="2"/>
      <c r="AI593" s="2"/>
      <c r="AJ593" s="2"/>
      <c r="AK593" s="2"/>
      <c r="AL593" s="2"/>
      <c r="AM593" s="2"/>
      <c r="AN593" s="2"/>
      <c r="AO593" s="2"/>
      <c r="AP593" s="2"/>
      <c r="AQ593" s="2"/>
      <c r="AR593" s="2"/>
      <c r="AS593" s="2"/>
      <c r="AT593" s="2"/>
      <c r="AU593" s="2"/>
      <c r="AV593" s="2"/>
      <c r="AW593" s="2"/>
      <c r="AX593" s="2"/>
      <c r="AY593" s="2"/>
      <c r="AZ593" s="2"/>
      <c r="BA593" s="2"/>
      <c r="BB593" s="2"/>
      <c r="BC593" s="2"/>
      <c r="BD593" s="2"/>
      <c r="BE593" s="2"/>
    </row>
    <row r="594" ht="13.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c r="AA594" s="2"/>
      <c r="AB594" s="2"/>
      <c r="AC594" s="2"/>
      <c r="AD594" s="2"/>
      <c r="AE594" s="2"/>
      <c r="AF594" s="2"/>
      <c r="AG594" s="2"/>
      <c r="AH594" s="2"/>
      <c r="AI594" s="2"/>
      <c r="AJ594" s="2"/>
      <c r="AK594" s="2"/>
      <c r="AL594" s="2"/>
      <c r="AM594" s="2"/>
      <c r="AN594" s="2"/>
      <c r="AO594" s="2"/>
      <c r="AP594" s="2"/>
      <c r="AQ594" s="2"/>
      <c r="AR594" s="2"/>
      <c r="AS594" s="2"/>
      <c r="AT594" s="2"/>
      <c r="AU594" s="2"/>
      <c r="AV594" s="2"/>
      <c r="AW594" s="2"/>
      <c r="AX594" s="2"/>
      <c r="AY594" s="2"/>
      <c r="AZ594" s="2"/>
      <c r="BA594" s="2"/>
      <c r="BB594" s="2"/>
      <c r="BC594" s="2"/>
      <c r="BD594" s="2"/>
      <c r="BE594" s="2"/>
    </row>
    <row r="595" ht="13.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c r="AA595" s="2"/>
      <c r="AB595" s="2"/>
      <c r="AC595" s="2"/>
      <c r="AD595" s="2"/>
      <c r="AE595" s="2"/>
      <c r="AF595" s="2"/>
      <c r="AG595" s="2"/>
      <c r="AH595" s="2"/>
      <c r="AI595" s="2"/>
      <c r="AJ595" s="2"/>
      <c r="AK595" s="2"/>
      <c r="AL595" s="2"/>
      <c r="AM595" s="2"/>
      <c r="AN595" s="2"/>
      <c r="AO595" s="2"/>
      <c r="AP595" s="2"/>
      <c r="AQ595" s="2"/>
      <c r="AR595" s="2"/>
      <c r="AS595" s="2"/>
      <c r="AT595" s="2"/>
      <c r="AU595" s="2"/>
      <c r="AV595" s="2"/>
      <c r="AW595" s="2"/>
      <c r="AX595" s="2"/>
      <c r="AY595" s="2"/>
      <c r="AZ595" s="2"/>
      <c r="BA595" s="2"/>
      <c r="BB595" s="2"/>
      <c r="BC595" s="2"/>
      <c r="BD595" s="2"/>
      <c r="BE595" s="2"/>
    </row>
    <row r="596" ht="13.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c r="AA596" s="2"/>
      <c r="AB596" s="2"/>
      <c r="AC596" s="2"/>
      <c r="AD596" s="2"/>
      <c r="AE596" s="2"/>
      <c r="AF596" s="2"/>
      <c r="AG596" s="2"/>
      <c r="AH596" s="2"/>
      <c r="AI596" s="2"/>
      <c r="AJ596" s="2"/>
      <c r="AK596" s="2"/>
      <c r="AL596" s="2"/>
      <c r="AM596" s="2"/>
      <c r="AN596" s="2"/>
      <c r="AO596" s="2"/>
      <c r="AP596" s="2"/>
      <c r="AQ596" s="2"/>
      <c r="AR596" s="2"/>
      <c r="AS596" s="2"/>
      <c r="AT596" s="2"/>
      <c r="AU596" s="2"/>
      <c r="AV596" s="2"/>
      <c r="AW596" s="2"/>
      <c r="AX596" s="2"/>
      <c r="AY596" s="2"/>
      <c r="AZ596" s="2"/>
      <c r="BA596" s="2"/>
      <c r="BB596" s="2"/>
      <c r="BC596" s="2"/>
      <c r="BD596" s="2"/>
      <c r="BE596" s="2"/>
    </row>
    <row r="597" ht="13.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c r="AA597" s="2"/>
      <c r="AB597" s="2"/>
      <c r="AC597" s="2"/>
      <c r="AD597" s="2"/>
      <c r="AE597" s="2"/>
      <c r="AF597" s="2"/>
      <c r="AG597" s="2"/>
      <c r="AH597" s="2"/>
      <c r="AI597" s="2"/>
      <c r="AJ597" s="2"/>
      <c r="AK597" s="2"/>
      <c r="AL597" s="2"/>
      <c r="AM597" s="2"/>
      <c r="AN597" s="2"/>
      <c r="AO597" s="2"/>
      <c r="AP597" s="2"/>
      <c r="AQ597" s="2"/>
      <c r="AR597" s="2"/>
      <c r="AS597" s="2"/>
      <c r="AT597" s="2"/>
      <c r="AU597" s="2"/>
      <c r="AV597" s="2"/>
      <c r="AW597" s="2"/>
      <c r="AX597" s="2"/>
      <c r="AY597" s="2"/>
      <c r="AZ597" s="2"/>
      <c r="BA597" s="2"/>
      <c r="BB597" s="2"/>
      <c r="BC597" s="2"/>
      <c r="BD597" s="2"/>
      <c r="BE597" s="2"/>
    </row>
    <row r="598" ht="13.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c r="AA598" s="2"/>
      <c r="AB598" s="2"/>
      <c r="AC598" s="2"/>
      <c r="AD598" s="2"/>
      <c r="AE598" s="2"/>
      <c r="AF598" s="2"/>
      <c r="AG598" s="2"/>
      <c r="AH598" s="2"/>
      <c r="AI598" s="2"/>
      <c r="AJ598" s="2"/>
      <c r="AK598" s="2"/>
      <c r="AL598" s="2"/>
      <c r="AM598" s="2"/>
      <c r="AN598" s="2"/>
      <c r="AO598" s="2"/>
      <c r="AP598" s="2"/>
      <c r="AQ598" s="2"/>
      <c r="AR598" s="2"/>
      <c r="AS598" s="2"/>
      <c r="AT598" s="2"/>
      <c r="AU598" s="2"/>
      <c r="AV598" s="2"/>
      <c r="AW598" s="2"/>
      <c r="AX598" s="2"/>
      <c r="AY598" s="2"/>
      <c r="AZ598" s="2"/>
      <c r="BA598" s="2"/>
      <c r="BB598" s="2"/>
      <c r="BC598" s="2"/>
      <c r="BD598" s="2"/>
      <c r="BE598" s="2"/>
    </row>
    <row r="599" ht="13.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c r="AA599" s="2"/>
      <c r="AB599" s="2"/>
      <c r="AC599" s="2"/>
      <c r="AD599" s="2"/>
      <c r="AE599" s="2"/>
      <c r="AF599" s="2"/>
      <c r="AG599" s="2"/>
      <c r="AH599" s="2"/>
      <c r="AI599" s="2"/>
      <c r="AJ599" s="2"/>
      <c r="AK599" s="2"/>
      <c r="AL599" s="2"/>
      <c r="AM599" s="2"/>
      <c r="AN599" s="2"/>
      <c r="AO599" s="2"/>
      <c r="AP599" s="2"/>
      <c r="AQ599" s="2"/>
      <c r="AR599" s="2"/>
      <c r="AS599" s="2"/>
      <c r="AT599" s="2"/>
      <c r="AU599" s="2"/>
      <c r="AV599" s="2"/>
      <c r="AW599" s="2"/>
      <c r="AX599" s="2"/>
      <c r="AY599" s="2"/>
      <c r="AZ599" s="2"/>
      <c r="BA599" s="2"/>
      <c r="BB599" s="2"/>
      <c r="BC599" s="2"/>
      <c r="BD599" s="2"/>
      <c r="BE599" s="2"/>
    </row>
    <row r="600" ht="13.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c r="AA600" s="2"/>
      <c r="AB600" s="2"/>
      <c r="AC600" s="2"/>
      <c r="AD600" s="2"/>
      <c r="AE600" s="2"/>
      <c r="AF600" s="2"/>
      <c r="AG600" s="2"/>
      <c r="AH600" s="2"/>
      <c r="AI600" s="2"/>
      <c r="AJ600" s="2"/>
      <c r="AK600" s="2"/>
      <c r="AL600" s="2"/>
      <c r="AM600" s="2"/>
      <c r="AN600" s="2"/>
      <c r="AO600" s="2"/>
      <c r="AP600" s="2"/>
      <c r="AQ600" s="2"/>
      <c r="AR600" s="2"/>
      <c r="AS600" s="2"/>
      <c r="AT600" s="2"/>
      <c r="AU600" s="2"/>
      <c r="AV600" s="2"/>
      <c r="AW600" s="2"/>
      <c r="AX600" s="2"/>
      <c r="AY600" s="2"/>
      <c r="AZ600" s="2"/>
      <c r="BA600" s="2"/>
      <c r="BB600" s="2"/>
      <c r="BC600" s="2"/>
      <c r="BD600" s="2"/>
      <c r="BE600" s="2"/>
    </row>
    <row r="601" ht="13.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c r="AA601" s="2"/>
      <c r="AB601" s="2"/>
      <c r="AC601" s="2"/>
      <c r="AD601" s="2"/>
      <c r="AE601" s="2"/>
      <c r="AF601" s="2"/>
      <c r="AG601" s="2"/>
      <c r="AH601" s="2"/>
      <c r="AI601" s="2"/>
      <c r="AJ601" s="2"/>
      <c r="AK601" s="2"/>
      <c r="AL601" s="2"/>
      <c r="AM601" s="2"/>
      <c r="AN601" s="2"/>
      <c r="AO601" s="2"/>
      <c r="AP601" s="2"/>
      <c r="AQ601" s="2"/>
      <c r="AR601" s="2"/>
      <c r="AS601" s="2"/>
      <c r="AT601" s="2"/>
      <c r="AU601" s="2"/>
      <c r="AV601" s="2"/>
      <c r="AW601" s="2"/>
      <c r="AX601" s="2"/>
      <c r="AY601" s="2"/>
      <c r="AZ601" s="2"/>
      <c r="BA601" s="2"/>
      <c r="BB601" s="2"/>
      <c r="BC601" s="2"/>
      <c r="BD601" s="2"/>
      <c r="BE601" s="2"/>
    </row>
    <row r="602" ht="13.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c r="AA602" s="2"/>
      <c r="AB602" s="2"/>
      <c r="AC602" s="2"/>
      <c r="AD602" s="2"/>
      <c r="AE602" s="2"/>
      <c r="AF602" s="2"/>
      <c r="AG602" s="2"/>
      <c r="AH602" s="2"/>
      <c r="AI602" s="2"/>
      <c r="AJ602" s="2"/>
      <c r="AK602" s="2"/>
      <c r="AL602" s="2"/>
      <c r="AM602" s="2"/>
      <c r="AN602" s="2"/>
      <c r="AO602" s="2"/>
      <c r="AP602" s="2"/>
      <c r="AQ602" s="2"/>
      <c r="AR602" s="2"/>
      <c r="AS602" s="2"/>
      <c r="AT602" s="2"/>
      <c r="AU602" s="2"/>
      <c r="AV602" s="2"/>
      <c r="AW602" s="2"/>
      <c r="AX602" s="2"/>
      <c r="AY602" s="2"/>
      <c r="AZ602" s="2"/>
      <c r="BA602" s="2"/>
      <c r="BB602" s="2"/>
      <c r="BC602" s="2"/>
      <c r="BD602" s="2"/>
      <c r="BE602" s="2"/>
    </row>
    <row r="603" ht="13.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c r="AA603" s="2"/>
      <c r="AB603" s="2"/>
      <c r="AC603" s="2"/>
      <c r="AD603" s="2"/>
      <c r="AE603" s="2"/>
      <c r="AF603" s="2"/>
      <c r="AG603" s="2"/>
      <c r="AH603" s="2"/>
      <c r="AI603" s="2"/>
      <c r="AJ603" s="2"/>
      <c r="AK603" s="2"/>
      <c r="AL603" s="2"/>
      <c r="AM603" s="2"/>
      <c r="AN603" s="2"/>
      <c r="AO603" s="2"/>
      <c r="AP603" s="2"/>
      <c r="AQ603" s="2"/>
      <c r="AR603" s="2"/>
      <c r="AS603" s="2"/>
      <c r="AT603" s="2"/>
      <c r="AU603" s="2"/>
      <c r="AV603" s="2"/>
      <c r="AW603" s="2"/>
      <c r="AX603" s="2"/>
      <c r="AY603" s="2"/>
      <c r="AZ603" s="2"/>
      <c r="BA603" s="2"/>
      <c r="BB603" s="2"/>
      <c r="BC603" s="2"/>
      <c r="BD603" s="2"/>
      <c r="BE603" s="2"/>
    </row>
    <row r="604" ht="13.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c r="AA604" s="2"/>
      <c r="AB604" s="2"/>
      <c r="AC604" s="2"/>
      <c r="AD604" s="2"/>
      <c r="AE604" s="2"/>
      <c r="AF604" s="2"/>
      <c r="AG604" s="2"/>
      <c r="AH604" s="2"/>
      <c r="AI604" s="2"/>
      <c r="AJ604" s="2"/>
      <c r="AK604" s="2"/>
      <c r="AL604" s="2"/>
      <c r="AM604" s="2"/>
      <c r="AN604" s="2"/>
      <c r="AO604" s="2"/>
      <c r="AP604" s="2"/>
      <c r="AQ604" s="2"/>
      <c r="AR604" s="2"/>
      <c r="AS604" s="2"/>
      <c r="AT604" s="2"/>
      <c r="AU604" s="2"/>
      <c r="AV604" s="2"/>
      <c r="AW604" s="2"/>
      <c r="AX604" s="2"/>
      <c r="AY604" s="2"/>
      <c r="AZ604" s="2"/>
      <c r="BA604" s="2"/>
      <c r="BB604" s="2"/>
      <c r="BC604" s="2"/>
      <c r="BD604" s="2"/>
      <c r="BE604" s="2"/>
    </row>
    <row r="605" ht="13.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c r="AA605" s="2"/>
      <c r="AB605" s="2"/>
      <c r="AC605" s="2"/>
      <c r="AD605" s="2"/>
      <c r="AE605" s="2"/>
      <c r="AF605" s="2"/>
      <c r="AG605" s="2"/>
      <c r="AH605" s="2"/>
      <c r="AI605" s="2"/>
      <c r="AJ605" s="2"/>
      <c r="AK605" s="2"/>
      <c r="AL605" s="2"/>
      <c r="AM605" s="2"/>
      <c r="AN605" s="2"/>
      <c r="AO605" s="2"/>
      <c r="AP605" s="2"/>
      <c r="AQ605" s="2"/>
      <c r="AR605" s="2"/>
      <c r="AS605" s="2"/>
      <c r="AT605" s="2"/>
      <c r="AU605" s="2"/>
      <c r="AV605" s="2"/>
      <c r="AW605" s="2"/>
      <c r="AX605" s="2"/>
      <c r="AY605" s="2"/>
      <c r="AZ605" s="2"/>
      <c r="BA605" s="2"/>
      <c r="BB605" s="2"/>
      <c r="BC605" s="2"/>
      <c r="BD605" s="2"/>
      <c r="BE605" s="2"/>
    </row>
    <row r="606" ht="13.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c r="AA606" s="2"/>
      <c r="AB606" s="2"/>
      <c r="AC606" s="2"/>
      <c r="AD606" s="2"/>
      <c r="AE606" s="2"/>
      <c r="AF606" s="2"/>
      <c r="AG606" s="2"/>
      <c r="AH606" s="2"/>
      <c r="AI606" s="2"/>
      <c r="AJ606" s="2"/>
      <c r="AK606" s="2"/>
      <c r="AL606" s="2"/>
      <c r="AM606" s="2"/>
      <c r="AN606" s="2"/>
      <c r="AO606" s="2"/>
      <c r="AP606" s="2"/>
      <c r="AQ606" s="2"/>
      <c r="AR606" s="2"/>
      <c r="AS606" s="2"/>
      <c r="AT606" s="2"/>
      <c r="AU606" s="2"/>
      <c r="AV606" s="2"/>
      <c r="AW606" s="2"/>
      <c r="AX606" s="2"/>
      <c r="AY606" s="2"/>
      <c r="AZ606" s="2"/>
      <c r="BA606" s="2"/>
      <c r="BB606" s="2"/>
      <c r="BC606" s="2"/>
      <c r="BD606" s="2"/>
      <c r="BE606" s="2"/>
    </row>
    <row r="607" ht="13.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c r="AA607" s="2"/>
      <c r="AB607" s="2"/>
      <c r="AC607" s="2"/>
      <c r="AD607" s="2"/>
      <c r="AE607" s="2"/>
      <c r="AF607" s="2"/>
      <c r="AG607" s="2"/>
      <c r="AH607" s="2"/>
      <c r="AI607" s="2"/>
      <c r="AJ607" s="2"/>
      <c r="AK607" s="2"/>
      <c r="AL607" s="2"/>
      <c r="AM607" s="2"/>
      <c r="AN607" s="2"/>
      <c r="AO607" s="2"/>
      <c r="AP607" s="2"/>
      <c r="AQ607" s="2"/>
      <c r="AR607" s="2"/>
      <c r="AS607" s="2"/>
      <c r="AT607" s="2"/>
      <c r="AU607" s="2"/>
      <c r="AV607" s="2"/>
      <c r="AW607" s="2"/>
      <c r="AX607" s="2"/>
      <c r="AY607" s="2"/>
      <c r="AZ607" s="2"/>
      <c r="BA607" s="2"/>
      <c r="BB607" s="2"/>
      <c r="BC607" s="2"/>
      <c r="BD607" s="2"/>
      <c r="BE607" s="2"/>
    </row>
    <row r="608" ht="13.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c r="AA608" s="2"/>
      <c r="AB608" s="2"/>
      <c r="AC608" s="2"/>
      <c r="AD608" s="2"/>
      <c r="AE608" s="2"/>
      <c r="AF608" s="2"/>
      <c r="AG608" s="2"/>
      <c r="AH608" s="2"/>
      <c r="AI608" s="2"/>
      <c r="AJ608" s="2"/>
      <c r="AK608" s="2"/>
      <c r="AL608" s="2"/>
      <c r="AM608" s="2"/>
      <c r="AN608" s="2"/>
      <c r="AO608" s="2"/>
      <c r="AP608" s="2"/>
      <c r="AQ608" s="2"/>
      <c r="AR608" s="2"/>
      <c r="AS608" s="2"/>
      <c r="AT608" s="2"/>
      <c r="AU608" s="2"/>
      <c r="AV608" s="2"/>
      <c r="AW608" s="2"/>
      <c r="AX608" s="2"/>
      <c r="AY608" s="2"/>
      <c r="AZ608" s="2"/>
      <c r="BA608" s="2"/>
      <c r="BB608" s="2"/>
      <c r="BC608" s="2"/>
      <c r="BD608" s="2"/>
      <c r="BE608" s="2"/>
    </row>
    <row r="609" ht="13.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c r="AA609" s="2"/>
      <c r="AB609" s="2"/>
      <c r="AC609" s="2"/>
      <c r="AD609" s="2"/>
      <c r="AE609" s="2"/>
      <c r="AF609" s="2"/>
      <c r="AG609" s="2"/>
      <c r="AH609" s="2"/>
      <c r="AI609" s="2"/>
      <c r="AJ609" s="2"/>
      <c r="AK609" s="2"/>
      <c r="AL609" s="2"/>
      <c r="AM609" s="2"/>
      <c r="AN609" s="2"/>
      <c r="AO609" s="2"/>
      <c r="AP609" s="2"/>
      <c r="AQ609" s="2"/>
      <c r="AR609" s="2"/>
      <c r="AS609" s="2"/>
      <c r="AT609" s="2"/>
      <c r="AU609" s="2"/>
      <c r="AV609" s="2"/>
      <c r="AW609" s="2"/>
      <c r="AX609" s="2"/>
      <c r="AY609" s="2"/>
      <c r="AZ609" s="2"/>
      <c r="BA609" s="2"/>
      <c r="BB609" s="2"/>
      <c r="BC609" s="2"/>
      <c r="BD609" s="2"/>
      <c r="BE609" s="2"/>
    </row>
    <row r="610" ht="13.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c r="AA610" s="2"/>
      <c r="AB610" s="2"/>
      <c r="AC610" s="2"/>
      <c r="AD610" s="2"/>
      <c r="AE610" s="2"/>
      <c r="AF610" s="2"/>
      <c r="AG610" s="2"/>
      <c r="AH610" s="2"/>
      <c r="AI610" s="2"/>
      <c r="AJ610" s="2"/>
      <c r="AK610" s="2"/>
      <c r="AL610" s="2"/>
      <c r="AM610" s="2"/>
      <c r="AN610" s="2"/>
      <c r="AO610" s="2"/>
      <c r="AP610" s="2"/>
      <c r="AQ610" s="2"/>
      <c r="AR610" s="2"/>
      <c r="AS610" s="2"/>
      <c r="AT610" s="2"/>
      <c r="AU610" s="2"/>
      <c r="AV610" s="2"/>
      <c r="AW610" s="2"/>
      <c r="AX610" s="2"/>
      <c r="AY610" s="2"/>
      <c r="AZ610" s="2"/>
      <c r="BA610" s="2"/>
      <c r="BB610" s="2"/>
      <c r="BC610" s="2"/>
      <c r="BD610" s="2"/>
      <c r="BE610" s="2"/>
    </row>
    <row r="611" ht="13.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c r="AA611" s="2"/>
      <c r="AB611" s="2"/>
      <c r="AC611" s="2"/>
      <c r="AD611" s="2"/>
      <c r="AE611" s="2"/>
      <c r="AF611" s="2"/>
      <c r="AG611" s="2"/>
      <c r="AH611" s="2"/>
      <c r="AI611" s="2"/>
      <c r="AJ611" s="2"/>
      <c r="AK611" s="2"/>
      <c r="AL611" s="2"/>
      <c r="AM611" s="2"/>
      <c r="AN611" s="2"/>
      <c r="AO611" s="2"/>
      <c r="AP611" s="2"/>
      <c r="AQ611" s="2"/>
      <c r="AR611" s="2"/>
      <c r="AS611" s="2"/>
      <c r="AT611" s="2"/>
      <c r="AU611" s="2"/>
      <c r="AV611" s="2"/>
      <c r="AW611" s="2"/>
      <c r="AX611" s="2"/>
      <c r="AY611" s="2"/>
      <c r="AZ611" s="2"/>
      <c r="BA611" s="2"/>
      <c r="BB611" s="2"/>
      <c r="BC611" s="2"/>
      <c r="BD611" s="2"/>
      <c r="BE611" s="2"/>
    </row>
    <row r="612" ht="13.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c r="AA612" s="2"/>
      <c r="AB612" s="2"/>
      <c r="AC612" s="2"/>
      <c r="AD612" s="2"/>
      <c r="AE612" s="2"/>
      <c r="AF612" s="2"/>
      <c r="AG612" s="2"/>
      <c r="AH612" s="2"/>
      <c r="AI612" s="2"/>
      <c r="AJ612" s="2"/>
      <c r="AK612" s="2"/>
      <c r="AL612" s="2"/>
      <c r="AM612" s="2"/>
      <c r="AN612" s="2"/>
      <c r="AO612" s="2"/>
      <c r="AP612" s="2"/>
      <c r="AQ612" s="2"/>
      <c r="AR612" s="2"/>
      <c r="AS612" s="2"/>
      <c r="AT612" s="2"/>
      <c r="AU612" s="2"/>
      <c r="AV612" s="2"/>
      <c r="AW612" s="2"/>
      <c r="AX612" s="2"/>
      <c r="AY612" s="2"/>
      <c r="AZ612" s="2"/>
      <c r="BA612" s="2"/>
      <c r="BB612" s="2"/>
      <c r="BC612" s="2"/>
      <c r="BD612" s="2"/>
      <c r="BE612" s="2"/>
    </row>
    <row r="613" ht="13.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c r="AA613" s="2"/>
      <c r="AB613" s="2"/>
      <c r="AC613" s="2"/>
      <c r="AD613" s="2"/>
      <c r="AE613" s="2"/>
      <c r="AF613" s="2"/>
      <c r="AG613" s="2"/>
      <c r="AH613" s="2"/>
      <c r="AI613" s="2"/>
      <c r="AJ613" s="2"/>
      <c r="AK613" s="2"/>
      <c r="AL613" s="2"/>
      <c r="AM613" s="2"/>
      <c r="AN613" s="2"/>
      <c r="AO613" s="2"/>
      <c r="AP613" s="2"/>
      <c r="AQ613" s="2"/>
      <c r="AR613" s="2"/>
      <c r="AS613" s="2"/>
      <c r="AT613" s="2"/>
      <c r="AU613" s="2"/>
      <c r="AV613" s="2"/>
      <c r="AW613" s="2"/>
      <c r="AX613" s="2"/>
      <c r="AY613" s="2"/>
      <c r="AZ613" s="2"/>
      <c r="BA613" s="2"/>
      <c r="BB613" s="2"/>
      <c r="BC613" s="2"/>
      <c r="BD613" s="2"/>
      <c r="BE613" s="2"/>
    </row>
    <row r="614" ht="13.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c r="AA614" s="2"/>
      <c r="AB614" s="2"/>
      <c r="AC614" s="2"/>
      <c r="AD614" s="2"/>
      <c r="AE614" s="2"/>
      <c r="AF614" s="2"/>
      <c r="AG614" s="2"/>
      <c r="AH614" s="2"/>
      <c r="AI614" s="2"/>
      <c r="AJ614" s="2"/>
      <c r="AK614" s="2"/>
      <c r="AL614" s="2"/>
      <c r="AM614" s="2"/>
      <c r="AN614" s="2"/>
      <c r="AO614" s="2"/>
      <c r="AP614" s="2"/>
      <c r="AQ614" s="2"/>
      <c r="AR614" s="2"/>
      <c r="AS614" s="2"/>
      <c r="AT614" s="2"/>
      <c r="AU614" s="2"/>
      <c r="AV614" s="2"/>
      <c r="AW614" s="2"/>
      <c r="AX614" s="2"/>
      <c r="AY614" s="2"/>
      <c r="AZ614" s="2"/>
      <c r="BA614" s="2"/>
      <c r="BB614" s="2"/>
      <c r="BC614" s="2"/>
      <c r="BD614" s="2"/>
      <c r="BE614" s="2"/>
    </row>
    <row r="615" ht="13.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c r="AA615" s="2"/>
      <c r="AB615" s="2"/>
      <c r="AC615" s="2"/>
      <c r="AD615" s="2"/>
      <c r="AE615" s="2"/>
      <c r="AF615" s="2"/>
      <c r="AG615" s="2"/>
      <c r="AH615" s="2"/>
      <c r="AI615" s="2"/>
      <c r="AJ615" s="2"/>
      <c r="AK615" s="2"/>
      <c r="AL615" s="2"/>
      <c r="AM615" s="2"/>
      <c r="AN615" s="2"/>
      <c r="AO615" s="2"/>
      <c r="AP615" s="2"/>
      <c r="AQ615" s="2"/>
      <c r="AR615" s="2"/>
      <c r="AS615" s="2"/>
      <c r="AT615" s="2"/>
      <c r="AU615" s="2"/>
      <c r="AV615" s="2"/>
      <c r="AW615" s="2"/>
      <c r="AX615" s="2"/>
      <c r="AY615" s="2"/>
      <c r="AZ615" s="2"/>
      <c r="BA615" s="2"/>
      <c r="BB615" s="2"/>
      <c r="BC615" s="2"/>
      <c r="BD615" s="2"/>
      <c r="BE615" s="2"/>
    </row>
    <row r="616" ht="13.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c r="AA616" s="2"/>
      <c r="AB616" s="2"/>
      <c r="AC616" s="2"/>
      <c r="AD616" s="2"/>
      <c r="AE616" s="2"/>
      <c r="AF616" s="2"/>
      <c r="AG616" s="2"/>
      <c r="AH616" s="2"/>
      <c r="AI616" s="2"/>
      <c r="AJ616" s="2"/>
      <c r="AK616" s="2"/>
      <c r="AL616" s="2"/>
      <c r="AM616" s="2"/>
      <c r="AN616" s="2"/>
      <c r="AO616" s="2"/>
      <c r="AP616" s="2"/>
      <c r="AQ616" s="2"/>
      <c r="AR616" s="2"/>
      <c r="AS616" s="2"/>
      <c r="AT616" s="2"/>
      <c r="AU616" s="2"/>
      <c r="AV616" s="2"/>
      <c r="AW616" s="2"/>
      <c r="AX616" s="2"/>
      <c r="AY616" s="2"/>
      <c r="AZ616" s="2"/>
      <c r="BA616" s="2"/>
      <c r="BB616" s="2"/>
      <c r="BC616" s="2"/>
      <c r="BD616" s="2"/>
      <c r="BE616" s="2"/>
    </row>
    <row r="617" ht="13.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c r="AA617" s="2"/>
      <c r="AB617" s="2"/>
      <c r="AC617" s="2"/>
      <c r="AD617" s="2"/>
      <c r="AE617" s="2"/>
      <c r="AF617" s="2"/>
      <c r="AG617" s="2"/>
      <c r="AH617" s="2"/>
      <c r="AI617" s="2"/>
      <c r="AJ617" s="2"/>
      <c r="AK617" s="2"/>
      <c r="AL617" s="2"/>
      <c r="AM617" s="2"/>
      <c r="AN617" s="2"/>
      <c r="AO617" s="2"/>
      <c r="AP617" s="2"/>
      <c r="AQ617" s="2"/>
      <c r="AR617" s="2"/>
      <c r="AS617" s="2"/>
      <c r="AT617" s="2"/>
      <c r="AU617" s="2"/>
      <c r="AV617" s="2"/>
      <c r="AW617" s="2"/>
      <c r="AX617" s="2"/>
      <c r="AY617" s="2"/>
      <c r="AZ617" s="2"/>
      <c r="BA617" s="2"/>
      <c r="BB617" s="2"/>
      <c r="BC617" s="2"/>
      <c r="BD617" s="2"/>
      <c r="BE617" s="2"/>
    </row>
    <row r="618" ht="13.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c r="AA618" s="2"/>
      <c r="AB618" s="2"/>
      <c r="AC618" s="2"/>
      <c r="AD618" s="2"/>
      <c r="AE618" s="2"/>
      <c r="AF618" s="2"/>
      <c r="AG618" s="2"/>
      <c r="AH618" s="2"/>
      <c r="AI618" s="2"/>
      <c r="AJ618" s="2"/>
      <c r="AK618" s="2"/>
      <c r="AL618" s="2"/>
      <c r="AM618" s="2"/>
      <c r="AN618" s="2"/>
      <c r="AO618" s="2"/>
      <c r="AP618" s="2"/>
      <c r="AQ618" s="2"/>
      <c r="AR618" s="2"/>
      <c r="AS618" s="2"/>
      <c r="AT618" s="2"/>
      <c r="AU618" s="2"/>
      <c r="AV618" s="2"/>
      <c r="AW618" s="2"/>
      <c r="AX618" s="2"/>
      <c r="AY618" s="2"/>
      <c r="AZ618" s="2"/>
      <c r="BA618" s="2"/>
      <c r="BB618" s="2"/>
      <c r="BC618" s="2"/>
      <c r="BD618" s="2"/>
      <c r="BE618" s="2"/>
    </row>
    <row r="619" ht="13.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c r="AA619" s="2"/>
      <c r="AB619" s="2"/>
      <c r="AC619" s="2"/>
      <c r="AD619" s="2"/>
      <c r="AE619" s="2"/>
      <c r="AF619" s="2"/>
      <c r="AG619" s="2"/>
      <c r="AH619" s="2"/>
      <c r="AI619" s="2"/>
      <c r="AJ619" s="2"/>
      <c r="AK619" s="2"/>
      <c r="AL619" s="2"/>
      <c r="AM619" s="2"/>
      <c r="AN619" s="2"/>
      <c r="AO619" s="2"/>
      <c r="AP619" s="2"/>
      <c r="AQ619" s="2"/>
      <c r="AR619" s="2"/>
      <c r="AS619" s="2"/>
      <c r="AT619" s="2"/>
      <c r="AU619" s="2"/>
      <c r="AV619" s="2"/>
      <c r="AW619" s="2"/>
      <c r="AX619" s="2"/>
      <c r="AY619" s="2"/>
      <c r="AZ619" s="2"/>
      <c r="BA619" s="2"/>
      <c r="BB619" s="2"/>
      <c r="BC619" s="2"/>
      <c r="BD619" s="2"/>
      <c r="BE619" s="2"/>
    </row>
    <row r="620" ht="13.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c r="AA620" s="2"/>
      <c r="AB620" s="2"/>
      <c r="AC620" s="2"/>
      <c r="AD620" s="2"/>
      <c r="AE620" s="2"/>
      <c r="AF620" s="2"/>
      <c r="AG620" s="2"/>
      <c r="AH620" s="2"/>
      <c r="AI620" s="2"/>
      <c r="AJ620" s="2"/>
      <c r="AK620" s="2"/>
      <c r="AL620" s="2"/>
      <c r="AM620" s="2"/>
      <c r="AN620" s="2"/>
      <c r="AO620" s="2"/>
      <c r="AP620" s="2"/>
      <c r="AQ620" s="2"/>
      <c r="AR620" s="2"/>
      <c r="AS620" s="2"/>
      <c r="AT620" s="2"/>
      <c r="AU620" s="2"/>
      <c r="AV620" s="2"/>
      <c r="AW620" s="2"/>
      <c r="AX620" s="2"/>
      <c r="AY620" s="2"/>
      <c r="AZ620" s="2"/>
      <c r="BA620" s="2"/>
      <c r="BB620" s="2"/>
      <c r="BC620" s="2"/>
      <c r="BD620" s="2"/>
      <c r="BE620" s="2"/>
    </row>
    <row r="621" ht="13.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c r="AA621" s="2"/>
      <c r="AB621" s="2"/>
      <c r="AC621" s="2"/>
      <c r="AD621" s="2"/>
      <c r="AE621" s="2"/>
      <c r="AF621" s="2"/>
      <c r="AG621" s="2"/>
      <c r="AH621" s="2"/>
      <c r="AI621" s="2"/>
      <c r="AJ621" s="2"/>
      <c r="AK621" s="2"/>
      <c r="AL621" s="2"/>
      <c r="AM621" s="2"/>
      <c r="AN621" s="2"/>
      <c r="AO621" s="2"/>
      <c r="AP621" s="2"/>
      <c r="AQ621" s="2"/>
      <c r="AR621" s="2"/>
      <c r="AS621" s="2"/>
      <c r="AT621" s="2"/>
      <c r="AU621" s="2"/>
      <c r="AV621" s="2"/>
      <c r="AW621" s="2"/>
      <c r="AX621" s="2"/>
      <c r="AY621" s="2"/>
      <c r="AZ621" s="2"/>
      <c r="BA621" s="2"/>
      <c r="BB621" s="2"/>
      <c r="BC621" s="2"/>
      <c r="BD621" s="2"/>
      <c r="BE621" s="2"/>
    </row>
    <row r="622" ht="13.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c r="AA622" s="2"/>
      <c r="AB622" s="2"/>
      <c r="AC622" s="2"/>
      <c r="AD622" s="2"/>
      <c r="AE622" s="2"/>
      <c r="AF622" s="2"/>
      <c r="AG622" s="2"/>
      <c r="AH622" s="2"/>
      <c r="AI622" s="2"/>
      <c r="AJ622" s="2"/>
      <c r="AK622" s="2"/>
      <c r="AL622" s="2"/>
      <c r="AM622" s="2"/>
      <c r="AN622" s="2"/>
      <c r="AO622" s="2"/>
      <c r="AP622" s="2"/>
      <c r="AQ622" s="2"/>
      <c r="AR622" s="2"/>
      <c r="AS622" s="2"/>
      <c r="AT622" s="2"/>
      <c r="AU622" s="2"/>
      <c r="AV622" s="2"/>
      <c r="AW622" s="2"/>
      <c r="AX622" s="2"/>
      <c r="AY622" s="2"/>
      <c r="AZ622" s="2"/>
      <c r="BA622" s="2"/>
      <c r="BB622" s="2"/>
      <c r="BC622" s="2"/>
      <c r="BD622" s="2"/>
      <c r="BE622" s="2"/>
    </row>
    <row r="623" ht="13.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c r="AA623" s="2"/>
      <c r="AB623" s="2"/>
      <c r="AC623" s="2"/>
      <c r="AD623" s="2"/>
      <c r="AE623" s="2"/>
      <c r="AF623" s="2"/>
      <c r="AG623" s="2"/>
      <c r="AH623" s="2"/>
      <c r="AI623" s="2"/>
      <c r="AJ623" s="2"/>
      <c r="AK623" s="2"/>
      <c r="AL623" s="2"/>
      <c r="AM623" s="2"/>
      <c r="AN623" s="2"/>
      <c r="AO623" s="2"/>
      <c r="AP623" s="2"/>
      <c r="AQ623" s="2"/>
      <c r="AR623" s="2"/>
      <c r="AS623" s="2"/>
      <c r="AT623" s="2"/>
      <c r="AU623" s="2"/>
      <c r="AV623" s="2"/>
      <c r="AW623" s="2"/>
      <c r="AX623" s="2"/>
      <c r="AY623" s="2"/>
      <c r="AZ623" s="2"/>
      <c r="BA623" s="2"/>
      <c r="BB623" s="2"/>
      <c r="BC623" s="2"/>
      <c r="BD623" s="2"/>
      <c r="BE623" s="2"/>
    </row>
    <row r="624" ht="13.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c r="AA624" s="2"/>
      <c r="AB624" s="2"/>
      <c r="AC624" s="2"/>
      <c r="AD624" s="2"/>
      <c r="AE624" s="2"/>
      <c r="AF624" s="2"/>
      <c r="AG624" s="2"/>
      <c r="AH624" s="2"/>
      <c r="AI624" s="2"/>
      <c r="AJ624" s="2"/>
      <c r="AK624" s="2"/>
      <c r="AL624" s="2"/>
      <c r="AM624" s="2"/>
      <c r="AN624" s="2"/>
      <c r="AO624" s="2"/>
      <c r="AP624" s="2"/>
      <c r="AQ624" s="2"/>
      <c r="AR624" s="2"/>
      <c r="AS624" s="2"/>
      <c r="AT624" s="2"/>
      <c r="AU624" s="2"/>
      <c r="AV624" s="2"/>
      <c r="AW624" s="2"/>
      <c r="AX624" s="2"/>
      <c r="AY624" s="2"/>
      <c r="AZ624" s="2"/>
      <c r="BA624" s="2"/>
      <c r="BB624" s="2"/>
      <c r="BC624" s="2"/>
      <c r="BD624" s="2"/>
      <c r="BE624" s="2"/>
    </row>
    <row r="625" ht="13.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c r="AA625" s="2"/>
      <c r="AB625" s="2"/>
      <c r="AC625" s="2"/>
      <c r="AD625" s="2"/>
      <c r="AE625" s="2"/>
      <c r="AF625" s="2"/>
      <c r="AG625" s="2"/>
      <c r="AH625" s="2"/>
      <c r="AI625" s="2"/>
      <c r="AJ625" s="2"/>
      <c r="AK625" s="2"/>
      <c r="AL625" s="2"/>
      <c r="AM625" s="2"/>
      <c r="AN625" s="2"/>
      <c r="AO625" s="2"/>
      <c r="AP625" s="2"/>
      <c r="AQ625" s="2"/>
      <c r="AR625" s="2"/>
      <c r="AS625" s="2"/>
      <c r="AT625" s="2"/>
      <c r="AU625" s="2"/>
      <c r="AV625" s="2"/>
      <c r="AW625" s="2"/>
      <c r="AX625" s="2"/>
      <c r="AY625" s="2"/>
      <c r="AZ625" s="2"/>
      <c r="BA625" s="2"/>
      <c r="BB625" s="2"/>
      <c r="BC625" s="2"/>
      <c r="BD625" s="2"/>
      <c r="BE625" s="2"/>
    </row>
    <row r="626" ht="13.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c r="AA626" s="2"/>
      <c r="AB626" s="2"/>
      <c r="AC626" s="2"/>
      <c r="AD626" s="2"/>
      <c r="AE626" s="2"/>
      <c r="AF626" s="2"/>
      <c r="AG626" s="2"/>
      <c r="AH626" s="2"/>
      <c r="AI626" s="2"/>
      <c r="AJ626" s="2"/>
      <c r="AK626" s="2"/>
      <c r="AL626" s="2"/>
      <c r="AM626" s="2"/>
      <c r="AN626" s="2"/>
      <c r="AO626" s="2"/>
      <c r="AP626" s="2"/>
      <c r="AQ626" s="2"/>
      <c r="AR626" s="2"/>
      <c r="AS626" s="2"/>
      <c r="AT626" s="2"/>
      <c r="AU626" s="2"/>
      <c r="AV626" s="2"/>
      <c r="AW626" s="2"/>
      <c r="AX626" s="2"/>
      <c r="AY626" s="2"/>
      <c r="AZ626" s="2"/>
      <c r="BA626" s="2"/>
      <c r="BB626" s="2"/>
      <c r="BC626" s="2"/>
      <c r="BD626" s="2"/>
      <c r="BE626" s="2"/>
    </row>
    <row r="627" ht="13.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c r="AA627" s="2"/>
      <c r="AB627" s="2"/>
      <c r="AC627" s="2"/>
      <c r="AD627" s="2"/>
      <c r="AE627" s="2"/>
      <c r="AF627" s="2"/>
      <c r="AG627" s="2"/>
      <c r="AH627" s="2"/>
      <c r="AI627" s="2"/>
      <c r="AJ627" s="2"/>
      <c r="AK627" s="2"/>
      <c r="AL627" s="2"/>
      <c r="AM627" s="2"/>
      <c r="AN627" s="2"/>
      <c r="AO627" s="2"/>
      <c r="AP627" s="2"/>
      <c r="AQ627" s="2"/>
      <c r="AR627" s="2"/>
      <c r="AS627" s="2"/>
      <c r="AT627" s="2"/>
      <c r="AU627" s="2"/>
      <c r="AV627" s="2"/>
      <c r="AW627" s="2"/>
      <c r="AX627" s="2"/>
      <c r="AY627" s="2"/>
      <c r="AZ627" s="2"/>
      <c r="BA627" s="2"/>
      <c r="BB627" s="2"/>
      <c r="BC627" s="2"/>
      <c r="BD627" s="2"/>
      <c r="BE627" s="2"/>
    </row>
    <row r="628" ht="13.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c r="AA628" s="2"/>
      <c r="AB628" s="2"/>
      <c r="AC628" s="2"/>
      <c r="AD628" s="2"/>
      <c r="AE628" s="2"/>
      <c r="AF628" s="2"/>
      <c r="AG628" s="2"/>
      <c r="AH628" s="2"/>
      <c r="AI628" s="2"/>
      <c r="AJ628" s="2"/>
      <c r="AK628" s="2"/>
      <c r="AL628" s="2"/>
      <c r="AM628" s="2"/>
      <c r="AN628" s="2"/>
      <c r="AO628" s="2"/>
      <c r="AP628" s="2"/>
      <c r="AQ628" s="2"/>
      <c r="AR628" s="2"/>
      <c r="AS628" s="2"/>
      <c r="AT628" s="2"/>
      <c r="AU628" s="2"/>
      <c r="AV628" s="2"/>
      <c r="AW628" s="2"/>
      <c r="AX628" s="2"/>
      <c r="AY628" s="2"/>
      <c r="AZ628" s="2"/>
      <c r="BA628" s="2"/>
      <c r="BB628" s="2"/>
      <c r="BC628" s="2"/>
      <c r="BD628" s="2"/>
      <c r="BE628" s="2"/>
    </row>
    <row r="629" ht="13.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c r="AA629" s="2"/>
      <c r="AB629" s="2"/>
      <c r="AC629" s="2"/>
      <c r="AD629" s="2"/>
      <c r="AE629" s="2"/>
      <c r="AF629" s="2"/>
      <c r="AG629" s="2"/>
      <c r="AH629" s="2"/>
      <c r="AI629" s="2"/>
      <c r="AJ629" s="2"/>
      <c r="AK629" s="2"/>
      <c r="AL629" s="2"/>
      <c r="AM629" s="2"/>
      <c r="AN629" s="2"/>
      <c r="AO629" s="2"/>
      <c r="AP629" s="2"/>
      <c r="AQ629" s="2"/>
      <c r="AR629" s="2"/>
      <c r="AS629" s="2"/>
      <c r="AT629" s="2"/>
      <c r="AU629" s="2"/>
      <c r="AV629" s="2"/>
      <c r="AW629" s="2"/>
      <c r="AX629" s="2"/>
      <c r="AY629" s="2"/>
      <c r="AZ629" s="2"/>
      <c r="BA629" s="2"/>
      <c r="BB629" s="2"/>
      <c r="BC629" s="2"/>
      <c r="BD629" s="2"/>
      <c r="BE629" s="2"/>
    </row>
    <row r="630" ht="13.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c r="AA630" s="2"/>
      <c r="AB630" s="2"/>
      <c r="AC630" s="2"/>
      <c r="AD630" s="2"/>
      <c r="AE630" s="2"/>
      <c r="AF630" s="2"/>
      <c r="AG630" s="2"/>
      <c r="AH630" s="2"/>
      <c r="AI630" s="2"/>
      <c r="AJ630" s="2"/>
      <c r="AK630" s="2"/>
      <c r="AL630" s="2"/>
      <c r="AM630" s="2"/>
      <c r="AN630" s="2"/>
      <c r="AO630" s="2"/>
      <c r="AP630" s="2"/>
      <c r="AQ630" s="2"/>
      <c r="AR630" s="2"/>
      <c r="AS630" s="2"/>
      <c r="AT630" s="2"/>
      <c r="AU630" s="2"/>
      <c r="AV630" s="2"/>
      <c r="AW630" s="2"/>
      <c r="AX630" s="2"/>
      <c r="AY630" s="2"/>
      <c r="AZ630" s="2"/>
      <c r="BA630" s="2"/>
      <c r="BB630" s="2"/>
      <c r="BC630" s="2"/>
      <c r="BD630" s="2"/>
      <c r="BE630" s="2"/>
    </row>
    <row r="631" ht="13.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c r="AA631" s="2"/>
      <c r="AB631" s="2"/>
      <c r="AC631" s="2"/>
      <c r="AD631" s="2"/>
      <c r="AE631" s="2"/>
      <c r="AF631" s="2"/>
      <c r="AG631" s="2"/>
      <c r="AH631" s="2"/>
      <c r="AI631" s="2"/>
      <c r="AJ631" s="2"/>
      <c r="AK631" s="2"/>
      <c r="AL631" s="2"/>
      <c r="AM631" s="2"/>
      <c r="AN631" s="2"/>
      <c r="AO631" s="2"/>
      <c r="AP631" s="2"/>
      <c r="AQ631" s="2"/>
      <c r="AR631" s="2"/>
      <c r="AS631" s="2"/>
      <c r="AT631" s="2"/>
      <c r="AU631" s="2"/>
      <c r="AV631" s="2"/>
      <c r="AW631" s="2"/>
      <c r="AX631" s="2"/>
      <c r="AY631" s="2"/>
      <c r="AZ631" s="2"/>
      <c r="BA631" s="2"/>
      <c r="BB631" s="2"/>
      <c r="BC631" s="2"/>
      <c r="BD631" s="2"/>
      <c r="BE631" s="2"/>
    </row>
    <row r="632" ht="13.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c r="AA632" s="2"/>
      <c r="AB632" s="2"/>
      <c r="AC632" s="2"/>
      <c r="AD632" s="2"/>
      <c r="AE632" s="2"/>
      <c r="AF632" s="2"/>
      <c r="AG632" s="2"/>
      <c r="AH632" s="2"/>
      <c r="AI632" s="2"/>
      <c r="AJ632" s="2"/>
      <c r="AK632" s="2"/>
      <c r="AL632" s="2"/>
      <c r="AM632" s="2"/>
      <c r="AN632" s="2"/>
      <c r="AO632" s="2"/>
      <c r="AP632" s="2"/>
      <c r="AQ632" s="2"/>
      <c r="AR632" s="2"/>
      <c r="AS632" s="2"/>
      <c r="AT632" s="2"/>
      <c r="AU632" s="2"/>
      <c r="AV632" s="2"/>
      <c r="AW632" s="2"/>
      <c r="AX632" s="2"/>
      <c r="AY632" s="2"/>
      <c r="AZ632" s="2"/>
      <c r="BA632" s="2"/>
      <c r="BB632" s="2"/>
      <c r="BC632" s="2"/>
      <c r="BD632" s="2"/>
      <c r="BE632" s="2"/>
    </row>
    <row r="633" ht="13.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c r="AA633" s="2"/>
      <c r="AB633" s="2"/>
      <c r="AC633" s="2"/>
      <c r="AD633" s="2"/>
      <c r="AE633" s="2"/>
      <c r="AF633" s="2"/>
      <c r="AG633" s="2"/>
      <c r="AH633" s="2"/>
      <c r="AI633" s="2"/>
      <c r="AJ633" s="2"/>
      <c r="AK633" s="2"/>
      <c r="AL633" s="2"/>
      <c r="AM633" s="2"/>
      <c r="AN633" s="2"/>
      <c r="AO633" s="2"/>
      <c r="AP633" s="2"/>
      <c r="AQ633" s="2"/>
      <c r="AR633" s="2"/>
      <c r="AS633" s="2"/>
      <c r="AT633" s="2"/>
      <c r="AU633" s="2"/>
      <c r="AV633" s="2"/>
      <c r="AW633" s="2"/>
      <c r="AX633" s="2"/>
      <c r="AY633" s="2"/>
      <c r="AZ633" s="2"/>
      <c r="BA633" s="2"/>
      <c r="BB633" s="2"/>
      <c r="BC633" s="2"/>
      <c r="BD633" s="2"/>
      <c r="BE633" s="2"/>
    </row>
    <row r="634" ht="13.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c r="AA634" s="2"/>
      <c r="AB634" s="2"/>
      <c r="AC634" s="2"/>
      <c r="AD634" s="2"/>
      <c r="AE634" s="2"/>
      <c r="AF634" s="2"/>
      <c r="AG634" s="2"/>
      <c r="AH634" s="2"/>
      <c r="AI634" s="2"/>
      <c r="AJ634" s="2"/>
      <c r="AK634" s="2"/>
      <c r="AL634" s="2"/>
      <c r="AM634" s="2"/>
      <c r="AN634" s="2"/>
      <c r="AO634" s="2"/>
      <c r="AP634" s="2"/>
      <c r="AQ634" s="2"/>
      <c r="AR634" s="2"/>
      <c r="AS634" s="2"/>
      <c r="AT634" s="2"/>
      <c r="AU634" s="2"/>
      <c r="AV634" s="2"/>
      <c r="AW634" s="2"/>
      <c r="AX634" s="2"/>
      <c r="AY634" s="2"/>
      <c r="AZ634" s="2"/>
      <c r="BA634" s="2"/>
      <c r="BB634" s="2"/>
      <c r="BC634" s="2"/>
      <c r="BD634" s="2"/>
      <c r="BE634" s="2"/>
    </row>
    <row r="635" ht="13.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c r="AA635" s="2"/>
      <c r="AB635" s="2"/>
      <c r="AC635" s="2"/>
      <c r="AD635" s="2"/>
      <c r="AE635" s="2"/>
      <c r="AF635" s="2"/>
      <c r="AG635" s="2"/>
      <c r="AH635" s="2"/>
      <c r="AI635" s="2"/>
      <c r="AJ635" s="2"/>
      <c r="AK635" s="2"/>
      <c r="AL635" s="2"/>
      <c r="AM635" s="2"/>
      <c r="AN635" s="2"/>
      <c r="AO635" s="2"/>
      <c r="AP635" s="2"/>
      <c r="AQ635" s="2"/>
      <c r="AR635" s="2"/>
      <c r="AS635" s="2"/>
      <c r="AT635" s="2"/>
      <c r="AU635" s="2"/>
      <c r="AV635" s="2"/>
      <c r="AW635" s="2"/>
      <c r="AX635" s="2"/>
      <c r="AY635" s="2"/>
      <c r="AZ635" s="2"/>
      <c r="BA635" s="2"/>
      <c r="BB635" s="2"/>
      <c r="BC635" s="2"/>
      <c r="BD635" s="2"/>
      <c r="BE635" s="2"/>
    </row>
    <row r="636" ht="13.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c r="AA636" s="2"/>
      <c r="AB636" s="2"/>
      <c r="AC636" s="2"/>
      <c r="AD636" s="2"/>
      <c r="AE636" s="2"/>
      <c r="AF636" s="2"/>
      <c r="AG636" s="2"/>
      <c r="AH636" s="2"/>
      <c r="AI636" s="2"/>
      <c r="AJ636" s="2"/>
      <c r="AK636" s="2"/>
      <c r="AL636" s="2"/>
      <c r="AM636" s="2"/>
      <c r="AN636" s="2"/>
      <c r="AO636" s="2"/>
      <c r="AP636" s="2"/>
      <c r="AQ636" s="2"/>
      <c r="AR636" s="2"/>
      <c r="AS636" s="2"/>
      <c r="AT636" s="2"/>
      <c r="AU636" s="2"/>
      <c r="AV636" s="2"/>
      <c r="AW636" s="2"/>
      <c r="AX636" s="2"/>
      <c r="AY636" s="2"/>
      <c r="AZ636" s="2"/>
      <c r="BA636" s="2"/>
      <c r="BB636" s="2"/>
      <c r="BC636" s="2"/>
      <c r="BD636" s="2"/>
      <c r="BE636" s="2"/>
    </row>
    <row r="637" ht="13.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c r="AA637" s="2"/>
      <c r="AB637" s="2"/>
      <c r="AC637" s="2"/>
      <c r="AD637" s="2"/>
      <c r="AE637" s="2"/>
      <c r="AF637" s="2"/>
      <c r="AG637" s="2"/>
      <c r="AH637" s="2"/>
      <c r="AI637" s="2"/>
      <c r="AJ637" s="2"/>
      <c r="AK637" s="2"/>
      <c r="AL637" s="2"/>
      <c r="AM637" s="2"/>
      <c r="AN637" s="2"/>
      <c r="AO637" s="2"/>
      <c r="AP637" s="2"/>
      <c r="AQ637" s="2"/>
      <c r="AR637" s="2"/>
      <c r="AS637" s="2"/>
      <c r="AT637" s="2"/>
      <c r="AU637" s="2"/>
      <c r="AV637" s="2"/>
      <c r="AW637" s="2"/>
      <c r="AX637" s="2"/>
      <c r="AY637" s="2"/>
      <c r="AZ637" s="2"/>
      <c r="BA637" s="2"/>
      <c r="BB637" s="2"/>
      <c r="BC637" s="2"/>
      <c r="BD637" s="2"/>
      <c r="BE637" s="2"/>
    </row>
    <row r="638" ht="13.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c r="AA638" s="2"/>
      <c r="AB638" s="2"/>
      <c r="AC638" s="2"/>
      <c r="AD638" s="2"/>
      <c r="AE638" s="2"/>
      <c r="AF638" s="2"/>
      <c r="AG638" s="2"/>
      <c r="AH638" s="2"/>
      <c r="AI638" s="2"/>
      <c r="AJ638" s="2"/>
      <c r="AK638" s="2"/>
      <c r="AL638" s="2"/>
      <c r="AM638" s="2"/>
      <c r="AN638" s="2"/>
      <c r="AO638" s="2"/>
      <c r="AP638" s="2"/>
      <c r="AQ638" s="2"/>
      <c r="AR638" s="2"/>
      <c r="AS638" s="2"/>
      <c r="AT638" s="2"/>
      <c r="AU638" s="2"/>
      <c r="AV638" s="2"/>
      <c r="AW638" s="2"/>
      <c r="AX638" s="2"/>
      <c r="AY638" s="2"/>
      <c r="AZ638" s="2"/>
      <c r="BA638" s="2"/>
      <c r="BB638" s="2"/>
      <c r="BC638" s="2"/>
      <c r="BD638" s="2"/>
      <c r="BE638" s="2"/>
    </row>
    <row r="639" ht="13.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c r="AA639" s="2"/>
      <c r="AB639" s="2"/>
      <c r="AC639" s="2"/>
      <c r="AD639" s="2"/>
      <c r="AE639" s="2"/>
      <c r="AF639" s="2"/>
      <c r="AG639" s="2"/>
      <c r="AH639" s="2"/>
      <c r="AI639" s="2"/>
      <c r="AJ639" s="2"/>
      <c r="AK639" s="2"/>
      <c r="AL639" s="2"/>
      <c r="AM639" s="2"/>
      <c r="AN639" s="2"/>
      <c r="AO639" s="2"/>
      <c r="AP639" s="2"/>
      <c r="AQ639" s="2"/>
      <c r="AR639" s="2"/>
      <c r="AS639" s="2"/>
      <c r="AT639" s="2"/>
      <c r="AU639" s="2"/>
      <c r="AV639" s="2"/>
      <c r="AW639" s="2"/>
      <c r="AX639" s="2"/>
      <c r="AY639" s="2"/>
      <c r="AZ639" s="2"/>
      <c r="BA639" s="2"/>
      <c r="BB639" s="2"/>
      <c r="BC639" s="2"/>
      <c r="BD639" s="2"/>
      <c r="BE639" s="2"/>
    </row>
    <row r="640" ht="13.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c r="AA640" s="2"/>
      <c r="AB640" s="2"/>
      <c r="AC640" s="2"/>
      <c r="AD640" s="2"/>
      <c r="AE640" s="2"/>
      <c r="AF640" s="2"/>
      <c r="AG640" s="2"/>
      <c r="AH640" s="2"/>
      <c r="AI640" s="2"/>
      <c r="AJ640" s="2"/>
      <c r="AK640" s="2"/>
      <c r="AL640" s="2"/>
      <c r="AM640" s="2"/>
      <c r="AN640" s="2"/>
      <c r="AO640" s="2"/>
      <c r="AP640" s="2"/>
      <c r="AQ640" s="2"/>
      <c r="AR640" s="2"/>
      <c r="AS640" s="2"/>
      <c r="AT640" s="2"/>
      <c r="AU640" s="2"/>
      <c r="AV640" s="2"/>
      <c r="AW640" s="2"/>
      <c r="AX640" s="2"/>
      <c r="AY640" s="2"/>
      <c r="AZ640" s="2"/>
      <c r="BA640" s="2"/>
      <c r="BB640" s="2"/>
      <c r="BC640" s="2"/>
      <c r="BD640" s="2"/>
      <c r="BE640" s="2"/>
    </row>
    <row r="641" ht="13.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c r="AA641" s="2"/>
      <c r="AB641" s="2"/>
      <c r="AC641" s="2"/>
      <c r="AD641" s="2"/>
      <c r="AE641" s="2"/>
      <c r="AF641" s="2"/>
      <c r="AG641" s="2"/>
      <c r="AH641" s="2"/>
      <c r="AI641" s="2"/>
      <c r="AJ641" s="2"/>
      <c r="AK641" s="2"/>
      <c r="AL641" s="2"/>
      <c r="AM641" s="2"/>
      <c r="AN641" s="2"/>
      <c r="AO641" s="2"/>
      <c r="AP641" s="2"/>
      <c r="AQ641" s="2"/>
      <c r="AR641" s="2"/>
      <c r="AS641" s="2"/>
      <c r="AT641" s="2"/>
      <c r="AU641" s="2"/>
      <c r="AV641" s="2"/>
      <c r="AW641" s="2"/>
      <c r="AX641" s="2"/>
      <c r="AY641" s="2"/>
      <c r="AZ641" s="2"/>
      <c r="BA641" s="2"/>
      <c r="BB641" s="2"/>
      <c r="BC641" s="2"/>
      <c r="BD641" s="2"/>
      <c r="BE641" s="2"/>
    </row>
    <row r="642" ht="13.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c r="AA642" s="2"/>
      <c r="AB642" s="2"/>
      <c r="AC642" s="2"/>
      <c r="AD642" s="2"/>
      <c r="AE642" s="2"/>
      <c r="AF642" s="2"/>
      <c r="AG642" s="2"/>
      <c r="AH642" s="2"/>
      <c r="AI642" s="2"/>
      <c r="AJ642" s="2"/>
      <c r="AK642" s="2"/>
      <c r="AL642" s="2"/>
      <c r="AM642" s="2"/>
      <c r="AN642" s="2"/>
      <c r="AO642" s="2"/>
      <c r="AP642" s="2"/>
      <c r="AQ642" s="2"/>
      <c r="AR642" s="2"/>
      <c r="AS642" s="2"/>
      <c r="AT642" s="2"/>
      <c r="AU642" s="2"/>
      <c r="AV642" s="2"/>
      <c r="AW642" s="2"/>
      <c r="AX642" s="2"/>
      <c r="AY642" s="2"/>
      <c r="AZ642" s="2"/>
      <c r="BA642" s="2"/>
      <c r="BB642" s="2"/>
      <c r="BC642" s="2"/>
      <c r="BD642" s="2"/>
      <c r="BE642" s="2"/>
    </row>
    <row r="643" ht="13.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c r="AA643" s="2"/>
      <c r="AB643" s="2"/>
      <c r="AC643" s="2"/>
      <c r="AD643" s="2"/>
      <c r="AE643" s="2"/>
      <c r="AF643" s="2"/>
      <c r="AG643" s="2"/>
      <c r="AH643" s="2"/>
      <c r="AI643" s="2"/>
      <c r="AJ643" s="2"/>
      <c r="AK643" s="2"/>
      <c r="AL643" s="2"/>
      <c r="AM643" s="2"/>
      <c r="AN643" s="2"/>
      <c r="AO643" s="2"/>
      <c r="AP643" s="2"/>
      <c r="AQ643" s="2"/>
      <c r="AR643" s="2"/>
      <c r="AS643" s="2"/>
      <c r="AT643" s="2"/>
      <c r="AU643" s="2"/>
      <c r="AV643" s="2"/>
      <c r="AW643" s="2"/>
      <c r="AX643" s="2"/>
      <c r="AY643" s="2"/>
      <c r="AZ643" s="2"/>
      <c r="BA643" s="2"/>
      <c r="BB643" s="2"/>
      <c r="BC643" s="2"/>
      <c r="BD643" s="2"/>
      <c r="BE643" s="2"/>
    </row>
    <row r="644" ht="13.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c r="AA644" s="2"/>
      <c r="AB644" s="2"/>
      <c r="AC644" s="2"/>
      <c r="AD644" s="2"/>
      <c r="AE644" s="2"/>
      <c r="AF644" s="2"/>
      <c r="AG644" s="2"/>
      <c r="AH644" s="2"/>
      <c r="AI644" s="2"/>
      <c r="AJ644" s="2"/>
      <c r="AK644" s="2"/>
      <c r="AL644" s="2"/>
      <c r="AM644" s="2"/>
      <c r="AN644" s="2"/>
      <c r="AO644" s="2"/>
      <c r="AP644" s="2"/>
      <c r="AQ644" s="2"/>
      <c r="AR644" s="2"/>
      <c r="AS644" s="2"/>
      <c r="AT644" s="2"/>
      <c r="AU644" s="2"/>
      <c r="AV644" s="2"/>
      <c r="AW644" s="2"/>
      <c r="AX644" s="2"/>
      <c r="AY644" s="2"/>
      <c r="AZ644" s="2"/>
      <c r="BA644" s="2"/>
      <c r="BB644" s="2"/>
      <c r="BC644" s="2"/>
      <c r="BD644" s="2"/>
      <c r="BE644" s="2"/>
    </row>
    <row r="645" ht="13.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c r="AA645" s="2"/>
      <c r="AB645" s="2"/>
      <c r="AC645" s="2"/>
      <c r="AD645" s="2"/>
      <c r="AE645" s="2"/>
      <c r="AF645" s="2"/>
      <c r="AG645" s="2"/>
      <c r="AH645" s="2"/>
      <c r="AI645" s="2"/>
      <c r="AJ645" s="2"/>
      <c r="AK645" s="2"/>
      <c r="AL645" s="2"/>
      <c r="AM645" s="2"/>
      <c r="AN645" s="2"/>
      <c r="AO645" s="2"/>
      <c r="AP645" s="2"/>
      <c r="AQ645" s="2"/>
      <c r="AR645" s="2"/>
      <c r="AS645" s="2"/>
      <c r="AT645" s="2"/>
      <c r="AU645" s="2"/>
      <c r="AV645" s="2"/>
      <c r="AW645" s="2"/>
      <c r="AX645" s="2"/>
      <c r="AY645" s="2"/>
      <c r="AZ645" s="2"/>
      <c r="BA645" s="2"/>
      <c r="BB645" s="2"/>
      <c r="BC645" s="2"/>
      <c r="BD645" s="2"/>
      <c r="BE645" s="2"/>
    </row>
    <row r="646" ht="13.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c r="AA646" s="2"/>
      <c r="AB646" s="2"/>
      <c r="AC646" s="2"/>
      <c r="AD646" s="2"/>
      <c r="AE646" s="2"/>
      <c r="AF646" s="2"/>
      <c r="AG646" s="2"/>
      <c r="AH646" s="2"/>
      <c r="AI646" s="2"/>
      <c r="AJ646" s="2"/>
      <c r="AK646" s="2"/>
      <c r="AL646" s="2"/>
      <c r="AM646" s="2"/>
      <c r="AN646" s="2"/>
      <c r="AO646" s="2"/>
      <c r="AP646" s="2"/>
      <c r="AQ646" s="2"/>
      <c r="AR646" s="2"/>
      <c r="AS646" s="2"/>
      <c r="AT646" s="2"/>
      <c r="AU646" s="2"/>
      <c r="AV646" s="2"/>
      <c r="AW646" s="2"/>
      <c r="AX646" s="2"/>
      <c r="AY646" s="2"/>
      <c r="AZ646" s="2"/>
      <c r="BA646" s="2"/>
      <c r="BB646" s="2"/>
      <c r="BC646" s="2"/>
      <c r="BD646" s="2"/>
      <c r="BE646" s="2"/>
    </row>
    <row r="647" ht="13.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c r="AA647" s="2"/>
      <c r="AB647" s="2"/>
      <c r="AC647" s="2"/>
      <c r="AD647" s="2"/>
      <c r="AE647" s="2"/>
      <c r="AF647" s="2"/>
      <c r="AG647" s="2"/>
      <c r="AH647" s="2"/>
      <c r="AI647" s="2"/>
      <c r="AJ647" s="2"/>
      <c r="AK647" s="2"/>
      <c r="AL647" s="2"/>
      <c r="AM647" s="2"/>
      <c r="AN647" s="2"/>
      <c r="AO647" s="2"/>
      <c r="AP647" s="2"/>
      <c r="AQ647" s="2"/>
      <c r="AR647" s="2"/>
      <c r="AS647" s="2"/>
      <c r="AT647" s="2"/>
      <c r="AU647" s="2"/>
      <c r="AV647" s="2"/>
      <c r="AW647" s="2"/>
      <c r="AX647" s="2"/>
      <c r="AY647" s="2"/>
      <c r="AZ647" s="2"/>
      <c r="BA647" s="2"/>
      <c r="BB647" s="2"/>
      <c r="BC647" s="2"/>
      <c r="BD647" s="2"/>
      <c r="BE647" s="2"/>
    </row>
    <row r="648" ht="13.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c r="AA648" s="2"/>
      <c r="AB648" s="2"/>
      <c r="AC648" s="2"/>
      <c r="AD648" s="2"/>
      <c r="AE648" s="2"/>
      <c r="AF648" s="2"/>
      <c r="AG648" s="2"/>
      <c r="AH648" s="2"/>
      <c r="AI648" s="2"/>
      <c r="AJ648" s="2"/>
      <c r="AK648" s="2"/>
      <c r="AL648" s="2"/>
      <c r="AM648" s="2"/>
      <c r="AN648" s="2"/>
      <c r="AO648" s="2"/>
      <c r="AP648" s="2"/>
      <c r="AQ648" s="2"/>
      <c r="AR648" s="2"/>
      <c r="AS648" s="2"/>
      <c r="AT648" s="2"/>
      <c r="AU648" s="2"/>
      <c r="AV648" s="2"/>
      <c r="AW648" s="2"/>
      <c r="AX648" s="2"/>
      <c r="AY648" s="2"/>
      <c r="AZ648" s="2"/>
      <c r="BA648" s="2"/>
      <c r="BB648" s="2"/>
      <c r="BC648" s="2"/>
      <c r="BD648" s="2"/>
      <c r="BE648" s="2"/>
    </row>
    <row r="649" ht="13.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c r="AA649" s="2"/>
      <c r="AB649" s="2"/>
      <c r="AC649" s="2"/>
      <c r="AD649" s="2"/>
      <c r="AE649" s="2"/>
      <c r="AF649" s="2"/>
      <c r="AG649" s="2"/>
      <c r="AH649" s="2"/>
      <c r="AI649" s="2"/>
      <c r="AJ649" s="2"/>
      <c r="AK649" s="2"/>
      <c r="AL649" s="2"/>
      <c r="AM649" s="2"/>
      <c r="AN649" s="2"/>
      <c r="AO649" s="2"/>
      <c r="AP649" s="2"/>
      <c r="AQ649" s="2"/>
      <c r="AR649" s="2"/>
      <c r="AS649" s="2"/>
      <c r="AT649" s="2"/>
      <c r="AU649" s="2"/>
      <c r="AV649" s="2"/>
      <c r="AW649" s="2"/>
      <c r="AX649" s="2"/>
      <c r="AY649" s="2"/>
      <c r="AZ649" s="2"/>
      <c r="BA649" s="2"/>
      <c r="BB649" s="2"/>
      <c r="BC649" s="2"/>
      <c r="BD649" s="2"/>
      <c r="BE649" s="2"/>
    </row>
    <row r="650" ht="13.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c r="AA650" s="2"/>
      <c r="AB650" s="2"/>
      <c r="AC650" s="2"/>
      <c r="AD650" s="2"/>
      <c r="AE650" s="2"/>
      <c r="AF650" s="2"/>
      <c r="AG650" s="2"/>
      <c r="AH650" s="2"/>
      <c r="AI650" s="2"/>
      <c r="AJ650" s="2"/>
      <c r="AK650" s="2"/>
      <c r="AL650" s="2"/>
      <c r="AM650" s="2"/>
      <c r="AN650" s="2"/>
      <c r="AO650" s="2"/>
      <c r="AP650" s="2"/>
      <c r="AQ650" s="2"/>
      <c r="AR650" s="2"/>
      <c r="AS650" s="2"/>
      <c r="AT650" s="2"/>
      <c r="AU650" s="2"/>
      <c r="AV650" s="2"/>
      <c r="AW650" s="2"/>
      <c r="AX650" s="2"/>
      <c r="AY650" s="2"/>
      <c r="AZ650" s="2"/>
      <c r="BA650" s="2"/>
      <c r="BB650" s="2"/>
      <c r="BC650" s="2"/>
      <c r="BD650" s="2"/>
      <c r="BE650" s="2"/>
    </row>
    <row r="651" ht="13.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c r="AA651" s="2"/>
      <c r="AB651" s="2"/>
      <c r="AC651" s="2"/>
      <c r="AD651" s="2"/>
      <c r="AE651" s="2"/>
      <c r="AF651" s="2"/>
      <c r="AG651" s="2"/>
      <c r="AH651" s="2"/>
      <c r="AI651" s="2"/>
      <c r="AJ651" s="2"/>
      <c r="AK651" s="2"/>
      <c r="AL651" s="2"/>
      <c r="AM651" s="2"/>
      <c r="AN651" s="2"/>
      <c r="AO651" s="2"/>
      <c r="AP651" s="2"/>
      <c r="AQ651" s="2"/>
      <c r="AR651" s="2"/>
      <c r="AS651" s="2"/>
      <c r="AT651" s="2"/>
      <c r="AU651" s="2"/>
      <c r="AV651" s="2"/>
      <c r="AW651" s="2"/>
      <c r="AX651" s="2"/>
      <c r="AY651" s="2"/>
      <c r="AZ651" s="2"/>
      <c r="BA651" s="2"/>
      <c r="BB651" s="2"/>
      <c r="BC651" s="2"/>
      <c r="BD651" s="2"/>
      <c r="BE651" s="2"/>
    </row>
    <row r="652" ht="13.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c r="AA652" s="2"/>
      <c r="AB652" s="2"/>
      <c r="AC652" s="2"/>
      <c r="AD652" s="2"/>
      <c r="AE652" s="2"/>
      <c r="AF652" s="2"/>
      <c r="AG652" s="2"/>
      <c r="AH652" s="2"/>
      <c r="AI652" s="2"/>
      <c r="AJ652" s="2"/>
      <c r="AK652" s="2"/>
      <c r="AL652" s="2"/>
      <c r="AM652" s="2"/>
      <c r="AN652" s="2"/>
      <c r="AO652" s="2"/>
      <c r="AP652" s="2"/>
      <c r="AQ652" s="2"/>
      <c r="AR652" s="2"/>
      <c r="AS652" s="2"/>
      <c r="AT652" s="2"/>
      <c r="AU652" s="2"/>
      <c r="AV652" s="2"/>
      <c r="AW652" s="2"/>
      <c r="AX652" s="2"/>
      <c r="AY652" s="2"/>
      <c r="AZ652" s="2"/>
      <c r="BA652" s="2"/>
      <c r="BB652" s="2"/>
      <c r="BC652" s="2"/>
      <c r="BD652" s="2"/>
      <c r="BE652" s="2"/>
    </row>
    <row r="653" ht="13.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c r="AA653" s="2"/>
      <c r="AB653" s="2"/>
      <c r="AC653" s="2"/>
      <c r="AD653" s="2"/>
      <c r="AE653" s="2"/>
      <c r="AF653" s="2"/>
      <c r="AG653" s="2"/>
      <c r="AH653" s="2"/>
      <c r="AI653" s="2"/>
      <c r="AJ653" s="2"/>
      <c r="AK653" s="2"/>
      <c r="AL653" s="2"/>
      <c r="AM653" s="2"/>
      <c r="AN653" s="2"/>
      <c r="AO653" s="2"/>
      <c r="AP653" s="2"/>
      <c r="AQ653" s="2"/>
      <c r="AR653" s="2"/>
      <c r="AS653" s="2"/>
      <c r="AT653" s="2"/>
      <c r="AU653" s="2"/>
      <c r="AV653" s="2"/>
      <c r="AW653" s="2"/>
      <c r="AX653" s="2"/>
      <c r="AY653" s="2"/>
      <c r="AZ653" s="2"/>
      <c r="BA653" s="2"/>
      <c r="BB653" s="2"/>
      <c r="BC653" s="2"/>
      <c r="BD653" s="2"/>
      <c r="BE653" s="2"/>
    </row>
    <row r="654" ht="13.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c r="AA654" s="2"/>
      <c r="AB654" s="2"/>
      <c r="AC654" s="2"/>
      <c r="AD654" s="2"/>
      <c r="AE654" s="2"/>
      <c r="AF654" s="2"/>
      <c r="AG654" s="2"/>
      <c r="AH654" s="2"/>
      <c r="AI654" s="2"/>
      <c r="AJ654" s="2"/>
      <c r="AK654" s="2"/>
      <c r="AL654" s="2"/>
      <c r="AM654" s="2"/>
      <c r="AN654" s="2"/>
      <c r="AO654" s="2"/>
      <c r="AP654" s="2"/>
      <c r="AQ654" s="2"/>
      <c r="AR654" s="2"/>
      <c r="AS654" s="2"/>
      <c r="AT654" s="2"/>
      <c r="AU654" s="2"/>
      <c r="AV654" s="2"/>
      <c r="AW654" s="2"/>
      <c r="AX654" s="2"/>
      <c r="AY654" s="2"/>
      <c r="AZ654" s="2"/>
      <c r="BA654" s="2"/>
      <c r="BB654" s="2"/>
      <c r="BC654" s="2"/>
      <c r="BD654" s="2"/>
      <c r="BE654" s="2"/>
    </row>
    <row r="655" ht="13.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c r="AA655" s="2"/>
      <c r="AB655" s="2"/>
      <c r="AC655" s="2"/>
      <c r="AD655" s="2"/>
      <c r="AE655" s="2"/>
      <c r="AF655" s="2"/>
      <c r="AG655" s="2"/>
      <c r="AH655" s="2"/>
      <c r="AI655" s="2"/>
      <c r="AJ655" s="2"/>
      <c r="AK655" s="2"/>
      <c r="AL655" s="2"/>
      <c r="AM655" s="2"/>
      <c r="AN655" s="2"/>
      <c r="AO655" s="2"/>
      <c r="AP655" s="2"/>
      <c r="AQ655" s="2"/>
      <c r="AR655" s="2"/>
      <c r="AS655" s="2"/>
      <c r="AT655" s="2"/>
      <c r="AU655" s="2"/>
      <c r="AV655" s="2"/>
      <c r="AW655" s="2"/>
      <c r="AX655" s="2"/>
      <c r="AY655" s="2"/>
      <c r="AZ655" s="2"/>
      <c r="BA655" s="2"/>
      <c r="BB655" s="2"/>
      <c r="BC655" s="2"/>
      <c r="BD655" s="2"/>
      <c r="BE655" s="2"/>
    </row>
    <row r="656" ht="13.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c r="AA656" s="2"/>
      <c r="AB656" s="2"/>
      <c r="AC656" s="2"/>
      <c r="AD656" s="2"/>
      <c r="AE656" s="2"/>
      <c r="AF656" s="2"/>
      <c r="AG656" s="2"/>
      <c r="AH656" s="2"/>
      <c r="AI656" s="2"/>
      <c r="AJ656" s="2"/>
      <c r="AK656" s="2"/>
      <c r="AL656" s="2"/>
      <c r="AM656" s="2"/>
      <c r="AN656" s="2"/>
      <c r="AO656" s="2"/>
      <c r="AP656" s="2"/>
      <c r="AQ656" s="2"/>
      <c r="AR656" s="2"/>
      <c r="AS656" s="2"/>
      <c r="AT656" s="2"/>
      <c r="AU656" s="2"/>
      <c r="AV656" s="2"/>
      <c r="AW656" s="2"/>
      <c r="AX656" s="2"/>
      <c r="AY656" s="2"/>
      <c r="AZ656" s="2"/>
      <c r="BA656" s="2"/>
      <c r="BB656" s="2"/>
      <c r="BC656" s="2"/>
      <c r="BD656" s="2"/>
      <c r="BE656" s="2"/>
    </row>
    <row r="657" ht="13.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c r="AA657" s="2"/>
      <c r="AB657" s="2"/>
      <c r="AC657" s="2"/>
      <c r="AD657" s="2"/>
      <c r="AE657" s="2"/>
      <c r="AF657" s="2"/>
      <c r="AG657" s="2"/>
      <c r="AH657" s="2"/>
      <c r="AI657" s="2"/>
      <c r="AJ657" s="2"/>
      <c r="AK657" s="2"/>
      <c r="AL657" s="2"/>
      <c r="AM657" s="2"/>
      <c r="AN657" s="2"/>
      <c r="AO657" s="2"/>
      <c r="AP657" s="2"/>
      <c r="AQ657" s="2"/>
      <c r="AR657" s="2"/>
      <c r="AS657" s="2"/>
      <c r="AT657" s="2"/>
      <c r="AU657" s="2"/>
      <c r="AV657" s="2"/>
      <c r="AW657" s="2"/>
      <c r="AX657" s="2"/>
      <c r="AY657" s="2"/>
      <c r="AZ657" s="2"/>
      <c r="BA657" s="2"/>
      <c r="BB657" s="2"/>
      <c r="BC657" s="2"/>
      <c r="BD657" s="2"/>
      <c r="BE657" s="2"/>
    </row>
    <row r="658" ht="13.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c r="AA658" s="2"/>
      <c r="AB658" s="2"/>
      <c r="AC658" s="2"/>
      <c r="AD658" s="2"/>
      <c r="AE658" s="2"/>
      <c r="AF658" s="2"/>
      <c r="AG658" s="2"/>
      <c r="AH658" s="2"/>
      <c r="AI658" s="2"/>
      <c r="AJ658" s="2"/>
      <c r="AK658" s="2"/>
      <c r="AL658" s="2"/>
      <c r="AM658" s="2"/>
      <c r="AN658" s="2"/>
      <c r="AO658" s="2"/>
      <c r="AP658" s="2"/>
      <c r="AQ658" s="2"/>
      <c r="AR658" s="2"/>
      <c r="AS658" s="2"/>
      <c r="AT658" s="2"/>
      <c r="AU658" s="2"/>
      <c r="AV658" s="2"/>
      <c r="AW658" s="2"/>
      <c r="AX658" s="2"/>
      <c r="AY658" s="2"/>
      <c r="AZ658" s="2"/>
      <c r="BA658" s="2"/>
      <c r="BB658" s="2"/>
      <c r="BC658" s="2"/>
      <c r="BD658" s="2"/>
      <c r="BE658" s="2"/>
    </row>
    <row r="659" ht="13.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c r="AA659" s="2"/>
      <c r="AB659" s="2"/>
      <c r="AC659" s="2"/>
      <c r="AD659" s="2"/>
      <c r="AE659" s="2"/>
      <c r="AF659" s="2"/>
      <c r="AG659" s="2"/>
      <c r="AH659" s="2"/>
      <c r="AI659" s="2"/>
      <c r="AJ659" s="2"/>
      <c r="AK659" s="2"/>
      <c r="AL659" s="2"/>
      <c r="AM659" s="2"/>
      <c r="AN659" s="2"/>
      <c r="AO659" s="2"/>
      <c r="AP659" s="2"/>
      <c r="AQ659" s="2"/>
      <c r="AR659" s="2"/>
      <c r="AS659" s="2"/>
      <c r="AT659" s="2"/>
      <c r="AU659" s="2"/>
      <c r="AV659" s="2"/>
      <c r="AW659" s="2"/>
      <c r="AX659" s="2"/>
      <c r="AY659" s="2"/>
      <c r="AZ659" s="2"/>
      <c r="BA659" s="2"/>
      <c r="BB659" s="2"/>
      <c r="BC659" s="2"/>
      <c r="BD659" s="2"/>
      <c r="BE659" s="2"/>
    </row>
    <row r="660" ht="13.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c r="AA660" s="2"/>
      <c r="AB660" s="2"/>
      <c r="AC660" s="2"/>
      <c r="AD660" s="2"/>
      <c r="AE660" s="2"/>
      <c r="AF660" s="2"/>
      <c r="AG660" s="2"/>
      <c r="AH660" s="2"/>
      <c r="AI660" s="2"/>
      <c r="AJ660" s="2"/>
      <c r="AK660" s="2"/>
      <c r="AL660" s="2"/>
      <c r="AM660" s="2"/>
      <c r="AN660" s="2"/>
      <c r="AO660" s="2"/>
      <c r="AP660" s="2"/>
      <c r="AQ660" s="2"/>
      <c r="AR660" s="2"/>
      <c r="AS660" s="2"/>
      <c r="AT660" s="2"/>
      <c r="AU660" s="2"/>
      <c r="AV660" s="2"/>
      <c r="AW660" s="2"/>
      <c r="AX660" s="2"/>
      <c r="AY660" s="2"/>
      <c r="AZ660" s="2"/>
      <c r="BA660" s="2"/>
      <c r="BB660" s="2"/>
      <c r="BC660" s="2"/>
      <c r="BD660" s="2"/>
      <c r="BE660" s="2"/>
    </row>
    <row r="661" ht="13.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c r="AA661" s="2"/>
      <c r="AB661" s="2"/>
      <c r="AC661" s="2"/>
      <c r="AD661" s="2"/>
      <c r="AE661" s="2"/>
      <c r="AF661" s="2"/>
      <c r="AG661" s="2"/>
      <c r="AH661" s="2"/>
      <c r="AI661" s="2"/>
      <c r="AJ661" s="2"/>
      <c r="AK661" s="2"/>
      <c r="AL661" s="2"/>
      <c r="AM661" s="2"/>
      <c r="AN661" s="2"/>
      <c r="AO661" s="2"/>
      <c r="AP661" s="2"/>
      <c r="AQ661" s="2"/>
      <c r="AR661" s="2"/>
      <c r="AS661" s="2"/>
      <c r="AT661" s="2"/>
      <c r="AU661" s="2"/>
      <c r="AV661" s="2"/>
      <c r="AW661" s="2"/>
      <c r="AX661" s="2"/>
      <c r="AY661" s="2"/>
      <c r="AZ661" s="2"/>
      <c r="BA661" s="2"/>
      <c r="BB661" s="2"/>
      <c r="BC661" s="2"/>
      <c r="BD661" s="2"/>
      <c r="BE661" s="2"/>
    </row>
    <row r="662" ht="13.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c r="AA662" s="2"/>
      <c r="AB662" s="2"/>
      <c r="AC662" s="2"/>
      <c r="AD662" s="2"/>
      <c r="AE662" s="2"/>
      <c r="AF662" s="2"/>
      <c r="AG662" s="2"/>
      <c r="AH662" s="2"/>
      <c r="AI662" s="2"/>
      <c r="AJ662" s="2"/>
      <c r="AK662" s="2"/>
      <c r="AL662" s="2"/>
      <c r="AM662" s="2"/>
      <c r="AN662" s="2"/>
      <c r="AO662" s="2"/>
      <c r="AP662" s="2"/>
      <c r="AQ662" s="2"/>
      <c r="AR662" s="2"/>
      <c r="AS662" s="2"/>
      <c r="AT662" s="2"/>
      <c r="AU662" s="2"/>
      <c r="AV662" s="2"/>
      <c r="AW662" s="2"/>
      <c r="AX662" s="2"/>
      <c r="AY662" s="2"/>
      <c r="AZ662" s="2"/>
      <c r="BA662" s="2"/>
      <c r="BB662" s="2"/>
      <c r="BC662" s="2"/>
      <c r="BD662" s="2"/>
      <c r="BE662" s="2"/>
    </row>
    <row r="663" ht="13.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c r="AA663" s="2"/>
      <c r="AB663" s="2"/>
      <c r="AC663" s="2"/>
      <c r="AD663" s="2"/>
      <c r="AE663" s="2"/>
      <c r="AF663" s="2"/>
      <c r="AG663" s="2"/>
      <c r="AH663" s="2"/>
      <c r="AI663" s="2"/>
      <c r="AJ663" s="2"/>
      <c r="AK663" s="2"/>
      <c r="AL663" s="2"/>
      <c r="AM663" s="2"/>
      <c r="AN663" s="2"/>
      <c r="AO663" s="2"/>
      <c r="AP663" s="2"/>
      <c r="AQ663" s="2"/>
      <c r="AR663" s="2"/>
      <c r="AS663" s="2"/>
      <c r="AT663" s="2"/>
      <c r="AU663" s="2"/>
      <c r="AV663" s="2"/>
      <c r="AW663" s="2"/>
      <c r="AX663" s="2"/>
      <c r="AY663" s="2"/>
      <c r="AZ663" s="2"/>
      <c r="BA663" s="2"/>
      <c r="BB663" s="2"/>
      <c r="BC663" s="2"/>
      <c r="BD663" s="2"/>
      <c r="BE663" s="2"/>
    </row>
    <row r="664" ht="13.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c r="AA664" s="2"/>
      <c r="AB664" s="2"/>
      <c r="AC664" s="2"/>
      <c r="AD664" s="2"/>
      <c r="AE664" s="2"/>
      <c r="AF664" s="2"/>
      <c r="AG664" s="2"/>
      <c r="AH664" s="2"/>
      <c r="AI664" s="2"/>
      <c r="AJ664" s="2"/>
      <c r="AK664" s="2"/>
      <c r="AL664" s="2"/>
      <c r="AM664" s="2"/>
      <c r="AN664" s="2"/>
      <c r="AO664" s="2"/>
      <c r="AP664" s="2"/>
      <c r="AQ664" s="2"/>
      <c r="AR664" s="2"/>
      <c r="AS664" s="2"/>
      <c r="AT664" s="2"/>
      <c r="AU664" s="2"/>
      <c r="AV664" s="2"/>
      <c r="AW664" s="2"/>
      <c r="AX664" s="2"/>
      <c r="AY664" s="2"/>
      <c r="AZ664" s="2"/>
      <c r="BA664" s="2"/>
      <c r="BB664" s="2"/>
      <c r="BC664" s="2"/>
      <c r="BD664" s="2"/>
      <c r="BE664" s="2"/>
    </row>
    <row r="665" ht="13.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c r="AA665" s="2"/>
      <c r="AB665" s="2"/>
      <c r="AC665" s="2"/>
      <c r="AD665" s="2"/>
      <c r="AE665" s="2"/>
      <c r="AF665" s="2"/>
      <c r="AG665" s="2"/>
      <c r="AH665" s="2"/>
      <c r="AI665" s="2"/>
      <c r="AJ665" s="2"/>
      <c r="AK665" s="2"/>
      <c r="AL665" s="2"/>
      <c r="AM665" s="2"/>
      <c r="AN665" s="2"/>
      <c r="AO665" s="2"/>
      <c r="AP665" s="2"/>
      <c r="AQ665" s="2"/>
      <c r="AR665" s="2"/>
      <c r="AS665" s="2"/>
      <c r="AT665" s="2"/>
      <c r="AU665" s="2"/>
      <c r="AV665" s="2"/>
      <c r="AW665" s="2"/>
      <c r="AX665" s="2"/>
      <c r="AY665" s="2"/>
      <c r="AZ665" s="2"/>
      <c r="BA665" s="2"/>
      <c r="BB665" s="2"/>
      <c r="BC665" s="2"/>
      <c r="BD665" s="2"/>
      <c r="BE665" s="2"/>
    </row>
    <row r="666" ht="13.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c r="AA666" s="2"/>
      <c r="AB666" s="2"/>
      <c r="AC666" s="2"/>
      <c r="AD666" s="2"/>
      <c r="AE666" s="2"/>
      <c r="AF666" s="2"/>
      <c r="AG666" s="2"/>
      <c r="AH666" s="2"/>
      <c r="AI666" s="2"/>
      <c r="AJ666" s="2"/>
      <c r="AK666" s="2"/>
      <c r="AL666" s="2"/>
      <c r="AM666" s="2"/>
      <c r="AN666" s="2"/>
      <c r="AO666" s="2"/>
      <c r="AP666" s="2"/>
      <c r="AQ666" s="2"/>
      <c r="AR666" s="2"/>
      <c r="AS666" s="2"/>
      <c r="AT666" s="2"/>
      <c r="AU666" s="2"/>
      <c r="AV666" s="2"/>
      <c r="AW666" s="2"/>
      <c r="AX666" s="2"/>
      <c r="AY666" s="2"/>
      <c r="AZ666" s="2"/>
      <c r="BA666" s="2"/>
      <c r="BB666" s="2"/>
      <c r="BC666" s="2"/>
      <c r="BD666" s="2"/>
      <c r="BE666" s="2"/>
    </row>
    <row r="667" ht="13.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c r="AA667" s="2"/>
      <c r="AB667" s="2"/>
      <c r="AC667" s="2"/>
      <c r="AD667" s="2"/>
      <c r="AE667" s="2"/>
      <c r="AF667" s="2"/>
      <c r="AG667" s="2"/>
      <c r="AH667" s="2"/>
      <c r="AI667" s="2"/>
      <c r="AJ667" s="2"/>
      <c r="AK667" s="2"/>
      <c r="AL667" s="2"/>
      <c r="AM667" s="2"/>
      <c r="AN667" s="2"/>
      <c r="AO667" s="2"/>
      <c r="AP667" s="2"/>
      <c r="AQ667" s="2"/>
      <c r="AR667" s="2"/>
      <c r="AS667" s="2"/>
      <c r="AT667" s="2"/>
      <c r="AU667" s="2"/>
      <c r="AV667" s="2"/>
      <c r="AW667" s="2"/>
      <c r="AX667" s="2"/>
      <c r="AY667" s="2"/>
      <c r="AZ667" s="2"/>
      <c r="BA667" s="2"/>
      <c r="BB667" s="2"/>
      <c r="BC667" s="2"/>
      <c r="BD667" s="2"/>
      <c r="BE667" s="2"/>
    </row>
    <row r="668" ht="13.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c r="AA668" s="2"/>
      <c r="AB668" s="2"/>
      <c r="AC668" s="2"/>
      <c r="AD668" s="2"/>
      <c r="AE668" s="2"/>
      <c r="AF668" s="2"/>
      <c r="AG668" s="2"/>
      <c r="AH668" s="2"/>
      <c r="AI668" s="2"/>
      <c r="AJ668" s="2"/>
      <c r="AK668" s="2"/>
      <c r="AL668" s="2"/>
      <c r="AM668" s="2"/>
      <c r="AN668" s="2"/>
      <c r="AO668" s="2"/>
      <c r="AP668" s="2"/>
      <c r="AQ668" s="2"/>
      <c r="AR668" s="2"/>
      <c r="AS668" s="2"/>
      <c r="AT668" s="2"/>
      <c r="AU668" s="2"/>
      <c r="AV668" s="2"/>
      <c r="AW668" s="2"/>
      <c r="AX668" s="2"/>
      <c r="AY668" s="2"/>
      <c r="AZ668" s="2"/>
      <c r="BA668" s="2"/>
      <c r="BB668" s="2"/>
      <c r="BC668" s="2"/>
      <c r="BD668" s="2"/>
      <c r="BE668" s="2"/>
    </row>
    <row r="669" ht="13.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c r="AA669" s="2"/>
      <c r="AB669" s="2"/>
      <c r="AC669" s="2"/>
      <c r="AD669" s="2"/>
      <c r="AE669" s="2"/>
      <c r="AF669" s="2"/>
      <c r="AG669" s="2"/>
      <c r="AH669" s="2"/>
      <c r="AI669" s="2"/>
      <c r="AJ669" s="2"/>
      <c r="AK669" s="2"/>
      <c r="AL669" s="2"/>
      <c r="AM669" s="2"/>
      <c r="AN669" s="2"/>
      <c r="AO669" s="2"/>
      <c r="AP669" s="2"/>
      <c r="AQ669" s="2"/>
      <c r="AR669" s="2"/>
      <c r="AS669" s="2"/>
      <c r="AT669" s="2"/>
      <c r="AU669" s="2"/>
      <c r="AV669" s="2"/>
      <c r="AW669" s="2"/>
      <c r="AX669" s="2"/>
      <c r="AY669" s="2"/>
      <c r="AZ669" s="2"/>
      <c r="BA669" s="2"/>
      <c r="BB669" s="2"/>
      <c r="BC669" s="2"/>
      <c r="BD669" s="2"/>
      <c r="BE669" s="2"/>
    </row>
    <row r="670" ht="13.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c r="AA670" s="2"/>
      <c r="AB670" s="2"/>
      <c r="AC670" s="2"/>
      <c r="AD670" s="2"/>
      <c r="AE670" s="2"/>
      <c r="AF670" s="2"/>
      <c r="AG670" s="2"/>
      <c r="AH670" s="2"/>
      <c r="AI670" s="2"/>
      <c r="AJ670" s="2"/>
      <c r="AK670" s="2"/>
      <c r="AL670" s="2"/>
      <c r="AM670" s="2"/>
      <c r="AN670" s="2"/>
      <c r="AO670" s="2"/>
      <c r="AP670" s="2"/>
      <c r="AQ670" s="2"/>
      <c r="AR670" s="2"/>
      <c r="AS670" s="2"/>
      <c r="AT670" s="2"/>
      <c r="AU670" s="2"/>
      <c r="AV670" s="2"/>
      <c r="AW670" s="2"/>
      <c r="AX670" s="2"/>
      <c r="AY670" s="2"/>
      <c r="AZ670" s="2"/>
      <c r="BA670" s="2"/>
      <c r="BB670" s="2"/>
      <c r="BC670" s="2"/>
      <c r="BD670" s="2"/>
      <c r="BE670" s="2"/>
    </row>
    <row r="671" ht="13.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c r="AA671" s="2"/>
      <c r="AB671" s="2"/>
      <c r="AC671" s="2"/>
      <c r="AD671" s="2"/>
      <c r="AE671" s="2"/>
      <c r="AF671" s="2"/>
      <c r="AG671" s="2"/>
      <c r="AH671" s="2"/>
      <c r="AI671" s="2"/>
      <c r="AJ671" s="2"/>
      <c r="AK671" s="2"/>
      <c r="AL671" s="2"/>
      <c r="AM671" s="2"/>
      <c r="AN671" s="2"/>
      <c r="AO671" s="2"/>
      <c r="AP671" s="2"/>
      <c r="AQ671" s="2"/>
      <c r="AR671" s="2"/>
      <c r="AS671" s="2"/>
      <c r="AT671" s="2"/>
      <c r="AU671" s="2"/>
      <c r="AV671" s="2"/>
      <c r="AW671" s="2"/>
      <c r="AX671" s="2"/>
      <c r="AY671" s="2"/>
      <c r="AZ671" s="2"/>
      <c r="BA671" s="2"/>
      <c r="BB671" s="2"/>
      <c r="BC671" s="2"/>
      <c r="BD671" s="2"/>
      <c r="BE671" s="2"/>
    </row>
    <row r="672" ht="13.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c r="AA672" s="2"/>
      <c r="AB672" s="2"/>
      <c r="AC672" s="2"/>
      <c r="AD672" s="2"/>
      <c r="AE672" s="2"/>
      <c r="AF672" s="2"/>
      <c r="AG672" s="2"/>
      <c r="AH672" s="2"/>
      <c r="AI672" s="2"/>
      <c r="AJ672" s="2"/>
      <c r="AK672" s="2"/>
      <c r="AL672" s="2"/>
      <c r="AM672" s="2"/>
      <c r="AN672" s="2"/>
      <c r="AO672" s="2"/>
      <c r="AP672" s="2"/>
      <c r="AQ672" s="2"/>
      <c r="AR672" s="2"/>
      <c r="AS672" s="2"/>
      <c r="AT672" s="2"/>
      <c r="AU672" s="2"/>
      <c r="AV672" s="2"/>
      <c r="AW672" s="2"/>
      <c r="AX672" s="2"/>
      <c r="AY672" s="2"/>
      <c r="AZ672" s="2"/>
      <c r="BA672" s="2"/>
      <c r="BB672" s="2"/>
      <c r="BC672" s="2"/>
      <c r="BD672" s="2"/>
      <c r="BE672" s="2"/>
    </row>
    <row r="673" ht="13.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c r="AA673" s="2"/>
      <c r="AB673" s="2"/>
      <c r="AC673" s="2"/>
      <c r="AD673" s="2"/>
      <c r="AE673" s="2"/>
      <c r="AF673" s="2"/>
      <c r="AG673" s="2"/>
      <c r="AH673" s="2"/>
      <c r="AI673" s="2"/>
      <c r="AJ673" s="2"/>
      <c r="AK673" s="2"/>
      <c r="AL673" s="2"/>
      <c r="AM673" s="2"/>
      <c r="AN673" s="2"/>
      <c r="AO673" s="2"/>
      <c r="AP673" s="2"/>
      <c r="AQ673" s="2"/>
      <c r="AR673" s="2"/>
      <c r="AS673" s="2"/>
      <c r="AT673" s="2"/>
      <c r="AU673" s="2"/>
      <c r="AV673" s="2"/>
      <c r="AW673" s="2"/>
      <c r="AX673" s="2"/>
      <c r="AY673" s="2"/>
      <c r="AZ673" s="2"/>
      <c r="BA673" s="2"/>
      <c r="BB673" s="2"/>
      <c r="BC673" s="2"/>
      <c r="BD673" s="2"/>
      <c r="BE673" s="2"/>
    </row>
    <row r="674" ht="13.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c r="AA674" s="2"/>
      <c r="AB674" s="2"/>
      <c r="AC674" s="2"/>
      <c r="AD674" s="2"/>
      <c r="AE674" s="2"/>
      <c r="AF674" s="2"/>
      <c r="AG674" s="2"/>
      <c r="AH674" s="2"/>
      <c r="AI674" s="2"/>
      <c r="AJ674" s="2"/>
      <c r="AK674" s="2"/>
      <c r="AL674" s="2"/>
      <c r="AM674" s="2"/>
      <c r="AN674" s="2"/>
      <c r="AO674" s="2"/>
      <c r="AP674" s="2"/>
      <c r="AQ674" s="2"/>
      <c r="AR674" s="2"/>
      <c r="AS674" s="2"/>
      <c r="AT674" s="2"/>
      <c r="AU674" s="2"/>
      <c r="AV674" s="2"/>
      <c r="AW674" s="2"/>
      <c r="AX674" s="2"/>
      <c r="AY674" s="2"/>
      <c r="AZ674" s="2"/>
      <c r="BA674" s="2"/>
      <c r="BB674" s="2"/>
      <c r="BC674" s="2"/>
      <c r="BD674" s="2"/>
      <c r="BE674" s="2"/>
    </row>
    <row r="675" ht="13.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c r="AA675" s="2"/>
      <c r="AB675" s="2"/>
      <c r="AC675" s="2"/>
      <c r="AD675" s="2"/>
      <c r="AE675" s="2"/>
      <c r="AF675" s="2"/>
      <c r="AG675" s="2"/>
      <c r="AH675" s="2"/>
      <c r="AI675" s="2"/>
      <c r="AJ675" s="2"/>
      <c r="AK675" s="2"/>
      <c r="AL675" s="2"/>
      <c r="AM675" s="2"/>
      <c r="AN675" s="2"/>
      <c r="AO675" s="2"/>
      <c r="AP675" s="2"/>
      <c r="AQ675" s="2"/>
      <c r="AR675" s="2"/>
      <c r="AS675" s="2"/>
      <c r="AT675" s="2"/>
      <c r="AU675" s="2"/>
      <c r="AV675" s="2"/>
      <c r="AW675" s="2"/>
      <c r="AX675" s="2"/>
      <c r="AY675" s="2"/>
      <c r="AZ675" s="2"/>
      <c r="BA675" s="2"/>
      <c r="BB675" s="2"/>
      <c r="BC675" s="2"/>
      <c r="BD675" s="2"/>
      <c r="BE675" s="2"/>
    </row>
    <row r="676" ht="13.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c r="AA676" s="2"/>
      <c r="AB676" s="2"/>
      <c r="AC676" s="2"/>
      <c r="AD676" s="2"/>
      <c r="AE676" s="2"/>
      <c r="AF676" s="2"/>
      <c r="AG676" s="2"/>
      <c r="AH676" s="2"/>
      <c r="AI676" s="2"/>
      <c r="AJ676" s="2"/>
      <c r="AK676" s="2"/>
      <c r="AL676" s="2"/>
      <c r="AM676" s="2"/>
      <c r="AN676" s="2"/>
      <c r="AO676" s="2"/>
      <c r="AP676" s="2"/>
      <c r="AQ676" s="2"/>
      <c r="AR676" s="2"/>
      <c r="AS676" s="2"/>
      <c r="AT676" s="2"/>
      <c r="AU676" s="2"/>
      <c r="AV676" s="2"/>
      <c r="AW676" s="2"/>
      <c r="AX676" s="2"/>
      <c r="AY676" s="2"/>
      <c r="AZ676" s="2"/>
      <c r="BA676" s="2"/>
      <c r="BB676" s="2"/>
      <c r="BC676" s="2"/>
      <c r="BD676" s="2"/>
      <c r="BE676" s="2"/>
    </row>
    <row r="677" ht="13.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c r="AA677" s="2"/>
      <c r="AB677" s="2"/>
      <c r="AC677" s="2"/>
      <c r="AD677" s="2"/>
      <c r="AE677" s="2"/>
      <c r="AF677" s="2"/>
      <c r="AG677" s="2"/>
      <c r="AH677" s="2"/>
      <c r="AI677" s="2"/>
      <c r="AJ677" s="2"/>
      <c r="AK677" s="2"/>
      <c r="AL677" s="2"/>
      <c r="AM677" s="2"/>
      <c r="AN677" s="2"/>
      <c r="AO677" s="2"/>
      <c r="AP677" s="2"/>
      <c r="AQ677" s="2"/>
      <c r="AR677" s="2"/>
      <c r="AS677" s="2"/>
      <c r="AT677" s="2"/>
      <c r="AU677" s="2"/>
      <c r="AV677" s="2"/>
      <c r="AW677" s="2"/>
      <c r="AX677" s="2"/>
      <c r="AY677" s="2"/>
      <c r="AZ677" s="2"/>
      <c r="BA677" s="2"/>
      <c r="BB677" s="2"/>
      <c r="BC677" s="2"/>
      <c r="BD677" s="2"/>
      <c r="BE677" s="2"/>
    </row>
    <row r="678" ht="13.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c r="AA678" s="2"/>
      <c r="AB678" s="2"/>
      <c r="AC678" s="2"/>
      <c r="AD678" s="2"/>
      <c r="AE678" s="2"/>
      <c r="AF678" s="2"/>
      <c r="AG678" s="2"/>
      <c r="AH678" s="2"/>
      <c r="AI678" s="2"/>
      <c r="AJ678" s="2"/>
      <c r="AK678" s="2"/>
      <c r="AL678" s="2"/>
      <c r="AM678" s="2"/>
      <c r="AN678" s="2"/>
      <c r="AO678" s="2"/>
      <c r="AP678" s="2"/>
      <c r="AQ678" s="2"/>
      <c r="AR678" s="2"/>
      <c r="AS678" s="2"/>
      <c r="AT678" s="2"/>
      <c r="AU678" s="2"/>
      <c r="AV678" s="2"/>
      <c r="AW678" s="2"/>
      <c r="AX678" s="2"/>
      <c r="AY678" s="2"/>
      <c r="AZ678" s="2"/>
      <c r="BA678" s="2"/>
      <c r="BB678" s="2"/>
      <c r="BC678" s="2"/>
      <c r="BD678" s="2"/>
      <c r="BE678" s="2"/>
    </row>
    <row r="679" ht="13.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c r="AA679" s="2"/>
      <c r="AB679" s="2"/>
      <c r="AC679" s="2"/>
      <c r="AD679" s="2"/>
      <c r="AE679" s="2"/>
      <c r="AF679" s="2"/>
      <c r="AG679" s="2"/>
      <c r="AH679" s="2"/>
      <c r="AI679" s="2"/>
      <c r="AJ679" s="2"/>
      <c r="AK679" s="2"/>
      <c r="AL679" s="2"/>
      <c r="AM679" s="2"/>
      <c r="AN679" s="2"/>
      <c r="AO679" s="2"/>
      <c r="AP679" s="2"/>
      <c r="AQ679" s="2"/>
      <c r="AR679" s="2"/>
      <c r="AS679" s="2"/>
      <c r="AT679" s="2"/>
      <c r="AU679" s="2"/>
      <c r="AV679" s="2"/>
      <c r="AW679" s="2"/>
      <c r="AX679" s="2"/>
      <c r="AY679" s="2"/>
      <c r="AZ679" s="2"/>
      <c r="BA679" s="2"/>
      <c r="BB679" s="2"/>
      <c r="BC679" s="2"/>
      <c r="BD679" s="2"/>
      <c r="BE679" s="2"/>
    </row>
    <row r="680" ht="13.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c r="AA680" s="2"/>
      <c r="AB680" s="2"/>
      <c r="AC680" s="2"/>
      <c r="AD680" s="2"/>
      <c r="AE680" s="2"/>
      <c r="AF680" s="2"/>
      <c r="AG680" s="2"/>
      <c r="AH680" s="2"/>
      <c r="AI680" s="2"/>
      <c r="AJ680" s="2"/>
      <c r="AK680" s="2"/>
      <c r="AL680" s="2"/>
      <c r="AM680" s="2"/>
      <c r="AN680" s="2"/>
      <c r="AO680" s="2"/>
      <c r="AP680" s="2"/>
      <c r="AQ680" s="2"/>
      <c r="AR680" s="2"/>
      <c r="AS680" s="2"/>
      <c r="AT680" s="2"/>
      <c r="AU680" s="2"/>
      <c r="AV680" s="2"/>
      <c r="AW680" s="2"/>
      <c r="AX680" s="2"/>
      <c r="AY680" s="2"/>
      <c r="AZ680" s="2"/>
      <c r="BA680" s="2"/>
      <c r="BB680" s="2"/>
      <c r="BC680" s="2"/>
      <c r="BD680" s="2"/>
      <c r="BE680" s="2"/>
    </row>
    <row r="681" ht="13.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c r="AA681" s="2"/>
      <c r="AB681" s="2"/>
      <c r="AC681" s="2"/>
      <c r="AD681" s="2"/>
      <c r="AE681" s="2"/>
      <c r="AF681" s="2"/>
      <c r="AG681" s="2"/>
      <c r="AH681" s="2"/>
      <c r="AI681" s="2"/>
      <c r="AJ681" s="2"/>
      <c r="AK681" s="2"/>
      <c r="AL681" s="2"/>
      <c r="AM681" s="2"/>
      <c r="AN681" s="2"/>
      <c r="AO681" s="2"/>
      <c r="AP681" s="2"/>
      <c r="AQ681" s="2"/>
      <c r="AR681" s="2"/>
      <c r="AS681" s="2"/>
      <c r="AT681" s="2"/>
      <c r="AU681" s="2"/>
      <c r="AV681" s="2"/>
      <c r="AW681" s="2"/>
      <c r="AX681" s="2"/>
      <c r="AY681" s="2"/>
      <c r="AZ681" s="2"/>
      <c r="BA681" s="2"/>
      <c r="BB681" s="2"/>
      <c r="BC681" s="2"/>
      <c r="BD681" s="2"/>
      <c r="BE681" s="2"/>
    </row>
    <row r="682" ht="13.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c r="AA682" s="2"/>
      <c r="AB682" s="2"/>
      <c r="AC682" s="2"/>
      <c r="AD682" s="2"/>
      <c r="AE682" s="2"/>
      <c r="AF682" s="2"/>
      <c r="AG682" s="2"/>
      <c r="AH682" s="2"/>
      <c r="AI682" s="2"/>
      <c r="AJ682" s="2"/>
      <c r="AK682" s="2"/>
      <c r="AL682" s="2"/>
      <c r="AM682" s="2"/>
      <c r="AN682" s="2"/>
      <c r="AO682" s="2"/>
      <c r="AP682" s="2"/>
      <c r="AQ682" s="2"/>
      <c r="AR682" s="2"/>
      <c r="AS682" s="2"/>
      <c r="AT682" s="2"/>
      <c r="AU682" s="2"/>
      <c r="AV682" s="2"/>
      <c r="AW682" s="2"/>
      <c r="AX682" s="2"/>
      <c r="AY682" s="2"/>
      <c r="AZ682" s="2"/>
      <c r="BA682" s="2"/>
      <c r="BB682" s="2"/>
      <c r="BC682" s="2"/>
      <c r="BD682" s="2"/>
      <c r="BE682" s="2"/>
    </row>
    <row r="683" ht="13.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c r="AA683" s="2"/>
      <c r="AB683" s="2"/>
      <c r="AC683" s="2"/>
      <c r="AD683" s="2"/>
      <c r="AE683" s="2"/>
      <c r="AF683" s="2"/>
      <c r="AG683" s="2"/>
      <c r="AH683" s="2"/>
      <c r="AI683" s="2"/>
      <c r="AJ683" s="2"/>
      <c r="AK683" s="2"/>
      <c r="AL683" s="2"/>
      <c r="AM683" s="2"/>
      <c r="AN683" s="2"/>
      <c r="AO683" s="2"/>
      <c r="AP683" s="2"/>
      <c r="AQ683" s="2"/>
      <c r="AR683" s="2"/>
      <c r="AS683" s="2"/>
      <c r="AT683" s="2"/>
      <c r="AU683" s="2"/>
      <c r="AV683" s="2"/>
      <c r="AW683" s="2"/>
      <c r="AX683" s="2"/>
      <c r="AY683" s="2"/>
      <c r="AZ683" s="2"/>
      <c r="BA683" s="2"/>
      <c r="BB683" s="2"/>
      <c r="BC683" s="2"/>
      <c r="BD683" s="2"/>
      <c r="BE683" s="2"/>
    </row>
    <row r="684" ht="13.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c r="AA684" s="2"/>
      <c r="AB684" s="2"/>
      <c r="AC684" s="2"/>
      <c r="AD684" s="2"/>
      <c r="AE684" s="2"/>
      <c r="AF684" s="2"/>
      <c r="AG684" s="2"/>
      <c r="AH684" s="2"/>
      <c r="AI684" s="2"/>
      <c r="AJ684" s="2"/>
      <c r="AK684" s="2"/>
      <c r="AL684" s="2"/>
      <c r="AM684" s="2"/>
      <c r="AN684" s="2"/>
      <c r="AO684" s="2"/>
      <c r="AP684" s="2"/>
      <c r="AQ684" s="2"/>
      <c r="AR684" s="2"/>
      <c r="AS684" s="2"/>
      <c r="AT684" s="2"/>
      <c r="AU684" s="2"/>
      <c r="AV684" s="2"/>
      <c r="AW684" s="2"/>
      <c r="AX684" s="2"/>
      <c r="AY684" s="2"/>
      <c r="AZ684" s="2"/>
      <c r="BA684" s="2"/>
      <c r="BB684" s="2"/>
      <c r="BC684" s="2"/>
      <c r="BD684" s="2"/>
      <c r="BE684" s="2"/>
    </row>
    <row r="685" ht="13.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c r="AA685" s="2"/>
      <c r="AB685" s="2"/>
      <c r="AC685" s="2"/>
      <c r="AD685" s="2"/>
      <c r="AE685" s="2"/>
      <c r="AF685" s="2"/>
      <c r="AG685" s="2"/>
      <c r="AH685" s="2"/>
      <c r="AI685" s="2"/>
      <c r="AJ685" s="2"/>
      <c r="AK685" s="2"/>
      <c r="AL685" s="2"/>
      <c r="AM685" s="2"/>
      <c r="AN685" s="2"/>
      <c r="AO685" s="2"/>
      <c r="AP685" s="2"/>
      <c r="AQ685" s="2"/>
      <c r="AR685" s="2"/>
      <c r="AS685" s="2"/>
      <c r="AT685" s="2"/>
      <c r="AU685" s="2"/>
      <c r="AV685" s="2"/>
      <c r="AW685" s="2"/>
      <c r="AX685" s="2"/>
      <c r="AY685" s="2"/>
      <c r="AZ685" s="2"/>
      <c r="BA685" s="2"/>
      <c r="BB685" s="2"/>
      <c r="BC685" s="2"/>
      <c r="BD685" s="2"/>
      <c r="BE685" s="2"/>
    </row>
    <row r="686" ht="13.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c r="AA686" s="2"/>
      <c r="AB686" s="2"/>
      <c r="AC686" s="2"/>
      <c r="AD686" s="2"/>
      <c r="AE686" s="2"/>
      <c r="AF686" s="2"/>
      <c r="AG686" s="2"/>
      <c r="AH686" s="2"/>
      <c r="AI686" s="2"/>
      <c r="AJ686" s="2"/>
      <c r="AK686" s="2"/>
      <c r="AL686" s="2"/>
      <c r="AM686" s="2"/>
      <c r="AN686" s="2"/>
      <c r="AO686" s="2"/>
      <c r="AP686" s="2"/>
      <c r="AQ686" s="2"/>
      <c r="AR686" s="2"/>
      <c r="AS686" s="2"/>
      <c r="AT686" s="2"/>
      <c r="AU686" s="2"/>
      <c r="AV686" s="2"/>
      <c r="AW686" s="2"/>
      <c r="AX686" s="2"/>
      <c r="AY686" s="2"/>
      <c r="AZ686" s="2"/>
      <c r="BA686" s="2"/>
      <c r="BB686" s="2"/>
      <c r="BC686" s="2"/>
      <c r="BD686" s="2"/>
      <c r="BE686" s="2"/>
    </row>
    <row r="687" ht="13.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c r="AA687" s="2"/>
      <c r="AB687" s="2"/>
      <c r="AC687" s="2"/>
      <c r="AD687" s="2"/>
      <c r="AE687" s="2"/>
      <c r="AF687" s="2"/>
      <c r="AG687" s="2"/>
      <c r="AH687" s="2"/>
      <c r="AI687" s="2"/>
      <c r="AJ687" s="2"/>
      <c r="AK687" s="2"/>
      <c r="AL687" s="2"/>
      <c r="AM687" s="2"/>
      <c r="AN687" s="2"/>
      <c r="AO687" s="2"/>
      <c r="AP687" s="2"/>
      <c r="AQ687" s="2"/>
      <c r="AR687" s="2"/>
      <c r="AS687" s="2"/>
      <c r="AT687" s="2"/>
      <c r="AU687" s="2"/>
      <c r="AV687" s="2"/>
      <c r="AW687" s="2"/>
      <c r="AX687" s="2"/>
      <c r="AY687" s="2"/>
      <c r="AZ687" s="2"/>
      <c r="BA687" s="2"/>
      <c r="BB687" s="2"/>
      <c r="BC687" s="2"/>
      <c r="BD687" s="2"/>
      <c r="BE687" s="2"/>
    </row>
    <row r="688" ht="13.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c r="AA688" s="2"/>
      <c r="AB688" s="2"/>
      <c r="AC688" s="2"/>
      <c r="AD688" s="2"/>
      <c r="AE688" s="2"/>
      <c r="AF688" s="2"/>
      <c r="AG688" s="2"/>
      <c r="AH688" s="2"/>
      <c r="AI688" s="2"/>
      <c r="AJ688" s="2"/>
      <c r="AK688" s="2"/>
      <c r="AL688" s="2"/>
      <c r="AM688" s="2"/>
      <c r="AN688" s="2"/>
      <c r="AO688" s="2"/>
      <c r="AP688" s="2"/>
      <c r="AQ688" s="2"/>
      <c r="AR688" s="2"/>
      <c r="AS688" s="2"/>
      <c r="AT688" s="2"/>
      <c r="AU688" s="2"/>
      <c r="AV688" s="2"/>
      <c r="AW688" s="2"/>
      <c r="AX688" s="2"/>
      <c r="AY688" s="2"/>
      <c r="AZ688" s="2"/>
      <c r="BA688" s="2"/>
      <c r="BB688" s="2"/>
      <c r="BC688" s="2"/>
      <c r="BD688" s="2"/>
      <c r="BE688" s="2"/>
    </row>
    <row r="689" ht="13.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c r="AA689" s="2"/>
      <c r="AB689" s="2"/>
      <c r="AC689" s="2"/>
      <c r="AD689" s="2"/>
      <c r="AE689" s="2"/>
      <c r="AF689" s="2"/>
      <c r="AG689" s="2"/>
      <c r="AH689" s="2"/>
      <c r="AI689" s="2"/>
      <c r="AJ689" s="2"/>
      <c r="AK689" s="2"/>
      <c r="AL689" s="2"/>
      <c r="AM689" s="2"/>
      <c r="AN689" s="2"/>
      <c r="AO689" s="2"/>
      <c r="AP689" s="2"/>
      <c r="AQ689" s="2"/>
      <c r="AR689" s="2"/>
      <c r="AS689" s="2"/>
      <c r="AT689" s="2"/>
      <c r="AU689" s="2"/>
      <c r="AV689" s="2"/>
      <c r="AW689" s="2"/>
      <c r="AX689" s="2"/>
      <c r="AY689" s="2"/>
      <c r="AZ689" s="2"/>
      <c r="BA689" s="2"/>
      <c r="BB689" s="2"/>
      <c r="BC689" s="2"/>
      <c r="BD689" s="2"/>
      <c r="BE689" s="2"/>
    </row>
    <row r="690" ht="13.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c r="AA690" s="2"/>
      <c r="AB690" s="2"/>
      <c r="AC690" s="2"/>
      <c r="AD690" s="2"/>
      <c r="AE690" s="2"/>
      <c r="AF690" s="2"/>
      <c r="AG690" s="2"/>
      <c r="AH690" s="2"/>
      <c r="AI690" s="2"/>
      <c r="AJ690" s="2"/>
      <c r="AK690" s="2"/>
      <c r="AL690" s="2"/>
      <c r="AM690" s="2"/>
      <c r="AN690" s="2"/>
      <c r="AO690" s="2"/>
      <c r="AP690" s="2"/>
      <c r="AQ690" s="2"/>
      <c r="AR690" s="2"/>
      <c r="AS690" s="2"/>
      <c r="AT690" s="2"/>
      <c r="AU690" s="2"/>
      <c r="AV690" s="2"/>
      <c r="AW690" s="2"/>
      <c r="AX690" s="2"/>
      <c r="AY690" s="2"/>
      <c r="AZ690" s="2"/>
      <c r="BA690" s="2"/>
      <c r="BB690" s="2"/>
      <c r="BC690" s="2"/>
      <c r="BD690" s="2"/>
      <c r="BE690" s="2"/>
    </row>
    <row r="691" ht="13.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c r="AA691" s="2"/>
      <c r="AB691" s="2"/>
      <c r="AC691" s="2"/>
      <c r="AD691" s="2"/>
      <c r="AE691" s="2"/>
      <c r="AF691" s="2"/>
      <c r="AG691" s="2"/>
      <c r="AH691" s="2"/>
      <c r="AI691" s="2"/>
      <c r="AJ691" s="2"/>
      <c r="AK691" s="2"/>
      <c r="AL691" s="2"/>
      <c r="AM691" s="2"/>
      <c r="AN691" s="2"/>
      <c r="AO691" s="2"/>
      <c r="AP691" s="2"/>
      <c r="AQ691" s="2"/>
      <c r="AR691" s="2"/>
      <c r="AS691" s="2"/>
      <c r="AT691" s="2"/>
      <c r="AU691" s="2"/>
      <c r="AV691" s="2"/>
      <c r="AW691" s="2"/>
      <c r="AX691" s="2"/>
      <c r="AY691" s="2"/>
      <c r="AZ691" s="2"/>
      <c r="BA691" s="2"/>
      <c r="BB691" s="2"/>
      <c r="BC691" s="2"/>
      <c r="BD691" s="2"/>
      <c r="BE691" s="2"/>
    </row>
    <row r="692" ht="13.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c r="AA692" s="2"/>
      <c r="AB692" s="2"/>
      <c r="AC692" s="2"/>
      <c r="AD692" s="2"/>
      <c r="AE692" s="2"/>
      <c r="AF692" s="2"/>
      <c r="AG692" s="2"/>
      <c r="AH692" s="2"/>
      <c r="AI692" s="2"/>
      <c r="AJ692" s="2"/>
      <c r="AK692" s="2"/>
      <c r="AL692" s="2"/>
      <c r="AM692" s="2"/>
      <c r="AN692" s="2"/>
      <c r="AO692" s="2"/>
      <c r="AP692" s="2"/>
      <c r="AQ692" s="2"/>
      <c r="AR692" s="2"/>
      <c r="AS692" s="2"/>
      <c r="AT692" s="2"/>
      <c r="AU692" s="2"/>
      <c r="AV692" s="2"/>
      <c r="AW692" s="2"/>
      <c r="AX692" s="2"/>
      <c r="AY692" s="2"/>
      <c r="AZ692" s="2"/>
      <c r="BA692" s="2"/>
      <c r="BB692" s="2"/>
      <c r="BC692" s="2"/>
      <c r="BD692" s="2"/>
      <c r="BE692" s="2"/>
    </row>
    <row r="693" ht="13.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c r="AA693" s="2"/>
      <c r="AB693" s="2"/>
      <c r="AC693" s="2"/>
      <c r="AD693" s="2"/>
      <c r="AE693" s="2"/>
      <c r="AF693" s="2"/>
      <c r="AG693" s="2"/>
      <c r="AH693" s="2"/>
      <c r="AI693" s="2"/>
      <c r="AJ693" s="2"/>
      <c r="AK693" s="2"/>
      <c r="AL693" s="2"/>
      <c r="AM693" s="2"/>
      <c r="AN693" s="2"/>
      <c r="AO693" s="2"/>
      <c r="AP693" s="2"/>
      <c r="AQ693" s="2"/>
      <c r="AR693" s="2"/>
      <c r="AS693" s="2"/>
      <c r="AT693" s="2"/>
      <c r="AU693" s="2"/>
      <c r="AV693" s="2"/>
      <c r="AW693" s="2"/>
      <c r="AX693" s="2"/>
      <c r="AY693" s="2"/>
      <c r="AZ693" s="2"/>
      <c r="BA693" s="2"/>
      <c r="BB693" s="2"/>
      <c r="BC693" s="2"/>
      <c r="BD693" s="2"/>
      <c r="BE693" s="2"/>
    </row>
    <row r="694" ht="13.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c r="AA694" s="2"/>
      <c r="AB694" s="2"/>
      <c r="AC694" s="2"/>
      <c r="AD694" s="2"/>
      <c r="AE694" s="2"/>
      <c r="AF694" s="2"/>
      <c r="AG694" s="2"/>
      <c r="AH694" s="2"/>
      <c r="AI694" s="2"/>
      <c r="AJ694" s="2"/>
      <c r="AK694" s="2"/>
      <c r="AL694" s="2"/>
      <c r="AM694" s="2"/>
      <c r="AN694" s="2"/>
      <c r="AO694" s="2"/>
      <c r="AP694" s="2"/>
      <c r="AQ694" s="2"/>
      <c r="AR694" s="2"/>
      <c r="AS694" s="2"/>
      <c r="AT694" s="2"/>
      <c r="AU694" s="2"/>
      <c r="AV694" s="2"/>
      <c r="AW694" s="2"/>
      <c r="AX694" s="2"/>
      <c r="AY694" s="2"/>
      <c r="AZ694" s="2"/>
      <c r="BA694" s="2"/>
      <c r="BB694" s="2"/>
      <c r="BC694" s="2"/>
      <c r="BD694" s="2"/>
      <c r="BE694" s="2"/>
    </row>
    <row r="695" ht="13.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c r="AA695" s="2"/>
      <c r="AB695" s="2"/>
      <c r="AC695" s="2"/>
      <c r="AD695" s="2"/>
      <c r="AE695" s="2"/>
      <c r="AF695" s="2"/>
      <c r="AG695" s="2"/>
      <c r="AH695" s="2"/>
      <c r="AI695" s="2"/>
      <c r="AJ695" s="2"/>
      <c r="AK695" s="2"/>
      <c r="AL695" s="2"/>
      <c r="AM695" s="2"/>
      <c r="AN695" s="2"/>
      <c r="AO695" s="2"/>
      <c r="AP695" s="2"/>
      <c r="AQ695" s="2"/>
      <c r="AR695" s="2"/>
      <c r="AS695" s="2"/>
      <c r="AT695" s="2"/>
      <c r="AU695" s="2"/>
      <c r="AV695" s="2"/>
      <c r="AW695" s="2"/>
      <c r="AX695" s="2"/>
      <c r="AY695" s="2"/>
      <c r="AZ695" s="2"/>
      <c r="BA695" s="2"/>
      <c r="BB695" s="2"/>
      <c r="BC695" s="2"/>
      <c r="BD695" s="2"/>
      <c r="BE695" s="2"/>
    </row>
    <row r="696" ht="13.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c r="AA696" s="2"/>
      <c r="AB696" s="2"/>
      <c r="AC696" s="2"/>
      <c r="AD696" s="2"/>
      <c r="AE696" s="2"/>
      <c r="AF696" s="2"/>
      <c r="AG696" s="2"/>
      <c r="AH696" s="2"/>
      <c r="AI696" s="2"/>
      <c r="AJ696" s="2"/>
      <c r="AK696" s="2"/>
      <c r="AL696" s="2"/>
      <c r="AM696" s="2"/>
      <c r="AN696" s="2"/>
      <c r="AO696" s="2"/>
      <c r="AP696" s="2"/>
      <c r="AQ696" s="2"/>
      <c r="AR696" s="2"/>
      <c r="AS696" s="2"/>
      <c r="AT696" s="2"/>
      <c r="AU696" s="2"/>
      <c r="AV696" s="2"/>
      <c r="AW696" s="2"/>
      <c r="AX696" s="2"/>
      <c r="AY696" s="2"/>
      <c r="AZ696" s="2"/>
      <c r="BA696" s="2"/>
      <c r="BB696" s="2"/>
      <c r="BC696" s="2"/>
      <c r="BD696" s="2"/>
      <c r="BE696" s="2"/>
    </row>
    <row r="697" ht="13.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c r="AA697" s="2"/>
      <c r="AB697" s="2"/>
      <c r="AC697" s="2"/>
      <c r="AD697" s="2"/>
      <c r="AE697" s="2"/>
      <c r="AF697" s="2"/>
      <c r="AG697" s="2"/>
      <c r="AH697" s="2"/>
      <c r="AI697" s="2"/>
      <c r="AJ697" s="2"/>
      <c r="AK697" s="2"/>
      <c r="AL697" s="2"/>
      <c r="AM697" s="2"/>
      <c r="AN697" s="2"/>
      <c r="AO697" s="2"/>
      <c r="AP697" s="2"/>
      <c r="AQ697" s="2"/>
      <c r="AR697" s="2"/>
      <c r="AS697" s="2"/>
      <c r="AT697" s="2"/>
      <c r="AU697" s="2"/>
      <c r="AV697" s="2"/>
      <c r="AW697" s="2"/>
      <c r="AX697" s="2"/>
      <c r="AY697" s="2"/>
      <c r="AZ697" s="2"/>
      <c r="BA697" s="2"/>
      <c r="BB697" s="2"/>
      <c r="BC697" s="2"/>
      <c r="BD697" s="2"/>
      <c r="BE697" s="2"/>
    </row>
    <row r="698" ht="13.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c r="AA698" s="2"/>
      <c r="AB698" s="2"/>
      <c r="AC698" s="2"/>
      <c r="AD698" s="2"/>
      <c r="AE698" s="2"/>
      <c r="AF698" s="2"/>
      <c r="AG698" s="2"/>
      <c r="AH698" s="2"/>
      <c r="AI698" s="2"/>
      <c r="AJ698" s="2"/>
      <c r="AK698" s="2"/>
      <c r="AL698" s="2"/>
      <c r="AM698" s="2"/>
      <c r="AN698" s="2"/>
      <c r="AO698" s="2"/>
      <c r="AP698" s="2"/>
      <c r="AQ698" s="2"/>
      <c r="AR698" s="2"/>
      <c r="AS698" s="2"/>
      <c r="AT698" s="2"/>
      <c r="AU698" s="2"/>
      <c r="AV698" s="2"/>
      <c r="AW698" s="2"/>
      <c r="AX698" s="2"/>
      <c r="AY698" s="2"/>
      <c r="AZ698" s="2"/>
      <c r="BA698" s="2"/>
      <c r="BB698" s="2"/>
      <c r="BC698" s="2"/>
      <c r="BD698" s="2"/>
      <c r="BE698" s="2"/>
    </row>
    <row r="699" ht="13.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c r="AA699" s="2"/>
      <c r="AB699" s="2"/>
      <c r="AC699" s="2"/>
      <c r="AD699" s="2"/>
      <c r="AE699" s="2"/>
      <c r="AF699" s="2"/>
      <c r="AG699" s="2"/>
      <c r="AH699" s="2"/>
      <c r="AI699" s="2"/>
      <c r="AJ699" s="2"/>
      <c r="AK699" s="2"/>
      <c r="AL699" s="2"/>
      <c r="AM699" s="2"/>
      <c r="AN699" s="2"/>
      <c r="AO699" s="2"/>
      <c r="AP699" s="2"/>
      <c r="AQ699" s="2"/>
      <c r="AR699" s="2"/>
      <c r="AS699" s="2"/>
      <c r="AT699" s="2"/>
      <c r="AU699" s="2"/>
      <c r="AV699" s="2"/>
      <c r="AW699" s="2"/>
      <c r="AX699" s="2"/>
      <c r="AY699" s="2"/>
      <c r="AZ699" s="2"/>
      <c r="BA699" s="2"/>
      <c r="BB699" s="2"/>
      <c r="BC699" s="2"/>
      <c r="BD699" s="2"/>
      <c r="BE699" s="2"/>
    </row>
    <row r="700" ht="13.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c r="AA700" s="2"/>
      <c r="AB700" s="2"/>
      <c r="AC700" s="2"/>
      <c r="AD700" s="2"/>
      <c r="AE700" s="2"/>
      <c r="AF700" s="2"/>
      <c r="AG700" s="2"/>
      <c r="AH700" s="2"/>
      <c r="AI700" s="2"/>
      <c r="AJ700" s="2"/>
      <c r="AK700" s="2"/>
      <c r="AL700" s="2"/>
      <c r="AM700" s="2"/>
      <c r="AN700" s="2"/>
      <c r="AO700" s="2"/>
      <c r="AP700" s="2"/>
      <c r="AQ700" s="2"/>
      <c r="AR700" s="2"/>
      <c r="AS700" s="2"/>
      <c r="AT700" s="2"/>
      <c r="AU700" s="2"/>
      <c r="AV700" s="2"/>
      <c r="AW700" s="2"/>
      <c r="AX700" s="2"/>
      <c r="AY700" s="2"/>
      <c r="AZ700" s="2"/>
      <c r="BA700" s="2"/>
      <c r="BB700" s="2"/>
      <c r="BC700" s="2"/>
      <c r="BD700" s="2"/>
      <c r="BE700" s="2"/>
    </row>
    <row r="701" ht="13.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c r="AA701" s="2"/>
      <c r="AB701" s="2"/>
      <c r="AC701" s="2"/>
      <c r="AD701" s="2"/>
      <c r="AE701" s="2"/>
      <c r="AF701" s="2"/>
      <c r="AG701" s="2"/>
      <c r="AH701" s="2"/>
      <c r="AI701" s="2"/>
      <c r="AJ701" s="2"/>
      <c r="AK701" s="2"/>
      <c r="AL701" s="2"/>
      <c r="AM701" s="2"/>
      <c r="AN701" s="2"/>
      <c r="AO701" s="2"/>
      <c r="AP701" s="2"/>
      <c r="AQ701" s="2"/>
      <c r="AR701" s="2"/>
      <c r="AS701" s="2"/>
      <c r="AT701" s="2"/>
      <c r="AU701" s="2"/>
      <c r="AV701" s="2"/>
      <c r="AW701" s="2"/>
      <c r="AX701" s="2"/>
      <c r="AY701" s="2"/>
      <c r="AZ701" s="2"/>
      <c r="BA701" s="2"/>
      <c r="BB701" s="2"/>
      <c r="BC701" s="2"/>
      <c r="BD701" s="2"/>
      <c r="BE701" s="2"/>
    </row>
    <row r="702" ht="13.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c r="AA702" s="2"/>
      <c r="AB702" s="2"/>
      <c r="AC702" s="2"/>
      <c r="AD702" s="2"/>
      <c r="AE702" s="2"/>
      <c r="AF702" s="2"/>
      <c r="AG702" s="2"/>
      <c r="AH702" s="2"/>
      <c r="AI702" s="2"/>
      <c r="AJ702" s="2"/>
      <c r="AK702" s="2"/>
      <c r="AL702" s="2"/>
      <c r="AM702" s="2"/>
      <c r="AN702" s="2"/>
      <c r="AO702" s="2"/>
      <c r="AP702" s="2"/>
      <c r="AQ702" s="2"/>
      <c r="AR702" s="2"/>
      <c r="AS702" s="2"/>
      <c r="AT702" s="2"/>
      <c r="AU702" s="2"/>
      <c r="AV702" s="2"/>
      <c r="AW702" s="2"/>
      <c r="AX702" s="2"/>
      <c r="AY702" s="2"/>
      <c r="AZ702" s="2"/>
      <c r="BA702" s="2"/>
      <c r="BB702" s="2"/>
      <c r="BC702" s="2"/>
      <c r="BD702" s="2"/>
      <c r="BE702" s="2"/>
    </row>
    <row r="703" ht="13.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c r="AA703" s="2"/>
      <c r="AB703" s="2"/>
      <c r="AC703" s="2"/>
      <c r="AD703" s="2"/>
      <c r="AE703" s="2"/>
      <c r="AF703" s="2"/>
      <c r="AG703" s="2"/>
      <c r="AH703" s="2"/>
      <c r="AI703" s="2"/>
      <c r="AJ703" s="2"/>
      <c r="AK703" s="2"/>
      <c r="AL703" s="2"/>
      <c r="AM703" s="2"/>
      <c r="AN703" s="2"/>
      <c r="AO703" s="2"/>
      <c r="AP703" s="2"/>
      <c r="AQ703" s="2"/>
      <c r="AR703" s="2"/>
      <c r="AS703" s="2"/>
      <c r="AT703" s="2"/>
      <c r="AU703" s="2"/>
      <c r="AV703" s="2"/>
      <c r="AW703" s="2"/>
      <c r="AX703" s="2"/>
      <c r="AY703" s="2"/>
      <c r="AZ703" s="2"/>
      <c r="BA703" s="2"/>
      <c r="BB703" s="2"/>
      <c r="BC703" s="2"/>
      <c r="BD703" s="2"/>
      <c r="BE703" s="2"/>
    </row>
    <row r="704" ht="13.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c r="AA704" s="2"/>
      <c r="AB704" s="2"/>
      <c r="AC704" s="2"/>
      <c r="AD704" s="2"/>
      <c r="AE704" s="2"/>
      <c r="AF704" s="2"/>
      <c r="AG704" s="2"/>
      <c r="AH704" s="2"/>
      <c r="AI704" s="2"/>
      <c r="AJ704" s="2"/>
      <c r="AK704" s="2"/>
      <c r="AL704" s="2"/>
      <c r="AM704" s="2"/>
      <c r="AN704" s="2"/>
      <c r="AO704" s="2"/>
      <c r="AP704" s="2"/>
      <c r="AQ704" s="2"/>
      <c r="AR704" s="2"/>
      <c r="AS704" s="2"/>
      <c r="AT704" s="2"/>
      <c r="AU704" s="2"/>
      <c r="AV704" s="2"/>
      <c r="AW704" s="2"/>
      <c r="AX704" s="2"/>
      <c r="AY704" s="2"/>
      <c r="AZ704" s="2"/>
      <c r="BA704" s="2"/>
      <c r="BB704" s="2"/>
      <c r="BC704" s="2"/>
      <c r="BD704" s="2"/>
      <c r="BE704" s="2"/>
    </row>
    <row r="705" ht="13.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c r="AA705" s="2"/>
      <c r="AB705" s="2"/>
      <c r="AC705" s="2"/>
      <c r="AD705" s="2"/>
      <c r="AE705" s="2"/>
      <c r="AF705" s="2"/>
      <c r="AG705" s="2"/>
      <c r="AH705" s="2"/>
      <c r="AI705" s="2"/>
      <c r="AJ705" s="2"/>
      <c r="AK705" s="2"/>
      <c r="AL705" s="2"/>
      <c r="AM705" s="2"/>
      <c r="AN705" s="2"/>
      <c r="AO705" s="2"/>
      <c r="AP705" s="2"/>
      <c r="AQ705" s="2"/>
      <c r="AR705" s="2"/>
      <c r="AS705" s="2"/>
      <c r="AT705" s="2"/>
      <c r="AU705" s="2"/>
      <c r="AV705" s="2"/>
      <c r="AW705" s="2"/>
      <c r="AX705" s="2"/>
      <c r="AY705" s="2"/>
      <c r="AZ705" s="2"/>
      <c r="BA705" s="2"/>
      <c r="BB705" s="2"/>
      <c r="BC705" s="2"/>
      <c r="BD705" s="2"/>
      <c r="BE705" s="2"/>
    </row>
    <row r="706" ht="13.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c r="AA706" s="2"/>
      <c r="AB706" s="2"/>
      <c r="AC706" s="2"/>
      <c r="AD706" s="2"/>
      <c r="AE706" s="2"/>
      <c r="AF706" s="2"/>
      <c r="AG706" s="2"/>
      <c r="AH706" s="2"/>
      <c r="AI706" s="2"/>
      <c r="AJ706" s="2"/>
      <c r="AK706" s="2"/>
      <c r="AL706" s="2"/>
      <c r="AM706" s="2"/>
      <c r="AN706" s="2"/>
      <c r="AO706" s="2"/>
      <c r="AP706" s="2"/>
      <c r="AQ706" s="2"/>
      <c r="AR706" s="2"/>
      <c r="AS706" s="2"/>
      <c r="AT706" s="2"/>
      <c r="AU706" s="2"/>
      <c r="AV706" s="2"/>
      <c r="AW706" s="2"/>
      <c r="AX706" s="2"/>
      <c r="AY706" s="2"/>
      <c r="AZ706" s="2"/>
      <c r="BA706" s="2"/>
      <c r="BB706" s="2"/>
      <c r="BC706" s="2"/>
      <c r="BD706" s="2"/>
      <c r="BE706" s="2"/>
    </row>
    <row r="707" ht="13.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c r="AA707" s="2"/>
      <c r="AB707" s="2"/>
      <c r="AC707" s="2"/>
      <c r="AD707" s="2"/>
      <c r="AE707" s="2"/>
      <c r="AF707" s="2"/>
      <c r="AG707" s="2"/>
      <c r="AH707" s="2"/>
      <c r="AI707" s="2"/>
      <c r="AJ707" s="2"/>
      <c r="AK707" s="2"/>
      <c r="AL707" s="2"/>
      <c r="AM707" s="2"/>
      <c r="AN707" s="2"/>
      <c r="AO707" s="2"/>
      <c r="AP707" s="2"/>
      <c r="AQ707" s="2"/>
      <c r="AR707" s="2"/>
      <c r="AS707" s="2"/>
      <c r="AT707" s="2"/>
      <c r="AU707" s="2"/>
      <c r="AV707" s="2"/>
      <c r="AW707" s="2"/>
      <c r="AX707" s="2"/>
      <c r="AY707" s="2"/>
      <c r="AZ707" s="2"/>
      <c r="BA707" s="2"/>
      <c r="BB707" s="2"/>
      <c r="BC707" s="2"/>
      <c r="BD707" s="2"/>
      <c r="BE707" s="2"/>
    </row>
    <row r="708" ht="13.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c r="AA708" s="2"/>
      <c r="AB708" s="2"/>
      <c r="AC708" s="2"/>
      <c r="AD708" s="2"/>
      <c r="AE708" s="2"/>
      <c r="AF708" s="2"/>
      <c r="AG708" s="2"/>
      <c r="AH708" s="2"/>
      <c r="AI708" s="2"/>
      <c r="AJ708" s="2"/>
      <c r="AK708" s="2"/>
      <c r="AL708" s="2"/>
      <c r="AM708" s="2"/>
      <c r="AN708" s="2"/>
      <c r="AO708" s="2"/>
      <c r="AP708" s="2"/>
      <c r="AQ708" s="2"/>
      <c r="AR708" s="2"/>
      <c r="AS708" s="2"/>
      <c r="AT708" s="2"/>
      <c r="AU708" s="2"/>
      <c r="AV708" s="2"/>
      <c r="AW708" s="2"/>
      <c r="AX708" s="2"/>
      <c r="AY708" s="2"/>
      <c r="AZ708" s="2"/>
      <c r="BA708" s="2"/>
      <c r="BB708" s="2"/>
      <c r="BC708" s="2"/>
      <c r="BD708" s="2"/>
      <c r="BE708" s="2"/>
    </row>
    <row r="709" ht="13.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c r="AA709" s="2"/>
      <c r="AB709" s="2"/>
      <c r="AC709" s="2"/>
      <c r="AD709" s="2"/>
      <c r="AE709" s="2"/>
      <c r="AF709" s="2"/>
      <c r="AG709" s="2"/>
      <c r="AH709" s="2"/>
      <c r="AI709" s="2"/>
      <c r="AJ709" s="2"/>
      <c r="AK709" s="2"/>
      <c r="AL709" s="2"/>
      <c r="AM709" s="2"/>
      <c r="AN709" s="2"/>
      <c r="AO709" s="2"/>
      <c r="AP709" s="2"/>
      <c r="AQ709" s="2"/>
      <c r="AR709" s="2"/>
      <c r="AS709" s="2"/>
      <c r="AT709" s="2"/>
      <c r="AU709" s="2"/>
      <c r="AV709" s="2"/>
      <c r="AW709" s="2"/>
      <c r="AX709" s="2"/>
      <c r="AY709" s="2"/>
      <c r="AZ709" s="2"/>
      <c r="BA709" s="2"/>
      <c r="BB709" s="2"/>
      <c r="BC709" s="2"/>
      <c r="BD709" s="2"/>
      <c r="BE709" s="2"/>
    </row>
    <row r="710" ht="13.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c r="AA710" s="2"/>
      <c r="AB710" s="2"/>
      <c r="AC710" s="2"/>
      <c r="AD710" s="2"/>
      <c r="AE710" s="2"/>
      <c r="AF710" s="2"/>
      <c r="AG710" s="2"/>
      <c r="AH710" s="2"/>
      <c r="AI710" s="2"/>
      <c r="AJ710" s="2"/>
      <c r="AK710" s="2"/>
      <c r="AL710" s="2"/>
      <c r="AM710" s="2"/>
      <c r="AN710" s="2"/>
      <c r="AO710" s="2"/>
      <c r="AP710" s="2"/>
      <c r="AQ710" s="2"/>
      <c r="AR710" s="2"/>
      <c r="AS710" s="2"/>
      <c r="AT710" s="2"/>
      <c r="AU710" s="2"/>
      <c r="AV710" s="2"/>
      <c r="AW710" s="2"/>
      <c r="AX710" s="2"/>
      <c r="AY710" s="2"/>
      <c r="AZ710" s="2"/>
      <c r="BA710" s="2"/>
      <c r="BB710" s="2"/>
      <c r="BC710" s="2"/>
      <c r="BD710" s="2"/>
      <c r="BE710" s="2"/>
    </row>
    <row r="711" ht="13.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c r="AA711" s="2"/>
      <c r="AB711" s="2"/>
      <c r="AC711" s="2"/>
      <c r="AD711" s="2"/>
      <c r="AE711" s="2"/>
      <c r="AF711" s="2"/>
      <c r="AG711" s="2"/>
      <c r="AH711" s="2"/>
      <c r="AI711" s="2"/>
      <c r="AJ711" s="2"/>
      <c r="AK711" s="2"/>
      <c r="AL711" s="2"/>
      <c r="AM711" s="2"/>
      <c r="AN711" s="2"/>
      <c r="AO711" s="2"/>
      <c r="AP711" s="2"/>
      <c r="AQ711" s="2"/>
      <c r="AR711" s="2"/>
      <c r="AS711" s="2"/>
      <c r="AT711" s="2"/>
      <c r="AU711" s="2"/>
      <c r="AV711" s="2"/>
      <c r="AW711" s="2"/>
      <c r="AX711" s="2"/>
      <c r="AY711" s="2"/>
      <c r="AZ711" s="2"/>
      <c r="BA711" s="2"/>
      <c r="BB711" s="2"/>
      <c r="BC711" s="2"/>
      <c r="BD711" s="2"/>
      <c r="BE711" s="2"/>
    </row>
    <row r="712" ht="13.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c r="AA712" s="2"/>
      <c r="AB712" s="2"/>
      <c r="AC712" s="2"/>
      <c r="AD712" s="2"/>
      <c r="AE712" s="2"/>
      <c r="AF712" s="2"/>
      <c r="AG712" s="2"/>
      <c r="AH712" s="2"/>
      <c r="AI712" s="2"/>
      <c r="AJ712" s="2"/>
      <c r="AK712" s="2"/>
      <c r="AL712" s="2"/>
      <c r="AM712" s="2"/>
      <c r="AN712" s="2"/>
      <c r="AO712" s="2"/>
      <c r="AP712" s="2"/>
      <c r="AQ712" s="2"/>
      <c r="AR712" s="2"/>
      <c r="AS712" s="2"/>
      <c r="AT712" s="2"/>
      <c r="AU712" s="2"/>
      <c r="AV712" s="2"/>
      <c r="AW712" s="2"/>
      <c r="AX712" s="2"/>
      <c r="AY712" s="2"/>
      <c r="AZ712" s="2"/>
      <c r="BA712" s="2"/>
      <c r="BB712" s="2"/>
      <c r="BC712" s="2"/>
      <c r="BD712" s="2"/>
      <c r="BE712" s="2"/>
    </row>
    <row r="713" ht="13.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c r="AA713" s="2"/>
      <c r="AB713" s="2"/>
      <c r="AC713" s="2"/>
      <c r="AD713" s="2"/>
      <c r="AE713" s="2"/>
      <c r="AF713" s="2"/>
      <c r="AG713" s="2"/>
      <c r="AH713" s="2"/>
      <c r="AI713" s="2"/>
      <c r="AJ713" s="2"/>
      <c r="AK713" s="2"/>
      <c r="AL713" s="2"/>
      <c r="AM713" s="2"/>
      <c r="AN713" s="2"/>
      <c r="AO713" s="2"/>
      <c r="AP713" s="2"/>
      <c r="AQ713" s="2"/>
      <c r="AR713" s="2"/>
      <c r="AS713" s="2"/>
      <c r="AT713" s="2"/>
      <c r="AU713" s="2"/>
      <c r="AV713" s="2"/>
      <c r="AW713" s="2"/>
      <c r="AX713" s="2"/>
      <c r="AY713" s="2"/>
      <c r="AZ713" s="2"/>
      <c r="BA713" s="2"/>
      <c r="BB713" s="2"/>
      <c r="BC713" s="2"/>
      <c r="BD713" s="2"/>
      <c r="BE713" s="2"/>
    </row>
    <row r="714" ht="13.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c r="AA714" s="2"/>
      <c r="AB714" s="2"/>
      <c r="AC714" s="2"/>
      <c r="AD714" s="2"/>
      <c r="AE714" s="2"/>
      <c r="AF714" s="2"/>
      <c r="AG714" s="2"/>
      <c r="AH714" s="2"/>
      <c r="AI714" s="2"/>
      <c r="AJ714" s="2"/>
      <c r="AK714" s="2"/>
      <c r="AL714" s="2"/>
      <c r="AM714" s="2"/>
      <c r="AN714" s="2"/>
      <c r="AO714" s="2"/>
      <c r="AP714" s="2"/>
      <c r="AQ714" s="2"/>
      <c r="AR714" s="2"/>
      <c r="AS714" s="2"/>
      <c r="AT714" s="2"/>
      <c r="AU714" s="2"/>
      <c r="AV714" s="2"/>
      <c r="AW714" s="2"/>
      <c r="AX714" s="2"/>
      <c r="AY714" s="2"/>
      <c r="AZ714" s="2"/>
      <c r="BA714" s="2"/>
      <c r="BB714" s="2"/>
      <c r="BC714" s="2"/>
      <c r="BD714" s="2"/>
      <c r="BE714" s="2"/>
    </row>
    <row r="715" ht="13.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c r="AA715" s="2"/>
      <c r="AB715" s="2"/>
      <c r="AC715" s="2"/>
      <c r="AD715" s="2"/>
      <c r="AE715" s="2"/>
      <c r="AF715" s="2"/>
      <c r="AG715" s="2"/>
      <c r="AH715" s="2"/>
      <c r="AI715" s="2"/>
      <c r="AJ715" s="2"/>
      <c r="AK715" s="2"/>
      <c r="AL715" s="2"/>
      <c r="AM715" s="2"/>
      <c r="AN715" s="2"/>
      <c r="AO715" s="2"/>
      <c r="AP715" s="2"/>
      <c r="AQ715" s="2"/>
      <c r="AR715" s="2"/>
      <c r="AS715" s="2"/>
      <c r="AT715" s="2"/>
      <c r="AU715" s="2"/>
      <c r="AV715" s="2"/>
      <c r="AW715" s="2"/>
      <c r="AX715" s="2"/>
      <c r="AY715" s="2"/>
      <c r="AZ715" s="2"/>
      <c r="BA715" s="2"/>
      <c r="BB715" s="2"/>
      <c r="BC715" s="2"/>
      <c r="BD715" s="2"/>
      <c r="BE715" s="2"/>
    </row>
    <row r="716" ht="13.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c r="AA716" s="2"/>
      <c r="AB716" s="2"/>
      <c r="AC716" s="2"/>
      <c r="AD716" s="2"/>
      <c r="AE716" s="2"/>
      <c r="AF716" s="2"/>
      <c r="AG716" s="2"/>
      <c r="AH716" s="2"/>
      <c r="AI716" s="2"/>
      <c r="AJ716" s="2"/>
      <c r="AK716" s="2"/>
      <c r="AL716" s="2"/>
      <c r="AM716" s="2"/>
      <c r="AN716" s="2"/>
      <c r="AO716" s="2"/>
      <c r="AP716" s="2"/>
      <c r="AQ716" s="2"/>
      <c r="AR716" s="2"/>
      <c r="AS716" s="2"/>
      <c r="AT716" s="2"/>
      <c r="AU716" s="2"/>
      <c r="AV716" s="2"/>
      <c r="AW716" s="2"/>
      <c r="AX716" s="2"/>
      <c r="AY716" s="2"/>
      <c r="AZ716" s="2"/>
      <c r="BA716" s="2"/>
      <c r="BB716" s="2"/>
      <c r="BC716" s="2"/>
      <c r="BD716" s="2"/>
      <c r="BE716" s="2"/>
    </row>
    <row r="717" ht="13.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c r="AA717" s="2"/>
      <c r="AB717" s="2"/>
      <c r="AC717" s="2"/>
      <c r="AD717" s="2"/>
      <c r="AE717" s="2"/>
      <c r="AF717" s="2"/>
      <c r="AG717" s="2"/>
      <c r="AH717" s="2"/>
      <c r="AI717" s="2"/>
      <c r="AJ717" s="2"/>
      <c r="AK717" s="2"/>
      <c r="AL717" s="2"/>
      <c r="AM717" s="2"/>
      <c r="AN717" s="2"/>
      <c r="AO717" s="2"/>
      <c r="AP717" s="2"/>
      <c r="AQ717" s="2"/>
      <c r="AR717" s="2"/>
      <c r="AS717" s="2"/>
      <c r="AT717" s="2"/>
      <c r="AU717" s="2"/>
      <c r="AV717" s="2"/>
      <c r="AW717" s="2"/>
      <c r="AX717" s="2"/>
      <c r="AY717" s="2"/>
      <c r="AZ717" s="2"/>
      <c r="BA717" s="2"/>
      <c r="BB717" s="2"/>
      <c r="BC717" s="2"/>
      <c r="BD717" s="2"/>
      <c r="BE717" s="2"/>
    </row>
    <row r="718" ht="13.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c r="AA718" s="2"/>
      <c r="AB718" s="2"/>
      <c r="AC718" s="2"/>
      <c r="AD718" s="2"/>
      <c r="AE718" s="2"/>
      <c r="AF718" s="2"/>
      <c r="AG718" s="2"/>
      <c r="AH718" s="2"/>
      <c r="AI718" s="2"/>
      <c r="AJ718" s="2"/>
      <c r="AK718" s="2"/>
      <c r="AL718" s="2"/>
      <c r="AM718" s="2"/>
      <c r="AN718" s="2"/>
      <c r="AO718" s="2"/>
      <c r="AP718" s="2"/>
      <c r="AQ718" s="2"/>
      <c r="AR718" s="2"/>
      <c r="AS718" s="2"/>
      <c r="AT718" s="2"/>
      <c r="AU718" s="2"/>
      <c r="AV718" s="2"/>
      <c r="AW718" s="2"/>
      <c r="AX718" s="2"/>
      <c r="AY718" s="2"/>
      <c r="AZ718" s="2"/>
      <c r="BA718" s="2"/>
      <c r="BB718" s="2"/>
      <c r="BC718" s="2"/>
      <c r="BD718" s="2"/>
      <c r="BE718" s="2"/>
    </row>
    <row r="719" ht="13.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c r="AA719" s="2"/>
      <c r="AB719" s="2"/>
      <c r="AC719" s="2"/>
      <c r="AD719" s="2"/>
      <c r="AE719" s="2"/>
      <c r="AF719" s="2"/>
      <c r="AG719" s="2"/>
      <c r="AH719" s="2"/>
      <c r="AI719" s="2"/>
      <c r="AJ719" s="2"/>
      <c r="AK719" s="2"/>
      <c r="AL719" s="2"/>
      <c r="AM719" s="2"/>
      <c r="AN719" s="2"/>
      <c r="AO719" s="2"/>
      <c r="AP719" s="2"/>
      <c r="AQ719" s="2"/>
      <c r="AR719" s="2"/>
      <c r="AS719" s="2"/>
      <c r="AT719" s="2"/>
      <c r="AU719" s="2"/>
      <c r="AV719" s="2"/>
      <c r="AW719" s="2"/>
      <c r="AX719" s="2"/>
      <c r="AY719" s="2"/>
      <c r="AZ719" s="2"/>
      <c r="BA719" s="2"/>
      <c r="BB719" s="2"/>
      <c r="BC719" s="2"/>
      <c r="BD719" s="2"/>
      <c r="BE719" s="2"/>
    </row>
    <row r="720" ht="13.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c r="AA720" s="2"/>
      <c r="AB720" s="2"/>
      <c r="AC720" s="2"/>
      <c r="AD720" s="2"/>
      <c r="AE720" s="2"/>
      <c r="AF720" s="2"/>
      <c r="AG720" s="2"/>
      <c r="AH720" s="2"/>
      <c r="AI720" s="2"/>
      <c r="AJ720" s="2"/>
      <c r="AK720" s="2"/>
      <c r="AL720" s="2"/>
      <c r="AM720" s="2"/>
      <c r="AN720" s="2"/>
      <c r="AO720" s="2"/>
      <c r="AP720" s="2"/>
      <c r="AQ720" s="2"/>
      <c r="AR720" s="2"/>
      <c r="AS720" s="2"/>
      <c r="AT720" s="2"/>
      <c r="AU720" s="2"/>
      <c r="AV720" s="2"/>
      <c r="AW720" s="2"/>
      <c r="AX720" s="2"/>
      <c r="AY720" s="2"/>
      <c r="AZ720" s="2"/>
      <c r="BA720" s="2"/>
      <c r="BB720" s="2"/>
      <c r="BC720" s="2"/>
      <c r="BD720" s="2"/>
      <c r="BE720" s="2"/>
    </row>
    <row r="721" ht="13.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c r="AA721" s="2"/>
      <c r="AB721" s="2"/>
      <c r="AC721" s="2"/>
      <c r="AD721" s="2"/>
      <c r="AE721" s="2"/>
      <c r="AF721" s="2"/>
      <c r="AG721" s="2"/>
      <c r="AH721" s="2"/>
      <c r="AI721" s="2"/>
      <c r="AJ721" s="2"/>
      <c r="AK721" s="2"/>
      <c r="AL721" s="2"/>
      <c r="AM721" s="2"/>
      <c r="AN721" s="2"/>
      <c r="AO721" s="2"/>
      <c r="AP721" s="2"/>
      <c r="AQ721" s="2"/>
      <c r="AR721" s="2"/>
      <c r="AS721" s="2"/>
      <c r="AT721" s="2"/>
      <c r="AU721" s="2"/>
      <c r="AV721" s="2"/>
      <c r="AW721" s="2"/>
      <c r="AX721" s="2"/>
      <c r="AY721" s="2"/>
      <c r="AZ721" s="2"/>
      <c r="BA721" s="2"/>
      <c r="BB721" s="2"/>
      <c r="BC721" s="2"/>
      <c r="BD721" s="2"/>
      <c r="BE721" s="2"/>
    </row>
    <row r="722" ht="13.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c r="AA722" s="2"/>
      <c r="AB722" s="2"/>
      <c r="AC722" s="2"/>
      <c r="AD722" s="2"/>
      <c r="AE722" s="2"/>
      <c r="AF722" s="2"/>
      <c r="AG722" s="2"/>
      <c r="AH722" s="2"/>
      <c r="AI722" s="2"/>
      <c r="AJ722" s="2"/>
      <c r="AK722" s="2"/>
      <c r="AL722" s="2"/>
      <c r="AM722" s="2"/>
      <c r="AN722" s="2"/>
      <c r="AO722" s="2"/>
      <c r="AP722" s="2"/>
      <c r="AQ722" s="2"/>
      <c r="AR722" s="2"/>
      <c r="AS722" s="2"/>
      <c r="AT722" s="2"/>
      <c r="AU722" s="2"/>
      <c r="AV722" s="2"/>
      <c r="AW722" s="2"/>
      <c r="AX722" s="2"/>
      <c r="AY722" s="2"/>
      <c r="AZ722" s="2"/>
      <c r="BA722" s="2"/>
      <c r="BB722" s="2"/>
      <c r="BC722" s="2"/>
      <c r="BD722" s="2"/>
      <c r="BE722" s="2"/>
    </row>
    <row r="723" ht="13.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c r="AA723" s="2"/>
      <c r="AB723" s="2"/>
      <c r="AC723" s="2"/>
      <c r="AD723" s="2"/>
      <c r="AE723" s="2"/>
      <c r="AF723" s="2"/>
      <c r="AG723" s="2"/>
      <c r="AH723" s="2"/>
      <c r="AI723" s="2"/>
      <c r="AJ723" s="2"/>
      <c r="AK723" s="2"/>
      <c r="AL723" s="2"/>
      <c r="AM723" s="2"/>
      <c r="AN723" s="2"/>
      <c r="AO723" s="2"/>
      <c r="AP723" s="2"/>
      <c r="AQ723" s="2"/>
      <c r="AR723" s="2"/>
      <c r="AS723" s="2"/>
      <c r="AT723" s="2"/>
      <c r="AU723" s="2"/>
      <c r="AV723" s="2"/>
      <c r="AW723" s="2"/>
      <c r="AX723" s="2"/>
      <c r="AY723" s="2"/>
      <c r="AZ723" s="2"/>
      <c r="BA723" s="2"/>
      <c r="BB723" s="2"/>
      <c r="BC723" s="2"/>
      <c r="BD723" s="2"/>
      <c r="BE723" s="2"/>
    </row>
    <row r="724" ht="13.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c r="AA724" s="2"/>
      <c r="AB724" s="2"/>
      <c r="AC724" s="2"/>
      <c r="AD724" s="2"/>
      <c r="AE724" s="2"/>
      <c r="AF724" s="2"/>
      <c r="AG724" s="2"/>
      <c r="AH724" s="2"/>
      <c r="AI724" s="2"/>
      <c r="AJ724" s="2"/>
      <c r="AK724" s="2"/>
      <c r="AL724" s="2"/>
      <c r="AM724" s="2"/>
      <c r="AN724" s="2"/>
      <c r="AO724" s="2"/>
      <c r="AP724" s="2"/>
      <c r="AQ724" s="2"/>
      <c r="AR724" s="2"/>
      <c r="AS724" s="2"/>
      <c r="AT724" s="2"/>
      <c r="AU724" s="2"/>
      <c r="AV724" s="2"/>
      <c r="AW724" s="2"/>
      <c r="AX724" s="2"/>
      <c r="AY724" s="2"/>
      <c r="AZ724" s="2"/>
      <c r="BA724" s="2"/>
      <c r="BB724" s="2"/>
      <c r="BC724" s="2"/>
      <c r="BD724" s="2"/>
      <c r="BE724" s="2"/>
    </row>
    <row r="725" ht="13.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c r="AA725" s="2"/>
      <c r="AB725" s="2"/>
      <c r="AC725" s="2"/>
      <c r="AD725" s="2"/>
      <c r="AE725" s="2"/>
      <c r="AF725" s="2"/>
      <c r="AG725" s="2"/>
      <c r="AH725" s="2"/>
      <c r="AI725" s="2"/>
      <c r="AJ725" s="2"/>
      <c r="AK725" s="2"/>
      <c r="AL725" s="2"/>
      <c r="AM725" s="2"/>
      <c r="AN725" s="2"/>
      <c r="AO725" s="2"/>
      <c r="AP725" s="2"/>
      <c r="AQ725" s="2"/>
      <c r="AR725" s="2"/>
      <c r="AS725" s="2"/>
      <c r="AT725" s="2"/>
      <c r="AU725" s="2"/>
      <c r="AV725" s="2"/>
      <c r="AW725" s="2"/>
      <c r="AX725" s="2"/>
      <c r="AY725" s="2"/>
      <c r="AZ725" s="2"/>
      <c r="BA725" s="2"/>
      <c r="BB725" s="2"/>
      <c r="BC725" s="2"/>
      <c r="BD725" s="2"/>
      <c r="BE725" s="2"/>
    </row>
    <row r="726" ht="13.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c r="AA726" s="2"/>
      <c r="AB726" s="2"/>
      <c r="AC726" s="2"/>
      <c r="AD726" s="2"/>
      <c r="AE726" s="2"/>
      <c r="AF726" s="2"/>
      <c r="AG726" s="2"/>
      <c r="AH726" s="2"/>
      <c r="AI726" s="2"/>
      <c r="AJ726" s="2"/>
      <c r="AK726" s="2"/>
      <c r="AL726" s="2"/>
      <c r="AM726" s="2"/>
      <c r="AN726" s="2"/>
      <c r="AO726" s="2"/>
      <c r="AP726" s="2"/>
      <c r="AQ726" s="2"/>
      <c r="AR726" s="2"/>
      <c r="AS726" s="2"/>
      <c r="AT726" s="2"/>
      <c r="AU726" s="2"/>
      <c r="AV726" s="2"/>
      <c r="AW726" s="2"/>
      <c r="AX726" s="2"/>
      <c r="AY726" s="2"/>
      <c r="AZ726" s="2"/>
      <c r="BA726" s="2"/>
      <c r="BB726" s="2"/>
      <c r="BC726" s="2"/>
      <c r="BD726" s="2"/>
      <c r="BE726" s="2"/>
    </row>
    <row r="727" ht="13.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c r="AA727" s="2"/>
      <c r="AB727" s="2"/>
      <c r="AC727" s="2"/>
      <c r="AD727" s="2"/>
      <c r="AE727" s="2"/>
      <c r="AF727" s="2"/>
      <c r="AG727" s="2"/>
      <c r="AH727" s="2"/>
      <c r="AI727" s="2"/>
      <c r="AJ727" s="2"/>
      <c r="AK727" s="2"/>
      <c r="AL727" s="2"/>
      <c r="AM727" s="2"/>
      <c r="AN727" s="2"/>
      <c r="AO727" s="2"/>
      <c r="AP727" s="2"/>
      <c r="AQ727" s="2"/>
      <c r="AR727" s="2"/>
      <c r="AS727" s="2"/>
      <c r="AT727" s="2"/>
      <c r="AU727" s="2"/>
      <c r="AV727" s="2"/>
      <c r="AW727" s="2"/>
      <c r="AX727" s="2"/>
      <c r="AY727" s="2"/>
      <c r="AZ727" s="2"/>
      <c r="BA727" s="2"/>
      <c r="BB727" s="2"/>
      <c r="BC727" s="2"/>
      <c r="BD727" s="2"/>
      <c r="BE727" s="2"/>
    </row>
    <row r="728" ht="13.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c r="AA728" s="2"/>
      <c r="AB728" s="2"/>
      <c r="AC728" s="2"/>
      <c r="AD728" s="2"/>
      <c r="AE728" s="2"/>
      <c r="AF728" s="2"/>
      <c r="AG728" s="2"/>
      <c r="AH728" s="2"/>
      <c r="AI728" s="2"/>
      <c r="AJ728" s="2"/>
      <c r="AK728" s="2"/>
      <c r="AL728" s="2"/>
      <c r="AM728" s="2"/>
      <c r="AN728" s="2"/>
      <c r="AO728" s="2"/>
      <c r="AP728" s="2"/>
      <c r="AQ728" s="2"/>
      <c r="AR728" s="2"/>
      <c r="AS728" s="2"/>
      <c r="AT728" s="2"/>
      <c r="AU728" s="2"/>
      <c r="AV728" s="2"/>
      <c r="AW728" s="2"/>
      <c r="AX728" s="2"/>
      <c r="AY728" s="2"/>
      <c r="AZ728" s="2"/>
      <c r="BA728" s="2"/>
      <c r="BB728" s="2"/>
      <c r="BC728" s="2"/>
      <c r="BD728" s="2"/>
      <c r="BE728" s="2"/>
    </row>
    <row r="729" ht="13.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c r="AA729" s="2"/>
      <c r="AB729" s="2"/>
      <c r="AC729" s="2"/>
      <c r="AD729" s="2"/>
      <c r="AE729" s="2"/>
      <c r="AF729" s="2"/>
      <c r="AG729" s="2"/>
      <c r="AH729" s="2"/>
      <c r="AI729" s="2"/>
      <c r="AJ729" s="2"/>
      <c r="AK729" s="2"/>
      <c r="AL729" s="2"/>
      <c r="AM729" s="2"/>
      <c r="AN729" s="2"/>
      <c r="AO729" s="2"/>
      <c r="AP729" s="2"/>
      <c r="AQ729" s="2"/>
      <c r="AR729" s="2"/>
      <c r="AS729" s="2"/>
      <c r="AT729" s="2"/>
      <c r="AU729" s="2"/>
      <c r="AV729" s="2"/>
      <c r="AW729" s="2"/>
      <c r="AX729" s="2"/>
      <c r="AY729" s="2"/>
      <c r="AZ729" s="2"/>
      <c r="BA729" s="2"/>
      <c r="BB729" s="2"/>
      <c r="BC729" s="2"/>
      <c r="BD729" s="2"/>
      <c r="BE729" s="2"/>
    </row>
    <row r="730" ht="13.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c r="AA730" s="2"/>
      <c r="AB730" s="2"/>
      <c r="AC730" s="2"/>
      <c r="AD730" s="2"/>
      <c r="AE730" s="2"/>
      <c r="AF730" s="2"/>
      <c r="AG730" s="2"/>
      <c r="AH730" s="2"/>
      <c r="AI730" s="2"/>
      <c r="AJ730" s="2"/>
      <c r="AK730" s="2"/>
      <c r="AL730" s="2"/>
      <c r="AM730" s="2"/>
      <c r="AN730" s="2"/>
      <c r="AO730" s="2"/>
      <c r="AP730" s="2"/>
      <c r="AQ730" s="2"/>
      <c r="AR730" s="2"/>
      <c r="AS730" s="2"/>
      <c r="AT730" s="2"/>
      <c r="AU730" s="2"/>
      <c r="AV730" s="2"/>
      <c r="AW730" s="2"/>
      <c r="AX730" s="2"/>
      <c r="AY730" s="2"/>
      <c r="AZ730" s="2"/>
      <c r="BA730" s="2"/>
      <c r="BB730" s="2"/>
      <c r="BC730" s="2"/>
      <c r="BD730" s="2"/>
      <c r="BE730" s="2"/>
    </row>
    <row r="731" ht="13.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c r="AA731" s="2"/>
      <c r="AB731" s="2"/>
      <c r="AC731" s="2"/>
      <c r="AD731" s="2"/>
      <c r="AE731" s="2"/>
      <c r="AF731" s="2"/>
      <c r="AG731" s="2"/>
      <c r="AH731" s="2"/>
      <c r="AI731" s="2"/>
      <c r="AJ731" s="2"/>
      <c r="AK731" s="2"/>
      <c r="AL731" s="2"/>
      <c r="AM731" s="2"/>
      <c r="AN731" s="2"/>
      <c r="AO731" s="2"/>
      <c r="AP731" s="2"/>
      <c r="AQ731" s="2"/>
      <c r="AR731" s="2"/>
      <c r="AS731" s="2"/>
      <c r="AT731" s="2"/>
      <c r="AU731" s="2"/>
      <c r="AV731" s="2"/>
      <c r="AW731" s="2"/>
      <c r="AX731" s="2"/>
      <c r="AY731" s="2"/>
      <c r="AZ731" s="2"/>
      <c r="BA731" s="2"/>
      <c r="BB731" s="2"/>
      <c r="BC731" s="2"/>
      <c r="BD731" s="2"/>
      <c r="BE731" s="2"/>
    </row>
    <row r="732" ht="13.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c r="AA732" s="2"/>
      <c r="AB732" s="2"/>
      <c r="AC732" s="2"/>
      <c r="AD732" s="2"/>
      <c r="AE732" s="2"/>
      <c r="AF732" s="2"/>
      <c r="AG732" s="2"/>
      <c r="AH732" s="2"/>
      <c r="AI732" s="2"/>
      <c r="AJ732" s="2"/>
      <c r="AK732" s="2"/>
      <c r="AL732" s="2"/>
      <c r="AM732" s="2"/>
      <c r="AN732" s="2"/>
      <c r="AO732" s="2"/>
      <c r="AP732" s="2"/>
      <c r="AQ732" s="2"/>
      <c r="AR732" s="2"/>
      <c r="AS732" s="2"/>
      <c r="AT732" s="2"/>
      <c r="AU732" s="2"/>
      <c r="AV732" s="2"/>
      <c r="AW732" s="2"/>
      <c r="AX732" s="2"/>
      <c r="AY732" s="2"/>
      <c r="AZ732" s="2"/>
      <c r="BA732" s="2"/>
      <c r="BB732" s="2"/>
      <c r="BC732" s="2"/>
      <c r="BD732" s="2"/>
      <c r="BE732" s="2"/>
    </row>
    <row r="733" ht="13.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c r="AA733" s="2"/>
      <c r="AB733" s="2"/>
      <c r="AC733" s="2"/>
      <c r="AD733" s="2"/>
      <c r="AE733" s="2"/>
      <c r="AF733" s="2"/>
      <c r="AG733" s="2"/>
      <c r="AH733" s="2"/>
      <c r="AI733" s="2"/>
      <c r="AJ733" s="2"/>
      <c r="AK733" s="2"/>
      <c r="AL733" s="2"/>
      <c r="AM733" s="2"/>
      <c r="AN733" s="2"/>
      <c r="AO733" s="2"/>
      <c r="AP733" s="2"/>
      <c r="AQ733" s="2"/>
      <c r="AR733" s="2"/>
      <c r="AS733" s="2"/>
      <c r="AT733" s="2"/>
      <c r="AU733" s="2"/>
      <c r="AV733" s="2"/>
      <c r="AW733" s="2"/>
      <c r="AX733" s="2"/>
      <c r="AY733" s="2"/>
      <c r="AZ733" s="2"/>
      <c r="BA733" s="2"/>
      <c r="BB733" s="2"/>
      <c r="BC733" s="2"/>
      <c r="BD733" s="2"/>
      <c r="BE733" s="2"/>
    </row>
    <row r="734" ht="13.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c r="AA734" s="2"/>
      <c r="AB734" s="2"/>
      <c r="AC734" s="2"/>
      <c r="AD734" s="2"/>
      <c r="AE734" s="2"/>
      <c r="AF734" s="2"/>
      <c r="AG734" s="2"/>
      <c r="AH734" s="2"/>
      <c r="AI734" s="2"/>
      <c r="AJ734" s="2"/>
      <c r="AK734" s="2"/>
      <c r="AL734" s="2"/>
      <c r="AM734" s="2"/>
      <c r="AN734" s="2"/>
      <c r="AO734" s="2"/>
      <c r="AP734" s="2"/>
      <c r="AQ734" s="2"/>
      <c r="AR734" s="2"/>
      <c r="AS734" s="2"/>
      <c r="AT734" s="2"/>
      <c r="AU734" s="2"/>
      <c r="AV734" s="2"/>
      <c r="AW734" s="2"/>
      <c r="AX734" s="2"/>
      <c r="AY734" s="2"/>
      <c r="AZ734" s="2"/>
      <c r="BA734" s="2"/>
      <c r="BB734" s="2"/>
      <c r="BC734" s="2"/>
      <c r="BD734" s="2"/>
      <c r="BE734" s="2"/>
    </row>
    <row r="735" ht="13.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c r="AA735" s="2"/>
      <c r="AB735" s="2"/>
      <c r="AC735" s="2"/>
      <c r="AD735" s="2"/>
      <c r="AE735" s="2"/>
      <c r="AF735" s="2"/>
      <c r="AG735" s="2"/>
      <c r="AH735" s="2"/>
      <c r="AI735" s="2"/>
      <c r="AJ735" s="2"/>
      <c r="AK735" s="2"/>
      <c r="AL735" s="2"/>
      <c r="AM735" s="2"/>
      <c r="AN735" s="2"/>
      <c r="AO735" s="2"/>
      <c r="AP735" s="2"/>
      <c r="AQ735" s="2"/>
      <c r="AR735" s="2"/>
      <c r="AS735" s="2"/>
      <c r="AT735" s="2"/>
      <c r="AU735" s="2"/>
      <c r="AV735" s="2"/>
      <c r="AW735" s="2"/>
      <c r="AX735" s="2"/>
      <c r="AY735" s="2"/>
      <c r="AZ735" s="2"/>
      <c r="BA735" s="2"/>
      <c r="BB735" s="2"/>
      <c r="BC735" s="2"/>
      <c r="BD735" s="2"/>
      <c r="BE735" s="2"/>
    </row>
    <row r="736" ht="13.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c r="AA736" s="2"/>
      <c r="AB736" s="2"/>
      <c r="AC736" s="2"/>
      <c r="AD736" s="2"/>
      <c r="AE736" s="2"/>
      <c r="AF736" s="2"/>
      <c r="AG736" s="2"/>
      <c r="AH736" s="2"/>
      <c r="AI736" s="2"/>
      <c r="AJ736" s="2"/>
      <c r="AK736" s="2"/>
      <c r="AL736" s="2"/>
      <c r="AM736" s="2"/>
      <c r="AN736" s="2"/>
      <c r="AO736" s="2"/>
      <c r="AP736" s="2"/>
      <c r="AQ736" s="2"/>
      <c r="AR736" s="2"/>
      <c r="AS736" s="2"/>
      <c r="AT736" s="2"/>
      <c r="AU736" s="2"/>
      <c r="AV736" s="2"/>
      <c r="AW736" s="2"/>
      <c r="AX736" s="2"/>
      <c r="AY736" s="2"/>
      <c r="AZ736" s="2"/>
      <c r="BA736" s="2"/>
      <c r="BB736" s="2"/>
      <c r="BC736" s="2"/>
      <c r="BD736" s="2"/>
      <c r="BE736" s="2"/>
    </row>
    <row r="737" ht="13.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c r="AA737" s="2"/>
      <c r="AB737" s="2"/>
      <c r="AC737" s="2"/>
      <c r="AD737" s="2"/>
      <c r="AE737" s="2"/>
      <c r="AF737" s="2"/>
      <c r="AG737" s="2"/>
      <c r="AH737" s="2"/>
      <c r="AI737" s="2"/>
      <c r="AJ737" s="2"/>
      <c r="AK737" s="2"/>
      <c r="AL737" s="2"/>
      <c r="AM737" s="2"/>
      <c r="AN737" s="2"/>
      <c r="AO737" s="2"/>
      <c r="AP737" s="2"/>
      <c r="AQ737" s="2"/>
      <c r="AR737" s="2"/>
      <c r="AS737" s="2"/>
      <c r="AT737" s="2"/>
      <c r="AU737" s="2"/>
      <c r="AV737" s="2"/>
      <c r="AW737" s="2"/>
      <c r="AX737" s="2"/>
      <c r="AY737" s="2"/>
      <c r="AZ737" s="2"/>
      <c r="BA737" s="2"/>
      <c r="BB737" s="2"/>
      <c r="BC737" s="2"/>
      <c r="BD737" s="2"/>
      <c r="BE737" s="2"/>
    </row>
    <row r="738" ht="13.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c r="AA738" s="2"/>
      <c r="AB738" s="2"/>
      <c r="AC738" s="2"/>
      <c r="AD738" s="2"/>
      <c r="AE738" s="2"/>
      <c r="AF738" s="2"/>
      <c r="AG738" s="2"/>
      <c r="AH738" s="2"/>
      <c r="AI738" s="2"/>
      <c r="AJ738" s="2"/>
      <c r="AK738" s="2"/>
      <c r="AL738" s="2"/>
      <c r="AM738" s="2"/>
      <c r="AN738" s="2"/>
      <c r="AO738" s="2"/>
      <c r="AP738" s="2"/>
      <c r="AQ738" s="2"/>
      <c r="AR738" s="2"/>
      <c r="AS738" s="2"/>
      <c r="AT738" s="2"/>
      <c r="AU738" s="2"/>
      <c r="AV738" s="2"/>
      <c r="AW738" s="2"/>
      <c r="AX738" s="2"/>
      <c r="AY738" s="2"/>
      <c r="AZ738" s="2"/>
      <c r="BA738" s="2"/>
      <c r="BB738" s="2"/>
      <c r="BC738" s="2"/>
      <c r="BD738" s="2"/>
      <c r="BE738" s="2"/>
    </row>
    <row r="739" ht="13.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c r="AA739" s="2"/>
      <c r="AB739" s="2"/>
      <c r="AC739" s="2"/>
      <c r="AD739" s="2"/>
      <c r="AE739" s="2"/>
      <c r="AF739" s="2"/>
      <c r="AG739" s="2"/>
      <c r="AH739" s="2"/>
      <c r="AI739" s="2"/>
      <c r="AJ739" s="2"/>
      <c r="AK739" s="2"/>
      <c r="AL739" s="2"/>
      <c r="AM739" s="2"/>
      <c r="AN739" s="2"/>
      <c r="AO739" s="2"/>
      <c r="AP739" s="2"/>
      <c r="AQ739" s="2"/>
      <c r="AR739" s="2"/>
      <c r="AS739" s="2"/>
      <c r="AT739" s="2"/>
      <c r="AU739" s="2"/>
      <c r="AV739" s="2"/>
      <c r="AW739" s="2"/>
      <c r="AX739" s="2"/>
      <c r="AY739" s="2"/>
      <c r="AZ739" s="2"/>
      <c r="BA739" s="2"/>
      <c r="BB739" s="2"/>
      <c r="BC739" s="2"/>
      <c r="BD739" s="2"/>
      <c r="BE739" s="2"/>
    </row>
    <row r="740" ht="13.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c r="AA740" s="2"/>
      <c r="AB740" s="2"/>
      <c r="AC740" s="2"/>
      <c r="AD740" s="2"/>
      <c r="AE740" s="2"/>
      <c r="AF740" s="2"/>
      <c r="AG740" s="2"/>
      <c r="AH740" s="2"/>
      <c r="AI740" s="2"/>
      <c r="AJ740" s="2"/>
      <c r="AK740" s="2"/>
      <c r="AL740" s="2"/>
      <c r="AM740" s="2"/>
      <c r="AN740" s="2"/>
      <c r="AO740" s="2"/>
      <c r="AP740" s="2"/>
      <c r="AQ740" s="2"/>
      <c r="AR740" s="2"/>
      <c r="AS740" s="2"/>
      <c r="AT740" s="2"/>
      <c r="AU740" s="2"/>
      <c r="AV740" s="2"/>
      <c r="AW740" s="2"/>
      <c r="AX740" s="2"/>
      <c r="AY740" s="2"/>
      <c r="AZ740" s="2"/>
      <c r="BA740" s="2"/>
      <c r="BB740" s="2"/>
      <c r="BC740" s="2"/>
      <c r="BD740" s="2"/>
      <c r="BE740" s="2"/>
    </row>
    <row r="741" ht="13.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c r="AA741" s="2"/>
      <c r="AB741" s="2"/>
      <c r="AC741" s="2"/>
      <c r="AD741" s="2"/>
      <c r="AE741" s="2"/>
      <c r="AF741" s="2"/>
      <c r="AG741" s="2"/>
      <c r="AH741" s="2"/>
      <c r="AI741" s="2"/>
      <c r="AJ741" s="2"/>
      <c r="AK741" s="2"/>
      <c r="AL741" s="2"/>
      <c r="AM741" s="2"/>
      <c r="AN741" s="2"/>
      <c r="AO741" s="2"/>
      <c r="AP741" s="2"/>
      <c r="AQ741" s="2"/>
      <c r="AR741" s="2"/>
      <c r="AS741" s="2"/>
      <c r="AT741" s="2"/>
      <c r="AU741" s="2"/>
      <c r="AV741" s="2"/>
      <c r="AW741" s="2"/>
      <c r="AX741" s="2"/>
      <c r="AY741" s="2"/>
      <c r="AZ741" s="2"/>
      <c r="BA741" s="2"/>
      <c r="BB741" s="2"/>
      <c r="BC741" s="2"/>
      <c r="BD741" s="2"/>
      <c r="BE741" s="2"/>
    </row>
    <row r="742" ht="13.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c r="AA742" s="2"/>
      <c r="AB742" s="2"/>
      <c r="AC742" s="2"/>
      <c r="AD742" s="2"/>
      <c r="AE742" s="2"/>
      <c r="AF742" s="2"/>
      <c r="AG742" s="2"/>
      <c r="AH742" s="2"/>
      <c r="AI742" s="2"/>
      <c r="AJ742" s="2"/>
      <c r="AK742" s="2"/>
      <c r="AL742" s="2"/>
      <c r="AM742" s="2"/>
      <c r="AN742" s="2"/>
      <c r="AO742" s="2"/>
      <c r="AP742" s="2"/>
      <c r="AQ742" s="2"/>
      <c r="AR742" s="2"/>
      <c r="AS742" s="2"/>
      <c r="AT742" s="2"/>
      <c r="AU742" s="2"/>
      <c r="AV742" s="2"/>
      <c r="AW742" s="2"/>
      <c r="AX742" s="2"/>
      <c r="AY742" s="2"/>
      <c r="AZ742" s="2"/>
      <c r="BA742" s="2"/>
      <c r="BB742" s="2"/>
      <c r="BC742" s="2"/>
      <c r="BD742" s="2"/>
      <c r="BE742" s="2"/>
    </row>
    <row r="743" ht="13.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c r="AA743" s="2"/>
      <c r="AB743" s="2"/>
      <c r="AC743" s="2"/>
      <c r="AD743" s="2"/>
      <c r="AE743" s="2"/>
      <c r="AF743" s="2"/>
      <c r="AG743" s="2"/>
      <c r="AH743" s="2"/>
      <c r="AI743" s="2"/>
      <c r="AJ743" s="2"/>
      <c r="AK743" s="2"/>
      <c r="AL743" s="2"/>
      <c r="AM743" s="2"/>
      <c r="AN743" s="2"/>
      <c r="AO743" s="2"/>
      <c r="AP743" s="2"/>
      <c r="AQ743" s="2"/>
      <c r="AR743" s="2"/>
      <c r="AS743" s="2"/>
      <c r="AT743" s="2"/>
      <c r="AU743" s="2"/>
      <c r="AV743" s="2"/>
      <c r="AW743" s="2"/>
      <c r="AX743" s="2"/>
      <c r="AY743" s="2"/>
      <c r="AZ743" s="2"/>
      <c r="BA743" s="2"/>
      <c r="BB743" s="2"/>
      <c r="BC743" s="2"/>
      <c r="BD743" s="2"/>
      <c r="BE743" s="2"/>
    </row>
    <row r="744" ht="13.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c r="AA744" s="2"/>
      <c r="AB744" s="2"/>
      <c r="AC744" s="2"/>
      <c r="AD744" s="2"/>
      <c r="AE744" s="2"/>
      <c r="AF744" s="2"/>
      <c r="AG744" s="2"/>
      <c r="AH744" s="2"/>
      <c r="AI744" s="2"/>
      <c r="AJ744" s="2"/>
      <c r="AK744" s="2"/>
      <c r="AL744" s="2"/>
      <c r="AM744" s="2"/>
      <c r="AN744" s="2"/>
      <c r="AO744" s="2"/>
      <c r="AP744" s="2"/>
      <c r="AQ744" s="2"/>
      <c r="AR744" s="2"/>
      <c r="AS744" s="2"/>
      <c r="AT744" s="2"/>
      <c r="AU744" s="2"/>
      <c r="AV744" s="2"/>
      <c r="AW744" s="2"/>
      <c r="AX744" s="2"/>
      <c r="AY744" s="2"/>
      <c r="AZ744" s="2"/>
      <c r="BA744" s="2"/>
      <c r="BB744" s="2"/>
      <c r="BC744" s="2"/>
      <c r="BD744" s="2"/>
      <c r="BE744" s="2"/>
    </row>
    <row r="745" ht="13.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c r="AA745" s="2"/>
      <c r="AB745" s="2"/>
      <c r="AC745" s="2"/>
      <c r="AD745" s="2"/>
      <c r="AE745" s="2"/>
      <c r="AF745" s="2"/>
      <c r="AG745" s="2"/>
      <c r="AH745" s="2"/>
      <c r="AI745" s="2"/>
      <c r="AJ745" s="2"/>
      <c r="AK745" s="2"/>
      <c r="AL745" s="2"/>
      <c r="AM745" s="2"/>
      <c r="AN745" s="2"/>
      <c r="AO745" s="2"/>
      <c r="AP745" s="2"/>
      <c r="AQ745" s="2"/>
      <c r="AR745" s="2"/>
      <c r="AS745" s="2"/>
      <c r="AT745" s="2"/>
      <c r="AU745" s="2"/>
      <c r="AV745" s="2"/>
      <c r="AW745" s="2"/>
      <c r="AX745" s="2"/>
      <c r="AY745" s="2"/>
      <c r="AZ745" s="2"/>
      <c r="BA745" s="2"/>
      <c r="BB745" s="2"/>
      <c r="BC745" s="2"/>
      <c r="BD745" s="2"/>
      <c r="BE745" s="2"/>
    </row>
    <row r="746" ht="13.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c r="AA746" s="2"/>
      <c r="AB746" s="2"/>
      <c r="AC746" s="2"/>
      <c r="AD746" s="2"/>
      <c r="AE746" s="2"/>
      <c r="AF746" s="2"/>
      <c r="AG746" s="2"/>
      <c r="AH746" s="2"/>
      <c r="AI746" s="2"/>
      <c r="AJ746" s="2"/>
      <c r="AK746" s="2"/>
      <c r="AL746" s="2"/>
      <c r="AM746" s="2"/>
      <c r="AN746" s="2"/>
      <c r="AO746" s="2"/>
      <c r="AP746" s="2"/>
      <c r="AQ746" s="2"/>
      <c r="AR746" s="2"/>
      <c r="AS746" s="2"/>
      <c r="AT746" s="2"/>
      <c r="AU746" s="2"/>
      <c r="AV746" s="2"/>
      <c r="AW746" s="2"/>
      <c r="AX746" s="2"/>
      <c r="AY746" s="2"/>
      <c r="AZ746" s="2"/>
      <c r="BA746" s="2"/>
      <c r="BB746" s="2"/>
      <c r="BC746" s="2"/>
      <c r="BD746" s="2"/>
      <c r="BE746" s="2"/>
    </row>
    <row r="747" ht="13.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c r="AA747" s="2"/>
      <c r="AB747" s="2"/>
      <c r="AC747" s="2"/>
      <c r="AD747" s="2"/>
      <c r="AE747" s="2"/>
      <c r="AF747" s="2"/>
      <c r="AG747" s="2"/>
      <c r="AH747" s="2"/>
      <c r="AI747" s="2"/>
      <c r="AJ747" s="2"/>
      <c r="AK747" s="2"/>
      <c r="AL747" s="2"/>
      <c r="AM747" s="2"/>
      <c r="AN747" s="2"/>
      <c r="AO747" s="2"/>
      <c r="AP747" s="2"/>
      <c r="AQ747" s="2"/>
      <c r="AR747" s="2"/>
      <c r="AS747" s="2"/>
      <c r="AT747" s="2"/>
      <c r="AU747" s="2"/>
      <c r="AV747" s="2"/>
      <c r="AW747" s="2"/>
      <c r="AX747" s="2"/>
      <c r="AY747" s="2"/>
      <c r="AZ747" s="2"/>
      <c r="BA747" s="2"/>
      <c r="BB747" s="2"/>
      <c r="BC747" s="2"/>
      <c r="BD747" s="2"/>
      <c r="BE747" s="2"/>
    </row>
    <row r="748" ht="13.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c r="AA748" s="2"/>
      <c r="AB748" s="2"/>
      <c r="AC748" s="2"/>
      <c r="AD748" s="2"/>
      <c r="AE748" s="2"/>
      <c r="AF748" s="2"/>
      <c r="AG748" s="2"/>
      <c r="AH748" s="2"/>
      <c r="AI748" s="2"/>
      <c r="AJ748" s="2"/>
      <c r="AK748" s="2"/>
      <c r="AL748" s="2"/>
      <c r="AM748" s="2"/>
      <c r="AN748" s="2"/>
      <c r="AO748" s="2"/>
      <c r="AP748" s="2"/>
      <c r="AQ748" s="2"/>
      <c r="AR748" s="2"/>
      <c r="AS748" s="2"/>
      <c r="AT748" s="2"/>
      <c r="AU748" s="2"/>
      <c r="AV748" s="2"/>
      <c r="AW748" s="2"/>
      <c r="AX748" s="2"/>
      <c r="AY748" s="2"/>
      <c r="AZ748" s="2"/>
      <c r="BA748" s="2"/>
      <c r="BB748" s="2"/>
      <c r="BC748" s="2"/>
      <c r="BD748" s="2"/>
      <c r="BE748" s="2"/>
    </row>
    <row r="749" ht="13.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c r="AA749" s="2"/>
      <c r="AB749" s="2"/>
      <c r="AC749" s="2"/>
      <c r="AD749" s="2"/>
      <c r="AE749" s="2"/>
      <c r="AF749" s="2"/>
      <c r="AG749" s="2"/>
      <c r="AH749" s="2"/>
      <c r="AI749" s="2"/>
      <c r="AJ749" s="2"/>
      <c r="AK749" s="2"/>
      <c r="AL749" s="2"/>
      <c r="AM749" s="2"/>
      <c r="AN749" s="2"/>
      <c r="AO749" s="2"/>
      <c r="AP749" s="2"/>
      <c r="AQ749" s="2"/>
      <c r="AR749" s="2"/>
      <c r="AS749" s="2"/>
      <c r="AT749" s="2"/>
      <c r="AU749" s="2"/>
      <c r="AV749" s="2"/>
      <c r="AW749" s="2"/>
      <c r="AX749" s="2"/>
      <c r="AY749" s="2"/>
      <c r="AZ749" s="2"/>
      <c r="BA749" s="2"/>
      <c r="BB749" s="2"/>
      <c r="BC749" s="2"/>
      <c r="BD749" s="2"/>
      <c r="BE749" s="2"/>
    </row>
    <row r="750" ht="13.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c r="AA750" s="2"/>
      <c r="AB750" s="2"/>
      <c r="AC750" s="2"/>
      <c r="AD750" s="2"/>
      <c r="AE750" s="2"/>
      <c r="AF750" s="2"/>
      <c r="AG750" s="2"/>
      <c r="AH750" s="2"/>
      <c r="AI750" s="2"/>
      <c r="AJ750" s="2"/>
      <c r="AK750" s="2"/>
      <c r="AL750" s="2"/>
      <c r="AM750" s="2"/>
      <c r="AN750" s="2"/>
      <c r="AO750" s="2"/>
      <c r="AP750" s="2"/>
      <c r="AQ750" s="2"/>
      <c r="AR750" s="2"/>
      <c r="AS750" s="2"/>
      <c r="AT750" s="2"/>
      <c r="AU750" s="2"/>
      <c r="AV750" s="2"/>
      <c r="AW750" s="2"/>
      <c r="AX750" s="2"/>
      <c r="AY750" s="2"/>
      <c r="AZ750" s="2"/>
      <c r="BA750" s="2"/>
      <c r="BB750" s="2"/>
      <c r="BC750" s="2"/>
      <c r="BD750" s="2"/>
      <c r="BE750" s="2"/>
    </row>
    <row r="751" ht="13.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c r="AA751" s="2"/>
      <c r="AB751" s="2"/>
      <c r="AC751" s="2"/>
      <c r="AD751" s="2"/>
      <c r="AE751" s="2"/>
      <c r="AF751" s="2"/>
      <c r="AG751" s="2"/>
      <c r="AH751" s="2"/>
      <c r="AI751" s="2"/>
      <c r="AJ751" s="2"/>
      <c r="AK751" s="2"/>
      <c r="AL751" s="2"/>
      <c r="AM751" s="2"/>
      <c r="AN751" s="2"/>
      <c r="AO751" s="2"/>
      <c r="AP751" s="2"/>
      <c r="AQ751" s="2"/>
      <c r="AR751" s="2"/>
      <c r="AS751" s="2"/>
      <c r="AT751" s="2"/>
      <c r="AU751" s="2"/>
      <c r="AV751" s="2"/>
      <c r="AW751" s="2"/>
      <c r="AX751" s="2"/>
      <c r="AY751" s="2"/>
      <c r="AZ751" s="2"/>
      <c r="BA751" s="2"/>
      <c r="BB751" s="2"/>
      <c r="BC751" s="2"/>
      <c r="BD751" s="2"/>
      <c r="BE751" s="2"/>
    </row>
    <row r="752" ht="13.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c r="AA752" s="2"/>
      <c r="AB752" s="2"/>
      <c r="AC752" s="2"/>
      <c r="AD752" s="2"/>
      <c r="AE752" s="2"/>
      <c r="AF752" s="2"/>
      <c r="AG752" s="2"/>
      <c r="AH752" s="2"/>
      <c r="AI752" s="2"/>
      <c r="AJ752" s="2"/>
      <c r="AK752" s="2"/>
      <c r="AL752" s="2"/>
      <c r="AM752" s="2"/>
      <c r="AN752" s="2"/>
      <c r="AO752" s="2"/>
      <c r="AP752" s="2"/>
      <c r="AQ752" s="2"/>
      <c r="AR752" s="2"/>
      <c r="AS752" s="2"/>
      <c r="AT752" s="2"/>
      <c r="AU752" s="2"/>
      <c r="AV752" s="2"/>
      <c r="AW752" s="2"/>
      <c r="AX752" s="2"/>
      <c r="AY752" s="2"/>
      <c r="AZ752" s="2"/>
      <c r="BA752" s="2"/>
      <c r="BB752" s="2"/>
      <c r="BC752" s="2"/>
      <c r="BD752" s="2"/>
      <c r="BE752" s="2"/>
    </row>
    <row r="753" ht="13.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c r="AA753" s="2"/>
      <c r="AB753" s="2"/>
      <c r="AC753" s="2"/>
      <c r="AD753" s="2"/>
      <c r="AE753" s="2"/>
      <c r="AF753" s="2"/>
      <c r="AG753" s="2"/>
      <c r="AH753" s="2"/>
      <c r="AI753" s="2"/>
      <c r="AJ753" s="2"/>
      <c r="AK753" s="2"/>
      <c r="AL753" s="2"/>
      <c r="AM753" s="2"/>
      <c r="AN753" s="2"/>
      <c r="AO753" s="2"/>
      <c r="AP753" s="2"/>
      <c r="AQ753" s="2"/>
      <c r="AR753" s="2"/>
      <c r="AS753" s="2"/>
      <c r="AT753" s="2"/>
      <c r="AU753" s="2"/>
      <c r="AV753" s="2"/>
      <c r="AW753" s="2"/>
      <c r="AX753" s="2"/>
      <c r="AY753" s="2"/>
      <c r="AZ753" s="2"/>
      <c r="BA753" s="2"/>
      <c r="BB753" s="2"/>
      <c r="BC753" s="2"/>
      <c r="BD753" s="2"/>
      <c r="BE753" s="2"/>
    </row>
    <row r="754" ht="13.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c r="AA754" s="2"/>
      <c r="AB754" s="2"/>
      <c r="AC754" s="2"/>
      <c r="AD754" s="2"/>
      <c r="AE754" s="2"/>
      <c r="AF754" s="2"/>
      <c r="AG754" s="2"/>
      <c r="AH754" s="2"/>
      <c r="AI754" s="2"/>
      <c r="AJ754" s="2"/>
      <c r="AK754" s="2"/>
      <c r="AL754" s="2"/>
      <c r="AM754" s="2"/>
      <c r="AN754" s="2"/>
      <c r="AO754" s="2"/>
      <c r="AP754" s="2"/>
      <c r="AQ754" s="2"/>
      <c r="AR754" s="2"/>
      <c r="AS754" s="2"/>
      <c r="AT754" s="2"/>
      <c r="AU754" s="2"/>
      <c r="AV754" s="2"/>
      <c r="AW754" s="2"/>
      <c r="AX754" s="2"/>
      <c r="AY754" s="2"/>
      <c r="AZ754" s="2"/>
      <c r="BA754" s="2"/>
      <c r="BB754" s="2"/>
      <c r="BC754" s="2"/>
      <c r="BD754" s="2"/>
      <c r="BE754" s="2"/>
    </row>
    <row r="755" ht="13.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c r="AA755" s="2"/>
      <c r="AB755" s="2"/>
      <c r="AC755" s="2"/>
      <c r="AD755" s="2"/>
      <c r="AE755" s="2"/>
      <c r="AF755" s="2"/>
      <c r="AG755" s="2"/>
      <c r="AH755" s="2"/>
      <c r="AI755" s="2"/>
      <c r="AJ755" s="2"/>
      <c r="AK755" s="2"/>
      <c r="AL755" s="2"/>
      <c r="AM755" s="2"/>
      <c r="AN755" s="2"/>
      <c r="AO755" s="2"/>
      <c r="AP755" s="2"/>
      <c r="AQ755" s="2"/>
      <c r="AR755" s="2"/>
      <c r="AS755" s="2"/>
      <c r="AT755" s="2"/>
      <c r="AU755" s="2"/>
      <c r="AV755" s="2"/>
      <c r="AW755" s="2"/>
      <c r="AX755" s="2"/>
      <c r="AY755" s="2"/>
      <c r="AZ755" s="2"/>
      <c r="BA755" s="2"/>
      <c r="BB755" s="2"/>
      <c r="BC755" s="2"/>
      <c r="BD755" s="2"/>
      <c r="BE755" s="2"/>
    </row>
    <row r="756" ht="13.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c r="AA756" s="2"/>
      <c r="AB756" s="2"/>
      <c r="AC756" s="2"/>
      <c r="AD756" s="2"/>
      <c r="AE756" s="2"/>
      <c r="AF756" s="2"/>
      <c r="AG756" s="2"/>
      <c r="AH756" s="2"/>
      <c r="AI756" s="2"/>
      <c r="AJ756" s="2"/>
      <c r="AK756" s="2"/>
      <c r="AL756" s="2"/>
      <c r="AM756" s="2"/>
      <c r="AN756" s="2"/>
      <c r="AO756" s="2"/>
      <c r="AP756" s="2"/>
      <c r="AQ756" s="2"/>
      <c r="AR756" s="2"/>
      <c r="AS756" s="2"/>
      <c r="AT756" s="2"/>
      <c r="AU756" s="2"/>
      <c r="AV756" s="2"/>
      <c r="AW756" s="2"/>
      <c r="AX756" s="2"/>
      <c r="AY756" s="2"/>
      <c r="AZ756" s="2"/>
      <c r="BA756" s="2"/>
      <c r="BB756" s="2"/>
      <c r="BC756" s="2"/>
      <c r="BD756" s="2"/>
      <c r="BE756" s="2"/>
    </row>
    <row r="757" ht="13.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c r="AA757" s="2"/>
      <c r="AB757" s="2"/>
      <c r="AC757" s="2"/>
      <c r="AD757" s="2"/>
      <c r="AE757" s="2"/>
      <c r="AF757" s="2"/>
      <c r="AG757" s="2"/>
      <c r="AH757" s="2"/>
      <c r="AI757" s="2"/>
      <c r="AJ757" s="2"/>
      <c r="AK757" s="2"/>
      <c r="AL757" s="2"/>
      <c r="AM757" s="2"/>
      <c r="AN757" s="2"/>
      <c r="AO757" s="2"/>
      <c r="AP757" s="2"/>
      <c r="AQ757" s="2"/>
      <c r="AR757" s="2"/>
      <c r="AS757" s="2"/>
      <c r="AT757" s="2"/>
      <c r="AU757" s="2"/>
      <c r="AV757" s="2"/>
      <c r="AW757" s="2"/>
      <c r="AX757" s="2"/>
      <c r="AY757" s="2"/>
      <c r="AZ757" s="2"/>
      <c r="BA757" s="2"/>
      <c r="BB757" s="2"/>
      <c r="BC757" s="2"/>
      <c r="BD757" s="2"/>
      <c r="BE757" s="2"/>
    </row>
    <row r="758" ht="13.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c r="AA758" s="2"/>
      <c r="AB758" s="2"/>
      <c r="AC758" s="2"/>
      <c r="AD758" s="2"/>
      <c r="AE758" s="2"/>
      <c r="AF758" s="2"/>
      <c r="AG758" s="2"/>
      <c r="AH758" s="2"/>
      <c r="AI758" s="2"/>
      <c r="AJ758" s="2"/>
      <c r="AK758" s="2"/>
      <c r="AL758" s="2"/>
      <c r="AM758" s="2"/>
      <c r="AN758" s="2"/>
      <c r="AO758" s="2"/>
      <c r="AP758" s="2"/>
      <c r="AQ758" s="2"/>
      <c r="AR758" s="2"/>
      <c r="AS758" s="2"/>
      <c r="AT758" s="2"/>
      <c r="AU758" s="2"/>
      <c r="AV758" s="2"/>
      <c r="AW758" s="2"/>
      <c r="AX758" s="2"/>
      <c r="AY758" s="2"/>
      <c r="AZ758" s="2"/>
      <c r="BA758" s="2"/>
      <c r="BB758" s="2"/>
      <c r="BC758" s="2"/>
      <c r="BD758" s="2"/>
      <c r="BE758" s="2"/>
    </row>
    <row r="759" ht="13.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c r="AA759" s="2"/>
      <c r="AB759" s="2"/>
      <c r="AC759" s="2"/>
      <c r="AD759" s="2"/>
      <c r="AE759" s="2"/>
      <c r="AF759" s="2"/>
      <c r="AG759" s="2"/>
      <c r="AH759" s="2"/>
      <c r="AI759" s="2"/>
      <c r="AJ759" s="2"/>
      <c r="AK759" s="2"/>
      <c r="AL759" s="2"/>
      <c r="AM759" s="2"/>
      <c r="AN759" s="2"/>
      <c r="AO759" s="2"/>
      <c r="AP759" s="2"/>
      <c r="AQ759" s="2"/>
      <c r="AR759" s="2"/>
      <c r="AS759" s="2"/>
      <c r="AT759" s="2"/>
      <c r="AU759" s="2"/>
      <c r="AV759" s="2"/>
      <c r="AW759" s="2"/>
      <c r="AX759" s="2"/>
      <c r="AY759" s="2"/>
      <c r="AZ759" s="2"/>
      <c r="BA759" s="2"/>
      <c r="BB759" s="2"/>
      <c r="BC759" s="2"/>
      <c r="BD759" s="2"/>
      <c r="BE759" s="2"/>
    </row>
    <row r="760" ht="13.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c r="AA760" s="2"/>
      <c r="AB760" s="2"/>
      <c r="AC760" s="2"/>
      <c r="AD760" s="2"/>
      <c r="AE760" s="2"/>
      <c r="AF760" s="2"/>
      <c r="AG760" s="2"/>
      <c r="AH760" s="2"/>
      <c r="AI760" s="2"/>
      <c r="AJ760" s="2"/>
      <c r="AK760" s="2"/>
      <c r="AL760" s="2"/>
      <c r="AM760" s="2"/>
      <c r="AN760" s="2"/>
      <c r="AO760" s="2"/>
      <c r="AP760" s="2"/>
      <c r="AQ760" s="2"/>
      <c r="AR760" s="2"/>
      <c r="AS760" s="2"/>
      <c r="AT760" s="2"/>
      <c r="AU760" s="2"/>
      <c r="AV760" s="2"/>
      <c r="AW760" s="2"/>
      <c r="AX760" s="2"/>
      <c r="AY760" s="2"/>
      <c r="AZ760" s="2"/>
      <c r="BA760" s="2"/>
      <c r="BB760" s="2"/>
      <c r="BC760" s="2"/>
      <c r="BD760" s="2"/>
      <c r="BE760" s="2"/>
    </row>
    <row r="761" ht="13.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c r="AA761" s="2"/>
      <c r="AB761" s="2"/>
      <c r="AC761" s="2"/>
      <c r="AD761" s="2"/>
      <c r="AE761" s="2"/>
      <c r="AF761" s="2"/>
      <c r="AG761" s="2"/>
      <c r="AH761" s="2"/>
      <c r="AI761" s="2"/>
      <c r="AJ761" s="2"/>
      <c r="AK761" s="2"/>
      <c r="AL761" s="2"/>
      <c r="AM761" s="2"/>
      <c r="AN761" s="2"/>
      <c r="AO761" s="2"/>
      <c r="AP761" s="2"/>
      <c r="AQ761" s="2"/>
      <c r="AR761" s="2"/>
      <c r="AS761" s="2"/>
      <c r="AT761" s="2"/>
      <c r="AU761" s="2"/>
      <c r="AV761" s="2"/>
      <c r="AW761" s="2"/>
      <c r="AX761" s="2"/>
      <c r="AY761" s="2"/>
      <c r="AZ761" s="2"/>
      <c r="BA761" s="2"/>
      <c r="BB761" s="2"/>
      <c r="BC761" s="2"/>
      <c r="BD761" s="2"/>
      <c r="BE761" s="2"/>
    </row>
    <row r="762" ht="13.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c r="AA762" s="2"/>
      <c r="AB762" s="2"/>
      <c r="AC762" s="2"/>
      <c r="AD762" s="2"/>
      <c r="AE762" s="2"/>
      <c r="AF762" s="2"/>
      <c r="AG762" s="2"/>
      <c r="AH762" s="2"/>
      <c r="AI762" s="2"/>
      <c r="AJ762" s="2"/>
      <c r="AK762" s="2"/>
      <c r="AL762" s="2"/>
      <c r="AM762" s="2"/>
      <c r="AN762" s="2"/>
      <c r="AO762" s="2"/>
      <c r="AP762" s="2"/>
      <c r="AQ762" s="2"/>
      <c r="AR762" s="2"/>
      <c r="AS762" s="2"/>
      <c r="AT762" s="2"/>
      <c r="AU762" s="2"/>
      <c r="AV762" s="2"/>
      <c r="AW762" s="2"/>
      <c r="AX762" s="2"/>
      <c r="AY762" s="2"/>
      <c r="AZ762" s="2"/>
      <c r="BA762" s="2"/>
      <c r="BB762" s="2"/>
      <c r="BC762" s="2"/>
      <c r="BD762" s="2"/>
      <c r="BE762" s="2"/>
    </row>
    <row r="763" ht="13.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c r="AA763" s="2"/>
      <c r="AB763" s="2"/>
      <c r="AC763" s="2"/>
      <c r="AD763" s="2"/>
      <c r="AE763" s="2"/>
      <c r="AF763" s="2"/>
      <c r="AG763" s="2"/>
      <c r="AH763" s="2"/>
      <c r="AI763" s="2"/>
      <c r="AJ763" s="2"/>
      <c r="AK763" s="2"/>
      <c r="AL763" s="2"/>
      <c r="AM763" s="2"/>
      <c r="AN763" s="2"/>
      <c r="AO763" s="2"/>
      <c r="AP763" s="2"/>
      <c r="AQ763" s="2"/>
      <c r="AR763" s="2"/>
      <c r="AS763" s="2"/>
      <c r="AT763" s="2"/>
      <c r="AU763" s="2"/>
      <c r="AV763" s="2"/>
      <c r="AW763" s="2"/>
      <c r="AX763" s="2"/>
      <c r="AY763" s="2"/>
      <c r="AZ763" s="2"/>
      <c r="BA763" s="2"/>
      <c r="BB763" s="2"/>
      <c r="BC763" s="2"/>
      <c r="BD763" s="2"/>
      <c r="BE763" s="2"/>
    </row>
    <row r="764" ht="13.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c r="AA764" s="2"/>
      <c r="AB764" s="2"/>
      <c r="AC764" s="2"/>
      <c r="AD764" s="2"/>
      <c r="AE764" s="2"/>
      <c r="AF764" s="2"/>
      <c r="AG764" s="2"/>
      <c r="AH764" s="2"/>
      <c r="AI764" s="2"/>
      <c r="AJ764" s="2"/>
      <c r="AK764" s="2"/>
      <c r="AL764" s="2"/>
      <c r="AM764" s="2"/>
      <c r="AN764" s="2"/>
      <c r="AO764" s="2"/>
      <c r="AP764" s="2"/>
      <c r="AQ764" s="2"/>
      <c r="AR764" s="2"/>
      <c r="AS764" s="2"/>
      <c r="AT764" s="2"/>
      <c r="AU764" s="2"/>
      <c r="AV764" s="2"/>
      <c r="AW764" s="2"/>
      <c r="AX764" s="2"/>
      <c r="AY764" s="2"/>
      <c r="AZ764" s="2"/>
      <c r="BA764" s="2"/>
      <c r="BB764" s="2"/>
      <c r="BC764" s="2"/>
      <c r="BD764" s="2"/>
      <c r="BE764" s="2"/>
    </row>
    <row r="765" ht="13.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c r="AA765" s="2"/>
      <c r="AB765" s="2"/>
      <c r="AC765" s="2"/>
      <c r="AD765" s="2"/>
      <c r="AE765" s="2"/>
      <c r="AF765" s="2"/>
      <c r="AG765" s="2"/>
      <c r="AH765" s="2"/>
      <c r="AI765" s="2"/>
      <c r="AJ765" s="2"/>
      <c r="AK765" s="2"/>
      <c r="AL765" s="2"/>
      <c r="AM765" s="2"/>
      <c r="AN765" s="2"/>
      <c r="AO765" s="2"/>
      <c r="AP765" s="2"/>
      <c r="AQ765" s="2"/>
      <c r="AR765" s="2"/>
      <c r="AS765" s="2"/>
      <c r="AT765" s="2"/>
      <c r="AU765" s="2"/>
      <c r="AV765" s="2"/>
      <c r="AW765" s="2"/>
      <c r="AX765" s="2"/>
      <c r="AY765" s="2"/>
      <c r="AZ765" s="2"/>
      <c r="BA765" s="2"/>
      <c r="BB765" s="2"/>
      <c r="BC765" s="2"/>
      <c r="BD765" s="2"/>
      <c r="BE765" s="2"/>
    </row>
    <row r="766" ht="13.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c r="AA766" s="2"/>
      <c r="AB766" s="2"/>
      <c r="AC766" s="2"/>
      <c r="AD766" s="2"/>
      <c r="AE766" s="2"/>
      <c r="AF766" s="2"/>
      <c r="AG766" s="2"/>
      <c r="AH766" s="2"/>
      <c r="AI766" s="2"/>
      <c r="AJ766" s="2"/>
      <c r="AK766" s="2"/>
      <c r="AL766" s="2"/>
      <c r="AM766" s="2"/>
      <c r="AN766" s="2"/>
      <c r="AO766" s="2"/>
      <c r="AP766" s="2"/>
      <c r="AQ766" s="2"/>
      <c r="AR766" s="2"/>
      <c r="AS766" s="2"/>
      <c r="AT766" s="2"/>
      <c r="AU766" s="2"/>
      <c r="AV766" s="2"/>
      <c r="AW766" s="2"/>
      <c r="AX766" s="2"/>
      <c r="AY766" s="2"/>
      <c r="AZ766" s="2"/>
      <c r="BA766" s="2"/>
      <c r="BB766" s="2"/>
      <c r="BC766" s="2"/>
      <c r="BD766" s="2"/>
      <c r="BE766" s="2"/>
    </row>
    <row r="767" ht="13.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c r="AA767" s="2"/>
      <c r="AB767" s="2"/>
      <c r="AC767" s="2"/>
      <c r="AD767" s="2"/>
      <c r="AE767" s="2"/>
      <c r="AF767" s="2"/>
      <c r="AG767" s="2"/>
      <c r="AH767" s="2"/>
      <c r="AI767" s="2"/>
      <c r="AJ767" s="2"/>
      <c r="AK767" s="2"/>
      <c r="AL767" s="2"/>
      <c r="AM767" s="2"/>
      <c r="AN767" s="2"/>
      <c r="AO767" s="2"/>
      <c r="AP767" s="2"/>
      <c r="AQ767" s="2"/>
      <c r="AR767" s="2"/>
      <c r="AS767" s="2"/>
      <c r="AT767" s="2"/>
      <c r="AU767" s="2"/>
      <c r="AV767" s="2"/>
      <c r="AW767" s="2"/>
      <c r="AX767" s="2"/>
      <c r="AY767" s="2"/>
      <c r="AZ767" s="2"/>
      <c r="BA767" s="2"/>
      <c r="BB767" s="2"/>
      <c r="BC767" s="2"/>
      <c r="BD767" s="2"/>
      <c r="BE767" s="2"/>
    </row>
    <row r="768" ht="13.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c r="AA768" s="2"/>
      <c r="AB768" s="2"/>
      <c r="AC768" s="2"/>
      <c r="AD768" s="2"/>
      <c r="AE768" s="2"/>
      <c r="AF768" s="2"/>
      <c r="AG768" s="2"/>
      <c r="AH768" s="2"/>
      <c r="AI768" s="2"/>
      <c r="AJ768" s="2"/>
      <c r="AK768" s="2"/>
      <c r="AL768" s="2"/>
      <c r="AM768" s="2"/>
      <c r="AN768" s="2"/>
      <c r="AO768" s="2"/>
      <c r="AP768" s="2"/>
      <c r="AQ768" s="2"/>
      <c r="AR768" s="2"/>
      <c r="AS768" s="2"/>
      <c r="AT768" s="2"/>
      <c r="AU768" s="2"/>
      <c r="AV768" s="2"/>
      <c r="AW768" s="2"/>
      <c r="AX768" s="2"/>
      <c r="AY768" s="2"/>
      <c r="AZ768" s="2"/>
      <c r="BA768" s="2"/>
      <c r="BB768" s="2"/>
      <c r="BC768" s="2"/>
      <c r="BD768" s="2"/>
      <c r="BE768" s="2"/>
    </row>
    <row r="769" ht="13.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c r="AA769" s="2"/>
      <c r="AB769" s="2"/>
      <c r="AC769" s="2"/>
      <c r="AD769" s="2"/>
      <c r="AE769" s="2"/>
      <c r="AF769" s="2"/>
      <c r="AG769" s="2"/>
      <c r="AH769" s="2"/>
      <c r="AI769" s="2"/>
      <c r="AJ769" s="2"/>
      <c r="AK769" s="2"/>
      <c r="AL769" s="2"/>
      <c r="AM769" s="2"/>
      <c r="AN769" s="2"/>
      <c r="AO769" s="2"/>
      <c r="AP769" s="2"/>
      <c r="AQ769" s="2"/>
      <c r="AR769" s="2"/>
      <c r="AS769" s="2"/>
      <c r="AT769" s="2"/>
      <c r="AU769" s="2"/>
      <c r="AV769" s="2"/>
      <c r="AW769" s="2"/>
      <c r="AX769" s="2"/>
      <c r="AY769" s="2"/>
      <c r="AZ769" s="2"/>
      <c r="BA769" s="2"/>
      <c r="BB769" s="2"/>
      <c r="BC769" s="2"/>
      <c r="BD769" s="2"/>
      <c r="BE769" s="2"/>
    </row>
    <row r="770" ht="13.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c r="AA770" s="2"/>
      <c r="AB770" s="2"/>
      <c r="AC770" s="2"/>
      <c r="AD770" s="2"/>
      <c r="AE770" s="2"/>
      <c r="AF770" s="2"/>
      <c r="AG770" s="2"/>
      <c r="AH770" s="2"/>
      <c r="AI770" s="2"/>
      <c r="AJ770" s="2"/>
      <c r="AK770" s="2"/>
      <c r="AL770" s="2"/>
      <c r="AM770" s="2"/>
      <c r="AN770" s="2"/>
      <c r="AO770" s="2"/>
      <c r="AP770" s="2"/>
      <c r="AQ770" s="2"/>
      <c r="AR770" s="2"/>
      <c r="AS770" s="2"/>
      <c r="AT770" s="2"/>
      <c r="AU770" s="2"/>
      <c r="AV770" s="2"/>
      <c r="AW770" s="2"/>
      <c r="AX770" s="2"/>
      <c r="AY770" s="2"/>
      <c r="AZ770" s="2"/>
      <c r="BA770" s="2"/>
      <c r="BB770" s="2"/>
      <c r="BC770" s="2"/>
      <c r="BD770" s="2"/>
      <c r="BE770" s="2"/>
    </row>
    <row r="771" ht="13.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c r="AA771" s="2"/>
      <c r="AB771" s="2"/>
      <c r="AC771" s="2"/>
      <c r="AD771" s="2"/>
      <c r="AE771" s="2"/>
      <c r="AF771" s="2"/>
      <c r="AG771" s="2"/>
      <c r="AH771" s="2"/>
      <c r="AI771" s="2"/>
      <c r="AJ771" s="2"/>
      <c r="AK771" s="2"/>
      <c r="AL771" s="2"/>
      <c r="AM771" s="2"/>
      <c r="AN771" s="2"/>
      <c r="AO771" s="2"/>
      <c r="AP771" s="2"/>
      <c r="AQ771" s="2"/>
      <c r="AR771" s="2"/>
      <c r="AS771" s="2"/>
      <c r="AT771" s="2"/>
      <c r="AU771" s="2"/>
      <c r="AV771" s="2"/>
      <c r="AW771" s="2"/>
      <c r="AX771" s="2"/>
      <c r="AY771" s="2"/>
      <c r="AZ771" s="2"/>
      <c r="BA771" s="2"/>
      <c r="BB771" s="2"/>
      <c r="BC771" s="2"/>
      <c r="BD771" s="2"/>
      <c r="BE771" s="2"/>
    </row>
    <row r="772" ht="13.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c r="AA772" s="2"/>
      <c r="AB772" s="2"/>
      <c r="AC772" s="2"/>
      <c r="AD772" s="2"/>
      <c r="AE772" s="2"/>
      <c r="AF772" s="2"/>
      <c r="AG772" s="2"/>
      <c r="AH772" s="2"/>
      <c r="AI772" s="2"/>
      <c r="AJ772" s="2"/>
      <c r="AK772" s="2"/>
      <c r="AL772" s="2"/>
      <c r="AM772" s="2"/>
      <c r="AN772" s="2"/>
      <c r="AO772" s="2"/>
      <c r="AP772" s="2"/>
      <c r="AQ772" s="2"/>
      <c r="AR772" s="2"/>
      <c r="AS772" s="2"/>
      <c r="AT772" s="2"/>
      <c r="AU772" s="2"/>
      <c r="AV772" s="2"/>
      <c r="AW772" s="2"/>
      <c r="AX772" s="2"/>
      <c r="AY772" s="2"/>
      <c r="AZ772" s="2"/>
      <c r="BA772" s="2"/>
      <c r="BB772" s="2"/>
      <c r="BC772" s="2"/>
      <c r="BD772" s="2"/>
      <c r="BE772" s="2"/>
    </row>
    <row r="773" ht="13.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c r="AA773" s="2"/>
      <c r="AB773" s="2"/>
      <c r="AC773" s="2"/>
      <c r="AD773" s="2"/>
      <c r="AE773" s="2"/>
      <c r="AF773" s="2"/>
      <c r="AG773" s="2"/>
      <c r="AH773" s="2"/>
      <c r="AI773" s="2"/>
      <c r="AJ773" s="2"/>
      <c r="AK773" s="2"/>
      <c r="AL773" s="2"/>
      <c r="AM773" s="2"/>
      <c r="AN773" s="2"/>
      <c r="AO773" s="2"/>
      <c r="AP773" s="2"/>
      <c r="AQ773" s="2"/>
      <c r="AR773" s="2"/>
      <c r="AS773" s="2"/>
      <c r="AT773" s="2"/>
      <c r="AU773" s="2"/>
      <c r="AV773" s="2"/>
      <c r="AW773" s="2"/>
      <c r="AX773" s="2"/>
      <c r="AY773" s="2"/>
      <c r="AZ773" s="2"/>
      <c r="BA773" s="2"/>
      <c r="BB773" s="2"/>
      <c r="BC773" s="2"/>
      <c r="BD773" s="2"/>
      <c r="BE773" s="2"/>
    </row>
    <row r="774" ht="13.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c r="AA774" s="2"/>
      <c r="AB774" s="2"/>
      <c r="AC774" s="2"/>
      <c r="AD774" s="2"/>
      <c r="AE774" s="2"/>
      <c r="AF774" s="2"/>
      <c r="AG774" s="2"/>
      <c r="AH774" s="2"/>
      <c r="AI774" s="2"/>
      <c r="AJ774" s="2"/>
      <c r="AK774" s="2"/>
      <c r="AL774" s="2"/>
      <c r="AM774" s="2"/>
      <c r="AN774" s="2"/>
      <c r="AO774" s="2"/>
      <c r="AP774" s="2"/>
      <c r="AQ774" s="2"/>
      <c r="AR774" s="2"/>
      <c r="AS774" s="2"/>
      <c r="AT774" s="2"/>
      <c r="AU774" s="2"/>
      <c r="AV774" s="2"/>
      <c r="AW774" s="2"/>
      <c r="AX774" s="2"/>
      <c r="AY774" s="2"/>
      <c r="AZ774" s="2"/>
      <c r="BA774" s="2"/>
      <c r="BB774" s="2"/>
      <c r="BC774" s="2"/>
      <c r="BD774" s="2"/>
      <c r="BE774" s="2"/>
    </row>
    <row r="775" ht="13.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c r="AA775" s="2"/>
      <c r="AB775" s="2"/>
      <c r="AC775" s="2"/>
      <c r="AD775" s="2"/>
      <c r="AE775" s="2"/>
      <c r="AF775" s="2"/>
      <c r="AG775" s="2"/>
      <c r="AH775" s="2"/>
      <c r="AI775" s="2"/>
      <c r="AJ775" s="2"/>
      <c r="AK775" s="2"/>
      <c r="AL775" s="2"/>
      <c r="AM775" s="2"/>
      <c r="AN775" s="2"/>
      <c r="AO775" s="2"/>
      <c r="AP775" s="2"/>
      <c r="AQ775" s="2"/>
      <c r="AR775" s="2"/>
      <c r="AS775" s="2"/>
      <c r="AT775" s="2"/>
      <c r="AU775" s="2"/>
      <c r="AV775" s="2"/>
      <c r="AW775" s="2"/>
      <c r="AX775" s="2"/>
      <c r="AY775" s="2"/>
      <c r="AZ775" s="2"/>
      <c r="BA775" s="2"/>
      <c r="BB775" s="2"/>
      <c r="BC775" s="2"/>
      <c r="BD775" s="2"/>
      <c r="BE775" s="2"/>
    </row>
    <row r="776" ht="13.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c r="AA776" s="2"/>
      <c r="AB776" s="2"/>
      <c r="AC776" s="2"/>
      <c r="AD776" s="2"/>
      <c r="AE776" s="2"/>
      <c r="AF776" s="2"/>
      <c r="AG776" s="2"/>
      <c r="AH776" s="2"/>
      <c r="AI776" s="2"/>
      <c r="AJ776" s="2"/>
      <c r="AK776" s="2"/>
      <c r="AL776" s="2"/>
      <c r="AM776" s="2"/>
      <c r="AN776" s="2"/>
      <c r="AO776" s="2"/>
      <c r="AP776" s="2"/>
      <c r="AQ776" s="2"/>
      <c r="AR776" s="2"/>
      <c r="AS776" s="2"/>
      <c r="AT776" s="2"/>
      <c r="AU776" s="2"/>
      <c r="AV776" s="2"/>
      <c r="AW776" s="2"/>
      <c r="AX776" s="2"/>
      <c r="AY776" s="2"/>
      <c r="AZ776" s="2"/>
      <c r="BA776" s="2"/>
      <c r="BB776" s="2"/>
      <c r="BC776" s="2"/>
      <c r="BD776" s="2"/>
      <c r="BE776" s="2"/>
    </row>
    <row r="777" ht="13.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c r="AA777" s="2"/>
      <c r="AB777" s="2"/>
      <c r="AC777" s="2"/>
      <c r="AD777" s="2"/>
      <c r="AE777" s="2"/>
      <c r="AF777" s="2"/>
      <c r="AG777" s="2"/>
      <c r="AH777" s="2"/>
      <c r="AI777" s="2"/>
      <c r="AJ777" s="2"/>
      <c r="AK777" s="2"/>
      <c r="AL777" s="2"/>
      <c r="AM777" s="2"/>
      <c r="AN777" s="2"/>
      <c r="AO777" s="2"/>
      <c r="AP777" s="2"/>
      <c r="AQ777" s="2"/>
      <c r="AR777" s="2"/>
      <c r="AS777" s="2"/>
      <c r="AT777" s="2"/>
      <c r="AU777" s="2"/>
      <c r="AV777" s="2"/>
      <c r="AW777" s="2"/>
      <c r="AX777" s="2"/>
      <c r="AY777" s="2"/>
      <c r="AZ777" s="2"/>
      <c r="BA777" s="2"/>
      <c r="BB777" s="2"/>
      <c r="BC777" s="2"/>
      <c r="BD777" s="2"/>
      <c r="BE777" s="2"/>
    </row>
    <row r="778" ht="13.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c r="AA778" s="2"/>
      <c r="AB778" s="2"/>
      <c r="AC778" s="2"/>
      <c r="AD778" s="2"/>
      <c r="AE778" s="2"/>
      <c r="AF778" s="2"/>
      <c r="AG778" s="2"/>
      <c r="AH778" s="2"/>
      <c r="AI778" s="2"/>
      <c r="AJ778" s="2"/>
      <c r="AK778" s="2"/>
      <c r="AL778" s="2"/>
      <c r="AM778" s="2"/>
      <c r="AN778" s="2"/>
      <c r="AO778" s="2"/>
      <c r="AP778" s="2"/>
      <c r="AQ778" s="2"/>
      <c r="AR778" s="2"/>
      <c r="AS778" s="2"/>
      <c r="AT778" s="2"/>
      <c r="AU778" s="2"/>
      <c r="AV778" s="2"/>
      <c r="AW778" s="2"/>
      <c r="AX778" s="2"/>
      <c r="AY778" s="2"/>
      <c r="AZ778" s="2"/>
      <c r="BA778" s="2"/>
      <c r="BB778" s="2"/>
      <c r="BC778" s="2"/>
      <c r="BD778" s="2"/>
      <c r="BE778" s="2"/>
    </row>
    <row r="779" ht="13.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c r="AA779" s="2"/>
      <c r="AB779" s="2"/>
      <c r="AC779" s="2"/>
      <c r="AD779" s="2"/>
      <c r="AE779" s="2"/>
      <c r="AF779" s="2"/>
      <c r="AG779" s="2"/>
      <c r="AH779" s="2"/>
      <c r="AI779" s="2"/>
      <c r="AJ779" s="2"/>
      <c r="AK779" s="2"/>
      <c r="AL779" s="2"/>
      <c r="AM779" s="2"/>
      <c r="AN779" s="2"/>
      <c r="AO779" s="2"/>
      <c r="AP779" s="2"/>
      <c r="AQ779" s="2"/>
      <c r="AR779" s="2"/>
      <c r="AS779" s="2"/>
      <c r="AT779" s="2"/>
      <c r="AU779" s="2"/>
      <c r="AV779" s="2"/>
      <c r="AW779" s="2"/>
      <c r="AX779" s="2"/>
      <c r="AY779" s="2"/>
      <c r="AZ779" s="2"/>
      <c r="BA779" s="2"/>
      <c r="BB779" s="2"/>
      <c r="BC779" s="2"/>
      <c r="BD779" s="2"/>
      <c r="BE779" s="2"/>
    </row>
    <row r="780" ht="13.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c r="AA780" s="2"/>
      <c r="AB780" s="2"/>
      <c r="AC780" s="2"/>
      <c r="AD780" s="2"/>
      <c r="AE780" s="2"/>
      <c r="AF780" s="2"/>
      <c r="AG780" s="2"/>
      <c r="AH780" s="2"/>
      <c r="AI780" s="2"/>
      <c r="AJ780" s="2"/>
      <c r="AK780" s="2"/>
      <c r="AL780" s="2"/>
      <c r="AM780" s="2"/>
      <c r="AN780" s="2"/>
      <c r="AO780" s="2"/>
      <c r="AP780" s="2"/>
      <c r="AQ780" s="2"/>
      <c r="AR780" s="2"/>
      <c r="AS780" s="2"/>
      <c r="AT780" s="2"/>
      <c r="AU780" s="2"/>
      <c r="AV780" s="2"/>
      <c r="AW780" s="2"/>
      <c r="AX780" s="2"/>
      <c r="AY780" s="2"/>
      <c r="AZ780" s="2"/>
      <c r="BA780" s="2"/>
      <c r="BB780" s="2"/>
      <c r="BC780" s="2"/>
      <c r="BD780" s="2"/>
      <c r="BE780" s="2"/>
    </row>
    <row r="781" ht="13.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c r="AA781" s="2"/>
      <c r="AB781" s="2"/>
      <c r="AC781" s="2"/>
      <c r="AD781" s="2"/>
      <c r="AE781" s="2"/>
      <c r="AF781" s="2"/>
      <c r="AG781" s="2"/>
      <c r="AH781" s="2"/>
      <c r="AI781" s="2"/>
      <c r="AJ781" s="2"/>
      <c r="AK781" s="2"/>
      <c r="AL781" s="2"/>
      <c r="AM781" s="2"/>
      <c r="AN781" s="2"/>
      <c r="AO781" s="2"/>
      <c r="AP781" s="2"/>
      <c r="AQ781" s="2"/>
      <c r="AR781" s="2"/>
      <c r="AS781" s="2"/>
      <c r="AT781" s="2"/>
      <c r="AU781" s="2"/>
      <c r="AV781" s="2"/>
      <c r="AW781" s="2"/>
      <c r="AX781" s="2"/>
      <c r="AY781" s="2"/>
      <c r="AZ781" s="2"/>
      <c r="BA781" s="2"/>
      <c r="BB781" s="2"/>
      <c r="BC781" s="2"/>
      <c r="BD781" s="2"/>
      <c r="BE781" s="2"/>
    </row>
    <row r="782" ht="13.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c r="AA782" s="2"/>
      <c r="AB782" s="2"/>
      <c r="AC782" s="2"/>
      <c r="AD782" s="2"/>
      <c r="AE782" s="2"/>
      <c r="AF782" s="2"/>
      <c r="AG782" s="2"/>
      <c r="AH782" s="2"/>
      <c r="AI782" s="2"/>
      <c r="AJ782" s="2"/>
      <c r="AK782" s="2"/>
      <c r="AL782" s="2"/>
      <c r="AM782" s="2"/>
      <c r="AN782" s="2"/>
      <c r="AO782" s="2"/>
      <c r="AP782" s="2"/>
      <c r="AQ782" s="2"/>
      <c r="AR782" s="2"/>
      <c r="AS782" s="2"/>
      <c r="AT782" s="2"/>
      <c r="AU782" s="2"/>
      <c r="AV782" s="2"/>
      <c r="AW782" s="2"/>
      <c r="AX782" s="2"/>
      <c r="AY782" s="2"/>
      <c r="AZ782" s="2"/>
      <c r="BA782" s="2"/>
      <c r="BB782" s="2"/>
      <c r="BC782" s="2"/>
      <c r="BD782" s="2"/>
      <c r="BE782" s="2"/>
    </row>
    <row r="783" ht="13.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c r="AA783" s="2"/>
      <c r="AB783" s="2"/>
      <c r="AC783" s="2"/>
      <c r="AD783" s="2"/>
      <c r="AE783" s="2"/>
      <c r="AF783" s="2"/>
      <c r="AG783" s="2"/>
      <c r="AH783" s="2"/>
      <c r="AI783" s="2"/>
      <c r="AJ783" s="2"/>
      <c r="AK783" s="2"/>
      <c r="AL783" s="2"/>
      <c r="AM783" s="2"/>
      <c r="AN783" s="2"/>
      <c r="AO783" s="2"/>
      <c r="AP783" s="2"/>
      <c r="AQ783" s="2"/>
      <c r="AR783" s="2"/>
      <c r="AS783" s="2"/>
      <c r="AT783" s="2"/>
      <c r="AU783" s="2"/>
      <c r="AV783" s="2"/>
      <c r="AW783" s="2"/>
      <c r="AX783" s="2"/>
      <c r="AY783" s="2"/>
      <c r="AZ783" s="2"/>
      <c r="BA783" s="2"/>
      <c r="BB783" s="2"/>
      <c r="BC783" s="2"/>
      <c r="BD783" s="2"/>
      <c r="BE783" s="2"/>
    </row>
    <row r="784" ht="13.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c r="AA784" s="2"/>
      <c r="AB784" s="2"/>
      <c r="AC784" s="2"/>
      <c r="AD784" s="2"/>
      <c r="AE784" s="2"/>
      <c r="AF784" s="2"/>
      <c r="AG784" s="2"/>
      <c r="AH784" s="2"/>
      <c r="AI784" s="2"/>
      <c r="AJ784" s="2"/>
      <c r="AK784" s="2"/>
      <c r="AL784" s="2"/>
      <c r="AM784" s="2"/>
      <c r="AN784" s="2"/>
      <c r="AO784" s="2"/>
      <c r="AP784" s="2"/>
      <c r="AQ784" s="2"/>
      <c r="AR784" s="2"/>
      <c r="AS784" s="2"/>
      <c r="AT784" s="2"/>
      <c r="AU784" s="2"/>
      <c r="AV784" s="2"/>
      <c r="AW784" s="2"/>
      <c r="AX784" s="2"/>
      <c r="AY784" s="2"/>
      <c r="AZ784" s="2"/>
      <c r="BA784" s="2"/>
      <c r="BB784" s="2"/>
      <c r="BC784" s="2"/>
      <c r="BD784" s="2"/>
      <c r="BE784" s="2"/>
    </row>
    <row r="785" ht="13.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c r="AA785" s="2"/>
      <c r="AB785" s="2"/>
      <c r="AC785" s="2"/>
      <c r="AD785" s="2"/>
      <c r="AE785" s="2"/>
      <c r="AF785" s="2"/>
      <c r="AG785" s="2"/>
      <c r="AH785" s="2"/>
      <c r="AI785" s="2"/>
      <c r="AJ785" s="2"/>
      <c r="AK785" s="2"/>
      <c r="AL785" s="2"/>
      <c r="AM785" s="2"/>
      <c r="AN785" s="2"/>
      <c r="AO785" s="2"/>
      <c r="AP785" s="2"/>
      <c r="AQ785" s="2"/>
      <c r="AR785" s="2"/>
      <c r="AS785" s="2"/>
      <c r="AT785" s="2"/>
      <c r="AU785" s="2"/>
      <c r="AV785" s="2"/>
      <c r="AW785" s="2"/>
      <c r="AX785" s="2"/>
      <c r="AY785" s="2"/>
      <c r="AZ785" s="2"/>
      <c r="BA785" s="2"/>
      <c r="BB785" s="2"/>
      <c r="BC785" s="2"/>
      <c r="BD785" s="2"/>
      <c r="BE785" s="2"/>
    </row>
    <row r="786" ht="13.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c r="AA786" s="2"/>
      <c r="AB786" s="2"/>
      <c r="AC786" s="2"/>
      <c r="AD786" s="2"/>
      <c r="AE786" s="2"/>
      <c r="AF786" s="2"/>
      <c r="AG786" s="2"/>
      <c r="AH786" s="2"/>
      <c r="AI786" s="2"/>
      <c r="AJ786" s="2"/>
      <c r="AK786" s="2"/>
      <c r="AL786" s="2"/>
      <c r="AM786" s="2"/>
      <c r="AN786" s="2"/>
      <c r="AO786" s="2"/>
      <c r="AP786" s="2"/>
      <c r="AQ786" s="2"/>
      <c r="AR786" s="2"/>
      <c r="AS786" s="2"/>
      <c r="AT786" s="2"/>
      <c r="AU786" s="2"/>
      <c r="AV786" s="2"/>
      <c r="AW786" s="2"/>
      <c r="AX786" s="2"/>
      <c r="AY786" s="2"/>
      <c r="AZ786" s="2"/>
      <c r="BA786" s="2"/>
      <c r="BB786" s="2"/>
      <c r="BC786" s="2"/>
      <c r="BD786" s="2"/>
      <c r="BE786" s="2"/>
    </row>
    <row r="787" ht="13.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c r="AA787" s="2"/>
      <c r="AB787" s="2"/>
      <c r="AC787" s="2"/>
      <c r="AD787" s="2"/>
      <c r="AE787" s="2"/>
      <c r="AF787" s="2"/>
      <c r="AG787" s="2"/>
      <c r="AH787" s="2"/>
      <c r="AI787" s="2"/>
      <c r="AJ787" s="2"/>
      <c r="AK787" s="2"/>
      <c r="AL787" s="2"/>
      <c r="AM787" s="2"/>
      <c r="AN787" s="2"/>
      <c r="AO787" s="2"/>
      <c r="AP787" s="2"/>
      <c r="AQ787" s="2"/>
      <c r="AR787" s="2"/>
      <c r="AS787" s="2"/>
      <c r="AT787" s="2"/>
      <c r="AU787" s="2"/>
      <c r="AV787" s="2"/>
      <c r="AW787" s="2"/>
      <c r="AX787" s="2"/>
      <c r="AY787" s="2"/>
      <c r="AZ787" s="2"/>
      <c r="BA787" s="2"/>
      <c r="BB787" s="2"/>
      <c r="BC787" s="2"/>
      <c r="BD787" s="2"/>
      <c r="BE787" s="2"/>
    </row>
    <row r="788" ht="13.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c r="AA788" s="2"/>
      <c r="AB788" s="2"/>
      <c r="AC788" s="2"/>
      <c r="AD788" s="2"/>
      <c r="AE788" s="2"/>
      <c r="AF788" s="2"/>
      <c r="AG788" s="2"/>
      <c r="AH788" s="2"/>
      <c r="AI788" s="2"/>
      <c r="AJ788" s="2"/>
      <c r="AK788" s="2"/>
      <c r="AL788" s="2"/>
      <c r="AM788" s="2"/>
      <c r="AN788" s="2"/>
      <c r="AO788" s="2"/>
      <c r="AP788" s="2"/>
      <c r="AQ788" s="2"/>
      <c r="AR788" s="2"/>
      <c r="AS788" s="2"/>
      <c r="AT788" s="2"/>
      <c r="AU788" s="2"/>
      <c r="AV788" s="2"/>
      <c r="AW788" s="2"/>
      <c r="AX788" s="2"/>
      <c r="AY788" s="2"/>
      <c r="AZ788" s="2"/>
      <c r="BA788" s="2"/>
      <c r="BB788" s="2"/>
      <c r="BC788" s="2"/>
      <c r="BD788" s="2"/>
      <c r="BE788" s="2"/>
    </row>
    <row r="789" ht="13.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c r="AA789" s="2"/>
      <c r="AB789" s="2"/>
      <c r="AC789" s="2"/>
      <c r="AD789" s="2"/>
      <c r="AE789" s="2"/>
      <c r="AF789" s="2"/>
      <c r="AG789" s="2"/>
      <c r="AH789" s="2"/>
      <c r="AI789" s="2"/>
      <c r="AJ789" s="2"/>
      <c r="AK789" s="2"/>
      <c r="AL789" s="2"/>
      <c r="AM789" s="2"/>
      <c r="AN789" s="2"/>
      <c r="AO789" s="2"/>
      <c r="AP789" s="2"/>
      <c r="AQ789" s="2"/>
      <c r="AR789" s="2"/>
      <c r="AS789" s="2"/>
      <c r="AT789" s="2"/>
      <c r="AU789" s="2"/>
      <c r="AV789" s="2"/>
      <c r="AW789" s="2"/>
      <c r="AX789" s="2"/>
      <c r="AY789" s="2"/>
      <c r="AZ789" s="2"/>
      <c r="BA789" s="2"/>
      <c r="BB789" s="2"/>
      <c r="BC789" s="2"/>
      <c r="BD789" s="2"/>
      <c r="BE789" s="2"/>
    </row>
    <row r="790" ht="13.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c r="AA790" s="2"/>
      <c r="AB790" s="2"/>
      <c r="AC790" s="2"/>
      <c r="AD790" s="2"/>
      <c r="AE790" s="2"/>
      <c r="AF790" s="2"/>
      <c r="AG790" s="2"/>
      <c r="AH790" s="2"/>
      <c r="AI790" s="2"/>
      <c r="AJ790" s="2"/>
      <c r="AK790" s="2"/>
      <c r="AL790" s="2"/>
      <c r="AM790" s="2"/>
      <c r="AN790" s="2"/>
      <c r="AO790" s="2"/>
      <c r="AP790" s="2"/>
      <c r="AQ790" s="2"/>
      <c r="AR790" s="2"/>
      <c r="AS790" s="2"/>
      <c r="AT790" s="2"/>
      <c r="AU790" s="2"/>
      <c r="AV790" s="2"/>
      <c r="AW790" s="2"/>
      <c r="AX790" s="2"/>
      <c r="AY790" s="2"/>
      <c r="AZ790" s="2"/>
      <c r="BA790" s="2"/>
      <c r="BB790" s="2"/>
      <c r="BC790" s="2"/>
      <c r="BD790" s="2"/>
      <c r="BE790" s="2"/>
    </row>
    <row r="791" ht="13.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c r="AA791" s="2"/>
      <c r="AB791" s="2"/>
      <c r="AC791" s="2"/>
      <c r="AD791" s="2"/>
      <c r="AE791" s="2"/>
      <c r="AF791" s="2"/>
      <c r="AG791" s="2"/>
      <c r="AH791" s="2"/>
      <c r="AI791" s="2"/>
      <c r="AJ791" s="2"/>
      <c r="AK791" s="2"/>
      <c r="AL791" s="2"/>
      <c r="AM791" s="2"/>
      <c r="AN791" s="2"/>
      <c r="AO791" s="2"/>
      <c r="AP791" s="2"/>
      <c r="AQ791" s="2"/>
      <c r="AR791" s="2"/>
      <c r="AS791" s="2"/>
      <c r="AT791" s="2"/>
      <c r="AU791" s="2"/>
      <c r="AV791" s="2"/>
      <c r="AW791" s="2"/>
      <c r="AX791" s="2"/>
      <c r="AY791" s="2"/>
      <c r="AZ791" s="2"/>
      <c r="BA791" s="2"/>
      <c r="BB791" s="2"/>
      <c r="BC791" s="2"/>
      <c r="BD791" s="2"/>
      <c r="BE791" s="2"/>
    </row>
    <row r="792" ht="13.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c r="AA792" s="2"/>
      <c r="AB792" s="2"/>
      <c r="AC792" s="2"/>
      <c r="AD792" s="2"/>
      <c r="AE792" s="2"/>
      <c r="AF792" s="2"/>
      <c r="AG792" s="2"/>
      <c r="AH792" s="2"/>
      <c r="AI792" s="2"/>
      <c r="AJ792" s="2"/>
      <c r="AK792" s="2"/>
      <c r="AL792" s="2"/>
      <c r="AM792" s="2"/>
      <c r="AN792" s="2"/>
      <c r="AO792" s="2"/>
      <c r="AP792" s="2"/>
      <c r="AQ792" s="2"/>
      <c r="AR792" s="2"/>
      <c r="AS792" s="2"/>
      <c r="AT792" s="2"/>
      <c r="AU792" s="2"/>
      <c r="AV792" s="2"/>
      <c r="AW792" s="2"/>
      <c r="AX792" s="2"/>
      <c r="AY792" s="2"/>
      <c r="AZ792" s="2"/>
      <c r="BA792" s="2"/>
      <c r="BB792" s="2"/>
      <c r="BC792" s="2"/>
      <c r="BD792" s="2"/>
      <c r="BE792" s="2"/>
    </row>
    <row r="793" ht="13.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c r="AA793" s="2"/>
      <c r="AB793" s="2"/>
      <c r="AC793" s="2"/>
      <c r="AD793" s="2"/>
      <c r="AE793" s="2"/>
      <c r="AF793" s="2"/>
      <c r="AG793" s="2"/>
      <c r="AH793" s="2"/>
      <c r="AI793" s="2"/>
      <c r="AJ793" s="2"/>
      <c r="AK793" s="2"/>
      <c r="AL793" s="2"/>
      <c r="AM793" s="2"/>
      <c r="AN793" s="2"/>
      <c r="AO793" s="2"/>
      <c r="AP793" s="2"/>
      <c r="AQ793" s="2"/>
      <c r="AR793" s="2"/>
      <c r="AS793" s="2"/>
      <c r="AT793" s="2"/>
      <c r="AU793" s="2"/>
      <c r="AV793" s="2"/>
      <c r="AW793" s="2"/>
      <c r="AX793" s="2"/>
      <c r="AY793" s="2"/>
      <c r="AZ793" s="2"/>
      <c r="BA793" s="2"/>
      <c r="BB793" s="2"/>
      <c r="BC793" s="2"/>
      <c r="BD793" s="2"/>
      <c r="BE793" s="2"/>
    </row>
    <row r="794" ht="13.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c r="AA794" s="2"/>
      <c r="AB794" s="2"/>
      <c r="AC794" s="2"/>
      <c r="AD794" s="2"/>
      <c r="AE794" s="2"/>
      <c r="AF794" s="2"/>
      <c r="AG794" s="2"/>
      <c r="AH794" s="2"/>
      <c r="AI794" s="2"/>
      <c r="AJ794" s="2"/>
      <c r="AK794" s="2"/>
      <c r="AL794" s="2"/>
      <c r="AM794" s="2"/>
      <c r="AN794" s="2"/>
      <c r="AO794" s="2"/>
      <c r="AP794" s="2"/>
      <c r="AQ794" s="2"/>
      <c r="AR794" s="2"/>
      <c r="AS794" s="2"/>
      <c r="AT794" s="2"/>
      <c r="AU794" s="2"/>
      <c r="AV794" s="2"/>
      <c r="AW794" s="2"/>
      <c r="AX794" s="2"/>
      <c r="AY794" s="2"/>
      <c r="AZ794" s="2"/>
      <c r="BA794" s="2"/>
      <c r="BB794" s="2"/>
      <c r="BC794" s="2"/>
      <c r="BD794" s="2"/>
      <c r="BE794" s="2"/>
    </row>
    <row r="795" ht="13.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c r="AA795" s="2"/>
      <c r="AB795" s="2"/>
      <c r="AC795" s="2"/>
      <c r="AD795" s="2"/>
      <c r="AE795" s="2"/>
      <c r="AF795" s="2"/>
      <c r="AG795" s="2"/>
      <c r="AH795" s="2"/>
      <c r="AI795" s="2"/>
      <c r="AJ795" s="2"/>
      <c r="AK795" s="2"/>
      <c r="AL795" s="2"/>
      <c r="AM795" s="2"/>
      <c r="AN795" s="2"/>
      <c r="AO795" s="2"/>
      <c r="AP795" s="2"/>
      <c r="AQ795" s="2"/>
      <c r="AR795" s="2"/>
      <c r="AS795" s="2"/>
      <c r="AT795" s="2"/>
      <c r="AU795" s="2"/>
      <c r="AV795" s="2"/>
      <c r="AW795" s="2"/>
      <c r="AX795" s="2"/>
      <c r="AY795" s="2"/>
      <c r="AZ795" s="2"/>
      <c r="BA795" s="2"/>
      <c r="BB795" s="2"/>
      <c r="BC795" s="2"/>
      <c r="BD795" s="2"/>
      <c r="BE795" s="2"/>
    </row>
    <row r="796" ht="13.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c r="AA796" s="2"/>
      <c r="AB796" s="2"/>
      <c r="AC796" s="2"/>
      <c r="AD796" s="2"/>
      <c r="AE796" s="2"/>
      <c r="AF796" s="2"/>
      <c r="AG796" s="2"/>
      <c r="AH796" s="2"/>
      <c r="AI796" s="2"/>
      <c r="AJ796" s="2"/>
      <c r="AK796" s="2"/>
      <c r="AL796" s="2"/>
      <c r="AM796" s="2"/>
      <c r="AN796" s="2"/>
      <c r="AO796" s="2"/>
      <c r="AP796" s="2"/>
      <c r="AQ796" s="2"/>
      <c r="AR796" s="2"/>
      <c r="AS796" s="2"/>
      <c r="AT796" s="2"/>
      <c r="AU796" s="2"/>
      <c r="AV796" s="2"/>
      <c r="AW796" s="2"/>
      <c r="AX796" s="2"/>
      <c r="AY796" s="2"/>
      <c r="AZ796" s="2"/>
      <c r="BA796" s="2"/>
      <c r="BB796" s="2"/>
      <c r="BC796" s="2"/>
      <c r="BD796" s="2"/>
      <c r="BE796" s="2"/>
    </row>
    <row r="797" ht="13.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c r="AA797" s="2"/>
      <c r="AB797" s="2"/>
      <c r="AC797" s="2"/>
      <c r="AD797" s="2"/>
      <c r="AE797" s="2"/>
      <c r="AF797" s="2"/>
      <c r="AG797" s="2"/>
      <c r="AH797" s="2"/>
      <c r="AI797" s="2"/>
      <c r="AJ797" s="2"/>
      <c r="AK797" s="2"/>
      <c r="AL797" s="2"/>
      <c r="AM797" s="2"/>
      <c r="AN797" s="2"/>
      <c r="AO797" s="2"/>
      <c r="AP797" s="2"/>
      <c r="AQ797" s="2"/>
      <c r="AR797" s="2"/>
      <c r="AS797" s="2"/>
      <c r="AT797" s="2"/>
      <c r="AU797" s="2"/>
      <c r="AV797" s="2"/>
      <c r="AW797" s="2"/>
      <c r="AX797" s="2"/>
      <c r="AY797" s="2"/>
      <c r="AZ797" s="2"/>
      <c r="BA797" s="2"/>
      <c r="BB797" s="2"/>
      <c r="BC797" s="2"/>
      <c r="BD797" s="2"/>
      <c r="BE797" s="2"/>
    </row>
    <row r="798" ht="13.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c r="AA798" s="2"/>
      <c r="AB798" s="2"/>
      <c r="AC798" s="2"/>
      <c r="AD798" s="2"/>
      <c r="AE798" s="2"/>
      <c r="AF798" s="2"/>
      <c r="AG798" s="2"/>
      <c r="AH798" s="2"/>
      <c r="AI798" s="2"/>
      <c r="AJ798" s="2"/>
      <c r="AK798" s="2"/>
      <c r="AL798" s="2"/>
      <c r="AM798" s="2"/>
      <c r="AN798" s="2"/>
      <c r="AO798" s="2"/>
      <c r="AP798" s="2"/>
      <c r="AQ798" s="2"/>
      <c r="AR798" s="2"/>
      <c r="AS798" s="2"/>
      <c r="AT798" s="2"/>
      <c r="AU798" s="2"/>
      <c r="AV798" s="2"/>
      <c r="AW798" s="2"/>
      <c r="AX798" s="2"/>
      <c r="AY798" s="2"/>
      <c r="AZ798" s="2"/>
      <c r="BA798" s="2"/>
      <c r="BB798" s="2"/>
      <c r="BC798" s="2"/>
      <c r="BD798" s="2"/>
      <c r="BE798" s="2"/>
    </row>
    <row r="799" ht="13.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c r="AA799" s="2"/>
      <c r="AB799" s="2"/>
      <c r="AC799" s="2"/>
      <c r="AD799" s="2"/>
      <c r="AE799" s="2"/>
      <c r="AF799" s="2"/>
      <c r="AG799" s="2"/>
      <c r="AH799" s="2"/>
      <c r="AI799" s="2"/>
      <c r="AJ799" s="2"/>
      <c r="AK799" s="2"/>
      <c r="AL799" s="2"/>
      <c r="AM799" s="2"/>
      <c r="AN799" s="2"/>
      <c r="AO799" s="2"/>
      <c r="AP799" s="2"/>
      <c r="AQ799" s="2"/>
      <c r="AR799" s="2"/>
      <c r="AS799" s="2"/>
      <c r="AT799" s="2"/>
      <c r="AU799" s="2"/>
      <c r="AV799" s="2"/>
      <c r="AW799" s="2"/>
      <c r="AX799" s="2"/>
      <c r="AY799" s="2"/>
      <c r="AZ799" s="2"/>
      <c r="BA799" s="2"/>
      <c r="BB799" s="2"/>
      <c r="BC799" s="2"/>
      <c r="BD799" s="2"/>
      <c r="BE799" s="2"/>
    </row>
    <row r="800" ht="13.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c r="AA800" s="2"/>
      <c r="AB800" s="2"/>
      <c r="AC800" s="2"/>
      <c r="AD800" s="2"/>
      <c r="AE800" s="2"/>
      <c r="AF800" s="2"/>
      <c r="AG800" s="2"/>
      <c r="AH800" s="2"/>
      <c r="AI800" s="2"/>
      <c r="AJ800" s="2"/>
      <c r="AK800" s="2"/>
      <c r="AL800" s="2"/>
      <c r="AM800" s="2"/>
      <c r="AN800" s="2"/>
      <c r="AO800" s="2"/>
      <c r="AP800" s="2"/>
      <c r="AQ800" s="2"/>
      <c r="AR800" s="2"/>
      <c r="AS800" s="2"/>
      <c r="AT800" s="2"/>
      <c r="AU800" s="2"/>
      <c r="AV800" s="2"/>
      <c r="AW800" s="2"/>
      <c r="AX800" s="2"/>
      <c r="AY800" s="2"/>
      <c r="AZ800" s="2"/>
      <c r="BA800" s="2"/>
      <c r="BB800" s="2"/>
      <c r="BC800" s="2"/>
      <c r="BD800" s="2"/>
      <c r="BE800" s="2"/>
    </row>
    <row r="801" ht="13.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c r="AA801" s="2"/>
      <c r="AB801" s="2"/>
      <c r="AC801" s="2"/>
      <c r="AD801" s="2"/>
      <c r="AE801" s="2"/>
      <c r="AF801" s="2"/>
      <c r="AG801" s="2"/>
      <c r="AH801" s="2"/>
      <c r="AI801" s="2"/>
      <c r="AJ801" s="2"/>
      <c r="AK801" s="2"/>
      <c r="AL801" s="2"/>
      <c r="AM801" s="2"/>
      <c r="AN801" s="2"/>
      <c r="AO801" s="2"/>
      <c r="AP801" s="2"/>
      <c r="AQ801" s="2"/>
      <c r="AR801" s="2"/>
      <c r="AS801" s="2"/>
      <c r="AT801" s="2"/>
      <c r="AU801" s="2"/>
      <c r="AV801" s="2"/>
      <c r="AW801" s="2"/>
      <c r="AX801" s="2"/>
      <c r="AY801" s="2"/>
      <c r="AZ801" s="2"/>
      <c r="BA801" s="2"/>
      <c r="BB801" s="2"/>
      <c r="BC801" s="2"/>
      <c r="BD801" s="2"/>
      <c r="BE801" s="2"/>
    </row>
    <row r="802" ht="13.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c r="AA802" s="2"/>
      <c r="AB802" s="2"/>
      <c r="AC802" s="2"/>
      <c r="AD802" s="2"/>
      <c r="AE802" s="2"/>
      <c r="AF802" s="2"/>
      <c r="AG802" s="2"/>
      <c r="AH802" s="2"/>
      <c r="AI802" s="2"/>
      <c r="AJ802" s="2"/>
      <c r="AK802" s="2"/>
      <c r="AL802" s="2"/>
      <c r="AM802" s="2"/>
      <c r="AN802" s="2"/>
      <c r="AO802" s="2"/>
      <c r="AP802" s="2"/>
      <c r="AQ802" s="2"/>
      <c r="AR802" s="2"/>
      <c r="AS802" s="2"/>
      <c r="AT802" s="2"/>
      <c r="AU802" s="2"/>
      <c r="AV802" s="2"/>
      <c r="AW802" s="2"/>
      <c r="AX802" s="2"/>
      <c r="AY802" s="2"/>
      <c r="AZ802" s="2"/>
      <c r="BA802" s="2"/>
      <c r="BB802" s="2"/>
      <c r="BC802" s="2"/>
      <c r="BD802" s="2"/>
      <c r="BE802" s="2"/>
    </row>
    <row r="803" ht="13.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c r="AA803" s="2"/>
      <c r="AB803" s="2"/>
      <c r="AC803" s="2"/>
      <c r="AD803" s="2"/>
      <c r="AE803" s="2"/>
      <c r="AF803" s="2"/>
      <c r="AG803" s="2"/>
      <c r="AH803" s="2"/>
      <c r="AI803" s="2"/>
      <c r="AJ803" s="2"/>
      <c r="AK803" s="2"/>
      <c r="AL803" s="2"/>
      <c r="AM803" s="2"/>
      <c r="AN803" s="2"/>
      <c r="AO803" s="2"/>
      <c r="AP803" s="2"/>
      <c r="AQ803" s="2"/>
      <c r="AR803" s="2"/>
      <c r="AS803" s="2"/>
      <c r="AT803" s="2"/>
      <c r="AU803" s="2"/>
      <c r="AV803" s="2"/>
      <c r="AW803" s="2"/>
      <c r="AX803" s="2"/>
      <c r="AY803" s="2"/>
      <c r="AZ803" s="2"/>
      <c r="BA803" s="2"/>
      <c r="BB803" s="2"/>
      <c r="BC803" s="2"/>
      <c r="BD803" s="2"/>
      <c r="BE803" s="2"/>
    </row>
    <row r="804" ht="13.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c r="AA804" s="2"/>
      <c r="AB804" s="2"/>
      <c r="AC804" s="2"/>
      <c r="AD804" s="2"/>
      <c r="AE804" s="2"/>
      <c r="AF804" s="2"/>
      <c r="AG804" s="2"/>
      <c r="AH804" s="2"/>
      <c r="AI804" s="2"/>
      <c r="AJ804" s="2"/>
      <c r="AK804" s="2"/>
      <c r="AL804" s="2"/>
      <c r="AM804" s="2"/>
      <c r="AN804" s="2"/>
      <c r="AO804" s="2"/>
      <c r="AP804" s="2"/>
      <c r="AQ804" s="2"/>
      <c r="AR804" s="2"/>
      <c r="AS804" s="2"/>
      <c r="AT804" s="2"/>
      <c r="AU804" s="2"/>
      <c r="AV804" s="2"/>
      <c r="AW804" s="2"/>
      <c r="AX804" s="2"/>
      <c r="AY804" s="2"/>
      <c r="AZ804" s="2"/>
      <c r="BA804" s="2"/>
      <c r="BB804" s="2"/>
      <c r="BC804" s="2"/>
      <c r="BD804" s="2"/>
      <c r="BE804" s="2"/>
    </row>
    <row r="805" ht="13.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c r="AA805" s="2"/>
      <c r="AB805" s="2"/>
      <c r="AC805" s="2"/>
      <c r="AD805" s="2"/>
      <c r="AE805" s="2"/>
      <c r="AF805" s="2"/>
      <c r="AG805" s="2"/>
      <c r="AH805" s="2"/>
      <c r="AI805" s="2"/>
      <c r="AJ805" s="2"/>
      <c r="AK805" s="2"/>
      <c r="AL805" s="2"/>
      <c r="AM805" s="2"/>
      <c r="AN805" s="2"/>
      <c r="AO805" s="2"/>
      <c r="AP805" s="2"/>
      <c r="AQ805" s="2"/>
      <c r="AR805" s="2"/>
      <c r="AS805" s="2"/>
      <c r="AT805" s="2"/>
      <c r="AU805" s="2"/>
      <c r="AV805" s="2"/>
      <c r="AW805" s="2"/>
      <c r="AX805" s="2"/>
      <c r="AY805" s="2"/>
      <c r="AZ805" s="2"/>
      <c r="BA805" s="2"/>
      <c r="BB805" s="2"/>
      <c r="BC805" s="2"/>
      <c r="BD805" s="2"/>
      <c r="BE805" s="2"/>
    </row>
    <row r="806" ht="13.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c r="AA806" s="2"/>
      <c r="AB806" s="2"/>
      <c r="AC806" s="2"/>
      <c r="AD806" s="2"/>
      <c r="AE806" s="2"/>
      <c r="AF806" s="2"/>
      <c r="AG806" s="2"/>
      <c r="AH806" s="2"/>
      <c r="AI806" s="2"/>
      <c r="AJ806" s="2"/>
      <c r="AK806" s="2"/>
      <c r="AL806" s="2"/>
      <c r="AM806" s="2"/>
      <c r="AN806" s="2"/>
      <c r="AO806" s="2"/>
      <c r="AP806" s="2"/>
      <c r="AQ806" s="2"/>
      <c r="AR806" s="2"/>
      <c r="AS806" s="2"/>
      <c r="AT806" s="2"/>
      <c r="AU806" s="2"/>
      <c r="AV806" s="2"/>
      <c r="AW806" s="2"/>
      <c r="AX806" s="2"/>
      <c r="AY806" s="2"/>
      <c r="AZ806" s="2"/>
      <c r="BA806" s="2"/>
      <c r="BB806" s="2"/>
      <c r="BC806" s="2"/>
      <c r="BD806" s="2"/>
      <c r="BE806" s="2"/>
    </row>
    <row r="807" ht="13.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c r="AA807" s="2"/>
      <c r="AB807" s="2"/>
      <c r="AC807" s="2"/>
      <c r="AD807" s="2"/>
      <c r="AE807" s="2"/>
      <c r="AF807" s="2"/>
      <c r="AG807" s="2"/>
      <c r="AH807" s="2"/>
      <c r="AI807" s="2"/>
      <c r="AJ807" s="2"/>
      <c r="AK807" s="2"/>
      <c r="AL807" s="2"/>
      <c r="AM807" s="2"/>
      <c r="AN807" s="2"/>
      <c r="AO807" s="2"/>
      <c r="AP807" s="2"/>
      <c r="AQ807" s="2"/>
      <c r="AR807" s="2"/>
      <c r="AS807" s="2"/>
      <c r="AT807" s="2"/>
      <c r="AU807" s="2"/>
      <c r="AV807" s="2"/>
      <c r="AW807" s="2"/>
      <c r="AX807" s="2"/>
      <c r="AY807" s="2"/>
      <c r="AZ807" s="2"/>
      <c r="BA807" s="2"/>
      <c r="BB807" s="2"/>
      <c r="BC807" s="2"/>
      <c r="BD807" s="2"/>
      <c r="BE807" s="2"/>
    </row>
    <row r="808" ht="13.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c r="AA808" s="2"/>
      <c r="AB808" s="2"/>
      <c r="AC808" s="2"/>
      <c r="AD808" s="2"/>
      <c r="AE808" s="2"/>
      <c r="AF808" s="2"/>
      <c r="AG808" s="2"/>
      <c r="AH808" s="2"/>
      <c r="AI808" s="2"/>
      <c r="AJ808" s="2"/>
      <c r="AK808" s="2"/>
      <c r="AL808" s="2"/>
      <c r="AM808" s="2"/>
      <c r="AN808" s="2"/>
      <c r="AO808" s="2"/>
      <c r="AP808" s="2"/>
      <c r="AQ808" s="2"/>
      <c r="AR808" s="2"/>
      <c r="AS808" s="2"/>
      <c r="AT808" s="2"/>
      <c r="AU808" s="2"/>
      <c r="AV808" s="2"/>
      <c r="AW808" s="2"/>
      <c r="AX808" s="2"/>
      <c r="AY808" s="2"/>
      <c r="AZ808" s="2"/>
      <c r="BA808" s="2"/>
      <c r="BB808" s="2"/>
      <c r="BC808" s="2"/>
      <c r="BD808" s="2"/>
      <c r="BE808" s="2"/>
    </row>
    <row r="809" ht="13.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c r="AA809" s="2"/>
      <c r="AB809" s="2"/>
      <c r="AC809" s="2"/>
      <c r="AD809" s="2"/>
      <c r="AE809" s="2"/>
      <c r="AF809" s="2"/>
      <c r="AG809" s="2"/>
      <c r="AH809" s="2"/>
      <c r="AI809" s="2"/>
      <c r="AJ809" s="2"/>
      <c r="AK809" s="2"/>
      <c r="AL809" s="2"/>
      <c r="AM809" s="2"/>
      <c r="AN809" s="2"/>
      <c r="AO809" s="2"/>
      <c r="AP809" s="2"/>
      <c r="AQ809" s="2"/>
      <c r="AR809" s="2"/>
      <c r="AS809" s="2"/>
      <c r="AT809" s="2"/>
      <c r="AU809" s="2"/>
      <c r="AV809" s="2"/>
      <c r="AW809" s="2"/>
      <c r="AX809" s="2"/>
      <c r="AY809" s="2"/>
      <c r="AZ809" s="2"/>
      <c r="BA809" s="2"/>
      <c r="BB809" s="2"/>
      <c r="BC809" s="2"/>
      <c r="BD809" s="2"/>
      <c r="BE809" s="2"/>
    </row>
    <row r="810" ht="13.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c r="AA810" s="2"/>
      <c r="AB810" s="2"/>
      <c r="AC810" s="2"/>
      <c r="AD810" s="2"/>
      <c r="AE810" s="2"/>
      <c r="AF810" s="2"/>
      <c r="AG810" s="2"/>
      <c r="AH810" s="2"/>
      <c r="AI810" s="2"/>
      <c r="AJ810" s="2"/>
      <c r="AK810" s="2"/>
      <c r="AL810" s="2"/>
      <c r="AM810" s="2"/>
      <c r="AN810" s="2"/>
      <c r="AO810" s="2"/>
      <c r="AP810" s="2"/>
      <c r="AQ810" s="2"/>
      <c r="AR810" s="2"/>
      <c r="AS810" s="2"/>
      <c r="AT810" s="2"/>
      <c r="AU810" s="2"/>
      <c r="AV810" s="2"/>
      <c r="AW810" s="2"/>
      <c r="AX810" s="2"/>
      <c r="AY810" s="2"/>
      <c r="AZ810" s="2"/>
      <c r="BA810" s="2"/>
      <c r="BB810" s="2"/>
      <c r="BC810" s="2"/>
      <c r="BD810" s="2"/>
      <c r="BE810" s="2"/>
    </row>
    <row r="811" ht="13.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c r="AA811" s="2"/>
      <c r="AB811" s="2"/>
      <c r="AC811" s="2"/>
      <c r="AD811" s="2"/>
      <c r="AE811" s="2"/>
      <c r="AF811" s="2"/>
      <c r="AG811" s="2"/>
      <c r="AH811" s="2"/>
      <c r="AI811" s="2"/>
      <c r="AJ811" s="2"/>
      <c r="AK811" s="2"/>
      <c r="AL811" s="2"/>
      <c r="AM811" s="2"/>
      <c r="AN811" s="2"/>
      <c r="AO811" s="2"/>
      <c r="AP811" s="2"/>
      <c r="AQ811" s="2"/>
      <c r="AR811" s="2"/>
      <c r="AS811" s="2"/>
      <c r="AT811" s="2"/>
      <c r="AU811" s="2"/>
      <c r="AV811" s="2"/>
      <c r="AW811" s="2"/>
      <c r="AX811" s="2"/>
      <c r="AY811" s="2"/>
      <c r="AZ811" s="2"/>
      <c r="BA811" s="2"/>
      <c r="BB811" s="2"/>
      <c r="BC811" s="2"/>
      <c r="BD811" s="2"/>
      <c r="BE811" s="2"/>
    </row>
    <row r="812" ht="13.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c r="AA812" s="2"/>
      <c r="AB812" s="2"/>
      <c r="AC812" s="2"/>
      <c r="AD812" s="2"/>
      <c r="AE812" s="2"/>
      <c r="AF812" s="2"/>
      <c r="AG812" s="2"/>
      <c r="AH812" s="2"/>
      <c r="AI812" s="2"/>
      <c r="AJ812" s="2"/>
      <c r="AK812" s="2"/>
      <c r="AL812" s="2"/>
      <c r="AM812" s="2"/>
      <c r="AN812" s="2"/>
      <c r="AO812" s="2"/>
      <c r="AP812" s="2"/>
      <c r="AQ812" s="2"/>
      <c r="AR812" s="2"/>
      <c r="AS812" s="2"/>
      <c r="AT812" s="2"/>
      <c r="AU812" s="2"/>
      <c r="AV812" s="2"/>
      <c r="AW812" s="2"/>
      <c r="AX812" s="2"/>
      <c r="AY812" s="2"/>
      <c r="AZ812" s="2"/>
      <c r="BA812" s="2"/>
      <c r="BB812" s="2"/>
      <c r="BC812" s="2"/>
      <c r="BD812" s="2"/>
      <c r="BE812" s="2"/>
    </row>
    <row r="813" ht="13.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c r="AA813" s="2"/>
      <c r="AB813" s="2"/>
      <c r="AC813" s="2"/>
      <c r="AD813" s="2"/>
      <c r="AE813" s="2"/>
      <c r="AF813" s="2"/>
      <c r="AG813" s="2"/>
      <c r="AH813" s="2"/>
      <c r="AI813" s="2"/>
      <c r="AJ813" s="2"/>
      <c r="AK813" s="2"/>
      <c r="AL813" s="2"/>
      <c r="AM813" s="2"/>
      <c r="AN813" s="2"/>
      <c r="AO813" s="2"/>
      <c r="AP813" s="2"/>
      <c r="AQ813" s="2"/>
      <c r="AR813" s="2"/>
      <c r="AS813" s="2"/>
      <c r="AT813" s="2"/>
      <c r="AU813" s="2"/>
      <c r="AV813" s="2"/>
      <c r="AW813" s="2"/>
      <c r="AX813" s="2"/>
      <c r="AY813" s="2"/>
      <c r="AZ813" s="2"/>
      <c r="BA813" s="2"/>
      <c r="BB813" s="2"/>
      <c r="BC813" s="2"/>
      <c r="BD813" s="2"/>
      <c r="BE813" s="2"/>
    </row>
    <row r="814" ht="13.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c r="AA814" s="2"/>
      <c r="AB814" s="2"/>
      <c r="AC814" s="2"/>
      <c r="AD814" s="2"/>
      <c r="AE814" s="2"/>
      <c r="AF814" s="2"/>
      <c r="AG814" s="2"/>
      <c r="AH814" s="2"/>
      <c r="AI814" s="2"/>
      <c r="AJ814" s="2"/>
      <c r="AK814" s="2"/>
      <c r="AL814" s="2"/>
      <c r="AM814" s="2"/>
      <c r="AN814" s="2"/>
      <c r="AO814" s="2"/>
      <c r="AP814" s="2"/>
      <c r="AQ814" s="2"/>
      <c r="AR814" s="2"/>
      <c r="AS814" s="2"/>
      <c r="AT814" s="2"/>
      <c r="AU814" s="2"/>
      <c r="AV814" s="2"/>
      <c r="AW814" s="2"/>
      <c r="AX814" s="2"/>
      <c r="AY814" s="2"/>
      <c r="AZ814" s="2"/>
      <c r="BA814" s="2"/>
      <c r="BB814" s="2"/>
      <c r="BC814" s="2"/>
      <c r="BD814" s="2"/>
      <c r="BE814" s="2"/>
    </row>
    <row r="815" ht="13.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c r="AA815" s="2"/>
      <c r="AB815" s="2"/>
      <c r="AC815" s="2"/>
      <c r="AD815" s="2"/>
      <c r="AE815" s="2"/>
      <c r="AF815" s="2"/>
      <c r="AG815" s="2"/>
      <c r="AH815" s="2"/>
      <c r="AI815" s="2"/>
      <c r="AJ815" s="2"/>
      <c r="AK815" s="2"/>
      <c r="AL815" s="2"/>
      <c r="AM815" s="2"/>
      <c r="AN815" s="2"/>
      <c r="AO815" s="2"/>
      <c r="AP815" s="2"/>
      <c r="AQ815" s="2"/>
      <c r="AR815" s="2"/>
      <c r="AS815" s="2"/>
      <c r="AT815" s="2"/>
      <c r="AU815" s="2"/>
      <c r="AV815" s="2"/>
      <c r="AW815" s="2"/>
      <c r="AX815" s="2"/>
      <c r="AY815" s="2"/>
      <c r="AZ815" s="2"/>
      <c r="BA815" s="2"/>
      <c r="BB815" s="2"/>
      <c r="BC815" s="2"/>
      <c r="BD815" s="2"/>
      <c r="BE815" s="2"/>
    </row>
    <row r="816" ht="13.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c r="AA816" s="2"/>
      <c r="AB816" s="2"/>
      <c r="AC816" s="2"/>
      <c r="AD816" s="2"/>
      <c r="AE816" s="2"/>
      <c r="AF816" s="2"/>
      <c r="AG816" s="2"/>
      <c r="AH816" s="2"/>
      <c r="AI816" s="2"/>
      <c r="AJ816" s="2"/>
      <c r="AK816" s="2"/>
      <c r="AL816" s="2"/>
      <c r="AM816" s="2"/>
      <c r="AN816" s="2"/>
      <c r="AO816" s="2"/>
      <c r="AP816" s="2"/>
      <c r="AQ816" s="2"/>
      <c r="AR816" s="2"/>
      <c r="AS816" s="2"/>
      <c r="AT816" s="2"/>
      <c r="AU816" s="2"/>
      <c r="AV816" s="2"/>
      <c r="AW816" s="2"/>
      <c r="AX816" s="2"/>
      <c r="AY816" s="2"/>
      <c r="AZ816" s="2"/>
      <c r="BA816" s="2"/>
      <c r="BB816" s="2"/>
      <c r="BC816" s="2"/>
      <c r="BD816" s="2"/>
      <c r="BE816" s="2"/>
    </row>
    <row r="817" ht="13.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c r="AA817" s="2"/>
      <c r="AB817" s="2"/>
      <c r="AC817" s="2"/>
      <c r="AD817" s="2"/>
      <c r="AE817" s="2"/>
      <c r="AF817" s="2"/>
      <c r="AG817" s="2"/>
      <c r="AH817" s="2"/>
      <c r="AI817" s="2"/>
      <c r="AJ817" s="2"/>
      <c r="AK817" s="2"/>
      <c r="AL817" s="2"/>
      <c r="AM817" s="2"/>
      <c r="AN817" s="2"/>
      <c r="AO817" s="2"/>
      <c r="AP817" s="2"/>
      <c r="AQ817" s="2"/>
      <c r="AR817" s="2"/>
      <c r="AS817" s="2"/>
      <c r="AT817" s="2"/>
      <c r="AU817" s="2"/>
      <c r="AV817" s="2"/>
      <c r="AW817" s="2"/>
      <c r="AX817" s="2"/>
      <c r="AY817" s="2"/>
      <c r="AZ817" s="2"/>
      <c r="BA817" s="2"/>
      <c r="BB817" s="2"/>
      <c r="BC817" s="2"/>
      <c r="BD817" s="2"/>
      <c r="BE817" s="2"/>
    </row>
    <row r="818" ht="13.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c r="AA818" s="2"/>
      <c r="AB818" s="2"/>
      <c r="AC818" s="2"/>
      <c r="AD818" s="2"/>
      <c r="AE818" s="2"/>
      <c r="AF818" s="2"/>
      <c r="AG818" s="2"/>
      <c r="AH818" s="2"/>
      <c r="AI818" s="2"/>
      <c r="AJ818" s="2"/>
      <c r="AK818" s="2"/>
      <c r="AL818" s="2"/>
      <c r="AM818" s="2"/>
      <c r="AN818" s="2"/>
      <c r="AO818" s="2"/>
      <c r="AP818" s="2"/>
      <c r="AQ818" s="2"/>
      <c r="AR818" s="2"/>
      <c r="AS818" s="2"/>
      <c r="AT818" s="2"/>
      <c r="AU818" s="2"/>
      <c r="AV818" s="2"/>
      <c r="AW818" s="2"/>
      <c r="AX818" s="2"/>
      <c r="AY818" s="2"/>
      <c r="AZ818" s="2"/>
      <c r="BA818" s="2"/>
      <c r="BB818" s="2"/>
      <c r="BC818" s="2"/>
      <c r="BD818" s="2"/>
      <c r="BE818" s="2"/>
    </row>
    <row r="819" ht="13.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c r="AA819" s="2"/>
      <c r="AB819" s="2"/>
      <c r="AC819" s="2"/>
      <c r="AD819" s="2"/>
      <c r="AE819" s="2"/>
      <c r="AF819" s="2"/>
      <c r="AG819" s="2"/>
      <c r="AH819" s="2"/>
      <c r="AI819" s="2"/>
      <c r="AJ819" s="2"/>
      <c r="AK819" s="2"/>
      <c r="AL819" s="2"/>
      <c r="AM819" s="2"/>
      <c r="AN819" s="2"/>
      <c r="AO819" s="2"/>
      <c r="AP819" s="2"/>
      <c r="AQ819" s="2"/>
      <c r="AR819" s="2"/>
      <c r="AS819" s="2"/>
      <c r="AT819" s="2"/>
      <c r="AU819" s="2"/>
      <c r="AV819" s="2"/>
      <c r="AW819" s="2"/>
      <c r="AX819" s="2"/>
      <c r="AY819" s="2"/>
      <c r="AZ819" s="2"/>
      <c r="BA819" s="2"/>
      <c r="BB819" s="2"/>
      <c r="BC819" s="2"/>
      <c r="BD819" s="2"/>
      <c r="BE819" s="2"/>
    </row>
    <row r="820" ht="13.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c r="AA820" s="2"/>
      <c r="AB820" s="2"/>
      <c r="AC820" s="2"/>
      <c r="AD820" s="2"/>
      <c r="AE820" s="2"/>
      <c r="AF820" s="2"/>
      <c r="AG820" s="2"/>
      <c r="AH820" s="2"/>
      <c r="AI820" s="2"/>
      <c r="AJ820" s="2"/>
      <c r="AK820" s="2"/>
      <c r="AL820" s="2"/>
      <c r="AM820" s="2"/>
      <c r="AN820" s="2"/>
      <c r="AO820" s="2"/>
      <c r="AP820" s="2"/>
      <c r="AQ820" s="2"/>
      <c r="AR820" s="2"/>
      <c r="AS820" s="2"/>
      <c r="AT820" s="2"/>
      <c r="AU820" s="2"/>
      <c r="AV820" s="2"/>
      <c r="AW820" s="2"/>
      <c r="AX820" s="2"/>
      <c r="AY820" s="2"/>
      <c r="AZ820" s="2"/>
      <c r="BA820" s="2"/>
      <c r="BB820" s="2"/>
      <c r="BC820" s="2"/>
      <c r="BD820" s="2"/>
      <c r="BE820" s="2"/>
    </row>
    <row r="821" ht="13.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c r="AA821" s="2"/>
      <c r="AB821" s="2"/>
      <c r="AC821" s="2"/>
      <c r="AD821" s="2"/>
      <c r="AE821" s="2"/>
      <c r="AF821" s="2"/>
      <c r="AG821" s="2"/>
      <c r="AH821" s="2"/>
      <c r="AI821" s="2"/>
      <c r="AJ821" s="2"/>
      <c r="AK821" s="2"/>
      <c r="AL821" s="2"/>
      <c r="AM821" s="2"/>
      <c r="AN821" s="2"/>
      <c r="AO821" s="2"/>
      <c r="AP821" s="2"/>
      <c r="AQ821" s="2"/>
      <c r="AR821" s="2"/>
      <c r="AS821" s="2"/>
      <c r="AT821" s="2"/>
      <c r="AU821" s="2"/>
      <c r="AV821" s="2"/>
      <c r="AW821" s="2"/>
      <c r="AX821" s="2"/>
      <c r="AY821" s="2"/>
      <c r="AZ821" s="2"/>
      <c r="BA821" s="2"/>
      <c r="BB821" s="2"/>
      <c r="BC821" s="2"/>
      <c r="BD821" s="2"/>
      <c r="BE821" s="2"/>
    </row>
    <row r="822" ht="13.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c r="AA822" s="2"/>
      <c r="AB822" s="2"/>
      <c r="AC822" s="2"/>
      <c r="AD822" s="2"/>
      <c r="AE822" s="2"/>
      <c r="AF822" s="2"/>
      <c r="AG822" s="2"/>
      <c r="AH822" s="2"/>
      <c r="AI822" s="2"/>
      <c r="AJ822" s="2"/>
      <c r="AK822" s="2"/>
      <c r="AL822" s="2"/>
      <c r="AM822" s="2"/>
      <c r="AN822" s="2"/>
      <c r="AO822" s="2"/>
      <c r="AP822" s="2"/>
      <c r="AQ822" s="2"/>
      <c r="AR822" s="2"/>
      <c r="AS822" s="2"/>
      <c r="AT822" s="2"/>
      <c r="AU822" s="2"/>
      <c r="AV822" s="2"/>
      <c r="AW822" s="2"/>
      <c r="AX822" s="2"/>
      <c r="AY822" s="2"/>
      <c r="AZ822" s="2"/>
      <c r="BA822" s="2"/>
      <c r="BB822" s="2"/>
      <c r="BC822" s="2"/>
      <c r="BD822" s="2"/>
      <c r="BE822" s="2"/>
    </row>
    <row r="823" ht="13.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c r="AA823" s="2"/>
      <c r="AB823" s="2"/>
      <c r="AC823" s="2"/>
      <c r="AD823" s="2"/>
      <c r="AE823" s="2"/>
      <c r="AF823" s="2"/>
      <c r="AG823" s="2"/>
      <c r="AH823" s="2"/>
      <c r="AI823" s="2"/>
      <c r="AJ823" s="2"/>
      <c r="AK823" s="2"/>
      <c r="AL823" s="2"/>
      <c r="AM823" s="2"/>
      <c r="AN823" s="2"/>
      <c r="AO823" s="2"/>
      <c r="AP823" s="2"/>
      <c r="AQ823" s="2"/>
      <c r="AR823" s="2"/>
      <c r="AS823" s="2"/>
      <c r="AT823" s="2"/>
      <c r="AU823" s="2"/>
      <c r="AV823" s="2"/>
      <c r="AW823" s="2"/>
      <c r="AX823" s="2"/>
      <c r="AY823" s="2"/>
      <c r="AZ823" s="2"/>
      <c r="BA823" s="2"/>
      <c r="BB823" s="2"/>
      <c r="BC823" s="2"/>
      <c r="BD823" s="2"/>
      <c r="BE823" s="2"/>
    </row>
    <row r="824" ht="13.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c r="AA824" s="2"/>
      <c r="AB824" s="2"/>
      <c r="AC824" s="2"/>
      <c r="AD824" s="2"/>
      <c r="AE824" s="2"/>
      <c r="AF824" s="2"/>
      <c r="AG824" s="2"/>
      <c r="AH824" s="2"/>
      <c r="AI824" s="2"/>
      <c r="AJ824" s="2"/>
      <c r="AK824" s="2"/>
      <c r="AL824" s="2"/>
      <c r="AM824" s="2"/>
      <c r="AN824" s="2"/>
      <c r="AO824" s="2"/>
      <c r="AP824" s="2"/>
      <c r="AQ824" s="2"/>
      <c r="AR824" s="2"/>
      <c r="AS824" s="2"/>
      <c r="AT824" s="2"/>
      <c r="AU824" s="2"/>
      <c r="AV824" s="2"/>
      <c r="AW824" s="2"/>
      <c r="AX824" s="2"/>
      <c r="AY824" s="2"/>
      <c r="AZ824" s="2"/>
      <c r="BA824" s="2"/>
      <c r="BB824" s="2"/>
      <c r="BC824" s="2"/>
      <c r="BD824" s="2"/>
      <c r="BE824" s="2"/>
    </row>
    <row r="825" ht="13.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c r="AA825" s="2"/>
      <c r="AB825" s="2"/>
      <c r="AC825" s="2"/>
      <c r="AD825" s="2"/>
      <c r="AE825" s="2"/>
      <c r="AF825" s="2"/>
      <c r="AG825" s="2"/>
      <c r="AH825" s="2"/>
      <c r="AI825" s="2"/>
      <c r="AJ825" s="2"/>
      <c r="AK825" s="2"/>
      <c r="AL825" s="2"/>
      <c r="AM825" s="2"/>
      <c r="AN825" s="2"/>
      <c r="AO825" s="2"/>
      <c r="AP825" s="2"/>
      <c r="AQ825" s="2"/>
      <c r="AR825" s="2"/>
      <c r="AS825" s="2"/>
      <c r="AT825" s="2"/>
      <c r="AU825" s="2"/>
      <c r="AV825" s="2"/>
      <c r="AW825" s="2"/>
      <c r="AX825" s="2"/>
      <c r="AY825" s="2"/>
      <c r="AZ825" s="2"/>
      <c r="BA825" s="2"/>
      <c r="BB825" s="2"/>
      <c r="BC825" s="2"/>
      <c r="BD825" s="2"/>
      <c r="BE825" s="2"/>
    </row>
    <row r="826" ht="13.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c r="AA826" s="2"/>
      <c r="AB826" s="2"/>
      <c r="AC826" s="2"/>
      <c r="AD826" s="2"/>
      <c r="AE826" s="2"/>
      <c r="AF826" s="2"/>
      <c r="AG826" s="2"/>
      <c r="AH826" s="2"/>
      <c r="AI826" s="2"/>
      <c r="AJ826" s="2"/>
      <c r="AK826" s="2"/>
      <c r="AL826" s="2"/>
      <c r="AM826" s="2"/>
      <c r="AN826" s="2"/>
      <c r="AO826" s="2"/>
      <c r="AP826" s="2"/>
      <c r="AQ826" s="2"/>
      <c r="AR826" s="2"/>
      <c r="AS826" s="2"/>
      <c r="AT826" s="2"/>
      <c r="AU826" s="2"/>
      <c r="AV826" s="2"/>
      <c r="AW826" s="2"/>
      <c r="AX826" s="2"/>
      <c r="AY826" s="2"/>
      <c r="AZ826" s="2"/>
      <c r="BA826" s="2"/>
      <c r="BB826" s="2"/>
      <c r="BC826" s="2"/>
      <c r="BD826" s="2"/>
      <c r="BE826" s="2"/>
    </row>
    <row r="827" ht="13.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c r="AA827" s="2"/>
      <c r="AB827" s="2"/>
      <c r="AC827" s="2"/>
      <c r="AD827" s="2"/>
      <c r="AE827" s="2"/>
      <c r="AF827" s="2"/>
      <c r="AG827" s="2"/>
      <c r="AH827" s="2"/>
      <c r="AI827" s="2"/>
      <c r="AJ827" s="2"/>
      <c r="AK827" s="2"/>
      <c r="AL827" s="2"/>
      <c r="AM827" s="2"/>
      <c r="AN827" s="2"/>
      <c r="AO827" s="2"/>
      <c r="AP827" s="2"/>
      <c r="AQ827" s="2"/>
      <c r="AR827" s="2"/>
      <c r="AS827" s="2"/>
      <c r="AT827" s="2"/>
      <c r="AU827" s="2"/>
      <c r="AV827" s="2"/>
      <c r="AW827" s="2"/>
      <c r="AX827" s="2"/>
      <c r="AY827" s="2"/>
      <c r="AZ827" s="2"/>
      <c r="BA827" s="2"/>
      <c r="BB827" s="2"/>
      <c r="BC827" s="2"/>
      <c r="BD827" s="2"/>
      <c r="BE827" s="2"/>
    </row>
    <row r="828" ht="13.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c r="AA828" s="2"/>
      <c r="AB828" s="2"/>
      <c r="AC828" s="2"/>
      <c r="AD828" s="2"/>
      <c r="AE828" s="2"/>
      <c r="AF828" s="2"/>
      <c r="AG828" s="2"/>
      <c r="AH828" s="2"/>
      <c r="AI828" s="2"/>
      <c r="AJ828" s="2"/>
      <c r="AK828" s="2"/>
      <c r="AL828" s="2"/>
      <c r="AM828" s="2"/>
      <c r="AN828" s="2"/>
      <c r="AO828" s="2"/>
      <c r="AP828" s="2"/>
      <c r="AQ828" s="2"/>
      <c r="AR828" s="2"/>
      <c r="AS828" s="2"/>
      <c r="AT828" s="2"/>
      <c r="AU828" s="2"/>
      <c r="AV828" s="2"/>
      <c r="AW828" s="2"/>
      <c r="AX828" s="2"/>
      <c r="AY828" s="2"/>
      <c r="AZ828" s="2"/>
      <c r="BA828" s="2"/>
      <c r="BB828" s="2"/>
      <c r="BC828" s="2"/>
      <c r="BD828" s="2"/>
      <c r="BE828" s="2"/>
    </row>
    <row r="829" ht="13.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c r="AA829" s="2"/>
      <c r="AB829" s="2"/>
      <c r="AC829" s="2"/>
      <c r="AD829" s="2"/>
      <c r="AE829" s="2"/>
      <c r="AF829" s="2"/>
      <c r="AG829" s="2"/>
      <c r="AH829" s="2"/>
      <c r="AI829" s="2"/>
      <c r="AJ829" s="2"/>
      <c r="AK829" s="2"/>
      <c r="AL829" s="2"/>
      <c r="AM829" s="2"/>
      <c r="AN829" s="2"/>
      <c r="AO829" s="2"/>
      <c r="AP829" s="2"/>
      <c r="AQ829" s="2"/>
      <c r="AR829" s="2"/>
      <c r="AS829" s="2"/>
      <c r="AT829" s="2"/>
      <c r="AU829" s="2"/>
      <c r="AV829" s="2"/>
      <c r="AW829" s="2"/>
      <c r="AX829" s="2"/>
      <c r="AY829" s="2"/>
      <c r="AZ829" s="2"/>
      <c r="BA829" s="2"/>
      <c r="BB829" s="2"/>
      <c r="BC829" s="2"/>
      <c r="BD829" s="2"/>
      <c r="BE829" s="2"/>
    </row>
    <row r="830" ht="13.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c r="AA830" s="2"/>
      <c r="AB830" s="2"/>
      <c r="AC830" s="2"/>
      <c r="AD830" s="2"/>
      <c r="AE830" s="2"/>
      <c r="AF830" s="2"/>
      <c r="AG830" s="2"/>
      <c r="AH830" s="2"/>
      <c r="AI830" s="2"/>
      <c r="AJ830" s="2"/>
      <c r="AK830" s="2"/>
      <c r="AL830" s="2"/>
      <c r="AM830" s="2"/>
      <c r="AN830" s="2"/>
      <c r="AO830" s="2"/>
      <c r="AP830" s="2"/>
      <c r="AQ830" s="2"/>
      <c r="AR830" s="2"/>
      <c r="AS830" s="2"/>
      <c r="AT830" s="2"/>
      <c r="AU830" s="2"/>
      <c r="AV830" s="2"/>
      <c r="AW830" s="2"/>
      <c r="AX830" s="2"/>
      <c r="AY830" s="2"/>
      <c r="AZ830" s="2"/>
      <c r="BA830" s="2"/>
      <c r="BB830" s="2"/>
      <c r="BC830" s="2"/>
      <c r="BD830" s="2"/>
      <c r="BE830" s="2"/>
    </row>
    <row r="831" ht="13.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c r="AA831" s="2"/>
      <c r="AB831" s="2"/>
      <c r="AC831" s="2"/>
      <c r="AD831" s="2"/>
      <c r="AE831" s="2"/>
      <c r="AF831" s="2"/>
      <c r="AG831" s="2"/>
      <c r="AH831" s="2"/>
      <c r="AI831" s="2"/>
      <c r="AJ831" s="2"/>
      <c r="AK831" s="2"/>
      <c r="AL831" s="2"/>
      <c r="AM831" s="2"/>
      <c r="AN831" s="2"/>
      <c r="AO831" s="2"/>
      <c r="AP831" s="2"/>
      <c r="AQ831" s="2"/>
      <c r="AR831" s="2"/>
      <c r="AS831" s="2"/>
      <c r="AT831" s="2"/>
      <c r="AU831" s="2"/>
      <c r="AV831" s="2"/>
      <c r="AW831" s="2"/>
      <c r="AX831" s="2"/>
      <c r="AY831" s="2"/>
      <c r="AZ831" s="2"/>
      <c r="BA831" s="2"/>
      <c r="BB831" s="2"/>
      <c r="BC831" s="2"/>
      <c r="BD831" s="2"/>
      <c r="BE831" s="2"/>
    </row>
    <row r="832" ht="13.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c r="AA832" s="2"/>
      <c r="AB832" s="2"/>
      <c r="AC832" s="2"/>
      <c r="AD832" s="2"/>
      <c r="AE832" s="2"/>
      <c r="AF832" s="2"/>
      <c r="AG832" s="2"/>
      <c r="AH832" s="2"/>
      <c r="AI832" s="2"/>
      <c r="AJ832" s="2"/>
      <c r="AK832" s="2"/>
      <c r="AL832" s="2"/>
      <c r="AM832" s="2"/>
      <c r="AN832" s="2"/>
      <c r="AO832" s="2"/>
      <c r="AP832" s="2"/>
      <c r="AQ832" s="2"/>
      <c r="AR832" s="2"/>
      <c r="AS832" s="2"/>
      <c r="AT832" s="2"/>
      <c r="AU832" s="2"/>
      <c r="AV832" s="2"/>
      <c r="AW832" s="2"/>
      <c r="AX832" s="2"/>
      <c r="AY832" s="2"/>
      <c r="AZ832" s="2"/>
      <c r="BA832" s="2"/>
      <c r="BB832" s="2"/>
      <c r="BC832" s="2"/>
      <c r="BD832" s="2"/>
      <c r="BE832" s="2"/>
    </row>
    <row r="833" ht="13.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c r="AA833" s="2"/>
      <c r="AB833" s="2"/>
      <c r="AC833" s="2"/>
      <c r="AD833" s="2"/>
      <c r="AE833" s="2"/>
      <c r="AF833" s="2"/>
      <c r="AG833" s="2"/>
      <c r="AH833" s="2"/>
      <c r="AI833" s="2"/>
      <c r="AJ833" s="2"/>
      <c r="AK833" s="2"/>
      <c r="AL833" s="2"/>
      <c r="AM833" s="2"/>
      <c r="AN833" s="2"/>
      <c r="AO833" s="2"/>
      <c r="AP833" s="2"/>
      <c r="AQ833" s="2"/>
      <c r="AR833" s="2"/>
      <c r="AS833" s="2"/>
      <c r="AT833" s="2"/>
      <c r="AU833" s="2"/>
      <c r="AV833" s="2"/>
      <c r="AW833" s="2"/>
      <c r="AX833" s="2"/>
      <c r="AY833" s="2"/>
      <c r="AZ833" s="2"/>
      <c r="BA833" s="2"/>
      <c r="BB833" s="2"/>
      <c r="BC833" s="2"/>
      <c r="BD833" s="2"/>
      <c r="BE833" s="2"/>
    </row>
    <row r="834" ht="13.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c r="AA834" s="2"/>
      <c r="AB834" s="2"/>
      <c r="AC834" s="2"/>
      <c r="AD834" s="2"/>
      <c r="AE834" s="2"/>
      <c r="AF834" s="2"/>
      <c r="AG834" s="2"/>
      <c r="AH834" s="2"/>
      <c r="AI834" s="2"/>
      <c r="AJ834" s="2"/>
      <c r="AK834" s="2"/>
      <c r="AL834" s="2"/>
      <c r="AM834" s="2"/>
      <c r="AN834" s="2"/>
      <c r="AO834" s="2"/>
      <c r="AP834" s="2"/>
      <c r="AQ834" s="2"/>
      <c r="AR834" s="2"/>
      <c r="AS834" s="2"/>
      <c r="AT834" s="2"/>
      <c r="AU834" s="2"/>
      <c r="AV834" s="2"/>
      <c r="AW834" s="2"/>
      <c r="AX834" s="2"/>
      <c r="AY834" s="2"/>
      <c r="AZ834" s="2"/>
      <c r="BA834" s="2"/>
      <c r="BB834" s="2"/>
      <c r="BC834" s="2"/>
      <c r="BD834" s="2"/>
      <c r="BE834" s="2"/>
    </row>
    <row r="835" ht="13.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c r="AY835" s="2"/>
      <c r="AZ835" s="2"/>
      <c r="BA835" s="2"/>
      <c r="BB835" s="2"/>
      <c r="BC835" s="2"/>
      <c r="BD835" s="2"/>
      <c r="BE835" s="2"/>
    </row>
    <row r="836" ht="13.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c r="AY836" s="2"/>
      <c r="AZ836" s="2"/>
      <c r="BA836" s="2"/>
      <c r="BB836" s="2"/>
      <c r="BC836" s="2"/>
      <c r="BD836" s="2"/>
      <c r="BE836" s="2"/>
    </row>
    <row r="837" ht="13.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c r="AA837" s="2"/>
      <c r="AB837" s="2"/>
      <c r="AC837" s="2"/>
      <c r="AD837" s="2"/>
      <c r="AE837" s="2"/>
      <c r="AF837" s="2"/>
      <c r="AG837" s="2"/>
      <c r="AH837" s="2"/>
      <c r="AI837" s="2"/>
      <c r="AJ837" s="2"/>
      <c r="AK837" s="2"/>
      <c r="AL837" s="2"/>
      <c r="AM837" s="2"/>
      <c r="AN837" s="2"/>
      <c r="AO837" s="2"/>
      <c r="AP837" s="2"/>
      <c r="AQ837" s="2"/>
      <c r="AR837" s="2"/>
      <c r="AS837" s="2"/>
      <c r="AT837" s="2"/>
      <c r="AU837" s="2"/>
      <c r="AV837" s="2"/>
      <c r="AW837" s="2"/>
      <c r="AX837" s="2"/>
      <c r="AY837" s="2"/>
      <c r="AZ837" s="2"/>
      <c r="BA837" s="2"/>
      <c r="BB837" s="2"/>
      <c r="BC837" s="2"/>
      <c r="BD837" s="2"/>
      <c r="BE837" s="2"/>
    </row>
    <row r="838" ht="13.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c r="AA838" s="2"/>
      <c r="AB838" s="2"/>
      <c r="AC838" s="2"/>
      <c r="AD838" s="2"/>
      <c r="AE838" s="2"/>
      <c r="AF838" s="2"/>
      <c r="AG838" s="2"/>
      <c r="AH838" s="2"/>
      <c r="AI838" s="2"/>
      <c r="AJ838" s="2"/>
      <c r="AK838" s="2"/>
      <c r="AL838" s="2"/>
      <c r="AM838" s="2"/>
      <c r="AN838" s="2"/>
      <c r="AO838" s="2"/>
      <c r="AP838" s="2"/>
      <c r="AQ838" s="2"/>
      <c r="AR838" s="2"/>
      <c r="AS838" s="2"/>
      <c r="AT838" s="2"/>
      <c r="AU838" s="2"/>
      <c r="AV838" s="2"/>
      <c r="AW838" s="2"/>
      <c r="AX838" s="2"/>
      <c r="AY838" s="2"/>
      <c r="AZ838" s="2"/>
      <c r="BA838" s="2"/>
      <c r="BB838" s="2"/>
      <c r="BC838" s="2"/>
      <c r="BD838" s="2"/>
      <c r="BE838" s="2"/>
    </row>
    <row r="839" ht="13.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c r="AA839" s="2"/>
      <c r="AB839" s="2"/>
      <c r="AC839" s="2"/>
      <c r="AD839" s="2"/>
      <c r="AE839" s="2"/>
      <c r="AF839" s="2"/>
      <c r="AG839" s="2"/>
      <c r="AH839" s="2"/>
      <c r="AI839" s="2"/>
      <c r="AJ839" s="2"/>
      <c r="AK839" s="2"/>
      <c r="AL839" s="2"/>
      <c r="AM839" s="2"/>
      <c r="AN839" s="2"/>
      <c r="AO839" s="2"/>
      <c r="AP839" s="2"/>
      <c r="AQ839" s="2"/>
      <c r="AR839" s="2"/>
      <c r="AS839" s="2"/>
      <c r="AT839" s="2"/>
      <c r="AU839" s="2"/>
      <c r="AV839" s="2"/>
      <c r="AW839" s="2"/>
      <c r="AX839" s="2"/>
      <c r="AY839" s="2"/>
      <c r="AZ839" s="2"/>
      <c r="BA839" s="2"/>
      <c r="BB839" s="2"/>
      <c r="BC839" s="2"/>
      <c r="BD839" s="2"/>
      <c r="BE839" s="2"/>
    </row>
    <row r="840" ht="13.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c r="AA840" s="2"/>
      <c r="AB840" s="2"/>
      <c r="AC840" s="2"/>
      <c r="AD840" s="2"/>
      <c r="AE840" s="2"/>
      <c r="AF840" s="2"/>
      <c r="AG840" s="2"/>
      <c r="AH840" s="2"/>
      <c r="AI840" s="2"/>
      <c r="AJ840" s="2"/>
      <c r="AK840" s="2"/>
      <c r="AL840" s="2"/>
      <c r="AM840" s="2"/>
      <c r="AN840" s="2"/>
      <c r="AO840" s="2"/>
      <c r="AP840" s="2"/>
      <c r="AQ840" s="2"/>
      <c r="AR840" s="2"/>
      <c r="AS840" s="2"/>
      <c r="AT840" s="2"/>
      <c r="AU840" s="2"/>
      <c r="AV840" s="2"/>
      <c r="AW840" s="2"/>
      <c r="AX840" s="2"/>
      <c r="AY840" s="2"/>
      <c r="AZ840" s="2"/>
      <c r="BA840" s="2"/>
      <c r="BB840" s="2"/>
      <c r="BC840" s="2"/>
      <c r="BD840" s="2"/>
      <c r="BE840" s="2"/>
    </row>
    <row r="841" ht="13.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c r="AA841" s="2"/>
      <c r="AB841" s="2"/>
      <c r="AC841" s="2"/>
      <c r="AD841" s="2"/>
      <c r="AE841" s="2"/>
      <c r="AF841" s="2"/>
      <c r="AG841" s="2"/>
      <c r="AH841" s="2"/>
      <c r="AI841" s="2"/>
      <c r="AJ841" s="2"/>
      <c r="AK841" s="2"/>
      <c r="AL841" s="2"/>
      <c r="AM841" s="2"/>
      <c r="AN841" s="2"/>
      <c r="AO841" s="2"/>
      <c r="AP841" s="2"/>
      <c r="AQ841" s="2"/>
      <c r="AR841" s="2"/>
      <c r="AS841" s="2"/>
      <c r="AT841" s="2"/>
      <c r="AU841" s="2"/>
      <c r="AV841" s="2"/>
      <c r="AW841" s="2"/>
      <c r="AX841" s="2"/>
      <c r="AY841" s="2"/>
      <c r="AZ841" s="2"/>
      <c r="BA841" s="2"/>
      <c r="BB841" s="2"/>
      <c r="BC841" s="2"/>
      <c r="BD841" s="2"/>
      <c r="BE841" s="2"/>
    </row>
    <row r="842" ht="13.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c r="AY842" s="2"/>
      <c r="AZ842" s="2"/>
      <c r="BA842" s="2"/>
      <c r="BB842" s="2"/>
      <c r="BC842" s="2"/>
      <c r="BD842" s="2"/>
      <c r="BE842" s="2"/>
    </row>
    <row r="843" ht="13.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c r="AY843" s="2"/>
      <c r="AZ843" s="2"/>
      <c r="BA843" s="2"/>
      <c r="BB843" s="2"/>
      <c r="BC843" s="2"/>
      <c r="BD843" s="2"/>
      <c r="BE843" s="2"/>
    </row>
    <row r="844" ht="13.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c r="AA844" s="2"/>
      <c r="AB844" s="2"/>
      <c r="AC844" s="2"/>
      <c r="AD844" s="2"/>
      <c r="AE844" s="2"/>
      <c r="AF844" s="2"/>
      <c r="AG844" s="2"/>
      <c r="AH844" s="2"/>
      <c r="AI844" s="2"/>
      <c r="AJ844" s="2"/>
      <c r="AK844" s="2"/>
      <c r="AL844" s="2"/>
      <c r="AM844" s="2"/>
      <c r="AN844" s="2"/>
      <c r="AO844" s="2"/>
      <c r="AP844" s="2"/>
      <c r="AQ844" s="2"/>
      <c r="AR844" s="2"/>
      <c r="AS844" s="2"/>
      <c r="AT844" s="2"/>
      <c r="AU844" s="2"/>
      <c r="AV844" s="2"/>
      <c r="AW844" s="2"/>
      <c r="AX844" s="2"/>
      <c r="AY844" s="2"/>
      <c r="AZ844" s="2"/>
      <c r="BA844" s="2"/>
      <c r="BB844" s="2"/>
      <c r="BC844" s="2"/>
      <c r="BD844" s="2"/>
      <c r="BE844" s="2"/>
    </row>
    <row r="845" ht="13.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c r="AA845" s="2"/>
      <c r="AB845" s="2"/>
      <c r="AC845" s="2"/>
      <c r="AD845" s="2"/>
      <c r="AE845" s="2"/>
      <c r="AF845" s="2"/>
      <c r="AG845" s="2"/>
      <c r="AH845" s="2"/>
      <c r="AI845" s="2"/>
      <c r="AJ845" s="2"/>
      <c r="AK845" s="2"/>
      <c r="AL845" s="2"/>
      <c r="AM845" s="2"/>
      <c r="AN845" s="2"/>
      <c r="AO845" s="2"/>
      <c r="AP845" s="2"/>
      <c r="AQ845" s="2"/>
      <c r="AR845" s="2"/>
      <c r="AS845" s="2"/>
      <c r="AT845" s="2"/>
      <c r="AU845" s="2"/>
      <c r="AV845" s="2"/>
      <c r="AW845" s="2"/>
      <c r="AX845" s="2"/>
      <c r="AY845" s="2"/>
      <c r="AZ845" s="2"/>
      <c r="BA845" s="2"/>
      <c r="BB845" s="2"/>
      <c r="BC845" s="2"/>
      <c r="BD845" s="2"/>
      <c r="BE845" s="2"/>
    </row>
    <row r="846" ht="13.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c r="AA846" s="2"/>
      <c r="AB846" s="2"/>
      <c r="AC846" s="2"/>
      <c r="AD846" s="2"/>
      <c r="AE846" s="2"/>
      <c r="AF846" s="2"/>
      <c r="AG846" s="2"/>
      <c r="AH846" s="2"/>
      <c r="AI846" s="2"/>
      <c r="AJ846" s="2"/>
      <c r="AK846" s="2"/>
      <c r="AL846" s="2"/>
      <c r="AM846" s="2"/>
      <c r="AN846" s="2"/>
      <c r="AO846" s="2"/>
      <c r="AP846" s="2"/>
      <c r="AQ846" s="2"/>
      <c r="AR846" s="2"/>
      <c r="AS846" s="2"/>
      <c r="AT846" s="2"/>
      <c r="AU846" s="2"/>
      <c r="AV846" s="2"/>
      <c r="AW846" s="2"/>
      <c r="AX846" s="2"/>
      <c r="AY846" s="2"/>
      <c r="AZ846" s="2"/>
      <c r="BA846" s="2"/>
      <c r="BB846" s="2"/>
      <c r="BC846" s="2"/>
      <c r="BD846" s="2"/>
      <c r="BE846" s="2"/>
    </row>
    <row r="847" ht="13.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c r="AA847" s="2"/>
      <c r="AB847" s="2"/>
      <c r="AC847" s="2"/>
      <c r="AD847" s="2"/>
      <c r="AE847" s="2"/>
      <c r="AF847" s="2"/>
      <c r="AG847" s="2"/>
      <c r="AH847" s="2"/>
      <c r="AI847" s="2"/>
      <c r="AJ847" s="2"/>
      <c r="AK847" s="2"/>
      <c r="AL847" s="2"/>
      <c r="AM847" s="2"/>
      <c r="AN847" s="2"/>
      <c r="AO847" s="2"/>
      <c r="AP847" s="2"/>
      <c r="AQ847" s="2"/>
      <c r="AR847" s="2"/>
      <c r="AS847" s="2"/>
      <c r="AT847" s="2"/>
      <c r="AU847" s="2"/>
      <c r="AV847" s="2"/>
      <c r="AW847" s="2"/>
      <c r="AX847" s="2"/>
      <c r="AY847" s="2"/>
      <c r="AZ847" s="2"/>
      <c r="BA847" s="2"/>
      <c r="BB847" s="2"/>
      <c r="BC847" s="2"/>
      <c r="BD847" s="2"/>
      <c r="BE847" s="2"/>
    </row>
    <row r="848" ht="13.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c r="AA848" s="2"/>
      <c r="AB848" s="2"/>
      <c r="AC848" s="2"/>
      <c r="AD848" s="2"/>
      <c r="AE848" s="2"/>
      <c r="AF848" s="2"/>
      <c r="AG848" s="2"/>
      <c r="AH848" s="2"/>
      <c r="AI848" s="2"/>
      <c r="AJ848" s="2"/>
      <c r="AK848" s="2"/>
      <c r="AL848" s="2"/>
      <c r="AM848" s="2"/>
      <c r="AN848" s="2"/>
      <c r="AO848" s="2"/>
      <c r="AP848" s="2"/>
      <c r="AQ848" s="2"/>
      <c r="AR848" s="2"/>
      <c r="AS848" s="2"/>
      <c r="AT848" s="2"/>
      <c r="AU848" s="2"/>
      <c r="AV848" s="2"/>
      <c r="AW848" s="2"/>
      <c r="AX848" s="2"/>
      <c r="AY848" s="2"/>
      <c r="AZ848" s="2"/>
      <c r="BA848" s="2"/>
      <c r="BB848" s="2"/>
      <c r="BC848" s="2"/>
      <c r="BD848" s="2"/>
      <c r="BE848" s="2"/>
    </row>
    <row r="849" ht="13.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c r="AA849" s="2"/>
      <c r="AB849" s="2"/>
      <c r="AC849" s="2"/>
      <c r="AD849" s="2"/>
      <c r="AE849" s="2"/>
      <c r="AF849" s="2"/>
      <c r="AG849" s="2"/>
      <c r="AH849" s="2"/>
      <c r="AI849" s="2"/>
      <c r="AJ849" s="2"/>
      <c r="AK849" s="2"/>
      <c r="AL849" s="2"/>
      <c r="AM849" s="2"/>
      <c r="AN849" s="2"/>
      <c r="AO849" s="2"/>
      <c r="AP849" s="2"/>
      <c r="AQ849" s="2"/>
      <c r="AR849" s="2"/>
      <c r="AS849" s="2"/>
      <c r="AT849" s="2"/>
      <c r="AU849" s="2"/>
      <c r="AV849" s="2"/>
      <c r="AW849" s="2"/>
      <c r="AX849" s="2"/>
      <c r="AY849" s="2"/>
      <c r="AZ849" s="2"/>
      <c r="BA849" s="2"/>
      <c r="BB849" s="2"/>
      <c r="BC849" s="2"/>
      <c r="BD849" s="2"/>
      <c r="BE849" s="2"/>
    </row>
    <row r="850" ht="13.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c r="AA850" s="2"/>
      <c r="AB850" s="2"/>
      <c r="AC850" s="2"/>
      <c r="AD850" s="2"/>
      <c r="AE850" s="2"/>
      <c r="AF850" s="2"/>
      <c r="AG850" s="2"/>
      <c r="AH850" s="2"/>
      <c r="AI850" s="2"/>
      <c r="AJ850" s="2"/>
      <c r="AK850" s="2"/>
      <c r="AL850" s="2"/>
      <c r="AM850" s="2"/>
      <c r="AN850" s="2"/>
      <c r="AO850" s="2"/>
      <c r="AP850" s="2"/>
      <c r="AQ850" s="2"/>
      <c r="AR850" s="2"/>
      <c r="AS850" s="2"/>
      <c r="AT850" s="2"/>
      <c r="AU850" s="2"/>
      <c r="AV850" s="2"/>
      <c r="AW850" s="2"/>
      <c r="AX850" s="2"/>
      <c r="AY850" s="2"/>
      <c r="AZ850" s="2"/>
      <c r="BA850" s="2"/>
      <c r="BB850" s="2"/>
      <c r="BC850" s="2"/>
      <c r="BD850" s="2"/>
      <c r="BE850" s="2"/>
    </row>
    <row r="851" ht="13.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c r="AA851" s="2"/>
      <c r="AB851" s="2"/>
      <c r="AC851" s="2"/>
      <c r="AD851" s="2"/>
      <c r="AE851" s="2"/>
      <c r="AF851" s="2"/>
      <c r="AG851" s="2"/>
      <c r="AH851" s="2"/>
      <c r="AI851" s="2"/>
      <c r="AJ851" s="2"/>
      <c r="AK851" s="2"/>
      <c r="AL851" s="2"/>
      <c r="AM851" s="2"/>
      <c r="AN851" s="2"/>
      <c r="AO851" s="2"/>
      <c r="AP851" s="2"/>
      <c r="AQ851" s="2"/>
      <c r="AR851" s="2"/>
      <c r="AS851" s="2"/>
      <c r="AT851" s="2"/>
      <c r="AU851" s="2"/>
      <c r="AV851" s="2"/>
      <c r="AW851" s="2"/>
      <c r="AX851" s="2"/>
      <c r="AY851" s="2"/>
      <c r="AZ851" s="2"/>
      <c r="BA851" s="2"/>
      <c r="BB851" s="2"/>
      <c r="BC851" s="2"/>
      <c r="BD851" s="2"/>
      <c r="BE851" s="2"/>
    </row>
    <row r="852" ht="13.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c r="AA852" s="2"/>
      <c r="AB852" s="2"/>
      <c r="AC852" s="2"/>
      <c r="AD852" s="2"/>
      <c r="AE852" s="2"/>
      <c r="AF852" s="2"/>
      <c r="AG852" s="2"/>
      <c r="AH852" s="2"/>
      <c r="AI852" s="2"/>
      <c r="AJ852" s="2"/>
      <c r="AK852" s="2"/>
      <c r="AL852" s="2"/>
      <c r="AM852" s="2"/>
      <c r="AN852" s="2"/>
      <c r="AO852" s="2"/>
      <c r="AP852" s="2"/>
      <c r="AQ852" s="2"/>
      <c r="AR852" s="2"/>
      <c r="AS852" s="2"/>
      <c r="AT852" s="2"/>
      <c r="AU852" s="2"/>
      <c r="AV852" s="2"/>
      <c r="AW852" s="2"/>
      <c r="AX852" s="2"/>
      <c r="AY852" s="2"/>
      <c r="AZ852" s="2"/>
      <c r="BA852" s="2"/>
      <c r="BB852" s="2"/>
      <c r="BC852" s="2"/>
      <c r="BD852" s="2"/>
      <c r="BE852" s="2"/>
    </row>
    <row r="853" ht="13.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c r="AA853" s="2"/>
      <c r="AB853" s="2"/>
      <c r="AC853" s="2"/>
      <c r="AD853" s="2"/>
      <c r="AE853" s="2"/>
      <c r="AF853" s="2"/>
      <c r="AG853" s="2"/>
      <c r="AH853" s="2"/>
      <c r="AI853" s="2"/>
      <c r="AJ853" s="2"/>
      <c r="AK853" s="2"/>
      <c r="AL853" s="2"/>
      <c r="AM853" s="2"/>
      <c r="AN853" s="2"/>
      <c r="AO853" s="2"/>
      <c r="AP853" s="2"/>
      <c r="AQ853" s="2"/>
      <c r="AR853" s="2"/>
      <c r="AS853" s="2"/>
      <c r="AT853" s="2"/>
      <c r="AU853" s="2"/>
      <c r="AV853" s="2"/>
      <c r="AW853" s="2"/>
      <c r="AX853" s="2"/>
      <c r="AY853" s="2"/>
      <c r="AZ853" s="2"/>
      <c r="BA853" s="2"/>
      <c r="BB853" s="2"/>
      <c r="BC853" s="2"/>
      <c r="BD853" s="2"/>
      <c r="BE853" s="2"/>
    </row>
    <row r="854" ht="13.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c r="AA854" s="2"/>
      <c r="AB854" s="2"/>
      <c r="AC854" s="2"/>
      <c r="AD854" s="2"/>
      <c r="AE854" s="2"/>
      <c r="AF854" s="2"/>
      <c r="AG854" s="2"/>
      <c r="AH854" s="2"/>
      <c r="AI854" s="2"/>
      <c r="AJ854" s="2"/>
      <c r="AK854" s="2"/>
      <c r="AL854" s="2"/>
      <c r="AM854" s="2"/>
      <c r="AN854" s="2"/>
      <c r="AO854" s="2"/>
      <c r="AP854" s="2"/>
      <c r="AQ854" s="2"/>
      <c r="AR854" s="2"/>
      <c r="AS854" s="2"/>
      <c r="AT854" s="2"/>
      <c r="AU854" s="2"/>
      <c r="AV854" s="2"/>
      <c r="AW854" s="2"/>
      <c r="AX854" s="2"/>
      <c r="AY854" s="2"/>
      <c r="AZ854" s="2"/>
      <c r="BA854" s="2"/>
      <c r="BB854" s="2"/>
      <c r="BC854" s="2"/>
      <c r="BD854" s="2"/>
      <c r="BE854" s="2"/>
    </row>
    <row r="855" ht="13.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c r="AA855" s="2"/>
      <c r="AB855" s="2"/>
      <c r="AC855" s="2"/>
      <c r="AD855" s="2"/>
      <c r="AE855" s="2"/>
      <c r="AF855" s="2"/>
      <c r="AG855" s="2"/>
      <c r="AH855" s="2"/>
      <c r="AI855" s="2"/>
      <c r="AJ855" s="2"/>
      <c r="AK855" s="2"/>
      <c r="AL855" s="2"/>
      <c r="AM855" s="2"/>
      <c r="AN855" s="2"/>
      <c r="AO855" s="2"/>
      <c r="AP855" s="2"/>
      <c r="AQ855" s="2"/>
      <c r="AR855" s="2"/>
      <c r="AS855" s="2"/>
      <c r="AT855" s="2"/>
      <c r="AU855" s="2"/>
      <c r="AV855" s="2"/>
      <c r="AW855" s="2"/>
      <c r="AX855" s="2"/>
      <c r="AY855" s="2"/>
      <c r="AZ855" s="2"/>
      <c r="BA855" s="2"/>
      <c r="BB855" s="2"/>
      <c r="BC855" s="2"/>
      <c r="BD855" s="2"/>
      <c r="BE855" s="2"/>
    </row>
    <row r="856" ht="13.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c r="AA856" s="2"/>
      <c r="AB856" s="2"/>
      <c r="AC856" s="2"/>
      <c r="AD856" s="2"/>
      <c r="AE856" s="2"/>
      <c r="AF856" s="2"/>
      <c r="AG856" s="2"/>
      <c r="AH856" s="2"/>
      <c r="AI856" s="2"/>
      <c r="AJ856" s="2"/>
      <c r="AK856" s="2"/>
      <c r="AL856" s="2"/>
      <c r="AM856" s="2"/>
      <c r="AN856" s="2"/>
      <c r="AO856" s="2"/>
      <c r="AP856" s="2"/>
      <c r="AQ856" s="2"/>
      <c r="AR856" s="2"/>
      <c r="AS856" s="2"/>
      <c r="AT856" s="2"/>
      <c r="AU856" s="2"/>
      <c r="AV856" s="2"/>
      <c r="AW856" s="2"/>
      <c r="AX856" s="2"/>
      <c r="AY856" s="2"/>
      <c r="AZ856" s="2"/>
      <c r="BA856" s="2"/>
      <c r="BB856" s="2"/>
      <c r="BC856" s="2"/>
      <c r="BD856" s="2"/>
      <c r="BE856" s="2"/>
    </row>
    <row r="857" ht="13.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c r="AA857" s="2"/>
      <c r="AB857" s="2"/>
      <c r="AC857" s="2"/>
      <c r="AD857" s="2"/>
      <c r="AE857" s="2"/>
      <c r="AF857" s="2"/>
      <c r="AG857" s="2"/>
      <c r="AH857" s="2"/>
      <c r="AI857" s="2"/>
      <c r="AJ857" s="2"/>
      <c r="AK857" s="2"/>
      <c r="AL857" s="2"/>
      <c r="AM857" s="2"/>
      <c r="AN857" s="2"/>
      <c r="AO857" s="2"/>
      <c r="AP857" s="2"/>
      <c r="AQ857" s="2"/>
      <c r="AR857" s="2"/>
      <c r="AS857" s="2"/>
      <c r="AT857" s="2"/>
      <c r="AU857" s="2"/>
      <c r="AV857" s="2"/>
      <c r="AW857" s="2"/>
      <c r="AX857" s="2"/>
      <c r="AY857" s="2"/>
      <c r="AZ857" s="2"/>
      <c r="BA857" s="2"/>
      <c r="BB857" s="2"/>
      <c r="BC857" s="2"/>
      <c r="BD857" s="2"/>
      <c r="BE857" s="2"/>
    </row>
    <row r="858" ht="13.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c r="AA858" s="2"/>
      <c r="AB858" s="2"/>
      <c r="AC858" s="2"/>
      <c r="AD858" s="2"/>
      <c r="AE858" s="2"/>
      <c r="AF858" s="2"/>
      <c r="AG858" s="2"/>
      <c r="AH858" s="2"/>
      <c r="AI858" s="2"/>
      <c r="AJ858" s="2"/>
      <c r="AK858" s="2"/>
      <c r="AL858" s="2"/>
      <c r="AM858" s="2"/>
      <c r="AN858" s="2"/>
      <c r="AO858" s="2"/>
      <c r="AP858" s="2"/>
      <c r="AQ858" s="2"/>
      <c r="AR858" s="2"/>
      <c r="AS858" s="2"/>
      <c r="AT858" s="2"/>
      <c r="AU858" s="2"/>
      <c r="AV858" s="2"/>
      <c r="AW858" s="2"/>
      <c r="AX858" s="2"/>
      <c r="AY858" s="2"/>
      <c r="AZ858" s="2"/>
      <c r="BA858" s="2"/>
      <c r="BB858" s="2"/>
      <c r="BC858" s="2"/>
      <c r="BD858" s="2"/>
      <c r="BE858" s="2"/>
    </row>
    <row r="859" ht="13.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c r="AA859" s="2"/>
      <c r="AB859" s="2"/>
      <c r="AC859" s="2"/>
      <c r="AD859" s="2"/>
      <c r="AE859" s="2"/>
      <c r="AF859" s="2"/>
      <c r="AG859" s="2"/>
      <c r="AH859" s="2"/>
      <c r="AI859" s="2"/>
      <c r="AJ859" s="2"/>
      <c r="AK859" s="2"/>
      <c r="AL859" s="2"/>
      <c r="AM859" s="2"/>
      <c r="AN859" s="2"/>
      <c r="AO859" s="2"/>
      <c r="AP859" s="2"/>
      <c r="AQ859" s="2"/>
      <c r="AR859" s="2"/>
      <c r="AS859" s="2"/>
      <c r="AT859" s="2"/>
      <c r="AU859" s="2"/>
      <c r="AV859" s="2"/>
      <c r="AW859" s="2"/>
      <c r="AX859" s="2"/>
      <c r="AY859" s="2"/>
      <c r="AZ859" s="2"/>
      <c r="BA859" s="2"/>
      <c r="BB859" s="2"/>
      <c r="BC859" s="2"/>
      <c r="BD859" s="2"/>
      <c r="BE859" s="2"/>
    </row>
    <row r="860" ht="13.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c r="AA860" s="2"/>
      <c r="AB860" s="2"/>
      <c r="AC860" s="2"/>
      <c r="AD860" s="2"/>
      <c r="AE860" s="2"/>
      <c r="AF860" s="2"/>
      <c r="AG860" s="2"/>
      <c r="AH860" s="2"/>
      <c r="AI860" s="2"/>
      <c r="AJ860" s="2"/>
      <c r="AK860" s="2"/>
      <c r="AL860" s="2"/>
      <c r="AM860" s="2"/>
      <c r="AN860" s="2"/>
      <c r="AO860" s="2"/>
      <c r="AP860" s="2"/>
      <c r="AQ860" s="2"/>
      <c r="AR860" s="2"/>
      <c r="AS860" s="2"/>
      <c r="AT860" s="2"/>
      <c r="AU860" s="2"/>
      <c r="AV860" s="2"/>
      <c r="AW860" s="2"/>
      <c r="AX860" s="2"/>
      <c r="AY860" s="2"/>
      <c r="AZ860" s="2"/>
      <c r="BA860" s="2"/>
      <c r="BB860" s="2"/>
      <c r="BC860" s="2"/>
      <c r="BD860" s="2"/>
      <c r="BE860" s="2"/>
    </row>
    <row r="861" ht="13.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c r="AA861" s="2"/>
      <c r="AB861" s="2"/>
      <c r="AC861" s="2"/>
      <c r="AD861" s="2"/>
      <c r="AE861" s="2"/>
      <c r="AF861" s="2"/>
      <c r="AG861" s="2"/>
      <c r="AH861" s="2"/>
      <c r="AI861" s="2"/>
      <c r="AJ861" s="2"/>
      <c r="AK861" s="2"/>
      <c r="AL861" s="2"/>
      <c r="AM861" s="2"/>
      <c r="AN861" s="2"/>
      <c r="AO861" s="2"/>
      <c r="AP861" s="2"/>
      <c r="AQ861" s="2"/>
      <c r="AR861" s="2"/>
      <c r="AS861" s="2"/>
      <c r="AT861" s="2"/>
      <c r="AU861" s="2"/>
      <c r="AV861" s="2"/>
      <c r="AW861" s="2"/>
      <c r="AX861" s="2"/>
      <c r="AY861" s="2"/>
      <c r="AZ861" s="2"/>
      <c r="BA861" s="2"/>
      <c r="BB861" s="2"/>
      <c r="BC861" s="2"/>
      <c r="BD861" s="2"/>
      <c r="BE861" s="2"/>
    </row>
    <row r="862" ht="13.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c r="AA862" s="2"/>
      <c r="AB862" s="2"/>
      <c r="AC862" s="2"/>
      <c r="AD862" s="2"/>
      <c r="AE862" s="2"/>
      <c r="AF862" s="2"/>
      <c r="AG862" s="2"/>
      <c r="AH862" s="2"/>
      <c r="AI862" s="2"/>
      <c r="AJ862" s="2"/>
      <c r="AK862" s="2"/>
      <c r="AL862" s="2"/>
      <c r="AM862" s="2"/>
      <c r="AN862" s="2"/>
      <c r="AO862" s="2"/>
      <c r="AP862" s="2"/>
      <c r="AQ862" s="2"/>
      <c r="AR862" s="2"/>
      <c r="AS862" s="2"/>
      <c r="AT862" s="2"/>
      <c r="AU862" s="2"/>
      <c r="AV862" s="2"/>
      <c r="AW862" s="2"/>
      <c r="AX862" s="2"/>
      <c r="AY862" s="2"/>
      <c r="AZ862" s="2"/>
      <c r="BA862" s="2"/>
      <c r="BB862" s="2"/>
      <c r="BC862" s="2"/>
      <c r="BD862" s="2"/>
      <c r="BE862" s="2"/>
    </row>
    <row r="863" ht="13.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c r="AA863" s="2"/>
      <c r="AB863" s="2"/>
      <c r="AC863" s="2"/>
      <c r="AD863" s="2"/>
      <c r="AE863" s="2"/>
      <c r="AF863" s="2"/>
      <c r="AG863" s="2"/>
      <c r="AH863" s="2"/>
      <c r="AI863" s="2"/>
      <c r="AJ863" s="2"/>
      <c r="AK863" s="2"/>
      <c r="AL863" s="2"/>
      <c r="AM863" s="2"/>
      <c r="AN863" s="2"/>
      <c r="AO863" s="2"/>
      <c r="AP863" s="2"/>
      <c r="AQ863" s="2"/>
      <c r="AR863" s="2"/>
      <c r="AS863" s="2"/>
      <c r="AT863" s="2"/>
      <c r="AU863" s="2"/>
      <c r="AV863" s="2"/>
      <c r="AW863" s="2"/>
      <c r="AX863" s="2"/>
      <c r="AY863" s="2"/>
      <c r="AZ863" s="2"/>
      <c r="BA863" s="2"/>
      <c r="BB863" s="2"/>
      <c r="BC863" s="2"/>
      <c r="BD863" s="2"/>
      <c r="BE863" s="2"/>
    </row>
    <row r="864" ht="13.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c r="AA864" s="2"/>
      <c r="AB864" s="2"/>
      <c r="AC864" s="2"/>
      <c r="AD864" s="2"/>
      <c r="AE864" s="2"/>
      <c r="AF864" s="2"/>
      <c r="AG864" s="2"/>
      <c r="AH864" s="2"/>
      <c r="AI864" s="2"/>
      <c r="AJ864" s="2"/>
      <c r="AK864" s="2"/>
      <c r="AL864" s="2"/>
      <c r="AM864" s="2"/>
      <c r="AN864" s="2"/>
      <c r="AO864" s="2"/>
      <c r="AP864" s="2"/>
      <c r="AQ864" s="2"/>
      <c r="AR864" s="2"/>
      <c r="AS864" s="2"/>
      <c r="AT864" s="2"/>
      <c r="AU864" s="2"/>
      <c r="AV864" s="2"/>
      <c r="AW864" s="2"/>
      <c r="AX864" s="2"/>
      <c r="AY864" s="2"/>
      <c r="AZ864" s="2"/>
      <c r="BA864" s="2"/>
      <c r="BB864" s="2"/>
      <c r="BC864" s="2"/>
      <c r="BD864" s="2"/>
      <c r="BE864" s="2"/>
    </row>
    <row r="865" ht="13.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c r="AA865" s="2"/>
      <c r="AB865" s="2"/>
      <c r="AC865" s="2"/>
      <c r="AD865" s="2"/>
      <c r="AE865" s="2"/>
      <c r="AF865" s="2"/>
      <c r="AG865" s="2"/>
      <c r="AH865" s="2"/>
      <c r="AI865" s="2"/>
      <c r="AJ865" s="2"/>
      <c r="AK865" s="2"/>
      <c r="AL865" s="2"/>
      <c r="AM865" s="2"/>
      <c r="AN865" s="2"/>
      <c r="AO865" s="2"/>
      <c r="AP865" s="2"/>
      <c r="AQ865" s="2"/>
      <c r="AR865" s="2"/>
      <c r="AS865" s="2"/>
      <c r="AT865" s="2"/>
      <c r="AU865" s="2"/>
      <c r="AV865" s="2"/>
      <c r="AW865" s="2"/>
      <c r="AX865" s="2"/>
      <c r="AY865" s="2"/>
      <c r="AZ865" s="2"/>
      <c r="BA865" s="2"/>
      <c r="BB865" s="2"/>
      <c r="BC865" s="2"/>
      <c r="BD865" s="2"/>
      <c r="BE865" s="2"/>
    </row>
    <row r="866" ht="13.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c r="AA866" s="2"/>
      <c r="AB866" s="2"/>
      <c r="AC866" s="2"/>
      <c r="AD866" s="2"/>
      <c r="AE866" s="2"/>
      <c r="AF866" s="2"/>
      <c r="AG866" s="2"/>
      <c r="AH866" s="2"/>
      <c r="AI866" s="2"/>
      <c r="AJ866" s="2"/>
      <c r="AK866" s="2"/>
      <c r="AL866" s="2"/>
      <c r="AM866" s="2"/>
      <c r="AN866" s="2"/>
      <c r="AO866" s="2"/>
      <c r="AP866" s="2"/>
      <c r="AQ866" s="2"/>
      <c r="AR866" s="2"/>
      <c r="AS866" s="2"/>
      <c r="AT866" s="2"/>
      <c r="AU866" s="2"/>
      <c r="AV866" s="2"/>
      <c r="AW866" s="2"/>
      <c r="AX866" s="2"/>
      <c r="AY866" s="2"/>
      <c r="AZ866" s="2"/>
      <c r="BA866" s="2"/>
      <c r="BB866" s="2"/>
      <c r="BC866" s="2"/>
      <c r="BD866" s="2"/>
      <c r="BE866" s="2"/>
    </row>
    <row r="867" ht="13.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c r="AA867" s="2"/>
      <c r="AB867" s="2"/>
      <c r="AC867" s="2"/>
      <c r="AD867" s="2"/>
      <c r="AE867" s="2"/>
      <c r="AF867" s="2"/>
      <c r="AG867" s="2"/>
      <c r="AH867" s="2"/>
      <c r="AI867" s="2"/>
      <c r="AJ867" s="2"/>
      <c r="AK867" s="2"/>
      <c r="AL867" s="2"/>
      <c r="AM867" s="2"/>
      <c r="AN867" s="2"/>
      <c r="AO867" s="2"/>
      <c r="AP867" s="2"/>
      <c r="AQ867" s="2"/>
      <c r="AR867" s="2"/>
      <c r="AS867" s="2"/>
      <c r="AT867" s="2"/>
      <c r="AU867" s="2"/>
      <c r="AV867" s="2"/>
      <c r="AW867" s="2"/>
      <c r="AX867" s="2"/>
      <c r="AY867" s="2"/>
      <c r="AZ867" s="2"/>
      <c r="BA867" s="2"/>
      <c r="BB867" s="2"/>
      <c r="BC867" s="2"/>
      <c r="BD867" s="2"/>
      <c r="BE867" s="2"/>
    </row>
    <row r="868" ht="13.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c r="AA868" s="2"/>
      <c r="AB868" s="2"/>
      <c r="AC868" s="2"/>
      <c r="AD868" s="2"/>
      <c r="AE868" s="2"/>
      <c r="AF868" s="2"/>
      <c r="AG868" s="2"/>
      <c r="AH868" s="2"/>
      <c r="AI868" s="2"/>
      <c r="AJ868" s="2"/>
      <c r="AK868" s="2"/>
      <c r="AL868" s="2"/>
      <c r="AM868" s="2"/>
      <c r="AN868" s="2"/>
      <c r="AO868" s="2"/>
      <c r="AP868" s="2"/>
      <c r="AQ868" s="2"/>
      <c r="AR868" s="2"/>
      <c r="AS868" s="2"/>
      <c r="AT868" s="2"/>
      <c r="AU868" s="2"/>
      <c r="AV868" s="2"/>
      <c r="AW868" s="2"/>
      <c r="AX868" s="2"/>
      <c r="AY868" s="2"/>
      <c r="AZ868" s="2"/>
      <c r="BA868" s="2"/>
      <c r="BB868" s="2"/>
      <c r="BC868" s="2"/>
      <c r="BD868" s="2"/>
      <c r="BE868" s="2"/>
    </row>
    <row r="869" ht="13.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c r="AA869" s="2"/>
      <c r="AB869" s="2"/>
      <c r="AC869" s="2"/>
      <c r="AD869" s="2"/>
      <c r="AE869" s="2"/>
      <c r="AF869" s="2"/>
      <c r="AG869" s="2"/>
      <c r="AH869" s="2"/>
      <c r="AI869" s="2"/>
      <c r="AJ869" s="2"/>
      <c r="AK869" s="2"/>
      <c r="AL869" s="2"/>
      <c r="AM869" s="2"/>
      <c r="AN869" s="2"/>
      <c r="AO869" s="2"/>
      <c r="AP869" s="2"/>
      <c r="AQ869" s="2"/>
      <c r="AR869" s="2"/>
      <c r="AS869" s="2"/>
      <c r="AT869" s="2"/>
      <c r="AU869" s="2"/>
      <c r="AV869" s="2"/>
      <c r="AW869" s="2"/>
      <c r="AX869" s="2"/>
      <c r="AY869" s="2"/>
      <c r="AZ869" s="2"/>
      <c r="BA869" s="2"/>
      <c r="BB869" s="2"/>
      <c r="BC869" s="2"/>
      <c r="BD869" s="2"/>
      <c r="BE869" s="2"/>
    </row>
    <row r="870" ht="13.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c r="AA870" s="2"/>
      <c r="AB870" s="2"/>
      <c r="AC870" s="2"/>
      <c r="AD870" s="2"/>
      <c r="AE870" s="2"/>
      <c r="AF870" s="2"/>
      <c r="AG870" s="2"/>
      <c r="AH870" s="2"/>
      <c r="AI870" s="2"/>
      <c r="AJ870" s="2"/>
      <c r="AK870" s="2"/>
      <c r="AL870" s="2"/>
      <c r="AM870" s="2"/>
      <c r="AN870" s="2"/>
      <c r="AO870" s="2"/>
      <c r="AP870" s="2"/>
      <c r="AQ870" s="2"/>
      <c r="AR870" s="2"/>
      <c r="AS870" s="2"/>
      <c r="AT870" s="2"/>
      <c r="AU870" s="2"/>
      <c r="AV870" s="2"/>
      <c r="AW870" s="2"/>
      <c r="AX870" s="2"/>
      <c r="AY870" s="2"/>
      <c r="AZ870" s="2"/>
      <c r="BA870" s="2"/>
      <c r="BB870" s="2"/>
      <c r="BC870" s="2"/>
      <c r="BD870" s="2"/>
      <c r="BE870" s="2"/>
    </row>
    <row r="871" ht="13.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c r="AA871" s="2"/>
      <c r="AB871" s="2"/>
      <c r="AC871" s="2"/>
      <c r="AD871" s="2"/>
      <c r="AE871" s="2"/>
      <c r="AF871" s="2"/>
      <c r="AG871" s="2"/>
      <c r="AH871" s="2"/>
      <c r="AI871" s="2"/>
      <c r="AJ871" s="2"/>
      <c r="AK871" s="2"/>
      <c r="AL871" s="2"/>
      <c r="AM871" s="2"/>
      <c r="AN871" s="2"/>
      <c r="AO871" s="2"/>
      <c r="AP871" s="2"/>
      <c r="AQ871" s="2"/>
      <c r="AR871" s="2"/>
      <c r="AS871" s="2"/>
      <c r="AT871" s="2"/>
      <c r="AU871" s="2"/>
      <c r="AV871" s="2"/>
      <c r="AW871" s="2"/>
      <c r="AX871" s="2"/>
      <c r="AY871" s="2"/>
      <c r="AZ871" s="2"/>
      <c r="BA871" s="2"/>
      <c r="BB871" s="2"/>
      <c r="BC871" s="2"/>
      <c r="BD871" s="2"/>
      <c r="BE871" s="2"/>
    </row>
    <row r="872" ht="13.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c r="AA872" s="2"/>
      <c r="AB872" s="2"/>
      <c r="AC872" s="2"/>
      <c r="AD872" s="2"/>
      <c r="AE872" s="2"/>
      <c r="AF872" s="2"/>
      <c r="AG872" s="2"/>
      <c r="AH872" s="2"/>
      <c r="AI872" s="2"/>
      <c r="AJ872" s="2"/>
      <c r="AK872" s="2"/>
      <c r="AL872" s="2"/>
      <c r="AM872" s="2"/>
      <c r="AN872" s="2"/>
      <c r="AO872" s="2"/>
      <c r="AP872" s="2"/>
      <c r="AQ872" s="2"/>
      <c r="AR872" s="2"/>
      <c r="AS872" s="2"/>
      <c r="AT872" s="2"/>
      <c r="AU872" s="2"/>
      <c r="AV872" s="2"/>
      <c r="AW872" s="2"/>
      <c r="AX872" s="2"/>
      <c r="AY872" s="2"/>
      <c r="AZ872" s="2"/>
      <c r="BA872" s="2"/>
      <c r="BB872" s="2"/>
      <c r="BC872" s="2"/>
      <c r="BD872" s="2"/>
      <c r="BE872" s="2"/>
    </row>
    <row r="873" ht="13.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c r="AA873" s="2"/>
      <c r="AB873" s="2"/>
      <c r="AC873" s="2"/>
      <c r="AD873" s="2"/>
      <c r="AE873" s="2"/>
      <c r="AF873" s="2"/>
      <c r="AG873" s="2"/>
      <c r="AH873" s="2"/>
      <c r="AI873" s="2"/>
      <c r="AJ873" s="2"/>
      <c r="AK873" s="2"/>
      <c r="AL873" s="2"/>
      <c r="AM873" s="2"/>
      <c r="AN873" s="2"/>
      <c r="AO873" s="2"/>
      <c r="AP873" s="2"/>
      <c r="AQ873" s="2"/>
      <c r="AR873" s="2"/>
      <c r="AS873" s="2"/>
      <c r="AT873" s="2"/>
      <c r="AU873" s="2"/>
      <c r="AV873" s="2"/>
      <c r="AW873" s="2"/>
      <c r="AX873" s="2"/>
      <c r="AY873" s="2"/>
      <c r="AZ873" s="2"/>
      <c r="BA873" s="2"/>
      <c r="BB873" s="2"/>
      <c r="BC873" s="2"/>
      <c r="BD873" s="2"/>
      <c r="BE873" s="2"/>
    </row>
    <row r="874" ht="13.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c r="AA874" s="2"/>
      <c r="AB874" s="2"/>
      <c r="AC874" s="2"/>
      <c r="AD874" s="2"/>
      <c r="AE874" s="2"/>
      <c r="AF874" s="2"/>
      <c r="AG874" s="2"/>
      <c r="AH874" s="2"/>
      <c r="AI874" s="2"/>
      <c r="AJ874" s="2"/>
      <c r="AK874" s="2"/>
      <c r="AL874" s="2"/>
      <c r="AM874" s="2"/>
      <c r="AN874" s="2"/>
      <c r="AO874" s="2"/>
      <c r="AP874" s="2"/>
      <c r="AQ874" s="2"/>
      <c r="AR874" s="2"/>
      <c r="AS874" s="2"/>
      <c r="AT874" s="2"/>
      <c r="AU874" s="2"/>
      <c r="AV874" s="2"/>
      <c r="AW874" s="2"/>
      <c r="AX874" s="2"/>
      <c r="AY874" s="2"/>
      <c r="AZ874" s="2"/>
      <c r="BA874" s="2"/>
      <c r="BB874" s="2"/>
      <c r="BC874" s="2"/>
      <c r="BD874" s="2"/>
      <c r="BE874" s="2"/>
    </row>
    <row r="875" ht="13.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c r="AA875" s="2"/>
      <c r="AB875" s="2"/>
      <c r="AC875" s="2"/>
      <c r="AD875" s="2"/>
      <c r="AE875" s="2"/>
      <c r="AF875" s="2"/>
      <c r="AG875" s="2"/>
      <c r="AH875" s="2"/>
      <c r="AI875" s="2"/>
      <c r="AJ875" s="2"/>
      <c r="AK875" s="2"/>
      <c r="AL875" s="2"/>
      <c r="AM875" s="2"/>
      <c r="AN875" s="2"/>
      <c r="AO875" s="2"/>
      <c r="AP875" s="2"/>
      <c r="AQ875" s="2"/>
      <c r="AR875" s="2"/>
      <c r="AS875" s="2"/>
      <c r="AT875" s="2"/>
      <c r="AU875" s="2"/>
      <c r="AV875" s="2"/>
      <c r="AW875" s="2"/>
      <c r="AX875" s="2"/>
      <c r="AY875" s="2"/>
      <c r="AZ875" s="2"/>
      <c r="BA875" s="2"/>
      <c r="BB875" s="2"/>
      <c r="BC875" s="2"/>
      <c r="BD875" s="2"/>
      <c r="BE875" s="2"/>
    </row>
    <row r="876" ht="13.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c r="AA876" s="2"/>
      <c r="AB876" s="2"/>
      <c r="AC876" s="2"/>
      <c r="AD876" s="2"/>
      <c r="AE876" s="2"/>
      <c r="AF876" s="2"/>
      <c r="AG876" s="2"/>
      <c r="AH876" s="2"/>
      <c r="AI876" s="2"/>
      <c r="AJ876" s="2"/>
      <c r="AK876" s="2"/>
      <c r="AL876" s="2"/>
      <c r="AM876" s="2"/>
      <c r="AN876" s="2"/>
      <c r="AO876" s="2"/>
      <c r="AP876" s="2"/>
      <c r="AQ876" s="2"/>
      <c r="AR876" s="2"/>
      <c r="AS876" s="2"/>
      <c r="AT876" s="2"/>
      <c r="AU876" s="2"/>
      <c r="AV876" s="2"/>
      <c r="AW876" s="2"/>
      <c r="AX876" s="2"/>
      <c r="AY876" s="2"/>
      <c r="AZ876" s="2"/>
      <c r="BA876" s="2"/>
      <c r="BB876" s="2"/>
      <c r="BC876" s="2"/>
      <c r="BD876" s="2"/>
      <c r="BE876" s="2"/>
    </row>
    <row r="877" ht="13.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c r="AA877" s="2"/>
      <c r="AB877" s="2"/>
      <c r="AC877" s="2"/>
      <c r="AD877" s="2"/>
      <c r="AE877" s="2"/>
      <c r="AF877" s="2"/>
      <c r="AG877" s="2"/>
      <c r="AH877" s="2"/>
      <c r="AI877" s="2"/>
      <c r="AJ877" s="2"/>
      <c r="AK877" s="2"/>
      <c r="AL877" s="2"/>
      <c r="AM877" s="2"/>
      <c r="AN877" s="2"/>
      <c r="AO877" s="2"/>
      <c r="AP877" s="2"/>
      <c r="AQ877" s="2"/>
      <c r="AR877" s="2"/>
      <c r="AS877" s="2"/>
      <c r="AT877" s="2"/>
      <c r="AU877" s="2"/>
      <c r="AV877" s="2"/>
      <c r="AW877" s="2"/>
      <c r="AX877" s="2"/>
      <c r="AY877" s="2"/>
      <c r="AZ877" s="2"/>
      <c r="BA877" s="2"/>
      <c r="BB877" s="2"/>
      <c r="BC877" s="2"/>
      <c r="BD877" s="2"/>
      <c r="BE877" s="2"/>
    </row>
    <row r="878" ht="13.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c r="AA878" s="2"/>
      <c r="AB878" s="2"/>
      <c r="AC878" s="2"/>
      <c r="AD878" s="2"/>
      <c r="AE878" s="2"/>
      <c r="AF878" s="2"/>
      <c r="AG878" s="2"/>
      <c r="AH878" s="2"/>
      <c r="AI878" s="2"/>
      <c r="AJ878" s="2"/>
      <c r="AK878" s="2"/>
      <c r="AL878" s="2"/>
      <c r="AM878" s="2"/>
      <c r="AN878" s="2"/>
      <c r="AO878" s="2"/>
      <c r="AP878" s="2"/>
      <c r="AQ878" s="2"/>
      <c r="AR878" s="2"/>
      <c r="AS878" s="2"/>
      <c r="AT878" s="2"/>
      <c r="AU878" s="2"/>
      <c r="AV878" s="2"/>
      <c r="AW878" s="2"/>
      <c r="AX878" s="2"/>
      <c r="AY878" s="2"/>
      <c r="AZ878" s="2"/>
      <c r="BA878" s="2"/>
      <c r="BB878" s="2"/>
      <c r="BC878" s="2"/>
      <c r="BD878" s="2"/>
      <c r="BE878" s="2"/>
    </row>
    <row r="879" ht="13.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c r="AA879" s="2"/>
      <c r="AB879" s="2"/>
      <c r="AC879" s="2"/>
      <c r="AD879" s="2"/>
      <c r="AE879" s="2"/>
      <c r="AF879" s="2"/>
      <c r="AG879" s="2"/>
      <c r="AH879" s="2"/>
      <c r="AI879" s="2"/>
      <c r="AJ879" s="2"/>
      <c r="AK879" s="2"/>
      <c r="AL879" s="2"/>
      <c r="AM879" s="2"/>
      <c r="AN879" s="2"/>
      <c r="AO879" s="2"/>
      <c r="AP879" s="2"/>
      <c r="AQ879" s="2"/>
      <c r="AR879" s="2"/>
      <c r="AS879" s="2"/>
      <c r="AT879" s="2"/>
      <c r="AU879" s="2"/>
      <c r="AV879" s="2"/>
      <c r="AW879" s="2"/>
      <c r="AX879" s="2"/>
      <c r="AY879" s="2"/>
      <c r="AZ879" s="2"/>
      <c r="BA879" s="2"/>
      <c r="BB879" s="2"/>
      <c r="BC879" s="2"/>
      <c r="BD879" s="2"/>
      <c r="BE879" s="2"/>
    </row>
    <row r="880" ht="13.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c r="AA880" s="2"/>
      <c r="AB880" s="2"/>
      <c r="AC880" s="2"/>
      <c r="AD880" s="2"/>
      <c r="AE880" s="2"/>
      <c r="AF880" s="2"/>
      <c r="AG880" s="2"/>
      <c r="AH880" s="2"/>
      <c r="AI880" s="2"/>
      <c r="AJ880" s="2"/>
      <c r="AK880" s="2"/>
      <c r="AL880" s="2"/>
      <c r="AM880" s="2"/>
      <c r="AN880" s="2"/>
      <c r="AO880" s="2"/>
      <c r="AP880" s="2"/>
      <c r="AQ880" s="2"/>
      <c r="AR880" s="2"/>
      <c r="AS880" s="2"/>
      <c r="AT880" s="2"/>
      <c r="AU880" s="2"/>
      <c r="AV880" s="2"/>
      <c r="AW880" s="2"/>
      <c r="AX880" s="2"/>
      <c r="AY880" s="2"/>
      <c r="AZ880" s="2"/>
      <c r="BA880" s="2"/>
      <c r="BB880" s="2"/>
      <c r="BC880" s="2"/>
      <c r="BD880" s="2"/>
      <c r="BE880" s="2"/>
    </row>
    <row r="881" ht="13.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c r="AA881" s="2"/>
      <c r="AB881" s="2"/>
      <c r="AC881" s="2"/>
      <c r="AD881" s="2"/>
      <c r="AE881" s="2"/>
      <c r="AF881" s="2"/>
      <c r="AG881" s="2"/>
      <c r="AH881" s="2"/>
      <c r="AI881" s="2"/>
      <c r="AJ881" s="2"/>
      <c r="AK881" s="2"/>
      <c r="AL881" s="2"/>
      <c r="AM881" s="2"/>
      <c r="AN881" s="2"/>
      <c r="AO881" s="2"/>
      <c r="AP881" s="2"/>
      <c r="AQ881" s="2"/>
      <c r="AR881" s="2"/>
      <c r="AS881" s="2"/>
      <c r="AT881" s="2"/>
      <c r="AU881" s="2"/>
      <c r="AV881" s="2"/>
      <c r="AW881" s="2"/>
      <c r="AX881" s="2"/>
      <c r="AY881" s="2"/>
      <c r="AZ881" s="2"/>
      <c r="BA881" s="2"/>
      <c r="BB881" s="2"/>
      <c r="BC881" s="2"/>
      <c r="BD881" s="2"/>
      <c r="BE881" s="2"/>
    </row>
    <row r="882" ht="13.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c r="AA882" s="2"/>
      <c r="AB882" s="2"/>
      <c r="AC882" s="2"/>
      <c r="AD882" s="2"/>
      <c r="AE882" s="2"/>
      <c r="AF882" s="2"/>
      <c r="AG882" s="2"/>
      <c r="AH882" s="2"/>
      <c r="AI882" s="2"/>
      <c r="AJ882" s="2"/>
      <c r="AK882" s="2"/>
      <c r="AL882" s="2"/>
      <c r="AM882" s="2"/>
      <c r="AN882" s="2"/>
      <c r="AO882" s="2"/>
      <c r="AP882" s="2"/>
      <c r="AQ882" s="2"/>
      <c r="AR882" s="2"/>
      <c r="AS882" s="2"/>
      <c r="AT882" s="2"/>
      <c r="AU882" s="2"/>
      <c r="AV882" s="2"/>
      <c r="AW882" s="2"/>
      <c r="AX882" s="2"/>
      <c r="AY882" s="2"/>
      <c r="AZ882" s="2"/>
      <c r="BA882" s="2"/>
      <c r="BB882" s="2"/>
      <c r="BC882" s="2"/>
      <c r="BD882" s="2"/>
      <c r="BE882" s="2"/>
    </row>
    <row r="883" ht="13.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c r="AA883" s="2"/>
      <c r="AB883" s="2"/>
      <c r="AC883" s="2"/>
      <c r="AD883" s="2"/>
      <c r="AE883" s="2"/>
      <c r="AF883" s="2"/>
      <c r="AG883" s="2"/>
      <c r="AH883" s="2"/>
      <c r="AI883" s="2"/>
      <c r="AJ883" s="2"/>
      <c r="AK883" s="2"/>
      <c r="AL883" s="2"/>
      <c r="AM883" s="2"/>
      <c r="AN883" s="2"/>
      <c r="AO883" s="2"/>
      <c r="AP883" s="2"/>
      <c r="AQ883" s="2"/>
      <c r="AR883" s="2"/>
      <c r="AS883" s="2"/>
      <c r="AT883" s="2"/>
      <c r="AU883" s="2"/>
      <c r="AV883" s="2"/>
      <c r="AW883" s="2"/>
      <c r="AX883" s="2"/>
      <c r="AY883" s="2"/>
      <c r="AZ883" s="2"/>
      <c r="BA883" s="2"/>
      <c r="BB883" s="2"/>
      <c r="BC883" s="2"/>
      <c r="BD883" s="2"/>
      <c r="BE883" s="2"/>
    </row>
    <row r="884" ht="13.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c r="AA884" s="2"/>
      <c r="AB884" s="2"/>
      <c r="AC884" s="2"/>
      <c r="AD884" s="2"/>
      <c r="AE884" s="2"/>
      <c r="AF884" s="2"/>
      <c r="AG884" s="2"/>
      <c r="AH884" s="2"/>
      <c r="AI884" s="2"/>
      <c r="AJ884" s="2"/>
      <c r="AK884" s="2"/>
      <c r="AL884" s="2"/>
      <c r="AM884" s="2"/>
      <c r="AN884" s="2"/>
      <c r="AO884" s="2"/>
      <c r="AP884" s="2"/>
      <c r="AQ884" s="2"/>
      <c r="AR884" s="2"/>
      <c r="AS884" s="2"/>
      <c r="AT884" s="2"/>
      <c r="AU884" s="2"/>
      <c r="AV884" s="2"/>
      <c r="AW884" s="2"/>
      <c r="AX884" s="2"/>
      <c r="AY884" s="2"/>
      <c r="AZ884" s="2"/>
      <c r="BA884" s="2"/>
      <c r="BB884" s="2"/>
      <c r="BC884" s="2"/>
      <c r="BD884" s="2"/>
      <c r="BE884" s="2"/>
    </row>
    <row r="885" ht="13.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c r="AA885" s="2"/>
      <c r="AB885" s="2"/>
      <c r="AC885" s="2"/>
      <c r="AD885" s="2"/>
      <c r="AE885" s="2"/>
      <c r="AF885" s="2"/>
      <c r="AG885" s="2"/>
      <c r="AH885" s="2"/>
      <c r="AI885" s="2"/>
      <c r="AJ885" s="2"/>
      <c r="AK885" s="2"/>
      <c r="AL885" s="2"/>
      <c r="AM885" s="2"/>
      <c r="AN885" s="2"/>
      <c r="AO885" s="2"/>
      <c r="AP885" s="2"/>
      <c r="AQ885" s="2"/>
      <c r="AR885" s="2"/>
      <c r="AS885" s="2"/>
      <c r="AT885" s="2"/>
      <c r="AU885" s="2"/>
      <c r="AV885" s="2"/>
      <c r="AW885" s="2"/>
      <c r="AX885" s="2"/>
      <c r="AY885" s="2"/>
      <c r="AZ885" s="2"/>
      <c r="BA885" s="2"/>
      <c r="BB885" s="2"/>
      <c r="BC885" s="2"/>
      <c r="BD885" s="2"/>
      <c r="BE885" s="2"/>
    </row>
    <row r="886" ht="13.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c r="AA886" s="2"/>
      <c r="AB886" s="2"/>
      <c r="AC886" s="2"/>
      <c r="AD886" s="2"/>
      <c r="AE886" s="2"/>
      <c r="AF886" s="2"/>
      <c r="AG886" s="2"/>
      <c r="AH886" s="2"/>
      <c r="AI886" s="2"/>
      <c r="AJ886" s="2"/>
      <c r="AK886" s="2"/>
      <c r="AL886" s="2"/>
      <c r="AM886" s="2"/>
      <c r="AN886" s="2"/>
      <c r="AO886" s="2"/>
      <c r="AP886" s="2"/>
      <c r="AQ886" s="2"/>
      <c r="AR886" s="2"/>
      <c r="AS886" s="2"/>
      <c r="AT886" s="2"/>
      <c r="AU886" s="2"/>
      <c r="AV886" s="2"/>
      <c r="AW886" s="2"/>
      <c r="AX886" s="2"/>
      <c r="AY886" s="2"/>
      <c r="AZ886" s="2"/>
      <c r="BA886" s="2"/>
      <c r="BB886" s="2"/>
      <c r="BC886" s="2"/>
      <c r="BD886" s="2"/>
      <c r="BE886" s="2"/>
    </row>
    <row r="887" ht="13.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c r="AA887" s="2"/>
      <c r="AB887" s="2"/>
      <c r="AC887" s="2"/>
      <c r="AD887" s="2"/>
      <c r="AE887" s="2"/>
      <c r="AF887" s="2"/>
      <c r="AG887" s="2"/>
      <c r="AH887" s="2"/>
      <c r="AI887" s="2"/>
      <c r="AJ887" s="2"/>
      <c r="AK887" s="2"/>
      <c r="AL887" s="2"/>
      <c r="AM887" s="2"/>
      <c r="AN887" s="2"/>
      <c r="AO887" s="2"/>
      <c r="AP887" s="2"/>
      <c r="AQ887" s="2"/>
      <c r="AR887" s="2"/>
      <c r="AS887" s="2"/>
      <c r="AT887" s="2"/>
      <c r="AU887" s="2"/>
      <c r="AV887" s="2"/>
      <c r="AW887" s="2"/>
      <c r="AX887" s="2"/>
      <c r="AY887" s="2"/>
      <c r="AZ887" s="2"/>
      <c r="BA887" s="2"/>
      <c r="BB887" s="2"/>
      <c r="BC887" s="2"/>
      <c r="BD887" s="2"/>
      <c r="BE887" s="2"/>
    </row>
    <row r="888" ht="13.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c r="AA888" s="2"/>
      <c r="AB888" s="2"/>
      <c r="AC888" s="2"/>
      <c r="AD888" s="2"/>
      <c r="AE888" s="2"/>
      <c r="AF888" s="2"/>
      <c r="AG888" s="2"/>
      <c r="AH888" s="2"/>
      <c r="AI888" s="2"/>
      <c r="AJ888" s="2"/>
      <c r="AK888" s="2"/>
      <c r="AL888" s="2"/>
      <c r="AM888" s="2"/>
      <c r="AN888" s="2"/>
      <c r="AO888" s="2"/>
      <c r="AP888" s="2"/>
      <c r="AQ888" s="2"/>
      <c r="AR888" s="2"/>
      <c r="AS888" s="2"/>
      <c r="AT888" s="2"/>
      <c r="AU888" s="2"/>
      <c r="AV888" s="2"/>
      <c r="AW888" s="2"/>
      <c r="AX888" s="2"/>
      <c r="AY888" s="2"/>
      <c r="AZ888" s="2"/>
      <c r="BA888" s="2"/>
      <c r="BB888" s="2"/>
      <c r="BC888" s="2"/>
      <c r="BD888" s="2"/>
      <c r="BE888" s="2"/>
    </row>
    <row r="889" ht="13.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c r="AA889" s="2"/>
      <c r="AB889" s="2"/>
      <c r="AC889" s="2"/>
      <c r="AD889" s="2"/>
      <c r="AE889" s="2"/>
      <c r="AF889" s="2"/>
      <c r="AG889" s="2"/>
      <c r="AH889" s="2"/>
      <c r="AI889" s="2"/>
      <c r="AJ889" s="2"/>
      <c r="AK889" s="2"/>
      <c r="AL889" s="2"/>
      <c r="AM889" s="2"/>
      <c r="AN889" s="2"/>
      <c r="AO889" s="2"/>
      <c r="AP889" s="2"/>
      <c r="AQ889" s="2"/>
      <c r="AR889" s="2"/>
      <c r="AS889" s="2"/>
      <c r="AT889" s="2"/>
      <c r="AU889" s="2"/>
      <c r="AV889" s="2"/>
      <c r="AW889" s="2"/>
      <c r="AX889" s="2"/>
      <c r="AY889" s="2"/>
      <c r="AZ889" s="2"/>
      <c r="BA889" s="2"/>
      <c r="BB889" s="2"/>
      <c r="BC889" s="2"/>
      <c r="BD889" s="2"/>
      <c r="BE889" s="2"/>
    </row>
    <row r="890" ht="13.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c r="AA890" s="2"/>
      <c r="AB890" s="2"/>
      <c r="AC890" s="2"/>
      <c r="AD890" s="2"/>
      <c r="AE890" s="2"/>
      <c r="AF890" s="2"/>
      <c r="AG890" s="2"/>
      <c r="AH890" s="2"/>
      <c r="AI890" s="2"/>
      <c r="AJ890" s="2"/>
      <c r="AK890" s="2"/>
      <c r="AL890" s="2"/>
      <c r="AM890" s="2"/>
      <c r="AN890" s="2"/>
      <c r="AO890" s="2"/>
      <c r="AP890" s="2"/>
      <c r="AQ890" s="2"/>
      <c r="AR890" s="2"/>
      <c r="AS890" s="2"/>
      <c r="AT890" s="2"/>
      <c r="AU890" s="2"/>
      <c r="AV890" s="2"/>
      <c r="AW890" s="2"/>
      <c r="AX890" s="2"/>
      <c r="AY890" s="2"/>
      <c r="AZ890" s="2"/>
      <c r="BA890" s="2"/>
      <c r="BB890" s="2"/>
      <c r="BC890" s="2"/>
      <c r="BD890" s="2"/>
      <c r="BE890" s="2"/>
    </row>
    <row r="891" ht="13.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c r="AA891" s="2"/>
      <c r="AB891" s="2"/>
      <c r="AC891" s="2"/>
      <c r="AD891" s="2"/>
      <c r="AE891" s="2"/>
      <c r="AF891" s="2"/>
      <c r="AG891" s="2"/>
      <c r="AH891" s="2"/>
      <c r="AI891" s="2"/>
      <c r="AJ891" s="2"/>
      <c r="AK891" s="2"/>
      <c r="AL891" s="2"/>
      <c r="AM891" s="2"/>
      <c r="AN891" s="2"/>
      <c r="AO891" s="2"/>
      <c r="AP891" s="2"/>
      <c r="AQ891" s="2"/>
      <c r="AR891" s="2"/>
      <c r="AS891" s="2"/>
      <c r="AT891" s="2"/>
      <c r="AU891" s="2"/>
      <c r="AV891" s="2"/>
      <c r="AW891" s="2"/>
      <c r="AX891" s="2"/>
      <c r="AY891" s="2"/>
      <c r="AZ891" s="2"/>
      <c r="BA891" s="2"/>
      <c r="BB891" s="2"/>
      <c r="BC891" s="2"/>
      <c r="BD891" s="2"/>
      <c r="BE891" s="2"/>
    </row>
    <row r="892" ht="13.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c r="AA892" s="2"/>
      <c r="AB892" s="2"/>
      <c r="AC892" s="2"/>
      <c r="AD892" s="2"/>
      <c r="AE892" s="2"/>
      <c r="AF892" s="2"/>
      <c r="AG892" s="2"/>
      <c r="AH892" s="2"/>
      <c r="AI892" s="2"/>
      <c r="AJ892" s="2"/>
      <c r="AK892" s="2"/>
      <c r="AL892" s="2"/>
      <c r="AM892" s="2"/>
      <c r="AN892" s="2"/>
      <c r="AO892" s="2"/>
      <c r="AP892" s="2"/>
      <c r="AQ892" s="2"/>
      <c r="AR892" s="2"/>
      <c r="AS892" s="2"/>
      <c r="AT892" s="2"/>
      <c r="AU892" s="2"/>
      <c r="AV892" s="2"/>
      <c r="AW892" s="2"/>
      <c r="AX892" s="2"/>
      <c r="AY892" s="2"/>
      <c r="AZ892" s="2"/>
      <c r="BA892" s="2"/>
      <c r="BB892" s="2"/>
      <c r="BC892" s="2"/>
      <c r="BD892" s="2"/>
      <c r="BE892" s="2"/>
    </row>
    <row r="893" ht="13.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c r="AA893" s="2"/>
      <c r="AB893" s="2"/>
      <c r="AC893" s="2"/>
      <c r="AD893" s="2"/>
      <c r="AE893" s="2"/>
      <c r="AF893" s="2"/>
      <c r="AG893" s="2"/>
      <c r="AH893" s="2"/>
      <c r="AI893" s="2"/>
      <c r="AJ893" s="2"/>
      <c r="AK893" s="2"/>
      <c r="AL893" s="2"/>
      <c r="AM893" s="2"/>
      <c r="AN893" s="2"/>
      <c r="AO893" s="2"/>
      <c r="AP893" s="2"/>
      <c r="AQ893" s="2"/>
      <c r="AR893" s="2"/>
      <c r="AS893" s="2"/>
      <c r="AT893" s="2"/>
      <c r="AU893" s="2"/>
      <c r="AV893" s="2"/>
      <c r="AW893" s="2"/>
      <c r="AX893" s="2"/>
      <c r="AY893" s="2"/>
      <c r="AZ893" s="2"/>
      <c r="BA893" s="2"/>
      <c r="BB893" s="2"/>
      <c r="BC893" s="2"/>
      <c r="BD893" s="2"/>
      <c r="BE893" s="2"/>
    </row>
    <row r="894" ht="13.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c r="AA894" s="2"/>
      <c r="AB894" s="2"/>
      <c r="AC894" s="2"/>
      <c r="AD894" s="2"/>
      <c r="AE894" s="2"/>
      <c r="AF894" s="2"/>
      <c r="AG894" s="2"/>
      <c r="AH894" s="2"/>
      <c r="AI894" s="2"/>
      <c r="AJ894" s="2"/>
      <c r="AK894" s="2"/>
      <c r="AL894" s="2"/>
      <c r="AM894" s="2"/>
      <c r="AN894" s="2"/>
      <c r="AO894" s="2"/>
      <c r="AP894" s="2"/>
      <c r="AQ894" s="2"/>
      <c r="AR894" s="2"/>
      <c r="AS894" s="2"/>
      <c r="AT894" s="2"/>
      <c r="AU894" s="2"/>
      <c r="AV894" s="2"/>
      <c r="AW894" s="2"/>
      <c r="AX894" s="2"/>
      <c r="AY894" s="2"/>
      <c r="AZ894" s="2"/>
      <c r="BA894" s="2"/>
      <c r="BB894" s="2"/>
      <c r="BC894" s="2"/>
      <c r="BD894" s="2"/>
      <c r="BE894" s="2"/>
    </row>
    <row r="895" ht="13.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c r="AA895" s="2"/>
      <c r="AB895" s="2"/>
      <c r="AC895" s="2"/>
      <c r="AD895" s="2"/>
      <c r="AE895" s="2"/>
      <c r="AF895" s="2"/>
      <c r="AG895" s="2"/>
      <c r="AH895" s="2"/>
      <c r="AI895" s="2"/>
      <c r="AJ895" s="2"/>
      <c r="AK895" s="2"/>
      <c r="AL895" s="2"/>
      <c r="AM895" s="2"/>
      <c r="AN895" s="2"/>
      <c r="AO895" s="2"/>
      <c r="AP895" s="2"/>
      <c r="AQ895" s="2"/>
      <c r="AR895" s="2"/>
      <c r="AS895" s="2"/>
      <c r="AT895" s="2"/>
      <c r="AU895" s="2"/>
      <c r="AV895" s="2"/>
      <c r="AW895" s="2"/>
      <c r="AX895" s="2"/>
      <c r="AY895" s="2"/>
      <c r="AZ895" s="2"/>
      <c r="BA895" s="2"/>
      <c r="BB895" s="2"/>
      <c r="BC895" s="2"/>
      <c r="BD895" s="2"/>
      <c r="BE895" s="2"/>
    </row>
    <row r="896" ht="13.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c r="AA896" s="2"/>
      <c r="AB896" s="2"/>
      <c r="AC896" s="2"/>
      <c r="AD896" s="2"/>
      <c r="AE896" s="2"/>
      <c r="AF896" s="2"/>
      <c r="AG896" s="2"/>
      <c r="AH896" s="2"/>
      <c r="AI896" s="2"/>
      <c r="AJ896" s="2"/>
      <c r="AK896" s="2"/>
      <c r="AL896" s="2"/>
      <c r="AM896" s="2"/>
      <c r="AN896" s="2"/>
      <c r="AO896" s="2"/>
      <c r="AP896" s="2"/>
      <c r="AQ896" s="2"/>
      <c r="AR896" s="2"/>
      <c r="AS896" s="2"/>
      <c r="AT896" s="2"/>
      <c r="AU896" s="2"/>
      <c r="AV896" s="2"/>
      <c r="AW896" s="2"/>
      <c r="AX896" s="2"/>
      <c r="AY896" s="2"/>
      <c r="AZ896" s="2"/>
      <c r="BA896" s="2"/>
      <c r="BB896" s="2"/>
      <c r="BC896" s="2"/>
      <c r="BD896" s="2"/>
      <c r="BE896" s="2"/>
    </row>
    <row r="897" ht="13.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c r="AA897" s="2"/>
      <c r="AB897" s="2"/>
      <c r="AC897" s="2"/>
      <c r="AD897" s="2"/>
      <c r="AE897" s="2"/>
      <c r="AF897" s="2"/>
      <c r="AG897" s="2"/>
      <c r="AH897" s="2"/>
      <c r="AI897" s="2"/>
      <c r="AJ897" s="2"/>
      <c r="AK897" s="2"/>
      <c r="AL897" s="2"/>
      <c r="AM897" s="2"/>
      <c r="AN897" s="2"/>
      <c r="AO897" s="2"/>
      <c r="AP897" s="2"/>
      <c r="AQ897" s="2"/>
      <c r="AR897" s="2"/>
      <c r="AS897" s="2"/>
      <c r="AT897" s="2"/>
      <c r="AU897" s="2"/>
      <c r="AV897" s="2"/>
      <c r="AW897" s="2"/>
      <c r="AX897" s="2"/>
      <c r="AY897" s="2"/>
      <c r="AZ897" s="2"/>
      <c r="BA897" s="2"/>
      <c r="BB897" s="2"/>
      <c r="BC897" s="2"/>
      <c r="BD897" s="2"/>
      <c r="BE897" s="2"/>
    </row>
    <row r="898" ht="13.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c r="AA898" s="2"/>
      <c r="AB898" s="2"/>
      <c r="AC898" s="2"/>
      <c r="AD898" s="2"/>
      <c r="AE898" s="2"/>
      <c r="AF898" s="2"/>
      <c r="AG898" s="2"/>
      <c r="AH898" s="2"/>
      <c r="AI898" s="2"/>
      <c r="AJ898" s="2"/>
      <c r="AK898" s="2"/>
      <c r="AL898" s="2"/>
      <c r="AM898" s="2"/>
      <c r="AN898" s="2"/>
      <c r="AO898" s="2"/>
      <c r="AP898" s="2"/>
      <c r="AQ898" s="2"/>
      <c r="AR898" s="2"/>
      <c r="AS898" s="2"/>
      <c r="AT898" s="2"/>
      <c r="AU898" s="2"/>
      <c r="AV898" s="2"/>
      <c r="AW898" s="2"/>
      <c r="AX898" s="2"/>
      <c r="AY898" s="2"/>
      <c r="AZ898" s="2"/>
      <c r="BA898" s="2"/>
      <c r="BB898" s="2"/>
      <c r="BC898" s="2"/>
      <c r="BD898" s="2"/>
      <c r="BE898" s="2"/>
    </row>
    <row r="899" ht="13.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c r="AA899" s="2"/>
      <c r="AB899" s="2"/>
      <c r="AC899" s="2"/>
      <c r="AD899" s="2"/>
      <c r="AE899" s="2"/>
      <c r="AF899" s="2"/>
      <c r="AG899" s="2"/>
      <c r="AH899" s="2"/>
      <c r="AI899" s="2"/>
      <c r="AJ899" s="2"/>
      <c r="AK899" s="2"/>
      <c r="AL899" s="2"/>
      <c r="AM899" s="2"/>
      <c r="AN899" s="2"/>
      <c r="AO899" s="2"/>
      <c r="AP899" s="2"/>
      <c r="AQ899" s="2"/>
      <c r="AR899" s="2"/>
      <c r="AS899" s="2"/>
      <c r="AT899" s="2"/>
      <c r="AU899" s="2"/>
      <c r="AV899" s="2"/>
      <c r="AW899" s="2"/>
      <c r="AX899" s="2"/>
      <c r="AY899" s="2"/>
      <c r="AZ899" s="2"/>
      <c r="BA899" s="2"/>
      <c r="BB899" s="2"/>
      <c r="BC899" s="2"/>
      <c r="BD899" s="2"/>
      <c r="BE899" s="2"/>
    </row>
    <row r="900" ht="13.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c r="AA900" s="2"/>
      <c r="AB900" s="2"/>
      <c r="AC900" s="2"/>
      <c r="AD900" s="2"/>
      <c r="AE900" s="2"/>
      <c r="AF900" s="2"/>
      <c r="AG900" s="2"/>
      <c r="AH900" s="2"/>
      <c r="AI900" s="2"/>
      <c r="AJ900" s="2"/>
      <c r="AK900" s="2"/>
      <c r="AL900" s="2"/>
      <c r="AM900" s="2"/>
      <c r="AN900" s="2"/>
      <c r="AO900" s="2"/>
      <c r="AP900" s="2"/>
      <c r="AQ900" s="2"/>
      <c r="AR900" s="2"/>
      <c r="AS900" s="2"/>
      <c r="AT900" s="2"/>
      <c r="AU900" s="2"/>
      <c r="AV900" s="2"/>
      <c r="AW900" s="2"/>
      <c r="AX900" s="2"/>
      <c r="AY900" s="2"/>
      <c r="AZ900" s="2"/>
      <c r="BA900" s="2"/>
      <c r="BB900" s="2"/>
      <c r="BC900" s="2"/>
      <c r="BD900" s="2"/>
      <c r="BE900" s="2"/>
    </row>
    <row r="901" ht="13.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c r="AA901" s="2"/>
      <c r="AB901" s="2"/>
      <c r="AC901" s="2"/>
      <c r="AD901" s="2"/>
      <c r="AE901" s="2"/>
      <c r="AF901" s="2"/>
      <c r="AG901" s="2"/>
      <c r="AH901" s="2"/>
      <c r="AI901" s="2"/>
      <c r="AJ901" s="2"/>
      <c r="AK901" s="2"/>
      <c r="AL901" s="2"/>
      <c r="AM901" s="2"/>
      <c r="AN901" s="2"/>
      <c r="AO901" s="2"/>
      <c r="AP901" s="2"/>
      <c r="AQ901" s="2"/>
      <c r="AR901" s="2"/>
      <c r="AS901" s="2"/>
      <c r="AT901" s="2"/>
      <c r="AU901" s="2"/>
      <c r="AV901" s="2"/>
      <c r="AW901" s="2"/>
      <c r="AX901" s="2"/>
      <c r="AY901" s="2"/>
      <c r="AZ901" s="2"/>
      <c r="BA901" s="2"/>
      <c r="BB901" s="2"/>
      <c r="BC901" s="2"/>
      <c r="BD901" s="2"/>
      <c r="BE901" s="2"/>
    </row>
    <row r="902" ht="13.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c r="AA902" s="2"/>
      <c r="AB902" s="2"/>
      <c r="AC902" s="2"/>
      <c r="AD902" s="2"/>
      <c r="AE902" s="2"/>
      <c r="AF902" s="2"/>
      <c r="AG902" s="2"/>
      <c r="AH902" s="2"/>
      <c r="AI902" s="2"/>
      <c r="AJ902" s="2"/>
      <c r="AK902" s="2"/>
      <c r="AL902" s="2"/>
      <c r="AM902" s="2"/>
      <c r="AN902" s="2"/>
      <c r="AO902" s="2"/>
      <c r="AP902" s="2"/>
      <c r="AQ902" s="2"/>
      <c r="AR902" s="2"/>
      <c r="AS902" s="2"/>
      <c r="AT902" s="2"/>
      <c r="AU902" s="2"/>
      <c r="AV902" s="2"/>
      <c r="AW902" s="2"/>
      <c r="AX902" s="2"/>
      <c r="AY902" s="2"/>
      <c r="AZ902" s="2"/>
      <c r="BA902" s="2"/>
      <c r="BB902" s="2"/>
      <c r="BC902" s="2"/>
      <c r="BD902" s="2"/>
      <c r="BE902" s="2"/>
    </row>
    <row r="903" ht="13.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c r="AA903" s="2"/>
      <c r="AB903" s="2"/>
      <c r="AC903" s="2"/>
      <c r="AD903" s="2"/>
      <c r="AE903" s="2"/>
      <c r="AF903" s="2"/>
      <c r="AG903" s="2"/>
      <c r="AH903" s="2"/>
      <c r="AI903" s="2"/>
      <c r="AJ903" s="2"/>
      <c r="AK903" s="2"/>
      <c r="AL903" s="2"/>
      <c r="AM903" s="2"/>
      <c r="AN903" s="2"/>
      <c r="AO903" s="2"/>
      <c r="AP903" s="2"/>
      <c r="AQ903" s="2"/>
      <c r="AR903" s="2"/>
      <c r="AS903" s="2"/>
      <c r="AT903" s="2"/>
      <c r="AU903" s="2"/>
      <c r="AV903" s="2"/>
      <c r="AW903" s="2"/>
      <c r="AX903" s="2"/>
      <c r="AY903" s="2"/>
      <c r="AZ903" s="2"/>
      <c r="BA903" s="2"/>
      <c r="BB903" s="2"/>
      <c r="BC903" s="2"/>
      <c r="BD903" s="2"/>
      <c r="BE903" s="2"/>
    </row>
    <row r="904" ht="13.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c r="AA904" s="2"/>
      <c r="AB904" s="2"/>
      <c r="AC904" s="2"/>
      <c r="AD904" s="2"/>
      <c r="AE904" s="2"/>
      <c r="AF904" s="2"/>
      <c r="AG904" s="2"/>
      <c r="AH904" s="2"/>
      <c r="AI904" s="2"/>
      <c r="AJ904" s="2"/>
      <c r="AK904" s="2"/>
      <c r="AL904" s="2"/>
      <c r="AM904" s="2"/>
      <c r="AN904" s="2"/>
      <c r="AO904" s="2"/>
      <c r="AP904" s="2"/>
      <c r="AQ904" s="2"/>
      <c r="AR904" s="2"/>
      <c r="AS904" s="2"/>
      <c r="AT904" s="2"/>
      <c r="AU904" s="2"/>
      <c r="AV904" s="2"/>
      <c r="AW904" s="2"/>
      <c r="AX904" s="2"/>
      <c r="AY904" s="2"/>
      <c r="AZ904" s="2"/>
      <c r="BA904" s="2"/>
      <c r="BB904" s="2"/>
      <c r="BC904" s="2"/>
      <c r="BD904" s="2"/>
      <c r="BE904" s="2"/>
    </row>
    <row r="905" ht="13.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c r="AA905" s="2"/>
      <c r="AB905" s="2"/>
      <c r="AC905" s="2"/>
      <c r="AD905" s="2"/>
      <c r="AE905" s="2"/>
      <c r="AF905" s="2"/>
      <c r="AG905" s="2"/>
      <c r="AH905" s="2"/>
      <c r="AI905" s="2"/>
      <c r="AJ905" s="2"/>
      <c r="AK905" s="2"/>
      <c r="AL905" s="2"/>
      <c r="AM905" s="2"/>
      <c r="AN905" s="2"/>
      <c r="AO905" s="2"/>
      <c r="AP905" s="2"/>
      <c r="AQ905" s="2"/>
      <c r="AR905" s="2"/>
      <c r="AS905" s="2"/>
      <c r="AT905" s="2"/>
      <c r="AU905" s="2"/>
      <c r="AV905" s="2"/>
      <c r="AW905" s="2"/>
      <c r="AX905" s="2"/>
      <c r="AY905" s="2"/>
      <c r="AZ905" s="2"/>
      <c r="BA905" s="2"/>
      <c r="BB905" s="2"/>
      <c r="BC905" s="2"/>
      <c r="BD905" s="2"/>
      <c r="BE905" s="2"/>
    </row>
    <row r="906" ht="13.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c r="AA906" s="2"/>
      <c r="AB906" s="2"/>
      <c r="AC906" s="2"/>
      <c r="AD906" s="2"/>
      <c r="AE906" s="2"/>
      <c r="AF906" s="2"/>
      <c r="AG906" s="2"/>
      <c r="AH906" s="2"/>
      <c r="AI906" s="2"/>
      <c r="AJ906" s="2"/>
      <c r="AK906" s="2"/>
      <c r="AL906" s="2"/>
      <c r="AM906" s="2"/>
      <c r="AN906" s="2"/>
      <c r="AO906" s="2"/>
      <c r="AP906" s="2"/>
      <c r="AQ906" s="2"/>
      <c r="AR906" s="2"/>
      <c r="AS906" s="2"/>
      <c r="AT906" s="2"/>
      <c r="AU906" s="2"/>
      <c r="AV906" s="2"/>
      <c r="AW906" s="2"/>
      <c r="AX906" s="2"/>
      <c r="AY906" s="2"/>
      <c r="AZ906" s="2"/>
      <c r="BA906" s="2"/>
      <c r="BB906" s="2"/>
      <c r="BC906" s="2"/>
      <c r="BD906" s="2"/>
      <c r="BE906" s="2"/>
    </row>
    <row r="907" ht="13.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c r="AA907" s="2"/>
      <c r="AB907" s="2"/>
      <c r="AC907" s="2"/>
      <c r="AD907" s="2"/>
      <c r="AE907" s="2"/>
      <c r="AF907" s="2"/>
      <c r="AG907" s="2"/>
      <c r="AH907" s="2"/>
      <c r="AI907" s="2"/>
      <c r="AJ907" s="2"/>
      <c r="AK907" s="2"/>
      <c r="AL907" s="2"/>
      <c r="AM907" s="2"/>
      <c r="AN907" s="2"/>
      <c r="AO907" s="2"/>
      <c r="AP907" s="2"/>
      <c r="AQ907" s="2"/>
      <c r="AR907" s="2"/>
      <c r="AS907" s="2"/>
      <c r="AT907" s="2"/>
      <c r="AU907" s="2"/>
      <c r="AV907" s="2"/>
      <c r="AW907" s="2"/>
      <c r="AX907" s="2"/>
      <c r="AY907" s="2"/>
      <c r="AZ907" s="2"/>
      <c r="BA907" s="2"/>
      <c r="BB907" s="2"/>
      <c r="BC907" s="2"/>
      <c r="BD907" s="2"/>
      <c r="BE907" s="2"/>
    </row>
    <row r="908" ht="13.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c r="AA908" s="2"/>
      <c r="AB908" s="2"/>
      <c r="AC908" s="2"/>
      <c r="AD908" s="2"/>
      <c r="AE908" s="2"/>
      <c r="AF908" s="2"/>
      <c r="AG908" s="2"/>
      <c r="AH908" s="2"/>
      <c r="AI908" s="2"/>
      <c r="AJ908" s="2"/>
      <c r="AK908" s="2"/>
      <c r="AL908" s="2"/>
      <c r="AM908" s="2"/>
      <c r="AN908" s="2"/>
      <c r="AO908" s="2"/>
      <c r="AP908" s="2"/>
      <c r="AQ908" s="2"/>
      <c r="AR908" s="2"/>
      <c r="AS908" s="2"/>
      <c r="AT908" s="2"/>
      <c r="AU908" s="2"/>
      <c r="AV908" s="2"/>
      <c r="AW908" s="2"/>
      <c r="AX908" s="2"/>
      <c r="AY908" s="2"/>
      <c r="AZ908" s="2"/>
      <c r="BA908" s="2"/>
      <c r="BB908" s="2"/>
      <c r="BC908" s="2"/>
      <c r="BD908" s="2"/>
      <c r="BE908" s="2"/>
    </row>
    <row r="909" ht="13.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c r="AA909" s="2"/>
      <c r="AB909" s="2"/>
      <c r="AC909" s="2"/>
      <c r="AD909" s="2"/>
      <c r="AE909" s="2"/>
      <c r="AF909" s="2"/>
      <c r="AG909" s="2"/>
      <c r="AH909" s="2"/>
      <c r="AI909" s="2"/>
      <c r="AJ909" s="2"/>
      <c r="AK909" s="2"/>
      <c r="AL909" s="2"/>
      <c r="AM909" s="2"/>
      <c r="AN909" s="2"/>
      <c r="AO909" s="2"/>
      <c r="AP909" s="2"/>
      <c r="AQ909" s="2"/>
      <c r="AR909" s="2"/>
      <c r="AS909" s="2"/>
      <c r="AT909" s="2"/>
      <c r="AU909" s="2"/>
      <c r="AV909" s="2"/>
      <c r="AW909" s="2"/>
      <c r="AX909" s="2"/>
      <c r="AY909" s="2"/>
      <c r="AZ909" s="2"/>
      <c r="BA909" s="2"/>
      <c r="BB909" s="2"/>
      <c r="BC909" s="2"/>
      <c r="BD909" s="2"/>
      <c r="BE909" s="2"/>
    </row>
    <row r="910" ht="13.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c r="AA910" s="2"/>
      <c r="AB910" s="2"/>
      <c r="AC910" s="2"/>
      <c r="AD910" s="2"/>
      <c r="AE910" s="2"/>
      <c r="AF910" s="2"/>
      <c r="AG910" s="2"/>
      <c r="AH910" s="2"/>
      <c r="AI910" s="2"/>
      <c r="AJ910" s="2"/>
      <c r="AK910" s="2"/>
      <c r="AL910" s="2"/>
      <c r="AM910" s="2"/>
      <c r="AN910" s="2"/>
      <c r="AO910" s="2"/>
      <c r="AP910" s="2"/>
      <c r="AQ910" s="2"/>
      <c r="AR910" s="2"/>
      <c r="AS910" s="2"/>
      <c r="AT910" s="2"/>
      <c r="AU910" s="2"/>
      <c r="AV910" s="2"/>
      <c r="AW910" s="2"/>
      <c r="AX910" s="2"/>
      <c r="AY910" s="2"/>
      <c r="AZ910" s="2"/>
      <c r="BA910" s="2"/>
      <c r="BB910" s="2"/>
      <c r="BC910" s="2"/>
      <c r="BD910" s="2"/>
      <c r="BE910" s="2"/>
    </row>
    <row r="911" ht="13.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c r="AA911" s="2"/>
      <c r="AB911" s="2"/>
      <c r="AC911" s="2"/>
      <c r="AD911" s="2"/>
      <c r="AE911" s="2"/>
      <c r="AF911" s="2"/>
      <c r="AG911" s="2"/>
      <c r="AH911" s="2"/>
      <c r="AI911" s="2"/>
      <c r="AJ911" s="2"/>
      <c r="AK911" s="2"/>
      <c r="AL911" s="2"/>
      <c r="AM911" s="2"/>
      <c r="AN911" s="2"/>
      <c r="AO911" s="2"/>
      <c r="AP911" s="2"/>
      <c r="AQ911" s="2"/>
      <c r="AR911" s="2"/>
      <c r="AS911" s="2"/>
      <c r="AT911" s="2"/>
      <c r="AU911" s="2"/>
      <c r="AV911" s="2"/>
      <c r="AW911" s="2"/>
      <c r="AX911" s="2"/>
      <c r="AY911" s="2"/>
      <c r="AZ911" s="2"/>
      <c r="BA911" s="2"/>
      <c r="BB911" s="2"/>
      <c r="BC911" s="2"/>
      <c r="BD911" s="2"/>
      <c r="BE911" s="2"/>
    </row>
    <row r="912" ht="13.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c r="AA912" s="2"/>
      <c r="AB912" s="2"/>
      <c r="AC912" s="2"/>
      <c r="AD912" s="2"/>
      <c r="AE912" s="2"/>
      <c r="AF912" s="2"/>
      <c r="AG912" s="2"/>
      <c r="AH912" s="2"/>
      <c r="AI912" s="2"/>
      <c r="AJ912" s="2"/>
      <c r="AK912" s="2"/>
      <c r="AL912" s="2"/>
      <c r="AM912" s="2"/>
      <c r="AN912" s="2"/>
      <c r="AO912" s="2"/>
      <c r="AP912" s="2"/>
      <c r="AQ912" s="2"/>
      <c r="AR912" s="2"/>
      <c r="AS912" s="2"/>
      <c r="AT912" s="2"/>
      <c r="AU912" s="2"/>
      <c r="AV912" s="2"/>
      <c r="AW912" s="2"/>
      <c r="AX912" s="2"/>
      <c r="AY912" s="2"/>
      <c r="AZ912" s="2"/>
      <c r="BA912" s="2"/>
      <c r="BB912" s="2"/>
      <c r="BC912" s="2"/>
      <c r="BD912" s="2"/>
      <c r="BE912" s="2"/>
    </row>
    <row r="913" ht="13.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c r="AA913" s="2"/>
      <c r="AB913" s="2"/>
      <c r="AC913" s="2"/>
      <c r="AD913" s="2"/>
      <c r="AE913" s="2"/>
      <c r="AF913" s="2"/>
      <c r="AG913" s="2"/>
      <c r="AH913" s="2"/>
      <c r="AI913" s="2"/>
      <c r="AJ913" s="2"/>
      <c r="AK913" s="2"/>
      <c r="AL913" s="2"/>
      <c r="AM913" s="2"/>
      <c r="AN913" s="2"/>
      <c r="AO913" s="2"/>
      <c r="AP913" s="2"/>
      <c r="AQ913" s="2"/>
      <c r="AR913" s="2"/>
      <c r="AS913" s="2"/>
      <c r="AT913" s="2"/>
      <c r="AU913" s="2"/>
      <c r="AV913" s="2"/>
      <c r="AW913" s="2"/>
      <c r="AX913" s="2"/>
      <c r="AY913" s="2"/>
      <c r="AZ913" s="2"/>
      <c r="BA913" s="2"/>
      <c r="BB913" s="2"/>
      <c r="BC913" s="2"/>
      <c r="BD913" s="2"/>
      <c r="BE913" s="2"/>
    </row>
    <row r="914" ht="13.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c r="AA914" s="2"/>
      <c r="AB914" s="2"/>
      <c r="AC914" s="2"/>
      <c r="AD914" s="2"/>
      <c r="AE914" s="2"/>
      <c r="AF914" s="2"/>
      <c r="AG914" s="2"/>
      <c r="AH914" s="2"/>
      <c r="AI914" s="2"/>
      <c r="AJ914" s="2"/>
      <c r="AK914" s="2"/>
      <c r="AL914" s="2"/>
      <c r="AM914" s="2"/>
      <c r="AN914" s="2"/>
      <c r="AO914" s="2"/>
      <c r="AP914" s="2"/>
      <c r="AQ914" s="2"/>
      <c r="AR914" s="2"/>
      <c r="AS914" s="2"/>
      <c r="AT914" s="2"/>
      <c r="AU914" s="2"/>
      <c r="AV914" s="2"/>
      <c r="AW914" s="2"/>
      <c r="AX914" s="2"/>
      <c r="AY914" s="2"/>
      <c r="AZ914" s="2"/>
      <c r="BA914" s="2"/>
      <c r="BB914" s="2"/>
      <c r="BC914" s="2"/>
      <c r="BD914" s="2"/>
      <c r="BE914" s="2"/>
    </row>
    <row r="915" ht="13.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c r="AA915" s="2"/>
      <c r="AB915" s="2"/>
      <c r="AC915" s="2"/>
      <c r="AD915" s="2"/>
      <c r="AE915" s="2"/>
      <c r="AF915" s="2"/>
      <c r="AG915" s="2"/>
      <c r="AH915" s="2"/>
      <c r="AI915" s="2"/>
      <c r="AJ915" s="2"/>
      <c r="AK915" s="2"/>
      <c r="AL915" s="2"/>
      <c r="AM915" s="2"/>
      <c r="AN915" s="2"/>
      <c r="AO915" s="2"/>
      <c r="AP915" s="2"/>
      <c r="AQ915" s="2"/>
      <c r="AR915" s="2"/>
      <c r="AS915" s="2"/>
      <c r="AT915" s="2"/>
      <c r="AU915" s="2"/>
      <c r="AV915" s="2"/>
      <c r="AW915" s="2"/>
      <c r="AX915" s="2"/>
      <c r="AY915" s="2"/>
      <c r="AZ915" s="2"/>
      <c r="BA915" s="2"/>
      <c r="BB915" s="2"/>
      <c r="BC915" s="2"/>
      <c r="BD915" s="2"/>
      <c r="BE915" s="2"/>
    </row>
    <row r="916" ht="13.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c r="AA916" s="2"/>
      <c r="AB916" s="2"/>
      <c r="AC916" s="2"/>
      <c r="AD916" s="2"/>
      <c r="AE916" s="2"/>
      <c r="AF916" s="2"/>
      <c r="AG916" s="2"/>
      <c r="AH916" s="2"/>
      <c r="AI916" s="2"/>
      <c r="AJ916" s="2"/>
      <c r="AK916" s="2"/>
      <c r="AL916" s="2"/>
      <c r="AM916" s="2"/>
      <c r="AN916" s="2"/>
      <c r="AO916" s="2"/>
      <c r="AP916" s="2"/>
      <c r="AQ916" s="2"/>
      <c r="AR916" s="2"/>
      <c r="AS916" s="2"/>
      <c r="AT916" s="2"/>
      <c r="AU916" s="2"/>
      <c r="AV916" s="2"/>
      <c r="AW916" s="2"/>
      <c r="AX916" s="2"/>
      <c r="AY916" s="2"/>
      <c r="AZ916" s="2"/>
      <c r="BA916" s="2"/>
      <c r="BB916" s="2"/>
      <c r="BC916" s="2"/>
      <c r="BD916" s="2"/>
      <c r="BE916" s="2"/>
    </row>
    <row r="917" ht="13.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c r="AA917" s="2"/>
      <c r="AB917" s="2"/>
      <c r="AC917" s="2"/>
      <c r="AD917" s="2"/>
      <c r="AE917" s="2"/>
      <c r="AF917" s="2"/>
      <c r="AG917" s="2"/>
      <c r="AH917" s="2"/>
      <c r="AI917" s="2"/>
      <c r="AJ917" s="2"/>
      <c r="AK917" s="2"/>
      <c r="AL917" s="2"/>
      <c r="AM917" s="2"/>
      <c r="AN917" s="2"/>
      <c r="AO917" s="2"/>
      <c r="AP917" s="2"/>
      <c r="AQ917" s="2"/>
      <c r="AR917" s="2"/>
      <c r="AS917" s="2"/>
      <c r="AT917" s="2"/>
      <c r="AU917" s="2"/>
      <c r="AV917" s="2"/>
      <c r="AW917" s="2"/>
      <c r="AX917" s="2"/>
      <c r="AY917" s="2"/>
      <c r="AZ917" s="2"/>
      <c r="BA917" s="2"/>
      <c r="BB917" s="2"/>
      <c r="BC917" s="2"/>
      <c r="BD917" s="2"/>
      <c r="BE917" s="2"/>
    </row>
    <row r="918" ht="13.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c r="AA918" s="2"/>
      <c r="AB918" s="2"/>
      <c r="AC918" s="2"/>
      <c r="AD918" s="2"/>
      <c r="AE918" s="2"/>
      <c r="AF918" s="2"/>
      <c r="AG918" s="2"/>
      <c r="AH918" s="2"/>
      <c r="AI918" s="2"/>
      <c r="AJ918" s="2"/>
      <c r="AK918" s="2"/>
      <c r="AL918" s="2"/>
      <c r="AM918" s="2"/>
      <c r="AN918" s="2"/>
      <c r="AO918" s="2"/>
      <c r="AP918" s="2"/>
      <c r="AQ918" s="2"/>
      <c r="AR918" s="2"/>
      <c r="AS918" s="2"/>
      <c r="AT918" s="2"/>
      <c r="AU918" s="2"/>
      <c r="AV918" s="2"/>
      <c r="AW918" s="2"/>
      <c r="AX918" s="2"/>
      <c r="AY918" s="2"/>
      <c r="AZ918" s="2"/>
      <c r="BA918" s="2"/>
      <c r="BB918" s="2"/>
      <c r="BC918" s="2"/>
      <c r="BD918" s="2"/>
      <c r="BE918" s="2"/>
    </row>
    <row r="919" ht="13.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c r="AA919" s="2"/>
      <c r="AB919" s="2"/>
      <c r="AC919" s="2"/>
      <c r="AD919" s="2"/>
      <c r="AE919" s="2"/>
      <c r="AF919" s="2"/>
      <c r="AG919" s="2"/>
      <c r="AH919" s="2"/>
      <c r="AI919" s="2"/>
      <c r="AJ919" s="2"/>
      <c r="AK919" s="2"/>
      <c r="AL919" s="2"/>
      <c r="AM919" s="2"/>
      <c r="AN919" s="2"/>
      <c r="AO919" s="2"/>
      <c r="AP919" s="2"/>
      <c r="AQ919" s="2"/>
      <c r="AR919" s="2"/>
      <c r="AS919" s="2"/>
      <c r="AT919" s="2"/>
      <c r="AU919" s="2"/>
      <c r="AV919" s="2"/>
      <c r="AW919" s="2"/>
      <c r="AX919" s="2"/>
      <c r="AY919" s="2"/>
      <c r="AZ919" s="2"/>
      <c r="BA919" s="2"/>
      <c r="BB919" s="2"/>
      <c r="BC919" s="2"/>
      <c r="BD919" s="2"/>
      <c r="BE919" s="2"/>
    </row>
    <row r="920" ht="13.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c r="AA920" s="2"/>
      <c r="AB920" s="2"/>
      <c r="AC920" s="2"/>
      <c r="AD920" s="2"/>
      <c r="AE920" s="2"/>
      <c r="AF920" s="2"/>
      <c r="AG920" s="2"/>
      <c r="AH920" s="2"/>
      <c r="AI920" s="2"/>
      <c r="AJ920" s="2"/>
      <c r="AK920" s="2"/>
      <c r="AL920" s="2"/>
      <c r="AM920" s="2"/>
      <c r="AN920" s="2"/>
      <c r="AO920" s="2"/>
      <c r="AP920" s="2"/>
      <c r="AQ920" s="2"/>
      <c r="AR920" s="2"/>
      <c r="AS920" s="2"/>
      <c r="AT920" s="2"/>
      <c r="AU920" s="2"/>
      <c r="AV920" s="2"/>
      <c r="AW920" s="2"/>
      <c r="AX920" s="2"/>
      <c r="AY920" s="2"/>
      <c r="AZ920" s="2"/>
      <c r="BA920" s="2"/>
      <c r="BB920" s="2"/>
      <c r="BC920" s="2"/>
      <c r="BD920" s="2"/>
      <c r="BE920" s="2"/>
    </row>
    <row r="921" ht="13.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c r="AA921" s="2"/>
      <c r="AB921" s="2"/>
      <c r="AC921" s="2"/>
      <c r="AD921" s="2"/>
      <c r="AE921" s="2"/>
      <c r="AF921" s="2"/>
      <c r="AG921" s="2"/>
      <c r="AH921" s="2"/>
      <c r="AI921" s="2"/>
      <c r="AJ921" s="2"/>
      <c r="AK921" s="2"/>
      <c r="AL921" s="2"/>
      <c r="AM921" s="2"/>
      <c r="AN921" s="2"/>
      <c r="AO921" s="2"/>
      <c r="AP921" s="2"/>
      <c r="AQ921" s="2"/>
      <c r="AR921" s="2"/>
      <c r="AS921" s="2"/>
      <c r="AT921" s="2"/>
      <c r="AU921" s="2"/>
      <c r="AV921" s="2"/>
      <c r="AW921" s="2"/>
      <c r="AX921" s="2"/>
      <c r="AY921" s="2"/>
      <c r="AZ921" s="2"/>
      <c r="BA921" s="2"/>
      <c r="BB921" s="2"/>
      <c r="BC921" s="2"/>
      <c r="BD921" s="2"/>
      <c r="BE921" s="2"/>
    </row>
    <row r="922" ht="13.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c r="AA922" s="2"/>
      <c r="AB922" s="2"/>
      <c r="AC922" s="2"/>
      <c r="AD922" s="2"/>
      <c r="AE922" s="2"/>
      <c r="AF922" s="2"/>
      <c r="AG922" s="2"/>
      <c r="AH922" s="2"/>
      <c r="AI922" s="2"/>
      <c r="AJ922" s="2"/>
      <c r="AK922" s="2"/>
      <c r="AL922" s="2"/>
      <c r="AM922" s="2"/>
      <c r="AN922" s="2"/>
      <c r="AO922" s="2"/>
      <c r="AP922" s="2"/>
      <c r="AQ922" s="2"/>
      <c r="AR922" s="2"/>
      <c r="AS922" s="2"/>
      <c r="AT922" s="2"/>
      <c r="AU922" s="2"/>
      <c r="AV922" s="2"/>
      <c r="AW922" s="2"/>
      <c r="AX922" s="2"/>
      <c r="AY922" s="2"/>
      <c r="AZ922" s="2"/>
      <c r="BA922" s="2"/>
      <c r="BB922" s="2"/>
      <c r="BC922" s="2"/>
      <c r="BD922" s="2"/>
      <c r="BE922" s="2"/>
    </row>
    <row r="923" ht="13.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c r="AA923" s="2"/>
      <c r="AB923" s="2"/>
      <c r="AC923" s="2"/>
      <c r="AD923" s="2"/>
      <c r="AE923" s="2"/>
      <c r="AF923" s="2"/>
      <c r="AG923" s="2"/>
      <c r="AH923" s="2"/>
      <c r="AI923" s="2"/>
      <c r="AJ923" s="2"/>
      <c r="AK923" s="2"/>
      <c r="AL923" s="2"/>
      <c r="AM923" s="2"/>
      <c r="AN923" s="2"/>
      <c r="AO923" s="2"/>
      <c r="AP923" s="2"/>
      <c r="AQ923" s="2"/>
      <c r="AR923" s="2"/>
      <c r="AS923" s="2"/>
      <c r="AT923" s="2"/>
      <c r="AU923" s="2"/>
      <c r="AV923" s="2"/>
      <c r="AW923" s="2"/>
      <c r="AX923" s="2"/>
      <c r="AY923" s="2"/>
      <c r="AZ923" s="2"/>
      <c r="BA923" s="2"/>
      <c r="BB923" s="2"/>
      <c r="BC923" s="2"/>
      <c r="BD923" s="2"/>
      <c r="BE923" s="2"/>
    </row>
    <row r="924" ht="13.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c r="AA924" s="2"/>
      <c r="AB924" s="2"/>
      <c r="AC924" s="2"/>
      <c r="AD924" s="2"/>
      <c r="AE924" s="2"/>
      <c r="AF924" s="2"/>
      <c r="AG924" s="2"/>
      <c r="AH924" s="2"/>
      <c r="AI924" s="2"/>
      <c r="AJ924" s="2"/>
      <c r="AK924" s="2"/>
      <c r="AL924" s="2"/>
      <c r="AM924" s="2"/>
      <c r="AN924" s="2"/>
      <c r="AO924" s="2"/>
      <c r="AP924" s="2"/>
      <c r="AQ924" s="2"/>
      <c r="AR924" s="2"/>
      <c r="AS924" s="2"/>
      <c r="AT924" s="2"/>
      <c r="AU924" s="2"/>
      <c r="AV924" s="2"/>
      <c r="AW924" s="2"/>
      <c r="AX924" s="2"/>
      <c r="AY924" s="2"/>
      <c r="AZ924" s="2"/>
      <c r="BA924" s="2"/>
      <c r="BB924" s="2"/>
      <c r="BC924" s="2"/>
      <c r="BD924" s="2"/>
      <c r="BE924" s="2"/>
    </row>
    <row r="925" ht="13.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c r="AA925" s="2"/>
      <c r="AB925" s="2"/>
      <c r="AC925" s="2"/>
      <c r="AD925" s="2"/>
      <c r="AE925" s="2"/>
      <c r="AF925" s="2"/>
      <c r="AG925" s="2"/>
      <c r="AH925" s="2"/>
      <c r="AI925" s="2"/>
      <c r="AJ925" s="2"/>
      <c r="AK925" s="2"/>
      <c r="AL925" s="2"/>
      <c r="AM925" s="2"/>
      <c r="AN925" s="2"/>
      <c r="AO925" s="2"/>
      <c r="AP925" s="2"/>
      <c r="AQ925" s="2"/>
      <c r="AR925" s="2"/>
      <c r="AS925" s="2"/>
      <c r="AT925" s="2"/>
      <c r="AU925" s="2"/>
      <c r="AV925" s="2"/>
      <c r="AW925" s="2"/>
      <c r="AX925" s="2"/>
      <c r="AY925" s="2"/>
      <c r="AZ925" s="2"/>
      <c r="BA925" s="2"/>
      <c r="BB925" s="2"/>
      <c r="BC925" s="2"/>
      <c r="BD925" s="2"/>
      <c r="BE925" s="2"/>
    </row>
    <row r="926" ht="13.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c r="AA926" s="2"/>
      <c r="AB926" s="2"/>
      <c r="AC926" s="2"/>
      <c r="AD926" s="2"/>
      <c r="AE926" s="2"/>
      <c r="AF926" s="2"/>
      <c r="AG926" s="2"/>
      <c r="AH926" s="2"/>
      <c r="AI926" s="2"/>
      <c r="AJ926" s="2"/>
      <c r="AK926" s="2"/>
      <c r="AL926" s="2"/>
      <c r="AM926" s="2"/>
      <c r="AN926" s="2"/>
      <c r="AO926" s="2"/>
      <c r="AP926" s="2"/>
      <c r="AQ926" s="2"/>
      <c r="AR926" s="2"/>
      <c r="AS926" s="2"/>
      <c r="AT926" s="2"/>
      <c r="AU926" s="2"/>
      <c r="AV926" s="2"/>
      <c r="AW926" s="2"/>
      <c r="AX926" s="2"/>
      <c r="AY926" s="2"/>
      <c r="AZ926" s="2"/>
      <c r="BA926" s="2"/>
      <c r="BB926" s="2"/>
      <c r="BC926" s="2"/>
      <c r="BD926" s="2"/>
      <c r="BE926" s="2"/>
    </row>
    <row r="927" ht="13.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c r="AA927" s="2"/>
      <c r="AB927" s="2"/>
      <c r="AC927" s="2"/>
      <c r="AD927" s="2"/>
      <c r="AE927" s="2"/>
      <c r="AF927" s="2"/>
      <c r="AG927" s="2"/>
      <c r="AH927" s="2"/>
      <c r="AI927" s="2"/>
      <c r="AJ927" s="2"/>
      <c r="AK927" s="2"/>
      <c r="AL927" s="2"/>
      <c r="AM927" s="2"/>
      <c r="AN927" s="2"/>
      <c r="AO927" s="2"/>
      <c r="AP927" s="2"/>
      <c r="AQ927" s="2"/>
      <c r="AR927" s="2"/>
      <c r="AS927" s="2"/>
      <c r="AT927" s="2"/>
      <c r="AU927" s="2"/>
      <c r="AV927" s="2"/>
      <c r="AW927" s="2"/>
      <c r="AX927" s="2"/>
      <c r="AY927" s="2"/>
      <c r="AZ927" s="2"/>
      <c r="BA927" s="2"/>
      <c r="BB927" s="2"/>
      <c r="BC927" s="2"/>
      <c r="BD927" s="2"/>
      <c r="BE927" s="2"/>
    </row>
    <row r="928" ht="13.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c r="AA928" s="2"/>
      <c r="AB928" s="2"/>
      <c r="AC928" s="2"/>
      <c r="AD928" s="2"/>
      <c r="AE928" s="2"/>
      <c r="AF928" s="2"/>
      <c r="AG928" s="2"/>
      <c r="AH928" s="2"/>
      <c r="AI928" s="2"/>
      <c r="AJ928" s="2"/>
      <c r="AK928" s="2"/>
      <c r="AL928" s="2"/>
      <c r="AM928" s="2"/>
      <c r="AN928" s="2"/>
      <c r="AO928" s="2"/>
      <c r="AP928" s="2"/>
      <c r="AQ928" s="2"/>
      <c r="AR928" s="2"/>
      <c r="AS928" s="2"/>
      <c r="AT928" s="2"/>
      <c r="AU928" s="2"/>
      <c r="AV928" s="2"/>
      <c r="AW928" s="2"/>
      <c r="AX928" s="2"/>
      <c r="AY928" s="2"/>
      <c r="AZ928" s="2"/>
      <c r="BA928" s="2"/>
      <c r="BB928" s="2"/>
      <c r="BC928" s="2"/>
      <c r="BD928" s="2"/>
      <c r="BE928" s="2"/>
    </row>
    <row r="929" ht="13.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c r="AA929" s="2"/>
      <c r="AB929" s="2"/>
      <c r="AC929" s="2"/>
      <c r="AD929" s="2"/>
      <c r="AE929" s="2"/>
      <c r="AF929" s="2"/>
      <c r="AG929" s="2"/>
      <c r="AH929" s="2"/>
      <c r="AI929" s="2"/>
      <c r="AJ929" s="2"/>
      <c r="AK929" s="2"/>
      <c r="AL929" s="2"/>
      <c r="AM929" s="2"/>
      <c r="AN929" s="2"/>
      <c r="AO929" s="2"/>
      <c r="AP929" s="2"/>
      <c r="AQ929" s="2"/>
      <c r="AR929" s="2"/>
      <c r="AS929" s="2"/>
      <c r="AT929" s="2"/>
      <c r="AU929" s="2"/>
      <c r="AV929" s="2"/>
      <c r="AW929" s="2"/>
      <c r="AX929" s="2"/>
      <c r="AY929" s="2"/>
      <c r="AZ929" s="2"/>
      <c r="BA929" s="2"/>
      <c r="BB929" s="2"/>
      <c r="BC929" s="2"/>
      <c r="BD929" s="2"/>
      <c r="BE929" s="2"/>
    </row>
    <row r="930" ht="13.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c r="AA930" s="2"/>
      <c r="AB930" s="2"/>
      <c r="AC930" s="2"/>
      <c r="AD930" s="2"/>
      <c r="AE930" s="2"/>
      <c r="AF930" s="2"/>
      <c r="AG930" s="2"/>
      <c r="AH930" s="2"/>
      <c r="AI930" s="2"/>
      <c r="AJ930" s="2"/>
      <c r="AK930" s="2"/>
      <c r="AL930" s="2"/>
      <c r="AM930" s="2"/>
      <c r="AN930" s="2"/>
      <c r="AO930" s="2"/>
      <c r="AP930" s="2"/>
      <c r="AQ930" s="2"/>
      <c r="AR930" s="2"/>
      <c r="AS930" s="2"/>
      <c r="AT930" s="2"/>
      <c r="AU930" s="2"/>
      <c r="AV930" s="2"/>
      <c r="AW930" s="2"/>
      <c r="AX930" s="2"/>
      <c r="AY930" s="2"/>
      <c r="AZ930" s="2"/>
      <c r="BA930" s="2"/>
      <c r="BB930" s="2"/>
      <c r="BC930" s="2"/>
      <c r="BD930" s="2"/>
      <c r="BE930" s="2"/>
    </row>
    <row r="931" ht="13.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c r="AA931" s="2"/>
      <c r="AB931" s="2"/>
      <c r="AC931" s="2"/>
      <c r="AD931" s="2"/>
      <c r="AE931" s="2"/>
      <c r="AF931" s="2"/>
      <c r="AG931" s="2"/>
      <c r="AH931" s="2"/>
      <c r="AI931" s="2"/>
      <c r="AJ931" s="2"/>
      <c r="AK931" s="2"/>
      <c r="AL931" s="2"/>
      <c r="AM931" s="2"/>
      <c r="AN931" s="2"/>
      <c r="AO931" s="2"/>
      <c r="AP931" s="2"/>
      <c r="AQ931" s="2"/>
      <c r="AR931" s="2"/>
      <c r="AS931" s="2"/>
      <c r="AT931" s="2"/>
      <c r="AU931" s="2"/>
      <c r="AV931" s="2"/>
      <c r="AW931" s="2"/>
      <c r="AX931" s="2"/>
      <c r="AY931" s="2"/>
      <c r="AZ931" s="2"/>
      <c r="BA931" s="2"/>
      <c r="BB931" s="2"/>
      <c r="BC931" s="2"/>
      <c r="BD931" s="2"/>
      <c r="BE931" s="2"/>
    </row>
    <row r="932" ht="13.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c r="AA932" s="2"/>
      <c r="AB932" s="2"/>
      <c r="AC932" s="2"/>
      <c r="AD932" s="2"/>
      <c r="AE932" s="2"/>
      <c r="AF932" s="2"/>
      <c r="AG932" s="2"/>
      <c r="AH932" s="2"/>
      <c r="AI932" s="2"/>
      <c r="AJ932" s="2"/>
      <c r="AK932" s="2"/>
      <c r="AL932" s="2"/>
      <c r="AM932" s="2"/>
      <c r="AN932" s="2"/>
      <c r="AO932" s="2"/>
      <c r="AP932" s="2"/>
      <c r="AQ932" s="2"/>
      <c r="AR932" s="2"/>
      <c r="AS932" s="2"/>
      <c r="AT932" s="2"/>
      <c r="AU932" s="2"/>
      <c r="AV932" s="2"/>
      <c r="AW932" s="2"/>
      <c r="AX932" s="2"/>
      <c r="AY932" s="2"/>
      <c r="AZ932" s="2"/>
      <c r="BA932" s="2"/>
      <c r="BB932" s="2"/>
      <c r="BC932" s="2"/>
      <c r="BD932" s="2"/>
      <c r="BE932" s="2"/>
    </row>
    <row r="933" ht="13.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c r="AA933" s="2"/>
      <c r="AB933" s="2"/>
      <c r="AC933" s="2"/>
      <c r="AD933" s="2"/>
      <c r="AE933" s="2"/>
      <c r="AF933" s="2"/>
      <c r="AG933" s="2"/>
      <c r="AH933" s="2"/>
      <c r="AI933" s="2"/>
      <c r="AJ933" s="2"/>
      <c r="AK933" s="2"/>
      <c r="AL933" s="2"/>
      <c r="AM933" s="2"/>
      <c r="AN933" s="2"/>
      <c r="AO933" s="2"/>
      <c r="AP933" s="2"/>
      <c r="AQ933" s="2"/>
      <c r="AR933" s="2"/>
      <c r="AS933" s="2"/>
      <c r="AT933" s="2"/>
      <c r="AU933" s="2"/>
      <c r="AV933" s="2"/>
      <c r="AW933" s="2"/>
      <c r="AX933" s="2"/>
      <c r="AY933" s="2"/>
      <c r="AZ933" s="2"/>
      <c r="BA933" s="2"/>
      <c r="BB933" s="2"/>
      <c r="BC933" s="2"/>
      <c r="BD933" s="2"/>
      <c r="BE933" s="2"/>
    </row>
    <row r="934" ht="13.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c r="AA934" s="2"/>
      <c r="AB934" s="2"/>
      <c r="AC934" s="2"/>
      <c r="AD934" s="2"/>
      <c r="AE934" s="2"/>
      <c r="AF934" s="2"/>
      <c r="AG934" s="2"/>
      <c r="AH934" s="2"/>
      <c r="AI934" s="2"/>
      <c r="AJ934" s="2"/>
      <c r="AK934" s="2"/>
      <c r="AL934" s="2"/>
      <c r="AM934" s="2"/>
      <c r="AN934" s="2"/>
      <c r="AO934" s="2"/>
      <c r="AP934" s="2"/>
      <c r="AQ934" s="2"/>
      <c r="AR934" s="2"/>
      <c r="AS934" s="2"/>
      <c r="AT934" s="2"/>
      <c r="AU934" s="2"/>
      <c r="AV934" s="2"/>
      <c r="AW934" s="2"/>
      <c r="AX934" s="2"/>
      <c r="AY934" s="2"/>
      <c r="AZ934" s="2"/>
      <c r="BA934" s="2"/>
      <c r="BB934" s="2"/>
      <c r="BC934" s="2"/>
      <c r="BD934" s="2"/>
      <c r="BE934" s="2"/>
    </row>
    <row r="935" ht="13.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c r="AA935" s="2"/>
      <c r="AB935" s="2"/>
      <c r="AC935" s="2"/>
      <c r="AD935" s="2"/>
      <c r="AE935" s="2"/>
      <c r="AF935" s="2"/>
      <c r="AG935" s="2"/>
      <c r="AH935" s="2"/>
      <c r="AI935" s="2"/>
      <c r="AJ935" s="2"/>
      <c r="AK935" s="2"/>
      <c r="AL935" s="2"/>
      <c r="AM935" s="2"/>
      <c r="AN935" s="2"/>
      <c r="AO935" s="2"/>
      <c r="AP935" s="2"/>
      <c r="AQ935" s="2"/>
      <c r="AR935" s="2"/>
      <c r="AS935" s="2"/>
      <c r="AT935" s="2"/>
      <c r="AU935" s="2"/>
      <c r="AV935" s="2"/>
      <c r="AW935" s="2"/>
      <c r="AX935" s="2"/>
      <c r="AY935" s="2"/>
      <c r="AZ935" s="2"/>
      <c r="BA935" s="2"/>
      <c r="BB935" s="2"/>
      <c r="BC935" s="2"/>
      <c r="BD935" s="2"/>
      <c r="BE935" s="2"/>
    </row>
    <row r="936" ht="13.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c r="AA936" s="2"/>
      <c r="AB936" s="2"/>
      <c r="AC936" s="2"/>
      <c r="AD936" s="2"/>
      <c r="AE936" s="2"/>
      <c r="AF936" s="2"/>
      <c r="AG936" s="2"/>
      <c r="AH936" s="2"/>
      <c r="AI936" s="2"/>
      <c r="AJ936" s="2"/>
      <c r="AK936" s="2"/>
      <c r="AL936" s="2"/>
      <c r="AM936" s="2"/>
      <c r="AN936" s="2"/>
      <c r="AO936" s="2"/>
      <c r="AP936" s="2"/>
      <c r="AQ936" s="2"/>
      <c r="AR936" s="2"/>
      <c r="AS936" s="2"/>
      <c r="AT936" s="2"/>
      <c r="AU936" s="2"/>
      <c r="AV936" s="2"/>
      <c r="AW936" s="2"/>
      <c r="AX936" s="2"/>
      <c r="AY936" s="2"/>
      <c r="AZ936" s="2"/>
      <c r="BA936" s="2"/>
      <c r="BB936" s="2"/>
      <c r="BC936" s="2"/>
      <c r="BD936" s="2"/>
      <c r="BE936" s="2"/>
    </row>
    <row r="937" ht="13.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c r="AA937" s="2"/>
      <c r="AB937" s="2"/>
      <c r="AC937" s="2"/>
      <c r="AD937" s="2"/>
      <c r="AE937" s="2"/>
      <c r="AF937" s="2"/>
      <c r="AG937" s="2"/>
      <c r="AH937" s="2"/>
      <c r="AI937" s="2"/>
      <c r="AJ937" s="2"/>
      <c r="AK937" s="2"/>
      <c r="AL937" s="2"/>
      <c r="AM937" s="2"/>
      <c r="AN937" s="2"/>
      <c r="AO937" s="2"/>
      <c r="AP937" s="2"/>
      <c r="AQ937" s="2"/>
      <c r="AR937" s="2"/>
      <c r="AS937" s="2"/>
      <c r="AT937" s="2"/>
      <c r="AU937" s="2"/>
      <c r="AV937" s="2"/>
      <c r="AW937" s="2"/>
      <c r="AX937" s="2"/>
      <c r="AY937" s="2"/>
      <c r="AZ937" s="2"/>
      <c r="BA937" s="2"/>
      <c r="BB937" s="2"/>
      <c r="BC937" s="2"/>
      <c r="BD937" s="2"/>
      <c r="BE937" s="2"/>
    </row>
    <row r="938" ht="13.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c r="AA938" s="2"/>
      <c r="AB938" s="2"/>
      <c r="AC938" s="2"/>
      <c r="AD938" s="2"/>
      <c r="AE938" s="2"/>
      <c r="AF938" s="2"/>
      <c r="AG938" s="2"/>
      <c r="AH938" s="2"/>
      <c r="AI938" s="2"/>
      <c r="AJ938" s="2"/>
      <c r="AK938" s="2"/>
      <c r="AL938" s="2"/>
      <c r="AM938" s="2"/>
      <c r="AN938" s="2"/>
      <c r="AO938" s="2"/>
      <c r="AP938" s="2"/>
      <c r="AQ938" s="2"/>
      <c r="AR938" s="2"/>
      <c r="AS938" s="2"/>
      <c r="AT938" s="2"/>
      <c r="AU938" s="2"/>
      <c r="AV938" s="2"/>
      <c r="AW938" s="2"/>
      <c r="AX938" s="2"/>
      <c r="AY938" s="2"/>
      <c r="AZ938" s="2"/>
      <c r="BA938" s="2"/>
      <c r="BB938" s="2"/>
      <c r="BC938" s="2"/>
      <c r="BD938" s="2"/>
      <c r="BE938" s="2"/>
    </row>
    <row r="939" ht="13.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c r="AA939" s="2"/>
      <c r="AB939" s="2"/>
      <c r="AC939" s="2"/>
      <c r="AD939" s="2"/>
      <c r="AE939" s="2"/>
      <c r="AF939" s="2"/>
      <c r="AG939" s="2"/>
      <c r="AH939" s="2"/>
      <c r="AI939" s="2"/>
      <c r="AJ939" s="2"/>
      <c r="AK939" s="2"/>
      <c r="AL939" s="2"/>
      <c r="AM939" s="2"/>
      <c r="AN939" s="2"/>
      <c r="AO939" s="2"/>
      <c r="AP939" s="2"/>
      <c r="AQ939" s="2"/>
      <c r="AR939" s="2"/>
      <c r="AS939" s="2"/>
      <c r="AT939" s="2"/>
      <c r="AU939" s="2"/>
      <c r="AV939" s="2"/>
      <c r="AW939" s="2"/>
      <c r="AX939" s="2"/>
      <c r="AY939" s="2"/>
      <c r="AZ939" s="2"/>
      <c r="BA939" s="2"/>
      <c r="BB939" s="2"/>
      <c r="BC939" s="2"/>
      <c r="BD939" s="2"/>
      <c r="BE939" s="2"/>
    </row>
    <row r="940" ht="13.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c r="AA940" s="2"/>
      <c r="AB940" s="2"/>
      <c r="AC940" s="2"/>
      <c r="AD940" s="2"/>
      <c r="AE940" s="2"/>
      <c r="AF940" s="2"/>
      <c r="AG940" s="2"/>
      <c r="AH940" s="2"/>
      <c r="AI940" s="2"/>
      <c r="AJ940" s="2"/>
      <c r="AK940" s="2"/>
      <c r="AL940" s="2"/>
      <c r="AM940" s="2"/>
      <c r="AN940" s="2"/>
      <c r="AO940" s="2"/>
      <c r="AP940" s="2"/>
      <c r="AQ940" s="2"/>
      <c r="AR940" s="2"/>
      <c r="AS940" s="2"/>
      <c r="AT940" s="2"/>
      <c r="AU940" s="2"/>
      <c r="AV940" s="2"/>
      <c r="AW940" s="2"/>
      <c r="AX940" s="2"/>
      <c r="AY940" s="2"/>
      <c r="AZ940" s="2"/>
      <c r="BA940" s="2"/>
      <c r="BB940" s="2"/>
      <c r="BC940" s="2"/>
      <c r="BD940" s="2"/>
      <c r="BE940" s="2"/>
    </row>
    <row r="941" ht="13.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c r="AA941" s="2"/>
      <c r="AB941" s="2"/>
      <c r="AC941" s="2"/>
      <c r="AD941" s="2"/>
      <c r="AE941" s="2"/>
      <c r="AF941" s="2"/>
      <c r="AG941" s="2"/>
      <c r="AH941" s="2"/>
      <c r="AI941" s="2"/>
      <c r="AJ941" s="2"/>
      <c r="AK941" s="2"/>
      <c r="AL941" s="2"/>
      <c r="AM941" s="2"/>
      <c r="AN941" s="2"/>
      <c r="AO941" s="2"/>
      <c r="AP941" s="2"/>
      <c r="AQ941" s="2"/>
      <c r="AR941" s="2"/>
      <c r="AS941" s="2"/>
      <c r="AT941" s="2"/>
      <c r="AU941" s="2"/>
      <c r="AV941" s="2"/>
      <c r="AW941" s="2"/>
      <c r="AX941" s="2"/>
      <c r="AY941" s="2"/>
      <c r="AZ941" s="2"/>
      <c r="BA941" s="2"/>
      <c r="BB941" s="2"/>
      <c r="BC941" s="2"/>
      <c r="BD941" s="2"/>
      <c r="BE941" s="2"/>
    </row>
    <row r="942" ht="13.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c r="AA942" s="2"/>
      <c r="AB942" s="2"/>
      <c r="AC942" s="2"/>
      <c r="AD942" s="2"/>
      <c r="AE942" s="2"/>
      <c r="AF942" s="2"/>
      <c r="AG942" s="2"/>
      <c r="AH942" s="2"/>
      <c r="AI942" s="2"/>
      <c r="AJ942" s="2"/>
      <c r="AK942" s="2"/>
      <c r="AL942" s="2"/>
      <c r="AM942" s="2"/>
      <c r="AN942" s="2"/>
      <c r="AO942" s="2"/>
      <c r="AP942" s="2"/>
      <c r="AQ942" s="2"/>
      <c r="AR942" s="2"/>
      <c r="AS942" s="2"/>
      <c r="AT942" s="2"/>
      <c r="AU942" s="2"/>
      <c r="AV942" s="2"/>
      <c r="AW942" s="2"/>
      <c r="AX942" s="2"/>
      <c r="AY942" s="2"/>
      <c r="AZ942" s="2"/>
      <c r="BA942" s="2"/>
      <c r="BB942" s="2"/>
      <c r="BC942" s="2"/>
      <c r="BD942" s="2"/>
      <c r="BE942" s="2"/>
    </row>
    <row r="943" ht="13.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c r="AA943" s="2"/>
      <c r="AB943" s="2"/>
      <c r="AC943" s="2"/>
      <c r="AD943" s="2"/>
      <c r="AE943" s="2"/>
      <c r="AF943" s="2"/>
      <c r="AG943" s="2"/>
      <c r="AH943" s="2"/>
      <c r="AI943" s="2"/>
      <c r="AJ943" s="2"/>
      <c r="AK943" s="2"/>
      <c r="AL943" s="2"/>
      <c r="AM943" s="2"/>
      <c r="AN943" s="2"/>
      <c r="AO943" s="2"/>
      <c r="AP943" s="2"/>
      <c r="AQ943" s="2"/>
      <c r="AR943" s="2"/>
      <c r="AS943" s="2"/>
      <c r="AT943" s="2"/>
      <c r="AU943" s="2"/>
      <c r="AV943" s="2"/>
      <c r="AW943" s="2"/>
      <c r="AX943" s="2"/>
      <c r="AY943" s="2"/>
      <c r="AZ943" s="2"/>
      <c r="BA943" s="2"/>
      <c r="BB943" s="2"/>
      <c r="BC943" s="2"/>
      <c r="BD943" s="2"/>
      <c r="BE943" s="2"/>
    </row>
    <row r="944" ht="13.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c r="AA944" s="2"/>
      <c r="AB944" s="2"/>
      <c r="AC944" s="2"/>
      <c r="AD944" s="2"/>
      <c r="AE944" s="2"/>
      <c r="AF944" s="2"/>
      <c r="AG944" s="2"/>
      <c r="AH944" s="2"/>
      <c r="AI944" s="2"/>
      <c r="AJ944" s="2"/>
      <c r="AK944" s="2"/>
      <c r="AL944" s="2"/>
      <c r="AM944" s="2"/>
      <c r="AN944" s="2"/>
      <c r="AO944" s="2"/>
      <c r="AP944" s="2"/>
      <c r="AQ944" s="2"/>
      <c r="AR944" s="2"/>
      <c r="AS944" s="2"/>
      <c r="AT944" s="2"/>
      <c r="AU944" s="2"/>
      <c r="AV944" s="2"/>
      <c r="AW944" s="2"/>
      <c r="AX944" s="2"/>
      <c r="AY944" s="2"/>
      <c r="AZ944" s="2"/>
      <c r="BA944" s="2"/>
      <c r="BB944" s="2"/>
      <c r="BC944" s="2"/>
      <c r="BD944" s="2"/>
      <c r="BE944" s="2"/>
    </row>
    <row r="945" ht="13.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c r="AA945" s="2"/>
      <c r="AB945" s="2"/>
      <c r="AC945" s="2"/>
      <c r="AD945" s="2"/>
      <c r="AE945" s="2"/>
      <c r="AF945" s="2"/>
      <c r="AG945" s="2"/>
      <c r="AH945" s="2"/>
      <c r="AI945" s="2"/>
      <c r="AJ945" s="2"/>
      <c r="AK945" s="2"/>
      <c r="AL945" s="2"/>
      <c r="AM945" s="2"/>
      <c r="AN945" s="2"/>
      <c r="AO945" s="2"/>
      <c r="AP945" s="2"/>
      <c r="AQ945" s="2"/>
      <c r="AR945" s="2"/>
      <c r="AS945" s="2"/>
      <c r="AT945" s="2"/>
      <c r="AU945" s="2"/>
      <c r="AV945" s="2"/>
      <c r="AW945" s="2"/>
      <c r="AX945" s="2"/>
      <c r="AY945" s="2"/>
      <c r="AZ945" s="2"/>
      <c r="BA945" s="2"/>
      <c r="BB945" s="2"/>
      <c r="BC945" s="2"/>
      <c r="BD945" s="2"/>
      <c r="BE945" s="2"/>
    </row>
    <row r="946" ht="13.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c r="AA946" s="2"/>
      <c r="AB946" s="2"/>
      <c r="AC946" s="2"/>
      <c r="AD946" s="2"/>
      <c r="AE946" s="2"/>
      <c r="AF946" s="2"/>
      <c r="AG946" s="2"/>
      <c r="AH946" s="2"/>
      <c r="AI946" s="2"/>
      <c r="AJ946" s="2"/>
      <c r="AK946" s="2"/>
      <c r="AL946" s="2"/>
      <c r="AM946" s="2"/>
      <c r="AN946" s="2"/>
      <c r="AO946" s="2"/>
      <c r="AP946" s="2"/>
      <c r="AQ946" s="2"/>
      <c r="AR946" s="2"/>
      <c r="AS946" s="2"/>
      <c r="AT946" s="2"/>
      <c r="AU946" s="2"/>
      <c r="AV946" s="2"/>
      <c r="AW946" s="2"/>
      <c r="AX946" s="2"/>
      <c r="AY946" s="2"/>
      <c r="AZ946" s="2"/>
      <c r="BA946" s="2"/>
      <c r="BB946" s="2"/>
      <c r="BC946" s="2"/>
      <c r="BD946" s="2"/>
      <c r="BE946" s="2"/>
    </row>
    <row r="947" ht="13.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c r="AA947" s="2"/>
      <c r="AB947" s="2"/>
      <c r="AC947" s="2"/>
      <c r="AD947" s="2"/>
      <c r="AE947" s="2"/>
      <c r="AF947" s="2"/>
      <c r="AG947" s="2"/>
      <c r="AH947" s="2"/>
      <c r="AI947" s="2"/>
      <c r="AJ947" s="2"/>
      <c r="AK947" s="2"/>
      <c r="AL947" s="2"/>
      <c r="AM947" s="2"/>
      <c r="AN947" s="2"/>
      <c r="AO947" s="2"/>
      <c r="AP947" s="2"/>
      <c r="AQ947" s="2"/>
      <c r="AR947" s="2"/>
      <c r="AS947" s="2"/>
      <c r="AT947" s="2"/>
      <c r="AU947" s="2"/>
      <c r="AV947" s="2"/>
      <c r="AW947" s="2"/>
      <c r="AX947" s="2"/>
      <c r="AY947" s="2"/>
      <c r="AZ947" s="2"/>
      <c r="BA947" s="2"/>
      <c r="BB947" s="2"/>
      <c r="BC947" s="2"/>
      <c r="BD947" s="2"/>
      <c r="BE947" s="2"/>
    </row>
    <row r="948" ht="13.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c r="AA948" s="2"/>
      <c r="AB948" s="2"/>
      <c r="AC948" s="2"/>
      <c r="AD948" s="2"/>
      <c r="AE948" s="2"/>
      <c r="AF948" s="2"/>
      <c r="AG948" s="2"/>
      <c r="AH948" s="2"/>
      <c r="AI948" s="2"/>
      <c r="AJ948" s="2"/>
      <c r="AK948" s="2"/>
      <c r="AL948" s="2"/>
      <c r="AM948" s="2"/>
      <c r="AN948" s="2"/>
      <c r="AO948" s="2"/>
      <c r="AP948" s="2"/>
      <c r="AQ948" s="2"/>
      <c r="AR948" s="2"/>
      <c r="AS948" s="2"/>
      <c r="AT948" s="2"/>
      <c r="AU948" s="2"/>
      <c r="AV948" s="2"/>
      <c r="AW948" s="2"/>
      <c r="AX948" s="2"/>
      <c r="AY948" s="2"/>
      <c r="AZ948" s="2"/>
      <c r="BA948" s="2"/>
      <c r="BB948" s="2"/>
      <c r="BC948" s="2"/>
      <c r="BD948" s="2"/>
      <c r="BE948" s="2"/>
    </row>
    <row r="949" ht="13.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c r="AA949" s="2"/>
      <c r="AB949" s="2"/>
      <c r="AC949" s="2"/>
      <c r="AD949" s="2"/>
      <c r="AE949" s="2"/>
      <c r="AF949" s="2"/>
      <c r="AG949" s="2"/>
      <c r="AH949" s="2"/>
      <c r="AI949" s="2"/>
      <c r="AJ949" s="2"/>
      <c r="AK949" s="2"/>
      <c r="AL949" s="2"/>
      <c r="AM949" s="2"/>
      <c r="AN949" s="2"/>
      <c r="AO949" s="2"/>
      <c r="AP949" s="2"/>
      <c r="AQ949" s="2"/>
      <c r="AR949" s="2"/>
      <c r="AS949" s="2"/>
      <c r="AT949" s="2"/>
      <c r="AU949" s="2"/>
      <c r="AV949" s="2"/>
      <c r="AW949" s="2"/>
      <c r="AX949" s="2"/>
      <c r="AY949" s="2"/>
      <c r="AZ949" s="2"/>
      <c r="BA949" s="2"/>
      <c r="BB949" s="2"/>
      <c r="BC949" s="2"/>
      <c r="BD949" s="2"/>
      <c r="BE949" s="2"/>
    </row>
    <row r="950" ht="13.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c r="AA950" s="2"/>
      <c r="AB950" s="2"/>
      <c r="AC950" s="2"/>
      <c r="AD950" s="2"/>
      <c r="AE950" s="2"/>
      <c r="AF950" s="2"/>
      <c r="AG950" s="2"/>
      <c r="AH950" s="2"/>
      <c r="AI950" s="2"/>
      <c r="AJ950" s="2"/>
      <c r="AK950" s="2"/>
      <c r="AL950" s="2"/>
      <c r="AM950" s="2"/>
      <c r="AN950" s="2"/>
      <c r="AO950" s="2"/>
      <c r="AP950" s="2"/>
      <c r="AQ950" s="2"/>
      <c r="AR950" s="2"/>
      <c r="AS950" s="2"/>
      <c r="AT950" s="2"/>
      <c r="AU950" s="2"/>
      <c r="AV950" s="2"/>
      <c r="AW950" s="2"/>
      <c r="AX950" s="2"/>
      <c r="AY950" s="2"/>
      <c r="AZ950" s="2"/>
      <c r="BA950" s="2"/>
      <c r="BB950" s="2"/>
      <c r="BC950" s="2"/>
      <c r="BD950" s="2"/>
      <c r="BE950" s="2"/>
    </row>
    <row r="951" ht="13.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c r="AA951" s="2"/>
      <c r="AB951" s="2"/>
      <c r="AC951" s="2"/>
      <c r="AD951" s="2"/>
      <c r="AE951" s="2"/>
      <c r="AF951" s="2"/>
      <c r="AG951" s="2"/>
      <c r="AH951" s="2"/>
      <c r="AI951" s="2"/>
      <c r="AJ951" s="2"/>
      <c r="AK951" s="2"/>
      <c r="AL951" s="2"/>
      <c r="AM951" s="2"/>
      <c r="AN951" s="2"/>
      <c r="AO951" s="2"/>
      <c r="AP951" s="2"/>
      <c r="AQ951" s="2"/>
      <c r="AR951" s="2"/>
      <c r="AS951" s="2"/>
      <c r="AT951" s="2"/>
      <c r="AU951" s="2"/>
      <c r="AV951" s="2"/>
      <c r="AW951" s="2"/>
      <c r="AX951" s="2"/>
      <c r="AY951" s="2"/>
      <c r="AZ951" s="2"/>
      <c r="BA951" s="2"/>
      <c r="BB951" s="2"/>
      <c r="BC951" s="2"/>
      <c r="BD951" s="2"/>
      <c r="BE951" s="2"/>
    </row>
    <row r="952" ht="13.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c r="AA952" s="2"/>
      <c r="AB952" s="2"/>
      <c r="AC952" s="2"/>
      <c r="AD952" s="2"/>
      <c r="AE952" s="2"/>
      <c r="AF952" s="2"/>
      <c r="AG952" s="2"/>
      <c r="AH952" s="2"/>
      <c r="AI952" s="2"/>
      <c r="AJ952" s="2"/>
      <c r="AK952" s="2"/>
      <c r="AL952" s="2"/>
      <c r="AM952" s="2"/>
      <c r="AN952" s="2"/>
      <c r="AO952" s="2"/>
      <c r="AP952" s="2"/>
      <c r="AQ952" s="2"/>
      <c r="AR952" s="2"/>
      <c r="AS952" s="2"/>
      <c r="AT952" s="2"/>
      <c r="AU952" s="2"/>
      <c r="AV952" s="2"/>
      <c r="AW952" s="2"/>
      <c r="AX952" s="2"/>
      <c r="AY952" s="2"/>
      <c r="AZ952" s="2"/>
      <c r="BA952" s="2"/>
      <c r="BB952" s="2"/>
      <c r="BC952" s="2"/>
      <c r="BD952" s="2"/>
      <c r="BE952" s="2"/>
    </row>
    <row r="953" ht="13.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c r="AA953" s="2"/>
      <c r="AB953" s="2"/>
      <c r="AC953" s="2"/>
      <c r="AD953" s="2"/>
      <c r="AE953" s="2"/>
      <c r="AF953" s="2"/>
      <c r="AG953" s="2"/>
      <c r="AH953" s="2"/>
      <c r="AI953" s="2"/>
      <c r="AJ953" s="2"/>
      <c r="AK953" s="2"/>
      <c r="AL953" s="2"/>
      <c r="AM953" s="2"/>
      <c r="AN953" s="2"/>
      <c r="AO953" s="2"/>
      <c r="AP953" s="2"/>
      <c r="AQ953" s="2"/>
      <c r="AR953" s="2"/>
      <c r="AS953" s="2"/>
      <c r="AT953" s="2"/>
      <c r="AU953" s="2"/>
      <c r="AV953" s="2"/>
      <c r="AW953" s="2"/>
      <c r="AX953" s="2"/>
      <c r="AY953" s="2"/>
      <c r="AZ953" s="2"/>
      <c r="BA953" s="2"/>
      <c r="BB953" s="2"/>
      <c r="BC953" s="2"/>
      <c r="BD953" s="2"/>
      <c r="BE953" s="2"/>
    </row>
    <row r="954" ht="13.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c r="AA954" s="2"/>
      <c r="AB954" s="2"/>
      <c r="AC954" s="2"/>
      <c r="AD954" s="2"/>
      <c r="AE954" s="2"/>
      <c r="AF954" s="2"/>
      <c r="AG954" s="2"/>
      <c r="AH954" s="2"/>
      <c r="AI954" s="2"/>
      <c r="AJ954" s="2"/>
      <c r="AK954" s="2"/>
      <c r="AL954" s="2"/>
      <c r="AM954" s="2"/>
      <c r="AN954" s="2"/>
      <c r="AO954" s="2"/>
      <c r="AP954" s="2"/>
      <c r="AQ954" s="2"/>
      <c r="AR954" s="2"/>
      <c r="AS954" s="2"/>
      <c r="AT954" s="2"/>
      <c r="AU954" s="2"/>
      <c r="AV954" s="2"/>
      <c r="AW954" s="2"/>
      <c r="AX954" s="2"/>
      <c r="AY954" s="2"/>
      <c r="AZ954" s="2"/>
      <c r="BA954" s="2"/>
      <c r="BB954" s="2"/>
      <c r="BC954" s="2"/>
      <c r="BD954" s="2"/>
      <c r="BE954" s="2"/>
    </row>
    <row r="955" ht="13.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c r="AA955" s="2"/>
      <c r="AB955" s="2"/>
      <c r="AC955" s="2"/>
      <c r="AD955" s="2"/>
      <c r="AE955" s="2"/>
      <c r="AF955" s="2"/>
      <c r="AG955" s="2"/>
      <c r="AH955" s="2"/>
      <c r="AI955" s="2"/>
      <c r="AJ955" s="2"/>
      <c r="AK955" s="2"/>
      <c r="AL955" s="2"/>
      <c r="AM955" s="2"/>
      <c r="AN955" s="2"/>
      <c r="AO955" s="2"/>
      <c r="AP955" s="2"/>
      <c r="AQ955" s="2"/>
      <c r="AR955" s="2"/>
      <c r="AS955" s="2"/>
      <c r="AT955" s="2"/>
      <c r="AU955" s="2"/>
      <c r="AV955" s="2"/>
      <c r="AW955" s="2"/>
      <c r="AX955" s="2"/>
      <c r="AY955" s="2"/>
      <c r="AZ955" s="2"/>
      <c r="BA955" s="2"/>
      <c r="BB955" s="2"/>
      <c r="BC955" s="2"/>
      <c r="BD955" s="2"/>
      <c r="BE955" s="2"/>
    </row>
    <row r="956" ht="13.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c r="AA956" s="2"/>
      <c r="AB956" s="2"/>
      <c r="AC956" s="2"/>
      <c r="AD956" s="2"/>
      <c r="AE956" s="2"/>
      <c r="AF956" s="2"/>
      <c r="AG956" s="2"/>
      <c r="AH956" s="2"/>
      <c r="AI956" s="2"/>
      <c r="AJ956" s="2"/>
      <c r="AK956" s="2"/>
      <c r="AL956" s="2"/>
      <c r="AM956" s="2"/>
      <c r="AN956" s="2"/>
      <c r="AO956" s="2"/>
      <c r="AP956" s="2"/>
      <c r="AQ956" s="2"/>
      <c r="AR956" s="2"/>
      <c r="AS956" s="2"/>
      <c r="AT956" s="2"/>
      <c r="AU956" s="2"/>
      <c r="AV956" s="2"/>
      <c r="AW956" s="2"/>
      <c r="AX956" s="2"/>
      <c r="AY956" s="2"/>
      <c r="AZ956" s="2"/>
      <c r="BA956" s="2"/>
      <c r="BB956" s="2"/>
      <c r="BC956" s="2"/>
      <c r="BD956" s="2"/>
      <c r="BE956" s="2"/>
    </row>
    <row r="957" ht="13.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c r="AA957" s="2"/>
      <c r="AB957" s="2"/>
      <c r="AC957" s="2"/>
      <c r="AD957" s="2"/>
      <c r="AE957" s="2"/>
      <c r="AF957" s="2"/>
      <c r="AG957" s="2"/>
      <c r="AH957" s="2"/>
      <c r="AI957" s="2"/>
      <c r="AJ957" s="2"/>
      <c r="AK957" s="2"/>
      <c r="AL957" s="2"/>
      <c r="AM957" s="2"/>
      <c r="AN957" s="2"/>
      <c r="AO957" s="2"/>
      <c r="AP957" s="2"/>
      <c r="AQ957" s="2"/>
      <c r="AR957" s="2"/>
      <c r="AS957" s="2"/>
      <c r="AT957" s="2"/>
      <c r="AU957" s="2"/>
      <c r="AV957" s="2"/>
      <c r="AW957" s="2"/>
      <c r="AX957" s="2"/>
      <c r="AY957" s="2"/>
      <c r="AZ957" s="2"/>
      <c r="BA957" s="2"/>
      <c r="BB957" s="2"/>
      <c r="BC957" s="2"/>
      <c r="BD957" s="2"/>
      <c r="BE957" s="2"/>
    </row>
    <row r="958" ht="13.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c r="AA958" s="2"/>
      <c r="AB958" s="2"/>
      <c r="AC958" s="2"/>
      <c r="AD958" s="2"/>
      <c r="AE958" s="2"/>
      <c r="AF958" s="2"/>
      <c r="AG958" s="2"/>
      <c r="AH958" s="2"/>
      <c r="AI958" s="2"/>
      <c r="AJ958" s="2"/>
      <c r="AK958" s="2"/>
      <c r="AL958" s="2"/>
      <c r="AM958" s="2"/>
      <c r="AN958" s="2"/>
      <c r="AO958" s="2"/>
      <c r="AP958" s="2"/>
      <c r="AQ958" s="2"/>
      <c r="AR958" s="2"/>
      <c r="AS958" s="2"/>
      <c r="AT958" s="2"/>
      <c r="AU958" s="2"/>
      <c r="AV958" s="2"/>
      <c r="AW958" s="2"/>
      <c r="AX958" s="2"/>
      <c r="AY958" s="2"/>
      <c r="AZ958" s="2"/>
      <c r="BA958" s="2"/>
      <c r="BB958" s="2"/>
      <c r="BC958" s="2"/>
      <c r="BD958" s="2"/>
      <c r="BE958" s="2"/>
    </row>
    <row r="959" ht="13.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c r="AA959" s="2"/>
      <c r="AB959" s="2"/>
      <c r="AC959" s="2"/>
      <c r="AD959" s="2"/>
      <c r="AE959" s="2"/>
      <c r="AF959" s="2"/>
      <c r="AG959" s="2"/>
      <c r="AH959" s="2"/>
      <c r="AI959" s="2"/>
      <c r="AJ959" s="2"/>
      <c r="AK959" s="2"/>
      <c r="AL959" s="2"/>
      <c r="AM959" s="2"/>
      <c r="AN959" s="2"/>
      <c r="AO959" s="2"/>
      <c r="AP959" s="2"/>
      <c r="AQ959" s="2"/>
      <c r="AR959" s="2"/>
      <c r="AS959" s="2"/>
      <c r="AT959" s="2"/>
      <c r="AU959" s="2"/>
      <c r="AV959" s="2"/>
      <c r="AW959" s="2"/>
      <c r="AX959" s="2"/>
      <c r="AY959" s="2"/>
      <c r="AZ959" s="2"/>
      <c r="BA959" s="2"/>
      <c r="BB959" s="2"/>
      <c r="BC959" s="2"/>
      <c r="BD959" s="2"/>
      <c r="BE959" s="2"/>
    </row>
    <row r="960" ht="13.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c r="AA960" s="2"/>
      <c r="AB960" s="2"/>
      <c r="AC960" s="2"/>
      <c r="AD960" s="2"/>
      <c r="AE960" s="2"/>
      <c r="AF960" s="2"/>
      <c r="AG960" s="2"/>
      <c r="AH960" s="2"/>
      <c r="AI960" s="2"/>
      <c r="AJ960" s="2"/>
      <c r="AK960" s="2"/>
      <c r="AL960" s="2"/>
      <c r="AM960" s="2"/>
      <c r="AN960" s="2"/>
      <c r="AO960" s="2"/>
      <c r="AP960" s="2"/>
      <c r="AQ960" s="2"/>
      <c r="AR960" s="2"/>
      <c r="AS960" s="2"/>
      <c r="AT960" s="2"/>
      <c r="AU960" s="2"/>
      <c r="AV960" s="2"/>
      <c r="AW960" s="2"/>
      <c r="AX960" s="2"/>
      <c r="AY960" s="2"/>
      <c r="AZ960" s="2"/>
      <c r="BA960" s="2"/>
      <c r="BB960" s="2"/>
      <c r="BC960" s="2"/>
      <c r="BD960" s="2"/>
      <c r="BE960" s="2"/>
    </row>
    <row r="961" ht="13.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c r="AA961" s="2"/>
      <c r="AB961" s="2"/>
      <c r="AC961" s="2"/>
      <c r="AD961" s="2"/>
      <c r="AE961" s="2"/>
      <c r="AF961" s="2"/>
      <c r="AG961" s="2"/>
      <c r="AH961" s="2"/>
      <c r="AI961" s="2"/>
      <c r="AJ961" s="2"/>
      <c r="AK961" s="2"/>
      <c r="AL961" s="2"/>
      <c r="AM961" s="2"/>
      <c r="AN961" s="2"/>
      <c r="AO961" s="2"/>
      <c r="AP961" s="2"/>
      <c r="AQ961" s="2"/>
      <c r="AR961" s="2"/>
      <c r="AS961" s="2"/>
      <c r="AT961" s="2"/>
      <c r="AU961" s="2"/>
      <c r="AV961" s="2"/>
      <c r="AW961" s="2"/>
      <c r="AX961" s="2"/>
      <c r="AY961" s="2"/>
      <c r="AZ961" s="2"/>
      <c r="BA961" s="2"/>
      <c r="BB961" s="2"/>
      <c r="BC961" s="2"/>
      <c r="BD961" s="2"/>
      <c r="BE961" s="2"/>
    </row>
    <row r="962" ht="13.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c r="AA962" s="2"/>
      <c r="AB962" s="2"/>
      <c r="AC962" s="2"/>
      <c r="AD962" s="2"/>
      <c r="AE962" s="2"/>
      <c r="AF962" s="2"/>
      <c r="AG962" s="2"/>
      <c r="AH962" s="2"/>
      <c r="AI962" s="2"/>
      <c r="AJ962" s="2"/>
      <c r="AK962" s="2"/>
      <c r="AL962" s="2"/>
      <c r="AM962" s="2"/>
      <c r="AN962" s="2"/>
      <c r="AO962" s="2"/>
      <c r="AP962" s="2"/>
      <c r="AQ962" s="2"/>
      <c r="AR962" s="2"/>
      <c r="AS962" s="2"/>
      <c r="AT962" s="2"/>
      <c r="AU962" s="2"/>
      <c r="AV962" s="2"/>
      <c r="AW962" s="2"/>
      <c r="AX962" s="2"/>
      <c r="AY962" s="2"/>
      <c r="AZ962" s="2"/>
      <c r="BA962" s="2"/>
      <c r="BB962" s="2"/>
      <c r="BC962" s="2"/>
      <c r="BD962" s="2"/>
      <c r="BE962" s="2"/>
    </row>
    <row r="963" ht="13.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c r="AA963" s="2"/>
      <c r="AB963" s="2"/>
      <c r="AC963" s="2"/>
      <c r="AD963" s="2"/>
      <c r="AE963" s="2"/>
      <c r="AF963" s="2"/>
      <c r="AG963" s="2"/>
      <c r="AH963" s="2"/>
      <c r="AI963" s="2"/>
      <c r="AJ963" s="2"/>
      <c r="AK963" s="2"/>
      <c r="AL963" s="2"/>
      <c r="AM963" s="2"/>
      <c r="AN963" s="2"/>
      <c r="AO963" s="2"/>
      <c r="AP963" s="2"/>
      <c r="AQ963" s="2"/>
      <c r="AR963" s="2"/>
      <c r="AS963" s="2"/>
      <c r="AT963" s="2"/>
      <c r="AU963" s="2"/>
      <c r="AV963" s="2"/>
      <c r="AW963" s="2"/>
      <c r="AX963" s="2"/>
      <c r="AY963" s="2"/>
      <c r="AZ963" s="2"/>
      <c r="BA963" s="2"/>
      <c r="BB963" s="2"/>
      <c r="BC963" s="2"/>
      <c r="BD963" s="2"/>
      <c r="BE963" s="2"/>
    </row>
    <row r="964" ht="13.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c r="AA964" s="2"/>
      <c r="AB964" s="2"/>
      <c r="AC964" s="2"/>
      <c r="AD964" s="2"/>
      <c r="AE964" s="2"/>
      <c r="AF964" s="2"/>
      <c r="AG964" s="2"/>
      <c r="AH964" s="2"/>
      <c r="AI964" s="2"/>
      <c r="AJ964" s="2"/>
      <c r="AK964" s="2"/>
      <c r="AL964" s="2"/>
      <c r="AM964" s="2"/>
      <c r="AN964" s="2"/>
      <c r="AO964" s="2"/>
      <c r="AP964" s="2"/>
      <c r="AQ964" s="2"/>
      <c r="AR964" s="2"/>
      <c r="AS964" s="2"/>
      <c r="AT964" s="2"/>
      <c r="AU964" s="2"/>
      <c r="AV964" s="2"/>
      <c r="AW964" s="2"/>
      <c r="AX964" s="2"/>
      <c r="AY964" s="2"/>
      <c r="AZ964" s="2"/>
      <c r="BA964" s="2"/>
      <c r="BB964" s="2"/>
      <c r="BC964" s="2"/>
      <c r="BD964" s="2"/>
      <c r="BE964" s="2"/>
    </row>
    <row r="965" ht="13.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c r="AA965" s="2"/>
      <c r="AB965" s="2"/>
      <c r="AC965" s="2"/>
      <c r="AD965" s="2"/>
      <c r="AE965" s="2"/>
      <c r="AF965" s="2"/>
      <c r="AG965" s="2"/>
      <c r="AH965" s="2"/>
      <c r="AI965" s="2"/>
      <c r="AJ965" s="2"/>
      <c r="AK965" s="2"/>
      <c r="AL965" s="2"/>
      <c r="AM965" s="2"/>
      <c r="AN965" s="2"/>
      <c r="AO965" s="2"/>
      <c r="AP965" s="2"/>
      <c r="AQ965" s="2"/>
      <c r="AR965" s="2"/>
      <c r="AS965" s="2"/>
      <c r="AT965" s="2"/>
      <c r="AU965" s="2"/>
      <c r="AV965" s="2"/>
      <c r="AW965" s="2"/>
      <c r="AX965" s="2"/>
      <c r="AY965" s="2"/>
      <c r="AZ965" s="2"/>
      <c r="BA965" s="2"/>
      <c r="BB965" s="2"/>
      <c r="BC965" s="2"/>
      <c r="BD965" s="2"/>
      <c r="BE965" s="2"/>
    </row>
    <row r="966" ht="13.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c r="AA966" s="2"/>
      <c r="AB966" s="2"/>
      <c r="AC966" s="2"/>
      <c r="AD966" s="2"/>
      <c r="AE966" s="2"/>
      <c r="AF966" s="2"/>
      <c r="AG966" s="2"/>
      <c r="AH966" s="2"/>
      <c r="AI966" s="2"/>
      <c r="AJ966" s="2"/>
      <c r="AK966" s="2"/>
      <c r="AL966" s="2"/>
      <c r="AM966" s="2"/>
      <c r="AN966" s="2"/>
      <c r="AO966" s="2"/>
      <c r="AP966" s="2"/>
      <c r="AQ966" s="2"/>
      <c r="AR966" s="2"/>
      <c r="AS966" s="2"/>
      <c r="AT966" s="2"/>
      <c r="AU966" s="2"/>
      <c r="AV966" s="2"/>
      <c r="AW966" s="2"/>
      <c r="AX966" s="2"/>
      <c r="AY966" s="2"/>
      <c r="AZ966" s="2"/>
      <c r="BA966" s="2"/>
      <c r="BB966" s="2"/>
      <c r="BC966" s="2"/>
      <c r="BD966" s="2"/>
      <c r="BE966" s="2"/>
    </row>
    <row r="967" ht="13.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c r="AA967" s="2"/>
      <c r="AB967" s="2"/>
      <c r="AC967" s="2"/>
      <c r="AD967" s="2"/>
      <c r="AE967" s="2"/>
      <c r="AF967" s="2"/>
      <c r="AG967" s="2"/>
      <c r="AH967" s="2"/>
      <c r="AI967" s="2"/>
      <c r="AJ967" s="2"/>
      <c r="AK967" s="2"/>
      <c r="AL967" s="2"/>
      <c r="AM967" s="2"/>
      <c r="AN967" s="2"/>
      <c r="AO967" s="2"/>
      <c r="AP967" s="2"/>
      <c r="AQ967" s="2"/>
      <c r="AR967" s="2"/>
      <c r="AS967" s="2"/>
      <c r="AT967" s="2"/>
      <c r="AU967" s="2"/>
      <c r="AV967" s="2"/>
      <c r="AW967" s="2"/>
      <c r="AX967" s="2"/>
      <c r="AY967" s="2"/>
      <c r="AZ967" s="2"/>
      <c r="BA967" s="2"/>
      <c r="BB967" s="2"/>
      <c r="BC967" s="2"/>
      <c r="BD967" s="2"/>
      <c r="BE967" s="2"/>
    </row>
    <row r="968" ht="13.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c r="AA968" s="2"/>
      <c r="AB968" s="2"/>
      <c r="AC968" s="2"/>
      <c r="AD968" s="2"/>
      <c r="AE968" s="2"/>
      <c r="AF968" s="2"/>
      <c r="AG968" s="2"/>
      <c r="AH968" s="2"/>
      <c r="AI968" s="2"/>
      <c r="AJ968" s="2"/>
      <c r="AK968" s="2"/>
      <c r="AL968" s="2"/>
      <c r="AM968" s="2"/>
      <c r="AN968" s="2"/>
      <c r="AO968" s="2"/>
      <c r="AP968" s="2"/>
      <c r="AQ968" s="2"/>
      <c r="AR968" s="2"/>
      <c r="AS968" s="2"/>
      <c r="AT968" s="2"/>
      <c r="AU968" s="2"/>
      <c r="AV968" s="2"/>
      <c r="AW968" s="2"/>
      <c r="AX968" s="2"/>
      <c r="AY968" s="2"/>
      <c r="AZ968" s="2"/>
      <c r="BA968" s="2"/>
      <c r="BB968" s="2"/>
      <c r="BC968" s="2"/>
      <c r="BD968" s="2"/>
      <c r="BE968" s="2"/>
    </row>
    <row r="969" ht="13.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c r="AA969" s="2"/>
      <c r="AB969" s="2"/>
      <c r="AC969" s="2"/>
      <c r="AD969" s="2"/>
      <c r="AE969" s="2"/>
      <c r="AF969" s="2"/>
      <c r="AG969" s="2"/>
      <c r="AH969" s="2"/>
      <c r="AI969" s="2"/>
      <c r="AJ969" s="2"/>
      <c r="AK969" s="2"/>
      <c r="AL969" s="2"/>
      <c r="AM969" s="2"/>
      <c r="AN969" s="2"/>
      <c r="AO969" s="2"/>
      <c r="AP969" s="2"/>
      <c r="AQ969" s="2"/>
      <c r="AR969" s="2"/>
      <c r="AS969" s="2"/>
      <c r="AT969" s="2"/>
      <c r="AU969" s="2"/>
      <c r="AV969" s="2"/>
      <c r="AW969" s="2"/>
      <c r="AX969" s="2"/>
      <c r="AY969" s="2"/>
      <c r="AZ969" s="2"/>
      <c r="BA969" s="2"/>
      <c r="BB969" s="2"/>
      <c r="BC969" s="2"/>
      <c r="BD969" s="2"/>
      <c r="BE969" s="2"/>
    </row>
    <row r="970" ht="13.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c r="AA970" s="2"/>
      <c r="AB970" s="2"/>
      <c r="AC970" s="2"/>
      <c r="AD970" s="2"/>
      <c r="AE970" s="2"/>
      <c r="AF970" s="2"/>
      <c r="AG970" s="2"/>
      <c r="AH970" s="2"/>
      <c r="AI970" s="2"/>
      <c r="AJ970" s="2"/>
      <c r="AK970" s="2"/>
      <c r="AL970" s="2"/>
      <c r="AM970" s="2"/>
      <c r="AN970" s="2"/>
      <c r="AO970" s="2"/>
      <c r="AP970" s="2"/>
      <c r="AQ970" s="2"/>
      <c r="AR970" s="2"/>
      <c r="AS970" s="2"/>
      <c r="AT970" s="2"/>
      <c r="AU970" s="2"/>
      <c r="AV970" s="2"/>
      <c r="AW970" s="2"/>
      <c r="AX970" s="2"/>
      <c r="AY970" s="2"/>
      <c r="AZ970" s="2"/>
      <c r="BA970" s="2"/>
      <c r="BB970" s="2"/>
      <c r="BC970" s="2"/>
      <c r="BD970" s="2"/>
      <c r="BE970" s="2"/>
    </row>
    <row r="971" ht="13.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c r="AA971" s="2"/>
      <c r="AB971" s="2"/>
      <c r="AC971" s="2"/>
      <c r="AD971" s="2"/>
      <c r="AE971" s="2"/>
      <c r="AF971" s="2"/>
      <c r="AG971" s="2"/>
      <c r="AH971" s="2"/>
      <c r="AI971" s="2"/>
      <c r="AJ971" s="2"/>
      <c r="AK971" s="2"/>
      <c r="AL971" s="2"/>
      <c r="AM971" s="2"/>
      <c r="AN971" s="2"/>
      <c r="AO971" s="2"/>
      <c r="AP971" s="2"/>
      <c r="AQ971" s="2"/>
      <c r="AR971" s="2"/>
      <c r="AS971" s="2"/>
      <c r="AT971" s="2"/>
      <c r="AU971" s="2"/>
      <c r="AV971" s="2"/>
      <c r="AW971" s="2"/>
      <c r="AX971" s="2"/>
      <c r="AY971" s="2"/>
      <c r="AZ971" s="2"/>
      <c r="BA971" s="2"/>
      <c r="BB971" s="2"/>
      <c r="BC971" s="2"/>
      <c r="BD971" s="2"/>
      <c r="BE971" s="2"/>
    </row>
    <row r="972" ht="13.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c r="AA972" s="2"/>
      <c r="AB972" s="2"/>
      <c r="AC972" s="2"/>
      <c r="AD972" s="2"/>
      <c r="AE972" s="2"/>
      <c r="AF972" s="2"/>
      <c r="AG972" s="2"/>
      <c r="AH972" s="2"/>
      <c r="AI972" s="2"/>
      <c r="AJ972" s="2"/>
      <c r="AK972" s="2"/>
      <c r="AL972" s="2"/>
      <c r="AM972" s="2"/>
      <c r="AN972" s="2"/>
      <c r="AO972" s="2"/>
      <c r="AP972" s="2"/>
      <c r="AQ972" s="2"/>
      <c r="AR972" s="2"/>
      <c r="AS972" s="2"/>
      <c r="AT972" s="2"/>
      <c r="AU972" s="2"/>
      <c r="AV972" s="2"/>
      <c r="AW972" s="2"/>
      <c r="AX972" s="2"/>
      <c r="AY972" s="2"/>
      <c r="AZ972" s="2"/>
      <c r="BA972" s="2"/>
      <c r="BB972" s="2"/>
      <c r="BC972" s="2"/>
      <c r="BD972" s="2"/>
      <c r="BE972" s="2"/>
    </row>
    <row r="973" ht="13.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c r="AA973" s="2"/>
      <c r="AB973" s="2"/>
      <c r="AC973" s="2"/>
      <c r="AD973" s="2"/>
      <c r="AE973" s="2"/>
      <c r="AF973" s="2"/>
      <c r="AG973" s="2"/>
      <c r="AH973" s="2"/>
      <c r="AI973" s="2"/>
      <c r="AJ973" s="2"/>
      <c r="AK973" s="2"/>
      <c r="AL973" s="2"/>
      <c r="AM973" s="2"/>
      <c r="AN973" s="2"/>
      <c r="AO973" s="2"/>
      <c r="AP973" s="2"/>
      <c r="AQ973" s="2"/>
      <c r="AR973" s="2"/>
      <c r="AS973" s="2"/>
      <c r="AT973" s="2"/>
      <c r="AU973" s="2"/>
      <c r="AV973" s="2"/>
      <c r="AW973" s="2"/>
      <c r="AX973" s="2"/>
      <c r="AY973" s="2"/>
      <c r="AZ973" s="2"/>
      <c r="BA973" s="2"/>
      <c r="BB973" s="2"/>
      <c r="BC973" s="2"/>
      <c r="BD973" s="2"/>
      <c r="BE973" s="2"/>
    </row>
    <row r="974" ht="13.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c r="AA974" s="2"/>
      <c r="AB974" s="2"/>
      <c r="AC974" s="2"/>
      <c r="AD974" s="2"/>
      <c r="AE974" s="2"/>
      <c r="AF974" s="2"/>
      <c r="AG974" s="2"/>
      <c r="AH974" s="2"/>
      <c r="AI974" s="2"/>
      <c r="AJ974" s="2"/>
      <c r="AK974" s="2"/>
      <c r="AL974" s="2"/>
      <c r="AM974" s="2"/>
      <c r="AN974" s="2"/>
      <c r="AO974" s="2"/>
      <c r="AP974" s="2"/>
      <c r="AQ974" s="2"/>
      <c r="AR974" s="2"/>
      <c r="AS974" s="2"/>
      <c r="AT974" s="2"/>
      <c r="AU974" s="2"/>
      <c r="AV974" s="2"/>
      <c r="AW974" s="2"/>
      <c r="AX974" s="2"/>
      <c r="AY974" s="2"/>
      <c r="AZ974" s="2"/>
      <c r="BA974" s="2"/>
      <c r="BB974" s="2"/>
      <c r="BC974" s="2"/>
      <c r="BD974" s="2"/>
      <c r="BE974" s="2"/>
    </row>
    <row r="975" ht="13.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c r="AA975" s="2"/>
      <c r="AB975" s="2"/>
      <c r="AC975" s="2"/>
      <c r="AD975" s="2"/>
      <c r="AE975" s="2"/>
      <c r="AF975" s="2"/>
      <c r="AG975" s="2"/>
      <c r="AH975" s="2"/>
      <c r="AI975" s="2"/>
      <c r="AJ975" s="2"/>
      <c r="AK975" s="2"/>
      <c r="AL975" s="2"/>
      <c r="AM975" s="2"/>
      <c r="AN975" s="2"/>
      <c r="AO975" s="2"/>
      <c r="AP975" s="2"/>
      <c r="AQ975" s="2"/>
      <c r="AR975" s="2"/>
      <c r="AS975" s="2"/>
      <c r="AT975" s="2"/>
      <c r="AU975" s="2"/>
      <c r="AV975" s="2"/>
      <c r="AW975" s="2"/>
      <c r="AX975" s="2"/>
      <c r="AY975" s="2"/>
      <c r="AZ975" s="2"/>
      <c r="BA975" s="2"/>
      <c r="BB975" s="2"/>
      <c r="BC975" s="2"/>
      <c r="BD975" s="2"/>
      <c r="BE975" s="2"/>
    </row>
    <row r="976" ht="13.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c r="AA976" s="2"/>
      <c r="AB976" s="2"/>
      <c r="AC976" s="2"/>
      <c r="AD976" s="2"/>
      <c r="AE976" s="2"/>
      <c r="AF976" s="2"/>
      <c r="AG976" s="2"/>
      <c r="AH976" s="2"/>
      <c r="AI976" s="2"/>
      <c r="AJ976" s="2"/>
      <c r="AK976" s="2"/>
      <c r="AL976" s="2"/>
      <c r="AM976" s="2"/>
      <c r="AN976" s="2"/>
      <c r="AO976" s="2"/>
      <c r="AP976" s="2"/>
      <c r="AQ976" s="2"/>
      <c r="AR976" s="2"/>
      <c r="AS976" s="2"/>
      <c r="AT976" s="2"/>
      <c r="AU976" s="2"/>
      <c r="AV976" s="2"/>
      <c r="AW976" s="2"/>
      <c r="AX976" s="2"/>
      <c r="AY976" s="2"/>
      <c r="AZ976" s="2"/>
      <c r="BA976" s="2"/>
      <c r="BB976" s="2"/>
      <c r="BC976" s="2"/>
      <c r="BD976" s="2"/>
      <c r="BE976" s="2"/>
    </row>
    <row r="977" ht="13.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c r="AA977" s="2"/>
      <c r="AB977" s="2"/>
      <c r="AC977" s="2"/>
      <c r="AD977" s="2"/>
      <c r="AE977" s="2"/>
      <c r="AF977" s="2"/>
      <c r="AG977" s="2"/>
      <c r="AH977" s="2"/>
      <c r="AI977" s="2"/>
      <c r="AJ977" s="2"/>
      <c r="AK977" s="2"/>
      <c r="AL977" s="2"/>
      <c r="AM977" s="2"/>
      <c r="AN977" s="2"/>
      <c r="AO977" s="2"/>
      <c r="AP977" s="2"/>
      <c r="AQ977" s="2"/>
      <c r="AR977" s="2"/>
      <c r="AS977" s="2"/>
      <c r="AT977" s="2"/>
      <c r="AU977" s="2"/>
      <c r="AV977" s="2"/>
      <c r="AW977" s="2"/>
      <c r="AX977" s="2"/>
      <c r="AY977" s="2"/>
      <c r="AZ977" s="2"/>
      <c r="BA977" s="2"/>
      <c r="BB977" s="2"/>
      <c r="BC977" s="2"/>
      <c r="BD977" s="2"/>
      <c r="BE977" s="2"/>
    </row>
    <row r="978" ht="13.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c r="AA978" s="2"/>
      <c r="AB978" s="2"/>
      <c r="AC978" s="2"/>
      <c r="AD978" s="2"/>
      <c r="AE978" s="2"/>
      <c r="AF978" s="2"/>
      <c r="AG978" s="2"/>
      <c r="AH978" s="2"/>
      <c r="AI978" s="2"/>
      <c r="AJ978" s="2"/>
      <c r="AK978" s="2"/>
      <c r="AL978" s="2"/>
      <c r="AM978" s="2"/>
      <c r="AN978" s="2"/>
      <c r="AO978" s="2"/>
      <c r="AP978" s="2"/>
      <c r="AQ978" s="2"/>
      <c r="AR978" s="2"/>
      <c r="AS978" s="2"/>
      <c r="AT978" s="2"/>
      <c r="AU978" s="2"/>
      <c r="AV978" s="2"/>
      <c r="AW978" s="2"/>
      <c r="AX978" s="2"/>
      <c r="AY978" s="2"/>
      <c r="AZ978" s="2"/>
      <c r="BA978" s="2"/>
      <c r="BB978" s="2"/>
      <c r="BC978" s="2"/>
      <c r="BD978" s="2"/>
      <c r="BE978" s="2"/>
    </row>
    <row r="979" ht="13.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c r="AA979" s="2"/>
      <c r="AB979" s="2"/>
      <c r="AC979" s="2"/>
      <c r="AD979" s="2"/>
      <c r="AE979" s="2"/>
      <c r="AF979" s="2"/>
      <c r="AG979" s="2"/>
      <c r="AH979" s="2"/>
      <c r="AI979" s="2"/>
      <c r="AJ979" s="2"/>
      <c r="AK979" s="2"/>
      <c r="AL979" s="2"/>
      <c r="AM979" s="2"/>
      <c r="AN979" s="2"/>
      <c r="AO979" s="2"/>
      <c r="AP979" s="2"/>
      <c r="AQ979" s="2"/>
      <c r="AR979" s="2"/>
      <c r="AS979" s="2"/>
      <c r="AT979" s="2"/>
      <c r="AU979" s="2"/>
      <c r="AV979" s="2"/>
      <c r="AW979" s="2"/>
      <c r="AX979" s="2"/>
      <c r="AY979" s="2"/>
      <c r="AZ979" s="2"/>
      <c r="BA979" s="2"/>
      <c r="BB979" s="2"/>
      <c r="BC979" s="2"/>
      <c r="BD979" s="2"/>
      <c r="BE979" s="2"/>
    </row>
    <row r="980" ht="13.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c r="AA980" s="2"/>
      <c r="AB980" s="2"/>
      <c r="AC980" s="2"/>
      <c r="AD980" s="2"/>
      <c r="AE980" s="2"/>
      <c r="AF980" s="2"/>
      <c r="AG980" s="2"/>
      <c r="AH980" s="2"/>
      <c r="AI980" s="2"/>
      <c r="AJ980" s="2"/>
      <c r="AK980" s="2"/>
      <c r="AL980" s="2"/>
      <c r="AM980" s="2"/>
      <c r="AN980" s="2"/>
      <c r="AO980" s="2"/>
      <c r="AP980" s="2"/>
      <c r="AQ980" s="2"/>
      <c r="AR980" s="2"/>
      <c r="AS980" s="2"/>
      <c r="AT980" s="2"/>
      <c r="AU980" s="2"/>
      <c r="AV980" s="2"/>
      <c r="AW980" s="2"/>
      <c r="AX980" s="2"/>
      <c r="AY980" s="2"/>
      <c r="AZ980" s="2"/>
      <c r="BA980" s="2"/>
      <c r="BB980" s="2"/>
      <c r="BC980" s="2"/>
      <c r="BD980" s="2"/>
      <c r="BE980" s="2"/>
    </row>
    <row r="981" ht="13.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c r="AA981" s="2"/>
      <c r="AB981" s="2"/>
      <c r="AC981" s="2"/>
      <c r="AD981" s="2"/>
      <c r="AE981" s="2"/>
      <c r="AF981" s="2"/>
      <c r="AG981" s="2"/>
      <c r="AH981" s="2"/>
      <c r="AI981" s="2"/>
      <c r="AJ981" s="2"/>
      <c r="AK981" s="2"/>
      <c r="AL981" s="2"/>
      <c r="AM981" s="2"/>
      <c r="AN981" s="2"/>
      <c r="AO981" s="2"/>
      <c r="AP981" s="2"/>
      <c r="AQ981" s="2"/>
      <c r="AR981" s="2"/>
      <c r="AS981" s="2"/>
      <c r="AT981" s="2"/>
      <c r="AU981" s="2"/>
      <c r="AV981" s="2"/>
      <c r="AW981" s="2"/>
      <c r="AX981" s="2"/>
      <c r="AY981" s="2"/>
      <c r="AZ981" s="2"/>
      <c r="BA981" s="2"/>
      <c r="BB981" s="2"/>
      <c r="BC981" s="2"/>
      <c r="BD981" s="2"/>
      <c r="BE981" s="2"/>
    </row>
    <row r="982" ht="13.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c r="AA982" s="2"/>
      <c r="AB982" s="2"/>
      <c r="AC982" s="2"/>
      <c r="AD982" s="2"/>
      <c r="AE982" s="2"/>
      <c r="AF982" s="2"/>
      <c r="AG982" s="2"/>
      <c r="AH982" s="2"/>
      <c r="AI982" s="2"/>
      <c r="AJ982" s="2"/>
      <c r="AK982" s="2"/>
      <c r="AL982" s="2"/>
      <c r="AM982" s="2"/>
      <c r="AN982" s="2"/>
      <c r="AO982" s="2"/>
      <c r="AP982" s="2"/>
      <c r="AQ982" s="2"/>
      <c r="AR982" s="2"/>
      <c r="AS982" s="2"/>
      <c r="AT982" s="2"/>
      <c r="AU982" s="2"/>
      <c r="AV982" s="2"/>
      <c r="AW982" s="2"/>
      <c r="AX982" s="2"/>
      <c r="AY982" s="2"/>
      <c r="AZ982" s="2"/>
      <c r="BA982" s="2"/>
      <c r="BB982" s="2"/>
      <c r="BC982" s="2"/>
      <c r="BD982" s="2"/>
      <c r="BE982" s="2"/>
    </row>
    <row r="983" ht="13.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c r="AA983" s="2"/>
      <c r="AB983" s="2"/>
      <c r="AC983" s="2"/>
      <c r="AD983" s="2"/>
      <c r="AE983" s="2"/>
      <c r="AF983" s="2"/>
      <c r="AG983" s="2"/>
      <c r="AH983" s="2"/>
      <c r="AI983" s="2"/>
      <c r="AJ983" s="2"/>
      <c r="AK983" s="2"/>
      <c r="AL983" s="2"/>
      <c r="AM983" s="2"/>
      <c r="AN983" s="2"/>
      <c r="AO983" s="2"/>
      <c r="AP983" s="2"/>
      <c r="AQ983" s="2"/>
      <c r="AR983" s="2"/>
      <c r="AS983" s="2"/>
      <c r="AT983" s="2"/>
      <c r="AU983" s="2"/>
      <c r="AV983" s="2"/>
      <c r="AW983" s="2"/>
      <c r="AX983" s="2"/>
      <c r="AY983" s="2"/>
      <c r="AZ983" s="2"/>
      <c r="BA983" s="2"/>
      <c r="BB983" s="2"/>
      <c r="BC983" s="2"/>
      <c r="BD983" s="2"/>
      <c r="BE983" s="2"/>
    </row>
    <row r="984" ht="13.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c r="AA984" s="2"/>
      <c r="AB984" s="2"/>
      <c r="AC984" s="2"/>
      <c r="AD984" s="2"/>
      <c r="AE984" s="2"/>
      <c r="AF984" s="2"/>
      <c r="AG984" s="2"/>
      <c r="AH984" s="2"/>
      <c r="AI984" s="2"/>
      <c r="AJ984" s="2"/>
      <c r="AK984" s="2"/>
      <c r="AL984" s="2"/>
      <c r="AM984" s="2"/>
      <c r="AN984" s="2"/>
      <c r="AO984" s="2"/>
      <c r="AP984" s="2"/>
      <c r="AQ984" s="2"/>
      <c r="AR984" s="2"/>
      <c r="AS984" s="2"/>
      <c r="AT984" s="2"/>
      <c r="AU984" s="2"/>
      <c r="AV984" s="2"/>
      <c r="AW984" s="2"/>
      <c r="AX984" s="2"/>
      <c r="AY984" s="2"/>
      <c r="AZ984" s="2"/>
      <c r="BA984" s="2"/>
      <c r="BB984" s="2"/>
      <c r="BC984" s="2"/>
      <c r="BD984" s="2"/>
      <c r="BE984" s="2"/>
    </row>
    <row r="985" ht="13.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c r="AA985" s="2"/>
      <c r="AB985" s="2"/>
      <c r="AC985" s="2"/>
      <c r="AD985" s="2"/>
      <c r="AE985" s="2"/>
      <c r="AF985" s="2"/>
      <c r="AG985" s="2"/>
      <c r="AH985" s="2"/>
      <c r="AI985" s="2"/>
      <c r="AJ985" s="2"/>
      <c r="AK985" s="2"/>
      <c r="AL985" s="2"/>
      <c r="AM985" s="2"/>
      <c r="AN985" s="2"/>
      <c r="AO985" s="2"/>
      <c r="AP985" s="2"/>
      <c r="AQ985" s="2"/>
      <c r="AR985" s="2"/>
      <c r="AS985" s="2"/>
      <c r="AT985" s="2"/>
      <c r="AU985" s="2"/>
      <c r="AV985" s="2"/>
      <c r="AW985" s="2"/>
      <c r="AX985" s="2"/>
      <c r="AY985" s="2"/>
      <c r="AZ985" s="2"/>
      <c r="BA985" s="2"/>
      <c r="BB985" s="2"/>
      <c r="BC985" s="2"/>
      <c r="BD985" s="2"/>
      <c r="BE985" s="2"/>
    </row>
    <row r="986" ht="13.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c r="AA986" s="2"/>
      <c r="AB986" s="2"/>
      <c r="AC986" s="2"/>
      <c r="AD986" s="2"/>
      <c r="AE986" s="2"/>
      <c r="AF986" s="2"/>
      <c r="AG986" s="2"/>
      <c r="AH986" s="2"/>
      <c r="AI986" s="2"/>
      <c r="AJ986" s="2"/>
      <c r="AK986" s="2"/>
      <c r="AL986" s="2"/>
      <c r="AM986" s="2"/>
      <c r="AN986" s="2"/>
      <c r="AO986" s="2"/>
      <c r="AP986" s="2"/>
      <c r="AQ986" s="2"/>
      <c r="AR986" s="2"/>
      <c r="AS986" s="2"/>
      <c r="AT986" s="2"/>
      <c r="AU986" s="2"/>
      <c r="AV986" s="2"/>
      <c r="AW986" s="2"/>
      <c r="AX986" s="2"/>
      <c r="AY986" s="2"/>
      <c r="AZ986" s="2"/>
      <c r="BA986" s="2"/>
      <c r="BB986" s="2"/>
      <c r="BC986" s="2"/>
      <c r="BD986" s="2"/>
      <c r="BE986" s="2"/>
    </row>
    <row r="987" ht="13.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c r="AA987" s="2"/>
      <c r="AB987" s="2"/>
      <c r="AC987" s="2"/>
      <c r="AD987" s="2"/>
      <c r="AE987" s="2"/>
      <c r="AF987" s="2"/>
      <c r="AG987" s="2"/>
      <c r="AH987" s="2"/>
      <c r="AI987" s="2"/>
      <c r="AJ987" s="2"/>
      <c r="AK987" s="2"/>
      <c r="AL987" s="2"/>
      <c r="AM987" s="2"/>
      <c r="AN987" s="2"/>
      <c r="AO987" s="2"/>
      <c r="AP987" s="2"/>
      <c r="AQ987" s="2"/>
      <c r="AR987" s="2"/>
      <c r="AS987" s="2"/>
      <c r="AT987" s="2"/>
      <c r="AU987" s="2"/>
      <c r="AV987" s="2"/>
      <c r="AW987" s="2"/>
      <c r="AX987" s="2"/>
      <c r="AY987" s="2"/>
      <c r="AZ987" s="2"/>
      <c r="BA987" s="2"/>
      <c r="BB987" s="2"/>
      <c r="BC987" s="2"/>
      <c r="BD987" s="2"/>
      <c r="BE987" s="2"/>
    </row>
    <row r="988" ht="13.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c r="AA988" s="2"/>
      <c r="AB988" s="2"/>
      <c r="AC988" s="2"/>
      <c r="AD988" s="2"/>
      <c r="AE988" s="2"/>
      <c r="AF988" s="2"/>
      <c r="AG988" s="2"/>
      <c r="AH988" s="2"/>
      <c r="AI988" s="2"/>
      <c r="AJ988" s="2"/>
      <c r="AK988" s="2"/>
      <c r="AL988" s="2"/>
      <c r="AM988" s="2"/>
      <c r="AN988" s="2"/>
      <c r="AO988" s="2"/>
      <c r="AP988" s="2"/>
      <c r="AQ988" s="2"/>
      <c r="AR988" s="2"/>
      <c r="AS988" s="2"/>
      <c r="AT988" s="2"/>
      <c r="AU988" s="2"/>
      <c r="AV988" s="2"/>
      <c r="AW988" s="2"/>
      <c r="AX988" s="2"/>
      <c r="AY988" s="2"/>
      <c r="AZ988" s="2"/>
      <c r="BA988" s="2"/>
      <c r="BB988" s="2"/>
      <c r="BC988" s="2"/>
      <c r="BD988" s="2"/>
      <c r="BE988" s="2"/>
    </row>
    <row r="989" ht="13.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c r="AA989" s="2"/>
      <c r="AB989" s="2"/>
      <c r="AC989" s="2"/>
      <c r="AD989" s="2"/>
      <c r="AE989" s="2"/>
      <c r="AF989" s="2"/>
      <c r="AG989" s="2"/>
      <c r="AH989" s="2"/>
      <c r="AI989" s="2"/>
      <c r="AJ989" s="2"/>
      <c r="AK989" s="2"/>
      <c r="AL989" s="2"/>
      <c r="AM989" s="2"/>
      <c r="AN989" s="2"/>
      <c r="AO989" s="2"/>
      <c r="AP989" s="2"/>
      <c r="AQ989" s="2"/>
      <c r="AR989" s="2"/>
      <c r="AS989" s="2"/>
      <c r="AT989" s="2"/>
      <c r="AU989" s="2"/>
      <c r="AV989" s="2"/>
      <c r="AW989" s="2"/>
      <c r="AX989" s="2"/>
      <c r="AY989" s="2"/>
      <c r="AZ989" s="2"/>
      <c r="BA989" s="2"/>
      <c r="BB989" s="2"/>
      <c r="BC989" s="2"/>
      <c r="BD989" s="2"/>
      <c r="BE989" s="2"/>
    </row>
    <row r="990" ht="13.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c r="AA990" s="2"/>
      <c r="AB990" s="2"/>
      <c r="AC990" s="2"/>
      <c r="AD990" s="2"/>
      <c r="AE990" s="2"/>
      <c r="AF990" s="2"/>
      <c r="AG990" s="2"/>
      <c r="AH990" s="2"/>
      <c r="AI990" s="2"/>
      <c r="AJ990" s="2"/>
      <c r="AK990" s="2"/>
      <c r="AL990" s="2"/>
      <c r="AM990" s="2"/>
      <c r="AN990" s="2"/>
      <c r="AO990" s="2"/>
      <c r="AP990" s="2"/>
      <c r="AQ990" s="2"/>
      <c r="AR990" s="2"/>
      <c r="AS990" s="2"/>
      <c r="AT990" s="2"/>
      <c r="AU990" s="2"/>
      <c r="AV990" s="2"/>
      <c r="AW990" s="2"/>
      <c r="AX990" s="2"/>
      <c r="AY990" s="2"/>
      <c r="AZ990" s="2"/>
      <c r="BA990" s="2"/>
      <c r="BB990" s="2"/>
      <c r="BC990" s="2"/>
      <c r="BD990" s="2"/>
      <c r="BE990" s="2"/>
    </row>
    <row r="991" ht="13.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c r="AA991" s="2"/>
      <c r="AB991" s="2"/>
      <c r="AC991" s="2"/>
      <c r="AD991" s="2"/>
      <c r="AE991" s="2"/>
      <c r="AF991" s="2"/>
      <c r="AG991" s="2"/>
      <c r="AH991" s="2"/>
      <c r="AI991" s="2"/>
      <c r="AJ991" s="2"/>
      <c r="AK991" s="2"/>
      <c r="AL991" s="2"/>
      <c r="AM991" s="2"/>
      <c r="AN991" s="2"/>
      <c r="AO991" s="2"/>
      <c r="AP991" s="2"/>
      <c r="AQ991" s="2"/>
      <c r="AR991" s="2"/>
      <c r="AS991" s="2"/>
      <c r="AT991" s="2"/>
      <c r="AU991" s="2"/>
      <c r="AV991" s="2"/>
      <c r="AW991" s="2"/>
      <c r="AX991" s="2"/>
      <c r="AY991" s="2"/>
      <c r="AZ991" s="2"/>
      <c r="BA991" s="2"/>
      <c r="BB991" s="2"/>
      <c r="BC991" s="2"/>
      <c r="BD991" s="2"/>
      <c r="BE991" s="2"/>
    </row>
    <row r="992" ht="13.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c r="AA992" s="2"/>
      <c r="AB992" s="2"/>
      <c r="AC992" s="2"/>
      <c r="AD992" s="2"/>
      <c r="AE992" s="2"/>
      <c r="AF992" s="2"/>
      <c r="AG992" s="2"/>
      <c r="AH992" s="2"/>
      <c r="AI992" s="2"/>
      <c r="AJ992" s="2"/>
      <c r="AK992" s="2"/>
      <c r="AL992" s="2"/>
      <c r="AM992" s="2"/>
      <c r="AN992" s="2"/>
      <c r="AO992" s="2"/>
      <c r="AP992" s="2"/>
      <c r="AQ992" s="2"/>
      <c r="AR992" s="2"/>
      <c r="AS992" s="2"/>
      <c r="AT992" s="2"/>
      <c r="AU992" s="2"/>
      <c r="AV992" s="2"/>
      <c r="AW992" s="2"/>
      <c r="AX992" s="2"/>
      <c r="AY992" s="2"/>
      <c r="AZ992" s="2"/>
      <c r="BA992" s="2"/>
      <c r="BB992" s="2"/>
      <c r="BC992" s="2"/>
      <c r="BD992" s="2"/>
      <c r="BE992" s="2"/>
    </row>
    <row r="993" ht="13.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c r="AA993" s="2"/>
      <c r="AB993" s="2"/>
      <c r="AC993" s="2"/>
      <c r="AD993" s="2"/>
      <c r="AE993" s="2"/>
      <c r="AF993" s="2"/>
      <c r="AG993" s="2"/>
      <c r="AH993" s="2"/>
      <c r="AI993" s="2"/>
      <c r="AJ993" s="2"/>
      <c r="AK993" s="2"/>
      <c r="AL993" s="2"/>
      <c r="AM993" s="2"/>
      <c r="AN993" s="2"/>
      <c r="AO993" s="2"/>
      <c r="AP993" s="2"/>
      <c r="AQ993" s="2"/>
      <c r="AR993" s="2"/>
      <c r="AS993" s="2"/>
      <c r="AT993" s="2"/>
      <c r="AU993" s="2"/>
      <c r="AV993" s="2"/>
      <c r="AW993" s="2"/>
      <c r="AX993" s="2"/>
      <c r="AY993" s="2"/>
      <c r="AZ993" s="2"/>
      <c r="BA993" s="2"/>
      <c r="BB993" s="2"/>
      <c r="BC993" s="2"/>
      <c r="BD993" s="2"/>
      <c r="BE993" s="2"/>
    </row>
    <row r="994" ht="13.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c r="AA994" s="2"/>
      <c r="AB994" s="2"/>
      <c r="AC994" s="2"/>
      <c r="AD994" s="2"/>
      <c r="AE994" s="2"/>
      <c r="AF994" s="2"/>
      <c r="AG994" s="2"/>
      <c r="AH994" s="2"/>
      <c r="AI994" s="2"/>
      <c r="AJ994" s="2"/>
      <c r="AK994" s="2"/>
      <c r="AL994" s="2"/>
      <c r="AM994" s="2"/>
      <c r="AN994" s="2"/>
      <c r="AO994" s="2"/>
      <c r="AP994" s="2"/>
      <c r="AQ994" s="2"/>
      <c r="AR994" s="2"/>
      <c r="AS994" s="2"/>
      <c r="AT994" s="2"/>
      <c r="AU994" s="2"/>
      <c r="AV994" s="2"/>
      <c r="AW994" s="2"/>
      <c r="AX994" s="2"/>
      <c r="AY994" s="2"/>
      <c r="AZ994" s="2"/>
      <c r="BA994" s="2"/>
      <c r="BB994" s="2"/>
      <c r="BC994" s="2"/>
      <c r="BD994" s="2"/>
      <c r="BE994" s="2"/>
    </row>
    <row r="995" ht="13.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c r="AA995" s="2"/>
      <c r="AB995" s="2"/>
      <c r="AC995" s="2"/>
      <c r="AD995" s="2"/>
      <c r="AE995" s="2"/>
      <c r="AF995" s="2"/>
      <c r="AG995" s="2"/>
      <c r="AH995" s="2"/>
      <c r="AI995" s="2"/>
      <c r="AJ995" s="2"/>
      <c r="AK995" s="2"/>
      <c r="AL995" s="2"/>
      <c r="AM995" s="2"/>
      <c r="AN995" s="2"/>
      <c r="AO995" s="2"/>
      <c r="AP995" s="2"/>
      <c r="AQ995" s="2"/>
      <c r="AR995" s="2"/>
      <c r="AS995" s="2"/>
      <c r="AT995" s="2"/>
      <c r="AU995" s="2"/>
      <c r="AV995" s="2"/>
      <c r="AW995" s="2"/>
      <c r="AX995" s="2"/>
      <c r="AY995" s="2"/>
      <c r="AZ995" s="2"/>
      <c r="BA995" s="2"/>
      <c r="BB995" s="2"/>
      <c r="BC995" s="2"/>
      <c r="BD995" s="2"/>
      <c r="BE995" s="2"/>
    </row>
    <row r="996" ht="13.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c r="AA996" s="2"/>
      <c r="AB996" s="2"/>
      <c r="AC996" s="2"/>
      <c r="AD996" s="2"/>
      <c r="AE996" s="2"/>
      <c r="AF996" s="2"/>
      <c r="AG996" s="2"/>
      <c r="AH996" s="2"/>
      <c r="AI996" s="2"/>
      <c r="AJ996" s="2"/>
      <c r="AK996" s="2"/>
      <c r="AL996" s="2"/>
      <c r="AM996" s="2"/>
      <c r="AN996" s="2"/>
      <c r="AO996" s="2"/>
      <c r="AP996" s="2"/>
      <c r="AQ996" s="2"/>
      <c r="AR996" s="2"/>
      <c r="AS996" s="2"/>
      <c r="AT996" s="2"/>
      <c r="AU996" s="2"/>
      <c r="AV996" s="2"/>
      <c r="AW996" s="2"/>
      <c r="AX996" s="2"/>
      <c r="AY996" s="2"/>
      <c r="AZ996" s="2"/>
      <c r="BA996" s="2"/>
      <c r="BB996" s="2"/>
      <c r="BC996" s="2"/>
      <c r="BD996" s="2"/>
      <c r="BE996" s="2"/>
    </row>
    <row r="997" ht="13.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c r="AA997" s="2"/>
      <c r="AB997" s="2"/>
      <c r="AC997" s="2"/>
      <c r="AD997" s="2"/>
      <c r="AE997" s="2"/>
      <c r="AF997" s="2"/>
      <c r="AG997" s="2"/>
      <c r="AH997" s="2"/>
      <c r="AI997" s="2"/>
      <c r="AJ997" s="2"/>
      <c r="AK997" s="2"/>
      <c r="AL997" s="2"/>
      <c r="AM997" s="2"/>
      <c r="AN997" s="2"/>
      <c r="AO997" s="2"/>
      <c r="AP997" s="2"/>
      <c r="AQ997" s="2"/>
      <c r="AR997" s="2"/>
      <c r="AS997" s="2"/>
      <c r="AT997" s="2"/>
      <c r="AU997" s="2"/>
      <c r="AV997" s="2"/>
      <c r="AW997" s="2"/>
      <c r="AX997" s="2"/>
      <c r="AY997" s="2"/>
      <c r="AZ997" s="2"/>
      <c r="BA997" s="2"/>
      <c r="BB997" s="2"/>
      <c r="BC997" s="2"/>
      <c r="BD997" s="2"/>
      <c r="BE997" s="2"/>
    </row>
    <row r="998" ht="13.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c r="AA998" s="2"/>
      <c r="AB998" s="2"/>
      <c r="AC998" s="2"/>
      <c r="AD998" s="2"/>
      <c r="AE998" s="2"/>
      <c r="AF998" s="2"/>
      <c r="AG998" s="2"/>
      <c r="AH998" s="2"/>
      <c r="AI998" s="2"/>
      <c r="AJ998" s="2"/>
      <c r="AK998" s="2"/>
      <c r="AL998" s="2"/>
      <c r="AM998" s="2"/>
      <c r="AN998" s="2"/>
      <c r="AO998" s="2"/>
      <c r="AP998" s="2"/>
      <c r="AQ998" s="2"/>
      <c r="AR998" s="2"/>
      <c r="AS998" s="2"/>
      <c r="AT998" s="2"/>
      <c r="AU998" s="2"/>
      <c r="AV998" s="2"/>
      <c r="AW998" s="2"/>
      <c r="AX998" s="2"/>
      <c r="AY998" s="2"/>
      <c r="AZ998" s="2"/>
      <c r="BA998" s="2"/>
      <c r="BB998" s="2"/>
      <c r="BC998" s="2"/>
      <c r="BD998" s="2"/>
      <c r="BE998" s="2"/>
    </row>
    <row r="999" ht="13.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c r="AA999" s="2"/>
      <c r="AB999" s="2"/>
      <c r="AC999" s="2"/>
      <c r="AD999" s="2"/>
      <c r="AE999" s="2"/>
      <c r="AF999" s="2"/>
      <c r="AG999" s="2"/>
      <c r="AH999" s="2"/>
      <c r="AI999" s="2"/>
      <c r="AJ999" s="2"/>
      <c r="AK999" s="2"/>
      <c r="AL999" s="2"/>
      <c r="AM999" s="2"/>
      <c r="AN999" s="2"/>
      <c r="AO999" s="2"/>
      <c r="AP999" s="2"/>
      <c r="AQ999" s="2"/>
      <c r="AR999" s="2"/>
      <c r="AS999" s="2"/>
      <c r="AT999" s="2"/>
      <c r="AU999" s="2"/>
      <c r="AV999" s="2"/>
      <c r="AW999" s="2"/>
      <c r="AX999" s="2"/>
      <c r="AY999" s="2"/>
      <c r="AZ999" s="2"/>
      <c r="BA999" s="2"/>
      <c r="BB999" s="2"/>
      <c r="BC999" s="2"/>
      <c r="BD999" s="2"/>
      <c r="BE999" s="2"/>
    </row>
    <row r="1000" ht="13.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c r="AA1000" s="2"/>
      <c r="AB1000" s="2"/>
      <c r="AC1000" s="2"/>
      <c r="AD1000" s="2"/>
      <c r="AE1000" s="2"/>
      <c r="AF1000" s="2"/>
      <c r="AG1000" s="2"/>
      <c r="AH1000" s="2"/>
      <c r="AI1000" s="2"/>
      <c r="AJ1000" s="2"/>
      <c r="AK1000" s="2"/>
      <c r="AL1000" s="2"/>
      <c r="AM1000" s="2"/>
      <c r="AN1000" s="2"/>
      <c r="AO1000" s="2"/>
      <c r="AP1000" s="2"/>
      <c r="AQ1000" s="2"/>
      <c r="AR1000" s="2"/>
      <c r="AS1000" s="2"/>
      <c r="AT1000" s="2"/>
      <c r="AU1000" s="2"/>
      <c r="AV1000" s="2"/>
      <c r="AW1000" s="2"/>
      <c r="AX1000" s="2"/>
      <c r="AY1000" s="2"/>
      <c r="AZ1000" s="2"/>
      <c r="BA1000" s="2"/>
      <c r="BB1000" s="2"/>
      <c r="BC1000" s="2"/>
      <c r="BD1000" s="2"/>
      <c r="BE1000" s="2"/>
    </row>
  </sheetData>
  <mergeCells count="208">
    <mergeCell ref="C83:AK83"/>
    <mergeCell ref="I84:AK84"/>
    <mergeCell ref="I85:AK85"/>
    <mergeCell ref="I86:AK86"/>
    <mergeCell ref="C87:AK87"/>
    <mergeCell ref="B89:AK89"/>
    <mergeCell ref="T91:AF91"/>
    <mergeCell ref="B91:Q91"/>
    <mergeCell ref="B92:Q92"/>
    <mergeCell ref="T92:AF92"/>
    <mergeCell ref="AQ95:BE95"/>
    <mergeCell ref="D98:AI98"/>
    <mergeCell ref="G99:AJ99"/>
    <mergeCell ref="AQ99:BE99"/>
    <mergeCell ref="B111:E111"/>
    <mergeCell ref="B112:E115"/>
    <mergeCell ref="B116:E119"/>
    <mergeCell ref="B120:E124"/>
    <mergeCell ref="B125:E128"/>
    <mergeCell ref="B102:AJ102"/>
    <mergeCell ref="B103:AJ103"/>
    <mergeCell ref="AI105:AK105"/>
    <mergeCell ref="C106:AK106"/>
    <mergeCell ref="C109:AK109"/>
    <mergeCell ref="F111:AK111"/>
    <mergeCell ref="G112:AK112"/>
    <mergeCell ref="G113:AJ113"/>
    <mergeCell ref="G114:AK114"/>
    <mergeCell ref="G115:AJ115"/>
    <mergeCell ref="G116:AK116"/>
    <mergeCell ref="G117:AJ117"/>
    <mergeCell ref="G118:AJ118"/>
    <mergeCell ref="G119:AK119"/>
    <mergeCell ref="AQ120:BE124"/>
    <mergeCell ref="AQ125:BE128"/>
    <mergeCell ref="AQ129:BE129"/>
    <mergeCell ref="AI108:AK108"/>
    <mergeCell ref="AN112:AN115"/>
    <mergeCell ref="AQ112:BE115"/>
    <mergeCell ref="AN116:AN119"/>
    <mergeCell ref="AQ116:BE119"/>
    <mergeCell ref="AN120:AN124"/>
    <mergeCell ref="AN125:AN128"/>
    <mergeCell ref="G120:AJ120"/>
    <mergeCell ref="G121:AK121"/>
    <mergeCell ref="G122:AK122"/>
    <mergeCell ref="G123:AK123"/>
    <mergeCell ref="G124:AK124"/>
    <mergeCell ref="G125:AK125"/>
    <mergeCell ref="G126:AK126"/>
    <mergeCell ref="G131:AK131"/>
    <mergeCell ref="G132:AJ132"/>
    <mergeCell ref="G127:AK127"/>
    <mergeCell ref="G128:AK128"/>
    <mergeCell ref="B129:E135"/>
    <mergeCell ref="G129:AJ129"/>
    <mergeCell ref="AN129:AN135"/>
    <mergeCell ref="G130:AJ130"/>
    <mergeCell ref="AQ130:BE135"/>
    <mergeCell ref="G135:AK135"/>
    <mergeCell ref="G133:AK133"/>
    <mergeCell ref="G134:AK134"/>
    <mergeCell ref="B136:E139"/>
    <mergeCell ref="G136:AK136"/>
    <mergeCell ref="AN136:AN139"/>
    <mergeCell ref="AQ136:BE139"/>
    <mergeCell ref="G137:AJ137"/>
    <mergeCell ref="G138:AJ138"/>
    <mergeCell ref="G139:AJ139"/>
    <mergeCell ref="B142:AK142"/>
    <mergeCell ref="C144:AK144"/>
    <mergeCell ref="C147:AJ147"/>
    <mergeCell ref="E149:F149"/>
    <mergeCell ref="H149:I149"/>
    <mergeCell ref="R149:AI149"/>
    <mergeCell ref="K149:L149"/>
    <mergeCell ref="O149:Q149"/>
    <mergeCell ref="O150:Q150"/>
    <mergeCell ref="R150:S150"/>
    <mergeCell ref="T150:X150"/>
    <mergeCell ref="Y150:Z150"/>
    <mergeCell ref="AA150:AI150"/>
    <mergeCell ref="C163:I163"/>
    <mergeCell ref="C164:I164"/>
    <mergeCell ref="C165:I165"/>
    <mergeCell ref="C18:V18"/>
    <mergeCell ref="W18:AB18"/>
    <mergeCell ref="C19:V19"/>
    <mergeCell ref="W19:AB19"/>
    <mergeCell ref="W20:AB20"/>
    <mergeCell ref="AE20:AE21"/>
    <mergeCell ref="AQ20:BE20"/>
    <mergeCell ref="W21:AB21"/>
    <mergeCell ref="C20:V20"/>
    <mergeCell ref="C21:V21"/>
    <mergeCell ref="C23:AK23"/>
    <mergeCell ref="Q26:V26"/>
    <mergeCell ref="Y26:Y30"/>
    <mergeCell ref="AQ26:BE30"/>
    <mergeCell ref="Q27:V27"/>
    <mergeCell ref="C34:P34"/>
    <mergeCell ref="Q34:V34"/>
    <mergeCell ref="AQ43:BE44"/>
    <mergeCell ref="B44:E44"/>
    <mergeCell ref="F44:AK44"/>
    <mergeCell ref="AQ54:BE54"/>
    <mergeCell ref="AQ55:BE55"/>
    <mergeCell ref="C30:P30"/>
    <mergeCell ref="Q30:V30"/>
    <mergeCell ref="B31:B34"/>
    <mergeCell ref="C31:P31"/>
    <mergeCell ref="Q31:V31"/>
    <mergeCell ref="C32:P32"/>
    <mergeCell ref="Q32:V32"/>
    <mergeCell ref="C33:P33"/>
    <mergeCell ref="Q33:V33"/>
    <mergeCell ref="C37:AK37"/>
    <mergeCell ref="C38:AK38"/>
    <mergeCell ref="C39:AK39"/>
    <mergeCell ref="B41:AK41"/>
    <mergeCell ref="C42:AK42"/>
    <mergeCell ref="B43:E43"/>
    <mergeCell ref="F43:AK43"/>
    <mergeCell ref="B46:AK46"/>
    <mergeCell ref="B47:AK47"/>
    <mergeCell ref="B48:AJ48"/>
    <mergeCell ref="B49:S49"/>
    <mergeCell ref="T49:X49"/>
    <mergeCell ref="T55:X55"/>
    <mergeCell ref="AB55:AD55"/>
    <mergeCell ref="B50:S50"/>
    <mergeCell ref="T50:X50"/>
    <mergeCell ref="B52:AK52"/>
    <mergeCell ref="B53:AJ53"/>
    <mergeCell ref="B54:S54"/>
    <mergeCell ref="T54:X54"/>
    <mergeCell ref="B55:S55"/>
    <mergeCell ref="C56:S56"/>
    <mergeCell ref="T56:X56"/>
    <mergeCell ref="B60:C60"/>
    <mergeCell ref="D60:Z60"/>
    <mergeCell ref="AI60:AK60"/>
    <mergeCell ref="C63:T63"/>
    <mergeCell ref="C64:D64"/>
    <mergeCell ref="D71:AK71"/>
    <mergeCell ref="J72:AK72"/>
    <mergeCell ref="J73:AK73"/>
    <mergeCell ref="AQ73:BE73"/>
    <mergeCell ref="S74:AK74"/>
    <mergeCell ref="J75:AK75"/>
    <mergeCell ref="AQ75:BE75"/>
    <mergeCell ref="H74:H75"/>
    <mergeCell ref="I74:I75"/>
    <mergeCell ref="E64:R64"/>
    <mergeCell ref="C69:R69"/>
    <mergeCell ref="C70:D70"/>
    <mergeCell ref="E70:R70"/>
    <mergeCell ref="B71:B75"/>
    <mergeCell ref="C72:C75"/>
    <mergeCell ref="I72:I73"/>
    <mergeCell ref="Z1:AC1"/>
    <mergeCell ref="AD1:AK1"/>
    <mergeCell ref="B3:AL3"/>
    <mergeCell ref="B6:G6"/>
    <mergeCell ref="H6:AK6"/>
    <mergeCell ref="B7:G7"/>
    <mergeCell ref="H7:AK7"/>
    <mergeCell ref="B8:G10"/>
    <mergeCell ref="I8:M8"/>
    <mergeCell ref="H9:AK9"/>
    <mergeCell ref="H10:AK10"/>
    <mergeCell ref="B11:G11"/>
    <mergeCell ref="H11:AK11"/>
    <mergeCell ref="H12:AK12"/>
    <mergeCell ref="B12:G12"/>
    <mergeCell ref="B13:G13"/>
    <mergeCell ref="H13:K13"/>
    <mergeCell ref="L13:U13"/>
    <mergeCell ref="V13:Y13"/>
    <mergeCell ref="Z13:AK13"/>
    <mergeCell ref="B17:AC17"/>
    <mergeCell ref="C26:P26"/>
    <mergeCell ref="C27:P27"/>
    <mergeCell ref="B27:B28"/>
    <mergeCell ref="C28:P28"/>
    <mergeCell ref="Q28:V28"/>
    <mergeCell ref="C29:P29"/>
    <mergeCell ref="Q29:V29"/>
    <mergeCell ref="D72:G75"/>
    <mergeCell ref="H72:H73"/>
    <mergeCell ref="C80:W80"/>
    <mergeCell ref="B82:C82"/>
    <mergeCell ref="D82:Q82"/>
    <mergeCell ref="B84:B86"/>
    <mergeCell ref="C84:F86"/>
    <mergeCell ref="J164:AJ164"/>
    <mergeCell ref="J165:AJ165"/>
    <mergeCell ref="C166:I166"/>
    <mergeCell ref="J166:AJ166"/>
    <mergeCell ref="C167:I167"/>
    <mergeCell ref="J167:AJ167"/>
    <mergeCell ref="B157:AK157"/>
    <mergeCell ref="C158:AJ158"/>
    <mergeCell ref="C159:AJ159"/>
    <mergeCell ref="B161:AK161"/>
    <mergeCell ref="C162:I162"/>
    <mergeCell ref="J162:AJ162"/>
    <mergeCell ref="J163:AJ163"/>
  </mergeCells>
  <conditionalFormatting sqref="B111:F111 B112:AK139">
    <cfRule type="expression" dxfId="0" priority="1">
      <formula>#REF!=TRUE</formula>
    </cfRule>
  </conditionalFormatting>
  <conditionalFormatting sqref="B41:AK44">
    <cfRule type="expression" dxfId="0" priority="2">
      <formula>AND(OR($Q$34="",$Q$34=0), $H$7&lt;&gt;"")</formula>
    </cfRule>
  </conditionalFormatting>
  <conditionalFormatting sqref="B48:AK48">
    <cfRule type="expression" dxfId="0" priority="3">
      <formula>$BA$2="補助金様式を都道府県に提出"</formula>
    </cfRule>
  </conditionalFormatting>
  <conditionalFormatting sqref="B48:AK48">
    <cfRule type="expression" dxfId="0" priority="4">
      <formula>$AK$64="○"</formula>
    </cfRule>
  </conditionalFormatting>
  <conditionalFormatting sqref="B53:AK53">
    <cfRule type="expression" dxfId="0" priority="5">
      <formula>$BA$2="補助金様式を都道府県に提出"</formula>
    </cfRule>
  </conditionalFormatting>
  <conditionalFormatting sqref="B53:AK53">
    <cfRule type="expression" dxfId="0" priority="6">
      <formula>$AK$64="○"</formula>
    </cfRule>
  </conditionalFormatting>
  <conditionalFormatting sqref="B63:AK77">
    <cfRule type="expression" dxfId="0" priority="7">
      <formula>$AM$60=TRUE</formula>
    </cfRule>
  </conditionalFormatting>
  <conditionalFormatting sqref="B80:AK87">
    <cfRule type="expression" dxfId="0" priority="8">
      <formula>AND($AN$48=0, $H$7&lt;&gt;"")</formula>
    </cfRule>
  </conditionalFormatting>
  <conditionalFormatting sqref="B82:AK87">
    <cfRule type="expression" dxfId="0" priority="9">
      <formula>AND($AM$80=TRUE, $H$7&lt;&gt;"")</formula>
    </cfRule>
  </conditionalFormatting>
  <conditionalFormatting sqref="B91:AK99">
    <cfRule type="expression" dxfId="0" priority="10">
      <formula>AND($AN$49=0, $H$7&lt;&gt;"")</formula>
    </cfRule>
  </conditionalFormatting>
  <conditionalFormatting sqref="B94:AK99">
    <cfRule type="expression" dxfId="0" priority="11">
      <formula>AND($AM$91="要件を満たす", $H$7&lt;&gt;"")</formula>
    </cfRule>
  </conditionalFormatting>
  <conditionalFormatting sqref="B103:AK103">
    <cfRule type="expression" dxfId="0" priority="12">
      <formula>$BA$2="補助金様式を都道府県に提出"</formula>
    </cfRule>
  </conditionalFormatting>
  <conditionalFormatting sqref="B103:AK103">
    <cfRule type="expression" dxfId="0" priority="13">
      <formula>$AK$64="○"</formula>
    </cfRule>
  </conditionalFormatting>
  <conditionalFormatting sqref="B105:AK106">
    <cfRule type="expression" dxfId="0" priority="14">
      <formula>AND($AI$105="", $H$7&lt;&gt;"")</formula>
    </cfRule>
  </conditionalFormatting>
  <conditionalFormatting sqref="B105:AK110 B111:F111 B112:AK139">
    <cfRule type="expression" dxfId="0" priority="15">
      <formula>AND($AM$102=TRUE, $H$7&lt;&gt;"")</formula>
    </cfRule>
  </conditionalFormatting>
  <conditionalFormatting sqref="B108:AK110">
    <cfRule type="expression" dxfId="0" priority="16">
      <formula>AND($AI$108="", $H$7&lt;&gt;"")</formula>
    </cfRule>
  </conditionalFormatting>
  <conditionalFormatting sqref="S91">
    <cfRule type="expression" dxfId="1" priority="17">
      <formula>$S$91="○"</formula>
    </cfRule>
  </conditionalFormatting>
  <conditionalFormatting sqref="S92">
    <cfRule type="expression" dxfId="1" priority="18">
      <formula>$S$92="○"</formula>
    </cfRule>
  </conditionalFormatting>
  <conditionalFormatting sqref="AD19:AE19">
    <cfRule type="expression" dxfId="2" priority="19">
      <formula>$AE$19&lt;&gt;"×"</formula>
    </cfRule>
  </conditionalFormatting>
  <conditionalFormatting sqref="AK158:AK159 AK162:AK167">
    <cfRule type="expression" dxfId="3" priority="20">
      <formula>AND(AK158="", $H$7&lt;&gt;"")</formula>
    </cfRule>
  </conditionalFormatting>
  <conditionalFormatting sqref="AM19:BA19 AQ20:BE20">
    <cfRule type="expression" dxfId="4" priority="21">
      <formula>AND($AE$19&lt;&gt;"×",$AE$20="○")</formula>
    </cfRule>
  </conditionalFormatting>
  <conditionalFormatting sqref="AM19:BA19">
    <cfRule type="expression" dxfId="5" priority="22">
      <formula>$AE$19&lt;&gt;"×"</formula>
    </cfRule>
  </conditionalFormatting>
  <conditionalFormatting sqref="AO111:AZ111">
    <cfRule type="expression" dxfId="6" priority="23">
      <formula>OR(#REF!="該当",AND(#REF!="該当",#REF!="○"))</formula>
    </cfRule>
  </conditionalFormatting>
  <conditionalFormatting sqref="AQ20:BE20">
    <cfRule type="expression" dxfId="6" priority="24">
      <formula>$AE$20="○"</formula>
    </cfRule>
  </conditionalFormatting>
  <conditionalFormatting sqref="AQ26:BE30">
    <cfRule type="expression" dxfId="6" priority="25">
      <formula>$Y$26="○"</formula>
    </cfRule>
  </conditionalFormatting>
  <conditionalFormatting sqref="AQ43:BE44">
    <cfRule type="expression" dxfId="5" priority="26">
      <formula>OR(OR($Q$34="",$Q$34=0), AND($Q$34&lt;&gt;"", $F$43&lt;&gt;"", $F$44&lt;&gt;""))</formula>
    </cfRule>
  </conditionalFormatting>
  <conditionalFormatting sqref="AQ54:BE54">
    <cfRule type="expression" dxfId="6" priority="27">
      <formula>AND($AH$54&lt;&gt;"×",$AH$55&lt;&gt;"×")</formula>
    </cfRule>
  </conditionalFormatting>
  <conditionalFormatting sqref="AQ54:BE54">
    <cfRule type="expression" dxfId="6" priority="28">
      <formula>$AH$54&lt;&gt;"×"</formula>
    </cfRule>
  </conditionalFormatting>
  <conditionalFormatting sqref="AQ55:BE55">
    <cfRule type="expression" dxfId="6" priority="29">
      <formula>$AH$55&lt;&gt;"×"</formula>
    </cfRule>
  </conditionalFormatting>
  <conditionalFormatting sqref="AQ73:BE73">
    <cfRule type="expression" dxfId="6" priority="30">
      <formula>OR(AND($AM$70=FALSE,$J$73=""),AND($AN$70=TRUE,$J$73&lt;&gt;""))</formula>
    </cfRule>
  </conditionalFormatting>
  <conditionalFormatting sqref="AQ75:BE75">
    <cfRule type="expression" dxfId="6" priority="31">
      <formula>OR(AND($AO$71=FALSE,$J$75=""),AND($AO$71=TRUE,$J$75&lt;&gt;""))</formula>
    </cfRule>
  </conditionalFormatting>
  <conditionalFormatting sqref="AQ95:BE95">
    <cfRule type="expression" dxfId="6" priority="32">
      <formula>OR($AK$94="○",$AK$166="○")</formula>
    </cfRule>
  </conditionalFormatting>
  <conditionalFormatting sqref="AQ99:BE99">
    <cfRule type="expression" dxfId="6" priority="33">
      <formula>OR($AM$99=FALSE, AND($AM$99=TRUE, $G$99&lt;&gt;""))</formula>
    </cfRule>
  </conditionalFormatting>
  <conditionalFormatting sqref="AQ112:BE115">
    <cfRule type="expression" dxfId="6" priority="34">
      <formula>OR(AND($AI$105="該当", $AN$112&gt;=2), AND($AI$105="", $AN$112&gt;=1), $AM$102=TRUE)</formula>
    </cfRule>
  </conditionalFormatting>
  <conditionalFormatting sqref="AQ116:BE119">
    <cfRule type="expression" dxfId="6" priority="35">
      <formula>OR(AND($AI$105="該当", $AN$116&gt;=2), AND($AI$105="", $AN$116&gt;=1), $AM$102=TRUE)</formula>
    </cfRule>
  </conditionalFormatting>
  <conditionalFormatting sqref="AQ120:BE124">
    <cfRule type="expression" dxfId="6" priority="36">
      <formula>OR(AND($AI$105="該当", $AN$120&gt;=2), AND($AI$105="", $AN$120&gt;=1), $AM$102=TRUE)</formula>
    </cfRule>
  </conditionalFormatting>
  <conditionalFormatting sqref="AQ125:BE128">
    <cfRule type="expression" dxfId="6" priority="37">
      <formula>OR(AND($AI$105="該当", $AN$125&gt;=2), AND($AI$105="", $AN$125&gt;=1), $AM$102=TRUE)</formula>
    </cfRule>
  </conditionalFormatting>
  <conditionalFormatting sqref="AQ129:BE129">
    <cfRule type="expression" dxfId="5" priority="38">
      <formula>OR($AQ$129="",$AM$102=TRUE)</formula>
    </cfRule>
  </conditionalFormatting>
  <conditionalFormatting sqref="AQ130:BE135">
    <cfRule type="expression" dxfId="6" priority="39">
      <formula>OR(AND($AI$105="該当", $AN$129&gt;=3), AND($AI$105="", $AN$129&gt;=2), $AM$102=TRUE)</formula>
    </cfRule>
  </conditionalFormatting>
  <conditionalFormatting sqref="AQ136:BE139">
    <cfRule type="expression" dxfId="6" priority="40">
      <formula>OR(AND($AI$105="該当", $AN$136&gt;=2), AND($AI$105="", $AN$136&gt;=1), $AM$102=TRUE)</formula>
    </cfRule>
  </conditionalFormatting>
  <conditionalFormatting sqref="AZ94:BA94">
    <cfRule type="expression" dxfId="6" priority="41">
      <formula>OR(#REF!&lt;&gt;"×",$AK$94="○")</formula>
    </cfRule>
  </conditionalFormatting>
  <dataValidations>
    <dataValidation type="list" allowBlank="1" showErrorMessage="1" sqref="N88:P88">
      <formula1>"令和,平成"</formula1>
    </dataValidation>
  </dataValidations>
  <printOptions horizontalCentered="1"/>
  <pageMargins bottom="0.2362204724409449" footer="0.0" header="0.0" left="0.5511811023622047" right="0.5511811023622047" top="0.8267716535433072"/>
  <pageSetup paperSize="9" orientation="portrait"/>
  <rowBreaks count="4" manualBreakCount="4">
    <brk id="39" man="1"/>
    <brk id="152" man="1"/>
    <brk id="77" man="1"/>
    <brk id="110" man="1"/>
  </rowBreaks>
  <drawing r:id="rId2"/>
  <legacyDrawing r:id="rId3"/>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workbookViewId="0"/>
  </sheetViews>
  <sheetFormatPr customHeight="1" defaultColWidth="14.43" defaultRowHeight="15.0"/>
  <cols>
    <col customWidth="1" min="1" max="1" width="4.71"/>
    <col customWidth="1" min="2" max="9" width="1.43"/>
    <col customWidth="1" min="10" max="10" width="17.43"/>
    <col customWidth="1" min="11" max="11" width="8.14"/>
    <col customWidth="1" min="12" max="12" width="10.14"/>
    <col customWidth="1" min="13" max="13" width="19.43"/>
    <col customWidth="1" min="14" max="14" width="29.43"/>
    <col customWidth="1" min="15" max="15" width="17.14"/>
    <col customWidth="1" min="16" max="16" width="12.57"/>
    <col customWidth="1" min="17" max="17" width="12.71"/>
    <col customWidth="1" min="18" max="18" width="10.29"/>
    <col customWidth="1" min="19" max="19" width="12.71"/>
    <col customWidth="1" min="20" max="20" width="6.43"/>
    <col customWidth="1" min="21" max="21" width="18.71"/>
    <col customWidth="1" min="22" max="22" width="6.0"/>
    <col customWidth="1" min="23" max="23" width="12.14"/>
    <col customWidth="1" min="24" max="24" width="7.0"/>
    <col customWidth="1" min="25" max="25" width="12.43"/>
    <col customWidth="1" min="26" max="26" width="16.29"/>
    <col customWidth="1" min="27" max="27" width="15.29"/>
    <col customWidth="1" min="28" max="28" width="7.14"/>
    <col customWidth="1" min="29" max="29" width="10.29"/>
    <col customWidth="1" min="30" max="30" width="10.57"/>
    <col customWidth="1" min="31" max="31" width="6.29"/>
    <col customWidth="1" min="32" max="32" width="17.86"/>
    <col customWidth="1" hidden="1" min="33" max="33" width="15.0"/>
    <col customWidth="1" hidden="1" min="34" max="34" width="11.86"/>
    <col customWidth="1" hidden="1" min="35" max="36" width="15.43"/>
    <col customWidth="1" min="37" max="37" width="10.43"/>
    <col customWidth="1" min="38" max="38" width="10.71"/>
    <col customWidth="1" min="39" max="40" width="24.71"/>
    <col customWidth="1" min="41" max="52" width="9.0"/>
  </cols>
  <sheetData>
    <row r="1" ht="27.0" customHeight="1">
      <c r="A1" s="512" t="s">
        <v>220</v>
      </c>
      <c r="B1" s="108"/>
      <c r="C1" s="108"/>
      <c r="D1" s="108"/>
      <c r="E1" s="108"/>
      <c r="F1" s="108"/>
      <c r="G1" s="108"/>
      <c r="H1" s="108"/>
      <c r="I1" s="108"/>
      <c r="J1" s="108"/>
      <c r="K1" s="108"/>
      <c r="L1" s="108"/>
      <c r="M1" s="108"/>
      <c r="N1" s="108"/>
      <c r="O1" s="108"/>
      <c r="P1" s="108"/>
      <c r="Q1" s="108"/>
      <c r="R1" s="108"/>
      <c r="S1" s="108"/>
      <c r="T1" s="108"/>
      <c r="U1" s="108"/>
      <c r="V1" s="108"/>
      <c r="W1" s="108"/>
      <c r="X1" s="146"/>
      <c r="Y1" s="108"/>
      <c r="Z1" s="108"/>
      <c r="AA1" s="108"/>
      <c r="AB1" s="513" t="s">
        <v>39</v>
      </c>
      <c r="AC1" s="164"/>
      <c r="AD1" s="513" t="str">
        <f>IF('基本情報入力シート'!C18="","",'基本情報入力シート'!C18)</f>
        <v/>
      </c>
      <c r="AE1" s="17"/>
      <c r="AF1" s="18"/>
      <c r="AG1" s="108"/>
      <c r="AH1" s="108"/>
      <c r="AI1" s="108"/>
      <c r="AJ1" s="108"/>
      <c r="AK1" s="514"/>
      <c r="AL1" s="514"/>
      <c r="AM1" s="514"/>
      <c r="AN1" s="514"/>
      <c r="AO1" s="514"/>
      <c r="AP1" s="514"/>
      <c r="AQ1" s="514"/>
      <c r="AR1" s="514"/>
      <c r="AS1" s="514"/>
      <c r="AT1" s="514"/>
      <c r="AU1" s="514"/>
      <c r="AV1" s="514"/>
      <c r="AW1" s="514"/>
      <c r="AX1" s="514"/>
      <c r="AY1" s="514"/>
      <c r="AZ1" s="514"/>
    </row>
    <row r="2" ht="10.5" customHeight="1">
      <c r="A2" s="108"/>
      <c r="B2" s="108"/>
      <c r="C2" s="108"/>
      <c r="D2" s="108"/>
      <c r="E2" s="108"/>
      <c r="F2" s="108"/>
      <c r="G2" s="108"/>
      <c r="H2" s="108"/>
      <c r="I2" s="108"/>
      <c r="J2" s="108"/>
      <c r="K2" s="108"/>
      <c r="L2" s="108"/>
      <c r="M2" s="108"/>
      <c r="N2" s="108"/>
      <c r="O2" s="108"/>
      <c r="P2" s="108"/>
      <c r="Q2" s="108"/>
      <c r="R2" s="108"/>
      <c r="S2" s="108"/>
      <c r="T2" s="108"/>
      <c r="U2" s="108"/>
      <c r="V2" s="108"/>
      <c r="W2" s="108"/>
      <c r="X2" s="146"/>
      <c r="Y2" s="108"/>
      <c r="Z2" s="108"/>
      <c r="AA2" s="108"/>
      <c r="AB2" s="108"/>
      <c r="AC2" s="108"/>
      <c r="AD2" s="108"/>
      <c r="AE2" s="108"/>
      <c r="AF2" s="108"/>
      <c r="AG2" s="108"/>
      <c r="AH2" s="146"/>
      <c r="AI2" s="108"/>
      <c r="AJ2" s="108"/>
      <c r="AK2" s="2"/>
      <c r="AL2" s="2"/>
      <c r="AM2" s="514"/>
      <c r="AN2" s="514"/>
      <c r="AO2" s="514"/>
      <c r="AP2" s="514"/>
      <c r="AQ2" s="514"/>
      <c r="AR2" s="514"/>
      <c r="AS2" s="514"/>
      <c r="AT2" s="514"/>
      <c r="AU2" s="514"/>
      <c r="AV2" s="514"/>
      <c r="AW2" s="514"/>
      <c r="AX2" s="514"/>
      <c r="AY2" s="514"/>
      <c r="AZ2" s="514"/>
    </row>
    <row r="3" ht="23.25" customHeight="1">
      <c r="A3" s="515" t="s">
        <v>11</v>
      </c>
      <c r="B3" s="17"/>
      <c r="C3" s="17"/>
      <c r="D3" s="17"/>
      <c r="E3" s="164"/>
      <c r="F3" s="516" t="str">
        <f>IF('基本情報入力シート'!M23="","",'基本情報入力シート'!M23)</f>
        <v/>
      </c>
      <c r="G3" s="13"/>
      <c r="H3" s="13"/>
      <c r="I3" s="13"/>
      <c r="J3" s="13"/>
      <c r="K3" s="13"/>
      <c r="L3" s="13"/>
      <c r="M3" s="14"/>
      <c r="N3" s="108"/>
      <c r="O3" s="108"/>
      <c r="P3" s="108"/>
      <c r="Q3" s="108"/>
      <c r="R3" s="108"/>
      <c r="S3" s="108"/>
      <c r="T3" s="108"/>
      <c r="U3" s="108"/>
      <c r="V3" s="108"/>
      <c r="W3" s="108"/>
      <c r="X3" s="146"/>
      <c r="Y3" s="108"/>
      <c r="Z3" s="108"/>
      <c r="AA3" s="108"/>
      <c r="AB3" s="108"/>
      <c r="AC3" s="108"/>
      <c r="AD3" s="108"/>
      <c r="AE3" s="108"/>
      <c r="AF3" s="108"/>
      <c r="AG3" s="108"/>
      <c r="AH3" s="146"/>
      <c r="AI3" s="108"/>
      <c r="AJ3" s="108"/>
      <c r="AK3" s="2"/>
      <c r="AL3" s="2"/>
      <c r="AM3" s="514"/>
      <c r="AN3" s="514"/>
      <c r="AO3" s="514"/>
      <c r="AP3" s="514"/>
      <c r="AQ3" s="514"/>
      <c r="AR3" s="514"/>
      <c r="AS3" s="514"/>
      <c r="AT3" s="514"/>
      <c r="AU3" s="514"/>
      <c r="AV3" s="514"/>
      <c r="AW3" s="514"/>
      <c r="AX3" s="514"/>
      <c r="AY3" s="514"/>
      <c r="AZ3" s="514"/>
    </row>
    <row r="4" ht="21.0" customHeight="1">
      <c r="A4" s="239"/>
      <c r="B4" s="517"/>
      <c r="C4" s="517"/>
      <c r="D4" s="239"/>
      <c r="E4" s="239"/>
      <c r="F4" s="239"/>
      <c r="G4" s="239"/>
      <c r="H4" s="239"/>
      <c r="I4" s="239"/>
      <c r="J4" s="239"/>
      <c r="K4" s="239"/>
      <c r="L4" s="239"/>
      <c r="M4" s="108"/>
      <c r="N4" s="108"/>
      <c r="O4" s="108"/>
      <c r="P4" s="108"/>
      <c r="Q4" s="108"/>
      <c r="R4" s="108"/>
      <c r="S4" s="108"/>
      <c r="T4" s="108"/>
      <c r="U4" s="108"/>
      <c r="V4" s="108"/>
      <c r="W4" s="113" t="s">
        <v>221</v>
      </c>
      <c r="X4" s="108"/>
      <c r="Y4" s="518"/>
      <c r="Z4" s="518"/>
      <c r="AA4" s="518"/>
      <c r="AB4" s="518"/>
      <c r="AC4" s="518"/>
      <c r="AD4" s="518"/>
      <c r="AE4" s="518"/>
      <c r="AF4" s="518"/>
      <c r="AG4" s="518"/>
      <c r="AH4" s="518"/>
      <c r="AI4" s="108"/>
      <c r="AJ4" s="108"/>
      <c r="AK4" s="2"/>
      <c r="AL4" s="2"/>
      <c r="AM4" s="514"/>
      <c r="AN4" s="514"/>
      <c r="AO4" s="514"/>
      <c r="AP4" s="514"/>
      <c r="AQ4" s="514"/>
      <c r="AR4" s="514"/>
      <c r="AS4" s="514"/>
      <c r="AT4" s="514"/>
      <c r="AU4" s="514"/>
      <c r="AV4" s="514"/>
      <c r="AW4" s="514"/>
      <c r="AX4" s="514"/>
      <c r="AY4" s="514"/>
      <c r="AZ4" s="514"/>
    </row>
    <row r="5" ht="25.5" customHeight="1">
      <c r="A5" s="108"/>
      <c r="B5" s="519" t="s">
        <v>222</v>
      </c>
      <c r="C5" s="17"/>
      <c r="D5" s="17"/>
      <c r="E5" s="17"/>
      <c r="F5" s="17"/>
      <c r="G5" s="17"/>
      <c r="H5" s="17"/>
      <c r="I5" s="17"/>
      <c r="J5" s="17"/>
      <c r="K5" s="17"/>
      <c r="L5" s="17"/>
      <c r="M5" s="18"/>
      <c r="N5" s="520">
        <f>IFERROR(SUM(Q14:R1213)+SUM(Z14:Z1213),"")</f>
        <v>0</v>
      </c>
      <c r="O5" s="521" t="s">
        <v>49</v>
      </c>
      <c r="P5" s="522"/>
      <c r="Q5" s="522"/>
      <c r="R5" s="523"/>
      <c r="S5" s="523"/>
      <c r="T5" s="523"/>
      <c r="U5" s="523"/>
      <c r="V5" s="523"/>
      <c r="W5" s="524" t="s">
        <v>223</v>
      </c>
      <c r="X5" s="249" t="s">
        <v>224</v>
      </c>
      <c r="Y5" s="17"/>
      <c r="Z5" s="17"/>
      <c r="AA5" s="34"/>
      <c r="AB5" s="525">
        <f>SUM(W$14:X$1048576)</f>
        <v>0</v>
      </c>
      <c r="AC5" s="526" t="str">
        <f>IF(AB6=0, "", IF(AB5&gt;=AB6,"○","×"))</f>
        <v/>
      </c>
      <c r="AD5" s="527" t="s">
        <v>225</v>
      </c>
      <c r="AE5" s="528"/>
      <c r="AF5" s="227"/>
      <c r="AG5" s="518"/>
      <c r="AH5" s="518"/>
      <c r="AI5" s="514"/>
      <c r="AJ5" s="514"/>
      <c r="AK5" s="514"/>
      <c r="AL5" s="514"/>
      <c r="AM5" s="514"/>
      <c r="AN5" s="514"/>
      <c r="AO5" s="514"/>
      <c r="AP5" s="514"/>
      <c r="AQ5" s="514"/>
      <c r="AR5" s="514"/>
      <c r="AS5" s="514"/>
      <c r="AT5" s="514"/>
      <c r="AU5" s="514"/>
      <c r="AV5" s="514"/>
      <c r="AW5" s="514"/>
      <c r="AX5" s="514"/>
      <c r="AY5" s="514"/>
      <c r="AZ5" s="514"/>
    </row>
    <row r="6" ht="28.5" customHeight="1">
      <c r="A6" s="108"/>
      <c r="B6" s="529"/>
      <c r="C6" s="88"/>
      <c r="D6" s="530" t="s">
        <v>226</v>
      </c>
      <c r="E6" s="17"/>
      <c r="F6" s="17"/>
      <c r="G6" s="17"/>
      <c r="H6" s="17"/>
      <c r="I6" s="17"/>
      <c r="J6" s="17"/>
      <c r="K6" s="17"/>
      <c r="L6" s="17"/>
      <c r="M6" s="18"/>
      <c r="N6" s="520">
        <f>SUM(S14:S1213, AA14:AA1213)</f>
        <v>0</v>
      </c>
      <c r="O6" s="521" t="s">
        <v>49</v>
      </c>
      <c r="P6" s="522"/>
      <c r="Q6" s="522"/>
      <c r="R6" s="522"/>
      <c r="S6" s="522"/>
      <c r="T6" s="108"/>
      <c r="U6" s="108"/>
      <c r="V6" s="108"/>
      <c r="W6" s="36"/>
      <c r="X6" s="249" t="s">
        <v>227</v>
      </c>
      <c r="Y6" s="17"/>
      <c r="Z6" s="17"/>
      <c r="AA6" s="34"/>
      <c r="AB6" s="531">
        <f>SUM(AI$14:AI$1048576)</f>
        <v>0</v>
      </c>
      <c r="AC6" s="175"/>
      <c r="AD6" s="532"/>
      <c r="AE6" s="528"/>
      <c r="AF6" s="227"/>
      <c r="AG6" s="518"/>
      <c r="AH6" s="518"/>
      <c r="AI6" s="514"/>
      <c r="AJ6" s="514"/>
      <c r="AK6" s="514"/>
      <c r="AL6" s="514"/>
      <c r="AM6" s="514"/>
      <c r="AN6" s="514"/>
      <c r="AO6" s="514"/>
      <c r="AP6" s="514"/>
      <c r="AQ6" s="514"/>
      <c r="AR6" s="514"/>
      <c r="AS6" s="514"/>
      <c r="AT6" s="514"/>
      <c r="AU6" s="514"/>
      <c r="AV6" s="514"/>
      <c r="AW6" s="514"/>
      <c r="AX6" s="514"/>
      <c r="AY6" s="514"/>
      <c r="AZ6" s="514"/>
    </row>
    <row r="7" ht="27.0" customHeight="1">
      <c r="A7" s="108"/>
      <c r="B7" s="533"/>
      <c r="C7" s="534"/>
      <c r="D7" s="535" t="s">
        <v>228</v>
      </c>
      <c r="E7" s="17"/>
      <c r="F7" s="17"/>
      <c r="G7" s="17"/>
      <c r="H7" s="17"/>
      <c r="I7" s="17"/>
      <c r="J7" s="17"/>
      <c r="K7" s="17"/>
      <c r="L7" s="17"/>
      <c r="M7" s="18"/>
      <c r="N7" s="520">
        <f>ROUNDDOWN(SUM(U$14:U$1213,AC$14:AD$1213),0)</f>
        <v>0</v>
      </c>
      <c r="O7" s="521" t="s">
        <v>49</v>
      </c>
      <c r="P7" s="522"/>
      <c r="Q7" s="522"/>
      <c r="R7" s="522"/>
      <c r="S7" s="522"/>
      <c r="T7" s="108"/>
      <c r="U7" s="108"/>
      <c r="V7" s="108"/>
      <c r="W7" s="524" t="s">
        <v>229</v>
      </c>
      <c r="X7" s="249" t="s">
        <v>224</v>
      </c>
      <c r="Y7" s="17"/>
      <c r="Z7" s="17"/>
      <c r="AA7" s="34"/>
      <c r="AB7" s="536">
        <f>SUM(AF$14:AF$1048576)</f>
        <v>0</v>
      </c>
      <c r="AC7" s="526" t="str">
        <f>IF(AB8=0, "", IF(AB7&gt;=AB8,"○","×"))</f>
        <v/>
      </c>
      <c r="AD7" s="537" t="s">
        <v>225</v>
      </c>
      <c r="AE7" s="538"/>
      <c r="AF7" s="539"/>
      <c r="AG7" s="518"/>
      <c r="AH7" s="518"/>
      <c r="AI7" s="514"/>
      <c r="AJ7" s="514"/>
      <c r="AK7" s="514"/>
      <c r="AL7" s="514"/>
      <c r="AM7" s="514"/>
      <c r="AN7" s="514"/>
      <c r="AO7" s="514"/>
      <c r="AP7" s="514"/>
      <c r="AQ7" s="514"/>
      <c r="AR7" s="514"/>
      <c r="AS7" s="514"/>
      <c r="AT7" s="514"/>
      <c r="AU7" s="514"/>
      <c r="AV7" s="514"/>
      <c r="AW7" s="514"/>
      <c r="AX7" s="514"/>
      <c r="AY7" s="514"/>
      <c r="AZ7" s="514"/>
    </row>
    <row r="8" ht="25.5" customHeight="1">
      <c r="A8" s="108"/>
      <c r="B8" s="540" t="s">
        <v>230</v>
      </c>
      <c r="C8" s="541"/>
      <c r="D8" s="541"/>
      <c r="E8" s="541"/>
      <c r="F8" s="541"/>
      <c r="G8" s="541"/>
      <c r="H8" s="541"/>
      <c r="I8" s="541"/>
      <c r="J8" s="541"/>
      <c r="K8" s="541"/>
      <c r="L8" s="541"/>
      <c r="M8" s="541"/>
      <c r="N8" s="541"/>
      <c r="O8" s="541"/>
      <c r="P8" s="541"/>
      <c r="Q8" s="541"/>
      <c r="R8" s="541"/>
      <c r="S8" s="541"/>
      <c r="T8" s="542"/>
      <c r="U8" s="188"/>
      <c r="V8" s="188"/>
      <c r="W8" s="36"/>
      <c r="X8" s="249" t="s">
        <v>227</v>
      </c>
      <c r="Y8" s="17"/>
      <c r="Z8" s="17"/>
      <c r="AA8" s="34"/>
      <c r="AB8" s="531">
        <f>SUM(AJ$14:AJ$1048576)</f>
        <v>0</v>
      </c>
      <c r="AC8" s="175"/>
      <c r="AD8" s="532"/>
      <c r="AE8" s="538"/>
      <c r="AF8" s="539"/>
      <c r="AG8" s="108"/>
      <c r="AH8" s="108"/>
      <c r="AI8" s="2"/>
      <c r="AJ8" s="514"/>
      <c r="AK8" s="514"/>
      <c r="AL8" s="514"/>
      <c r="AM8" s="514"/>
      <c r="AN8" s="514"/>
      <c r="AO8" s="514"/>
      <c r="AP8" s="514"/>
      <c r="AQ8" s="514"/>
      <c r="AR8" s="514"/>
      <c r="AS8" s="514"/>
      <c r="AT8" s="514"/>
      <c r="AU8" s="514"/>
      <c r="AV8" s="514"/>
      <c r="AW8" s="514"/>
      <c r="AX8" s="514"/>
      <c r="AY8" s="514"/>
      <c r="AZ8" s="514"/>
    </row>
    <row r="9" ht="42.0" customHeight="1">
      <c r="A9" s="108"/>
      <c r="B9" s="543"/>
      <c r="C9" s="53"/>
      <c r="D9" s="53"/>
      <c r="E9" s="53"/>
      <c r="F9" s="53"/>
      <c r="G9" s="53"/>
      <c r="H9" s="53"/>
      <c r="I9" s="53"/>
      <c r="J9" s="53"/>
      <c r="K9" s="53"/>
      <c r="L9" s="53"/>
      <c r="M9" s="53"/>
      <c r="N9" s="53"/>
      <c r="O9" s="53"/>
      <c r="P9" s="53"/>
      <c r="Q9" s="53"/>
      <c r="R9" s="53"/>
      <c r="S9" s="53"/>
      <c r="T9" s="544"/>
      <c r="U9" s="545"/>
      <c r="V9" s="545"/>
      <c r="W9" s="545"/>
      <c r="X9" s="546"/>
      <c r="Y9" s="545"/>
      <c r="Z9" s="545"/>
      <c r="AA9" s="547"/>
      <c r="AB9" s="547"/>
      <c r="AC9" s="547"/>
      <c r="AD9" s="547"/>
      <c r="AE9" s="547"/>
      <c r="AF9" s="547"/>
      <c r="AG9" s="547"/>
      <c r="AH9" s="546"/>
      <c r="AI9" s="108"/>
      <c r="AJ9" s="108"/>
      <c r="AK9" s="2"/>
      <c r="AL9" s="2"/>
      <c r="AM9" s="514"/>
      <c r="AN9" s="514"/>
      <c r="AO9" s="514"/>
      <c r="AP9" s="514"/>
      <c r="AQ9" s="514"/>
      <c r="AR9" s="514"/>
      <c r="AS9" s="514"/>
      <c r="AT9" s="514"/>
      <c r="AU9" s="514"/>
      <c r="AV9" s="514"/>
      <c r="AW9" s="514"/>
      <c r="AX9" s="514"/>
      <c r="AY9" s="514"/>
      <c r="AZ9" s="514"/>
    </row>
    <row r="10" ht="24.0" customHeight="1">
      <c r="A10" s="548"/>
      <c r="B10" s="549" t="s">
        <v>30</v>
      </c>
      <c r="C10" s="550"/>
      <c r="D10" s="550"/>
      <c r="E10" s="550"/>
      <c r="F10" s="550"/>
      <c r="G10" s="550"/>
      <c r="H10" s="550"/>
      <c r="I10" s="551"/>
      <c r="J10" s="552" t="s">
        <v>231</v>
      </c>
      <c r="K10" s="553" t="s">
        <v>32</v>
      </c>
      <c r="L10" s="554"/>
      <c r="M10" s="555" t="s">
        <v>33</v>
      </c>
      <c r="N10" s="556" t="s">
        <v>34</v>
      </c>
      <c r="O10" s="557" t="s">
        <v>232</v>
      </c>
      <c r="P10" s="558" t="s">
        <v>233</v>
      </c>
      <c r="Q10" s="13"/>
      <c r="R10" s="13"/>
      <c r="S10" s="13"/>
      <c r="T10" s="13"/>
      <c r="U10" s="13"/>
      <c r="V10" s="13"/>
      <c r="W10" s="13"/>
      <c r="X10" s="13"/>
      <c r="Y10" s="13"/>
      <c r="Z10" s="13"/>
      <c r="AA10" s="13"/>
      <c r="AB10" s="13"/>
      <c r="AC10" s="13"/>
      <c r="AD10" s="13"/>
      <c r="AE10" s="13"/>
      <c r="AF10" s="13"/>
      <c r="AG10" s="559" t="s">
        <v>234</v>
      </c>
      <c r="AH10" s="559" t="s">
        <v>235</v>
      </c>
      <c r="AI10" s="560" t="s">
        <v>236</v>
      </c>
      <c r="AJ10" s="561"/>
      <c r="AK10" s="562"/>
      <c r="AM10" s="514"/>
      <c r="AN10" s="514"/>
      <c r="AO10" s="514"/>
      <c r="AP10" s="514"/>
      <c r="AQ10" s="514"/>
      <c r="AR10" s="514"/>
      <c r="AS10" s="514"/>
      <c r="AT10" s="514"/>
      <c r="AU10" s="514"/>
      <c r="AV10" s="514"/>
      <c r="AW10" s="514"/>
      <c r="AX10" s="514"/>
      <c r="AY10" s="514"/>
      <c r="AZ10" s="514"/>
    </row>
    <row r="11" ht="21.75" customHeight="1">
      <c r="A11" s="563"/>
      <c r="B11" s="564"/>
      <c r="C11" s="565"/>
      <c r="D11" s="565"/>
      <c r="E11" s="565"/>
      <c r="F11" s="565"/>
      <c r="G11" s="565"/>
      <c r="H11" s="565"/>
      <c r="I11" s="566"/>
      <c r="J11" s="567"/>
      <c r="K11" s="131"/>
      <c r="L11" s="362"/>
      <c r="M11" s="568"/>
      <c r="N11" s="569"/>
      <c r="O11" s="207"/>
      <c r="P11" s="570" t="s">
        <v>237</v>
      </c>
      <c r="Q11" s="20"/>
      <c r="R11" s="20"/>
      <c r="S11" s="20"/>
      <c r="T11" s="20"/>
      <c r="U11" s="20"/>
      <c r="V11" s="20"/>
      <c r="W11" s="20"/>
      <c r="X11" s="61"/>
      <c r="Y11" s="571" t="s">
        <v>238</v>
      </c>
      <c r="Z11" s="20"/>
      <c r="AA11" s="20"/>
      <c r="AB11" s="20"/>
      <c r="AC11" s="20"/>
      <c r="AD11" s="20"/>
      <c r="AE11" s="20"/>
      <c r="AF11" s="21"/>
      <c r="AG11" s="435"/>
      <c r="AH11" s="435"/>
      <c r="AI11" s="572"/>
      <c r="AJ11" s="573"/>
      <c r="AM11" s="514"/>
      <c r="AN11" s="514"/>
      <c r="AO11" s="514"/>
      <c r="AP11" s="514"/>
      <c r="AQ11" s="514"/>
      <c r="AR11" s="514"/>
      <c r="AS11" s="514"/>
      <c r="AT11" s="514"/>
      <c r="AU11" s="514"/>
      <c r="AV11" s="514"/>
      <c r="AW11" s="514"/>
      <c r="AX11" s="514"/>
      <c r="AY11" s="514"/>
      <c r="AZ11" s="514"/>
    </row>
    <row r="12" ht="36.75" customHeight="1">
      <c r="A12" s="563"/>
      <c r="B12" s="564"/>
      <c r="C12" s="565"/>
      <c r="D12" s="565"/>
      <c r="E12" s="565"/>
      <c r="F12" s="565"/>
      <c r="G12" s="565"/>
      <c r="H12" s="565"/>
      <c r="I12" s="566"/>
      <c r="J12" s="567"/>
      <c r="K12" s="134"/>
      <c r="L12" s="376"/>
      <c r="M12" s="568"/>
      <c r="N12" s="569"/>
      <c r="O12" s="207"/>
      <c r="P12" s="574" t="s">
        <v>239</v>
      </c>
      <c r="Q12" s="575" t="s">
        <v>240</v>
      </c>
      <c r="R12" s="48"/>
      <c r="S12" s="576" t="s">
        <v>241</v>
      </c>
      <c r="T12" s="576" t="s">
        <v>204</v>
      </c>
      <c r="U12" s="577" t="s">
        <v>242</v>
      </c>
      <c r="V12" s="577" t="s">
        <v>243</v>
      </c>
      <c r="W12" s="578" t="s">
        <v>244</v>
      </c>
      <c r="X12" s="18"/>
      <c r="Y12" s="579" t="s">
        <v>245</v>
      </c>
      <c r="Z12" s="576" t="s">
        <v>240</v>
      </c>
      <c r="AA12" s="576" t="s">
        <v>241</v>
      </c>
      <c r="AB12" s="576" t="s">
        <v>204</v>
      </c>
      <c r="AC12" s="46" t="s">
        <v>242</v>
      </c>
      <c r="AD12" s="48"/>
      <c r="AE12" s="577" t="s">
        <v>243</v>
      </c>
      <c r="AF12" s="580" t="s">
        <v>244</v>
      </c>
      <c r="AG12" s="435"/>
      <c r="AH12" s="435"/>
      <c r="AI12" s="581"/>
      <c r="AJ12" s="582"/>
      <c r="AM12" s="514"/>
      <c r="AN12" s="514"/>
      <c r="AO12" s="514"/>
      <c r="AP12" s="514"/>
      <c r="AQ12" s="514"/>
      <c r="AR12" s="514"/>
      <c r="AS12" s="514"/>
      <c r="AT12" s="514"/>
      <c r="AU12" s="514"/>
      <c r="AV12" s="514"/>
      <c r="AW12" s="514"/>
      <c r="AX12" s="514"/>
      <c r="AY12" s="514"/>
      <c r="AZ12" s="514"/>
    </row>
    <row r="13" ht="72.0" customHeight="1">
      <c r="A13" s="583"/>
      <c r="B13" s="584"/>
      <c r="C13" s="585"/>
      <c r="D13" s="585"/>
      <c r="E13" s="585"/>
      <c r="F13" s="585"/>
      <c r="G13" s="585"/>
      <c r="H13" s="585"/>
      <c r="I13" s="586"/>
      <c r="J13" s="587"/>
      <c r="K13" s="588" t="s">
        <v>36</v>
      </c>
      <c r="L13" s="588" t="s">
        <v>37</v>
      </c>
      <c r="M13" s="589"/>
      <c r="N13" s="590"/>
      <c r="O13" s="175"/>
      <c r="P13" s="338"/>
      <c r="Q13" s="591"/>
      <c r="R13" s="592"/>
      <c r="S13" s="593"/>
      <c r="T13" s="593"/>
      <c r="U13" s="594"/>
      <c r="V13" s="594"/>
      <c r="W13" s="595" t="s">
        <v>246</v>
      </c>
      <c r="X13" s="90"/>
      <c r="Y13" s="596"/>
      <c r="Z13" s="593"/>
      <c r="AA13" s="58"/>
      <c r="AB13" s="58"/>
      <c r="AC13" s="131"/>
      <c r="AD13" s="362"/>
      <c r="AE13" s="594"/>
      <c r="AF13" s="597" t="s">
        <v>247</v>
      </c>
      <c r="AG13" s="441"/>
      <c r="AH13" s="441"/>
      <c r="AI13" s="598" t="s">
        <v>248</v>
      </c>
      <c r="AJ13" s="599" t="s">
        <v>249</v>
      </c>
      <c r="AK13" s="562"/>
      <c r="AL13" s="562"/>
      <c r="AM13" s="514"/>
      <c r="AN13" s="514"/>
      <c r="AO13" s="514"/>
      <c r="AP13" s="514"/>
      <c r="AQ13" s="514"/>
      <c r="AR13" s="514"/>
      <c r="AS13" s="514"/>
      <c r="AT13" s="514"/>
      <c r="AU13" s="514"/>
      <c r="AV13" s="514"/>
      <c r="AW13" s="514"/>
      <c r="AX13" s="514"/>
      <c r="AY13" s="514"/>
      <c r="AZ13" s="514"/>
    </row>
    <row r="14" ht="30.0" customHeight="1">
      <c r="A14" s="600" t="s">
        <v>250</v>
      </c>
      <c r="B14" s="601" t="str">
        <f>IF('基本情報入力シート'!C39="","",'基本情報入力シート'!C39)</f>
        <v/>
      </c>
      <c r="C14" s="20"/>
      <c r="D14" s="20"/>
      <c r="E14" s="20"/>
      <c r="F14" s="20"/>
      <c r="G14" s="20"/>
      <c r="H14" s="20"/>
      <c r="I14" s="61"/>
      <c r="J14" s="602" t="str">
        <f>IF('基本情報入力シート'!M39="","",'基本情報入力シート'!M39)</f>
        <v/>
      </c>
      <c r="K14" s="603" t="str">
        <f>IF('基本情報入力シート'!R39="","",'基本情報入力シート'!R39)</f>
        <v/>
      </c>
      <c r="L14" s="603" t="str">
        <f>IF('基本情報入力シート'!W39="","",'基本情報入力シート'!W39)</f>
        <v/>
      </c>
      <c r="M14" s="602" t="str">
        <f>IF('基本情報入力シート'!X39="","",'基本情報入力シート'!X39)</f>
        <v/>
      </c>
      <c r="N14" s="604" t="str">
        <f>IF('基本情報入力シート'!Y39="","",'基本情報入力シート'!Y39)</f>
        <v/>
      </c>
      <c r="O14" s="605"/>
      <c r="P14" s="606"/>
      <c r="Q14" s="607"/>
      <c r="R14" s="61"/>
      <c r="S14" s="608" t="str">
        <f>IFERROR(ROUNDDOWN(Q14*VLOOKUP(N14,'【参考】数式用'!$AR$2:$AW$50,MATCH(P14,'【参考】数式用'!$AT$4:$AW$4)+2,FALSE)*0.5, 0), "")</f>
        <v/>
      </c>
      <c r="T14" s="609"/>
      <c r="U14" s="610" t="str">
        <f>IFERROR(IF(AG14&lt;&gt;"",Q14*VLOOKUP(N14,'【参考】数式用'!$AG$2:$AL$50,MATCH(P14,'【参考】数式用'!$AI$4:$AL$4,0)+2,0), ""), "")</f>
        <v/>
      </c>
      <c r="V14" s="611"/>
      <c r="W14" s="612"/>
      <c r="X14" s="21"/>
      <c r="Y14" s="613"/>
      <c r="Z14" s="614"/>
      <c r="AA14" s="615" t="str">
        <f>IFERROR(IF(Y14="ー", "", ROUNDDOWN(Z14*VLOOKUP(N14,'【参考】数式用'!$AR$2:$AW$50,MATCH(Y14,'【参考】数式用'!$AT$4:$AW$4)+2,FALSE)*0.5, 0)), "")</f>
        <v/>
      </c>
      <c r="AB14" s="616"/>
      <c r="AC14" s="607" t="str">
        <f>IFERROR(IF(AG14&lt;&gt;"",Z14*VLOOKUP(N14,'【参考】数式用'!$AG$2:$AL$50,MATCH(Y14,'【参考】数式用'!$AI$4:$AL$4,0)+2,0), ""), "")</f>
        <v/>
      </c>
      <c r="AD14" s="61"/>
      <c r="AE14" s="611"/>
      <c r="AF14" s="617"/>
      <c r="AG14" s="618" t="str">
        <f>IFERROR(VLOOKUP(O14, '【参考】数式用'!$AY$5:$AY$13, 1, FALSE), "")</f>
        <v/>
      </c>
      <c r="AH14" s="619" t="str">
        <f>IFERROR(VLOOKUP(N14, '【参考】数式用'!$BA$2:$BB$50, 2, FALSE), "")</f>
        <v/>
      </c>
      <c r="AI14" s="620" t="str">
        <f t="shared" ref="AI14:AI1213" si="1">IF(AND(OR(P14="処遇加算Ⅰ",P14="処遇加算Ⅱ"),AH14="対象"), 1,"")</f>
        <v/>
      </c>
      <c r="AJ14" s="621" t="str">
        <f t="shared" ref="AJ14:AJ1213" si="2">IF(OR(Y14="処遇加算Ⅰ",Y14="処遇加算Ⅱ"),1,"")</f>
        <v/>
      </c>
      <c r="AK14" s="622"/>
      <c r="AL14" s="622"/>
      <c r="AM14" s="623"/>
      <c r="AN14" s="624"/>
      <c r="AO14" s="103"/>
      <c r="AP14" s="623"/>
      <c r="AQ14" s="623"/>
      <c r="AR14" s="623"/>
      <c r="AS14" s="623"/>
      <c r="AT14" s="623"/>
      <c r="AU14" s="623"/>
      <c r="AV14" s="623"/>
      <c r="AW14" s="623"/>
      <c r="AX14" s="623"/>
      <c r="AY14" s="623"/>
      <c r="AZ14" s="623"/>
    </row>
    <row r="15" ht="30.0" customHeight="1">
      <c r="A15" s="625">
        <v>2.0</v>
      </c>
      <c r="B15" s="626" t="str">
        <f>IF('基本情報入力シート'!C40="","",'基本情報入力シート'!C40)</f>
        <v/>
      </c>
      <c r="C15" s="17"/>
      <c r="D15" s="17"/>
      <c r="E15" s="17"/>
      <c r="F15" s="17"/>
      <c r="G15" s="17"/>
      <c r="H15" s="17"/>
      <c r="I15" s="18"/>
      <c r="J15" s="627" t="str">
        <f>IF('基本情報入力シート'!M40="","",'基本情報入力シート'!M40)</f>
        <v/>
      </c>
      <c r="K15" s="628" t="str">
        <f>IF('基本情報入力シート'!R40="","",'基本情報入力シート'!R40)</f>
        <v/>
      </c>
      <c r="L15" s="628" t="str">
        <f>IF('基本情報入力シート'!W40="","",'基本情報入力シート'!W40)</f>
        <v/>
      </c>
      <c r="M15" s="627" t="str">
        <f>IF('基本情報入力シート'!X40="","",'基本情報入力シート'!X40)</f>
        <v/>
      </c>
      <c r="N15" s="629" t="str">
        <f>IF('基本情報入力シート'!Y40="","",'基本情報入力シート'!Y40)</f>
        <v/>
      </c>
      <c r="O15" s="630"/>
      <c r="P15" s="631"/>
      <c r="Q15" s="632"/>
      <c r="R15" s="18"/>
      <c r="S15" s="633" t="str">
        <f>IFERROR(ROUNDDOWN(Q15*VLOOKUP(N15,'【参考】数式用'!$AR$2:$AW$50,MATCH(P15,'【参考】数式用'!$AT$4:$AW$4)+2,FALSE)*0.5, 0), "")</f>
        <v/>
      </c>
      <c r="T15" s="634"/>
      <c r="U15" s="615" t="str">
        <f>IFERROR(IF(AG15&lt;&gt;"",Q15*VLOOKUP(N15,'【参考】数式用'!$AG$2:$AL$50,MATCH(P15,'【参考】数式用'!$AI$4:$AL$4,0)+2,0), ""), "")</f>
        <v/>
      </c>
      <c r="V15" s="634"/>
      <c r="W15" s="635"/>
      <c r="X15" s="450"/>
      <c r="Y15" s="631"/>
      <c r="Z15" s="636"/>
      <c r="AA15" s="615" t="str">
        <f>IFERROR(IF(Y15="ー", "", ROUNDDOWN(Z15*VLOOKUP(N15,'【参考】数式用'!$AR$2:$AW$50,MATCH(Y15,'【参考】数式用'!$AT$4:$AW$4)+2,FALSE)*0.5, 0)), "")</f>
        <v/>
      </c>
      <c r="AB15" s="637"/>
      <c r="AC15" s="632" t="str">
        <f>IFERROR(IF(AG15&lt;&gt;"",Z15*VLOOKUP(N15,'【参考】数式用'!$AG$2:$AL$50,MATCH(Y15,'【参考】数式用'!$AI$4:$AL$4,0)+2,0), ""), "")</f>
        <v/>
      </c>
      <c r="AD15" s="18"/>
      <c r="AE15" s="638"/>
      <c r="AF15" s="639"/>
      <c r="AG15" s="618" t="str">
        <f>IFERROR(VLOOKUP(O15, '【参考】数式用'!$AY$5:$AY$13, 1, FALSE), "")</f>
        <v/>
      </c>
      <c r="AH15" s="619" t="str">
        <f>IFERROR(VLOOKUP(N15, '【参考】数式用'!$BA$2:$BB$50, 2, FALSE), "")</f>
        <v/>
      </c>
      <c r="AI15" s="620" t="str">
        <f t="shared" si="1"/>
        <v/>
      </c>
      <c r="AJ15" s="621" t="str">
        <f t="shared" si="2"/>
        <v/>
      </c>
      <c r="AK15" s="622"/>
      <c r="AL15" s="622"/>
      <c r="AM15" s="514"/>
      <c r="AN15" s="624"/>
      <c r="AO15" s="103"/>
      <c r="AP15" s="514"/>
      <c r="AQ15" s="514"/>
      <c r="AR15" s="514"/>
      <c r="AS15" s="514"/>
      <c r="AT15" s="514"/>
      <c r="AU15" s="514"/>
      <c r="AV15" s="514"/>
      <c r="AW15" s="514"/>
      <c r="AX15" s="514"/>
      <c r="AY15" s="514"/>
      <c r="AZ15" s="514"/>
    </row>
    <row r="16" ht="30.0" customHeight="1">
      <c r="A16" s="625">
        <v>3.0</v>
      </c>
      <c r="B16" s="626" t="str">
        <f>IF('基本情報入力シート'!C41="","",'基本情報入力シート'!C41)</f>
        <v/>
      </c>
      <c r="C16" s="17"/>
      <c r="D16" s="17"/>
      <c r="E16" s="17"/>
      <c r="F16" s="17"/>
      <c r="G16" s="17"/>
      <c r="H16" s="17"/>
      <c r="I16" s="18"/>
      <c r="J16" s="627" t="str">
        <f>IF('基本情報入力シート'!M41="","",'基本情報入力シート'!M41)</f>
        <v/>
      </c>
      <c r="K16" s="628" t="str">
        <f>IF('基本情報入力シート'!R41="","",'基本情報入力シート'!R41)</f>
        <v/>
      </c>
      <c r="L16" s="628" t="str">
        <f>IF('基本情報入力シート'!W41="","",'基本情報入力シート'!W41)</f>
        <v/>
      </c>
      <c r="M16" s="627" t="str">
        <f>IF('基本情報入力シート'!X41="","",'基本情報入力シート'!X41)</f>
        <v/>
      </c>
      <c r="N16" s="629" t="str">
        <f>IF('基本情報入力シート'!Y41="","",'基本情報入力シート'!Y41)</f>
        <v/>
      </c>
      <c r="O16" s="630"/>
      <c r="P16" s="631"/>
      <c r="Q16" s="632"/>
      <c r="R16" s="18"/>
      <c r="S16" s="633" t="str">
        <f>IFERROR(ROUNDDOWN(Q16*VLOOKUP(N16,'【参考】数式用'!$AR$2:$AW$50,MATCH(P16,'【参考】数式用'!$AT$4:$AW$4)+2,FALSE)*0.5, 0), "")</f>
        <v/>
      </c>
      <c r="T16" s="634"/>
      <c r="U16" s="615" t="str">
        <f>IFERROR(IF(AG16&lt;&gt;"",Q16*VLOOKUP(N16,'【参考】数式用'!$AG$2:$AL$50,MATCH(P16,'【参考】数式用'!$AI$4:$AL$4,0)+2,0), ""), "")</f>
        <v/>
      </c>
      <c r="V16" s="634"/>
      <c r="W16" s="635"/>
      <c r="X16" s="450"/>
      <c r="Y16" s="631"/>
      <c r="Z16" s="636"/>
      <c r="AA16" s="615" t="str">
        <f>IFERROR(IF(Y16="ー", "", ROUNDDOWN(Z16*VLOOKUP(N16,'【参考】数式用'!$AR$2:$AW$50,MATCH(Y16,'【参考】数式用'!$AT$4:$AW$4)+2,FALSE)*0.5, 0)), "")</f>
        <v/>
      </c>
      <c r="AB16" s="637"/>
      <c r="AC16" s="632" t="str">
        <f>IFERROR(IF(AG16&lt;&gt;"",Z16*VLOOKUP(N16,'【参考】数式用'!$AG$2:$AL$50,MATCH(Y16,'【参考】数式用'!$AI$4:$AL$4,0)+2,0), ""), "")</f>
        <v/>
      </c>
      <c r="AD16" s="18"/>
      <c r="AE16" s="638"/>
      <c r="AF16" s="639"/>
      <c r="AG16" s="618" t="str">
        <f>IFERROR(VLOOKUP(O16, '【参考】数式用'!$AY$5:$AY$13, 1, FALSE), "")</f>
        <v/>
      </c>
      <c r="AH16" s="619" t="str">
        <f>IFERROR(VLOOKUP(N16, '【参考】数式用'!$BA$2:$BB$50, 2, FALSE), "")</f>
        <v/>
      </c>
      <c r="AI16" s="620" t="str">
        <f t="shared" si="1"/>
        <v/>
      </c>
      <c r="AJ16" s="621" t="str">
        <f t="shared" si="2"/>
        <v/>
      </c>
      <c r="AK16" s="622"/>
      <c r="AL16" s="622"/>
      <c r="AM16" s="514"/>
      <c r="AN16" s="624"/>
      <c r="AO16" s="103"/>
      <c r="AP16" s="514"/>
      <c r="AQ16" s="514"/>
      <c r="AR16" s="514"/>
      <c r="AS16" s="514"/>
      <c r="AT16" s="514"/>
      <c r="AU16" s="514"/>
      <c r="AV16" s="514"/>
      <c r="AW16" s="514"/>
      <c r="AX16" s="514"/>
      <c r="AY16" s="514"/>
      <c r="AZ16" s="514"/>
    </row>
    <row r="17" ht="30.0" customHeight="1">
      <c r="A17" s="625">
        <v>4.0</v>
      </c>
      <c r="B17" s="626" t="str">
        <f>IF('基本情報入力シート'!C42="","",'基本情報入力シート'!C42)</f>
        <v/>
      </c>
      <c r="C17" s="17"/>
      <c r="D17" s="17"/>
      <c r="E17" s="17"/>
      <c r="F17" s="17"/>
      <c r="G17" s="17"/>
      <c r="H17" s="17"/>
      <c r="I17" s="18"/>
      <c r="J17" s="627" t="str">
        <f>IF('基本情報入力シート'!M42="","",'基本情報入力シート'!M42)</f>
        <v/>
      </c>
      <c r="K17" s="628" t="str">
        <f>IF('基本情報入力シート'!R42="","",'基本情報入力シート'!R42)</f>
        <v/>
      </c>
      <c r="L17" s="628" t="str">
        <f>IF('基本情報入力シート'!W42="","",'基本情報入力シート'!W42)</f>
        <v/>
      </c>
      <c r="M17" s="627" t="str">
        <f>IF('基本情報入力シート'!X42="","",'基本情報入力シート'!X42)</f>
        <v/>
      </c>
      <c r="N17" s="629" t="str">
        <f>IF('基本情報入力シート'!Y42="","",'基本情報入力シート'!Y42)</f>
        <v/>
      </c>
      <c r="O17" s="630"/>
      <c r="P17" s="631"/>
      <c r="Q17" s="632"/>
      <c r="R17" s="18"/>
      <c r="S17" s="633" t="str">
        <f>IFERROR(ROUNDDOWN(Q17*VLOOKUP(N17,'【参考】数式用'!$AR$2:$AW$50,MATCH(P17,'【参考】数式用'!$AT$4:$AW$4)+2,FALSE)*0.5, 0), "")</f>
        <v/>
      </c>
      <c r="T17" s="640"/>
      <c r="U17" s="615" t="str">
        <f>IFERROR(IF(AG17&lt;&gt;"",Q17*VLOOKUP(N17,'【参考】数式用'!$AG$2:$AL$50,MATCH(P17,'【参考】数式用'!$AI$4:$AL$4,0)+2,0), ""), "")</f>
        <v/>
      </c>
      <c r="V17" s="634"/>
      <c r="W17" s="635"/>
      <c r="X17" s="450"/>
      <c r="Y17" s="631"/>
      <c r="Z17" s="636"/>
      <c r="AA17" s="615" t="str">
        <f>IFERROR(IF(Y17="ー", "", ROUNDDOWN(Z17*VLOOKUP(N17,'【参考】数式用'!$AR$2:$AW$50,MATCH(Y17,'【参考】数式用'!$AT$4:$AW$4)+2,FALSE)*0.5, 0)), "")</f>
        <v/>
      </c>
      <c r="AB17" s="637"/>
      <c r="AC17" s="632" t="str">
        <f>IFERROR(IF(AG17&lt;&gt;"",Z17*VLOOKUP(N17,'【参考】数式用'!$AG$2:$AL$50,MATCH(Y17,'【参考】数式用'!$AI$4:$AL$4,0)+2,0), ""), "")</f>
        <v/>
      </c>
      <c r="AD17" s="18"/>
      <c r="AE17" s="638"/>
      <c r="AF17" s="639"/>
      <c r="AG17" s="618" t="str">
        <f>IFERROR(VLOOKUP(O17, '【参考】数式用'!$AY$5:$AY$13, 1, FALSE), "")</f>
        <v/>
      </c>
      <c r="AH17" s="619" t="str">
        <f>IFERROR(VLOOKUP(N17, '【参考】数式用'!$BA$2:$BB$50, 2, FALSE), "")</f>
        <v/>
      </c>
      <c r="AI17" s="620" t="str">
        <f t="shared" si="1"/>
        <v/>
      </c>
      <c r="AJ17" s="621" t="str">
        <f t="shared" si="2"/>
        <v/>
      </c>
      <c r="AK17" s="622"/>
      <c r="AL17" s="622"/>
      <c r="AM17" s="514"/>
      <c r="AN17" s="624"/>
      <c r="AO17" s="103"/>
      <c r="AP17" s="514"/>
      <c r="AQ17" s="514"/>
      <c r="AR17" s="514"/>
      <c r="AS17" s="514"/>
      <c r="AT17" s="514"/>
      <c r="AU17" s="514"/>
      <c r="AV17" s="514"/>
      <c r="AW17" s="514"/>
      <c r="AX17" s="514"/>
      <c r="AY17" s="514"/>
      <c r="AZ17" s="514"/>
    </row>
    <row r="18" ht="30.0" customHeight="1">
      <c r="A18" s="625">
        <v>5.0</v>
      </c>
      <c r="B18" s="626" t="str">
        <f>IF('基本情報入力シート'!C43="","",'基本情報入力シート'!C43)</f>
        <v/>
      </c>
      <c r="C18" s="17"/>
      <c r="D18" s="17"/>
      <c r="E18" s="17"/>
      <c r="F18" s="17"/>
      <c r="G18" s="17"/>
      <c r="H18" s="17"/>
      <c r="I18" s="18"/>
      <c r="J18" s="627" t="str">
        <f>IF('基本情報入力シート'!M43="","",'基本情報入力シート'!M43)</f>
        <v/>
      </c>
      <c r="K18" s="628" t="str">
        <f>IF('基本情報入力シート'!R43="","",'基本情報入力シート'!R43)</f>
        <v/>
      </c>
      <c r="L18" s="628" t="str">
        <f>IF('基本情報入力シート'!W43="","",'基本情報入力シート'!W43)</f>
        <v/>
      </c>
      <c r="M18" s="627" t="str">
        <f>IF('基本情報入力シート'!X43="","",'基本情報入力シート'!X43)</f>
        <v/>
      </c>
      <c r="N18" s="629" t="str">
        <f>IF('基本情報入力シート'!Y43="","",'基本情報入力シート'!Y43)</f>
        <v/>
      </c>
      <c r="O18" s="630"/>
      <c r="P18" s="641"/>
      <c r="Q18" s="632"/>
      <c r="R18" s="18"/>
      <c r="S18" s="633" t="str">
        <f>IFERROR(ROUNDDOWN(Q18*VLOOKUP(N18,'【参考】数式用'!$AR$2:$AW$50,MATCH(P18,'【参考】数式用'!$AT$4:$AW$4)+2,FALSE)*0.5, 0), "")</f>
        <v/>
      </c>
      <c r="T18" s="634"/>
      <c r="U18" s="615" t="str">
        <f>IFERROR(IF(AG18&lt;&gt;"",Q18*VLOOKUP(N18,'【参考】数式用'!$AG$2:$AL$50,MATCH(P18,'【参考】数式用'!$AI$4:$AL$4,0)+2,0), ""), "")</f>
        <v/>
      </c>
      <c r="V18" s="634"/>
      <c r="W18" s="635"/>
      <c r="X18" s="450"/>
      <c r="Y18" s="631"/>
      <c r="Z18" s="636"/>
      <c r="AA18" s="615" t="str">
        <f>IFERROR(IF(Y18="ー", "", ROUNDDOWN(Z18*VLOOKUP(N18,'【参考】数式用'!$AR$2:$AW$50,MATCH(Y18,'【参考】数式用'!$AT$4:$AW$4)+2,FALSE)*0.5, 0)), "")</f>
        <v/>
      </c>
      <c r="AB18" s="637"/>
      <c r="AC18" s="632" t="str">
        <f>IFERROR(IF(AG18&lt;&gt;"",Z18*VLOOKUP(N18,'【参考】数式用'!$AG$2:$AL$50,MATCH(Y18,'【参考】数式用'!$AI$4:$AL$4,0)+2,0), ""), "")</f>
        <v/>
      </c>
      <c r="AD18" s="18"/>
      <c r="AE18" s="638"/>
      <c r="AF18" s="639"/>
      <c r="AG18" s="618" t="str">
        <f>IFERROR(VLOOKUP(O18, '【参考】数式用'!$AY$5:$AY$13, 1, FALSE), "")</f>
        <v/>
      </c>
      <c r="AH18" s="619" t="str">
        <f>IFERROR(VLOOKUP(N18, '【参考】数式用'!$BA$2:$BB$50, 2, FALSE), "")</f>
        <v/>
      </c>
      <c r="AI18" s="620" t="str">
        <f t="shared" si="1"/>
        <v/>
      </c>
      <c r="AJ18" s="621" t="str">
        <f t="shared" si="2"/>
        <v/>
      </c>
      <c r="AK18" s="622"/>
      <c r="AL18" s="622"/>
      <c r="AM18" s="514"/>
      <c r="AN18" s="624"/>
      <c r="AO18" s="103"/>
      <c r="AP18" s="514"/>
      <c r="AQ18" s="514"/>
      <c r="AR18" s="514"/>
      <c r="AS18" s="514"/>
      <c r="AT18" s="514"/>
      <c r="AU18" s="514"/>
      <c r="AV18" s="514"/>
      <c r="AW18" s="514"/>
      <c r="AX18" s="514"/>
      <c r="AY18" s="514"/>
      <c r="AZ18" s="514"/>
    </row>
    <row r="19" ht="30.0" customHeight="1">
      <c r="A19" s="625">
        <v>6.0</v>
      </c>
      <c r="B19" s="626" t="str">
        <f>IF('基本情報入力シート'!C44="","",'基本情報入力シート'!C44)</f>
        <v/>
      </c>
      <c r="C19" s="17"/>
      <c r="D19" s="17"/>
      <c r="E19" s="17"/>
      <c r="F19" s="17"/>
      <c r="G19" s="17"/>
      <c r="H19" s="17"/>
      <c r="I19" s="18"/>
      <c r="J19" s="627" t="str">
        <f>IF('基本情報入力シート'!M44="","",'基本情報入力シート'!M44)</f>
        <v/>
      </c>
      <c r="K19" s="628" t="str">
        <f>IF('基本情報入力シート'!R44="","",'基本情報入力シート'!R44)</f>
        <v/>
      </c>
      <c r="L19" s="628" t="str">
        <f>IF('基本情報入力シート'!W44="","",'基本情報入力シート'!W44)</f>
        <v/>
      </c>
      <c r="M19" s="627" t="str">
        <f>IF('基本情報入力シート'!X44="","",'基本情報入力シート'!X44)</f>
        <v/>
      </c>
      <c r="N19" s="629" t="str">
        <f>IF('基本情報入力シート'!Y44="","",'基本情報入力シート'!Y44)</f>
        <v/>
      </c>
      <c r="O19" s="630"/>
      <c r="P19" s="641"/>
      <c r="Q19" s="632"/>
      <c r="R19" s="18"/>
      <c r="S19" s="633" t="str">
        <f>IFERROR(ROUNDDOWN(Q19*VLOOKUP(N19,'【参考】数式用'!$AR$2:$AW$50,MATCH(P19,'【参考】数式用'!$AT$4:$AW$4)+2,FALSE)*0.5, 0), "")</f>
        <v/>
      </c>
      <c r="T19" s="634"/>
      <c r="U19" s="615" t="str">
        <f>IFERROR(IF(AG19&lt;&gt;"",Q19*VLOOKUP(N19,'【参考】数式用'!$AG$2:$AL$50,MATCH(P19,'【参考】数式用'!$AI$4:$AL$4,0)+2,0), ""), "")</f>
        <v/>
      </c>
      <c r="V19" s="634"/>
      <c r="W19" s="635"/>
      <c r="X19" s="450"/>
      <c r="Y19" s="631"/>
      <c r="Z19" s="636"/>
      <c r="AA19" s="615" t="str">
        <f>IFERROR(IF(Y19="ー", "", ROUNDDOWN(Z19*VLOOKUP(N19,'【参考】数式用'!$AR$2:$AW$50,MATCH(Y19,'【参考】数式用'!$AT$4:$AW$4)+2,FALSE)*0.5, 0)), "")</f>
        <v/>
      </c>
      <c r="AB19" s="637"/>
      <c r="AC19" s="632" t="str">
        <f>IFERROR(IF(AG19&lt;&gt;"",Z19*VLOOKUP(N19,'【参考】数式用'!$AG$2:$AL$50,MATCH(Y19,'【参考】数式用'!$AI$4:$AL$4,0)+2,0), ""), "")</f>
        <v/>
      </c>
      <c r="AD19" s="18"/>
      <c r="AE19" s="638"/>
      <c r="AF19" s="639"/>
      <c r="AG19" s="618" t="str">
        <f>IFERROR(VLOOKUP(O19, '【参考】数式用'!$AY$5:$AY$13, 1, FALSE), "")</f>
        <v/>
      </c>
      <c r="AH19" s="619" t="str">
        <f>IFERROR(VLOOKUP(N19, '【参考】数式用'!$BA$2:$BB$50, 2, FALSE), "")</f>
        <v/>
      </c>
      <c r="AI19" s="620" t="str">
        <f t="shared" si="1"/>
        <v/>
      </c>
      <c r="AJ19" s="621" t="str">
        <f t="shared" si="2"/>
        <v/>
      </c>
      <c r="AK19" s="622"/>
      <c r="AL19" s="622"/>
      <c r="AM19" s="514"/>
      <c r="AN19" s="624"/>
      <c r="AO19" s="103"/>
      <c r="AP19" s="514"/>
      <c r="AQ19" s="514"/>
      <c r="AR19" s="514"/>
      <c r="AS19" s="514"/>
      <c r="AT19" s="514"/>
      <c r="AU19" s="514"/>
      <c r="AV19" s="514"/>
      <c r="AW19" s="514"/>
      <c r="AX19" s="514"/>
      <c r="AY19" s="514"/>
      <c r="AZ19" s="514"/>
    </row>
    <row r="20" ht="30.0" customHeight="1">
      <c r="A20" s="625">
        <v>7.0</v>
      </c>
      <c r="B20" s="626" t="str">
        <f>IF('基本情報入力シート'!C45="","",'基本情報入力シート'!C45)</f>
        <v/>
      </c>
      <c r="C20" s="17"/>
      <c r="D20" s="17"/>
      <c r="E20" s="17"/>
      <c r="F20" s="17"/>
      <c r="G20" s="17"/>
      <c r="H20" s="17"/>
      <c r="I20" s="18"/>
      <c r="J20" s="627" t="str">
        <f>IF('基本情報入力シート'!M45="","",'基本情報入力シート'!M45)</f>
        <v/>
      </c>
      <c r="K20" s="628" t="str">
        <f>IF('基本情報入力シート'!R45="","",'基本情報入力シート'!R45)</f>
        <v/>
      </c>
      <c r="L20" s="628" t="str">
        <f>IF('基本情報入力シート'!W45="","",'基本情報入力シート'!W45)</f>
        <v/>
      </c>
      <c r="M20" s="627" t="str">
        <f>IF('基本情報入力シート'!X45="","",'基本情報入力シート'!X45)</f>
        <v/>
      </c>
      <c r="N20" s="629" t="str">
        <f>IF('基本情報入力シート'!Y45="","",'基本情報入力シート'!Y45)</f>
        <v/>
      </c>
      <c r="O20" s="630"/>
      <c r="P20" s="642"/>
      <c r="Q20" s="632"/>
      <c r="R20" s="18"/>
      <c r="S20" s="633" t="str">
        <f>IFERROR(ROUNDDOWN(Q20*VLOOKUP(N20,'【参考】数式用'!$AR$2:$AW$50,MATCH(P20,'【参考】数式用'!$AT$4:$AW$4)+2,FALSE)*0.5, 0), "")</f>
        <v/>
      </c>
      <c r="T20" s="640"/>
      <c r="U20" s="615" t="str">
        <f>IFERROR(IF(AG20&lt;&gt;"",Q20*VLOOKUP(N20,'【参考】数式用'!$AG$2:$AL$50,MATCH(P20,'【参考】数式用'!$AI$4:$AL$4,0)+2,0), ""), "")</f>
        <v/>
      </c>
      <c r="V20" s="634"/>
      <c r="W20" s="635"/>
      <c r="X20" s="450"/>
      <c r="Y20" s="631"/>
      <c r="Z20" s="636"/>
      <c r="AA20" s="615" t="str">
        <f>IFERROR(IF(Y20="ー", "", ROUNDDOWN(Z20*VLOOKUP(N20,'【参考】数式用'!$AR$2:$AW$50,MATCH(Y20,'【参考】数式用'!$AT$4:$AW$4)+2,FALSE)*0.5, 0)), "")</f>
        <v/>
      </c>
      <c r="AB20" s="637"/>
      <c r="AC20" s="632" t="str">
        <f>IFERROR(IF(AG20&lt;&gt;"",Z20*VLOOKUP(N20,'【参考】数式用'!$AG$2:$AL$50,MATCH(Y20,'【参考】数式用'!$AI$4:$AL$4,0)+2,0), ""), "")</f>
        <v/>
      </c>
      <c r="AD20" s="18"/>
      <c r="AE20" s="638"/>
      <c r="AF20" s="639"/>
      <c r="AG20" s="618" t="str">
        <f>IFERROR(VLOOKUP(O20, '【参考】数式用'!$AY$5:$AY$13, 1, FALSE), "")</f>
        <v/>
      </c>
      <c r="AH20" s="619" t="str">
        <f>IFERROR(VLOOKUP(N20, '【参考】数式用'!$BA$2:$BB$50, 2, FALSE), "")</f>
        <v/>
      </c>
      <c r="AI20" s="620" t="str">
        <f t="shared" si="1"/>
        <v/>
      </c>
      <c r="AJ20" s="621" t="str">
        <f t="shared" si="2"/>
        <v/>
      </c>
      <c r="AK20" s="622"/>
      <c r="AL20" s="622"/>
      <c r="AM20" s="514"/>
      <c r="AN20" s="624"/>
      <c r="AO20" s="103"/>
      <c r="AP20" s="514"/>
      <c r="AQ20" s="514"/>
      <c r="AR20" s="514"/>
      <c r="AS20" s="514"/>
      <c r="AT20" s="514"/>
      <c r="AU20" s="514"/>
      <c r="AV20" s="514"/>
      <c r="AW20" s="514"/>
      <c r="AX20" s="514"/>
      <c r="AY20" s="514"/>
      <c r="AZ20" s="514"/>
    </row>
    <row r="21" ht="30.0" customHeight="1">
      <c r="A21" s="625">
        <v>8.0</v>
      </c>
      <c r="B21" s="626" t="str">
        <f>IF('基本情報入力シート'!C46="","",'基本情報入力シート'!C46)</f>
        <v/>
      </c>
      <c r="C21" s="17"/>
      <c r="D21" s="17"/>
      <c r="E21" s="17"/>
      <c r="F21" s="17"/>
      <c r="G21" s="17"/>
      <c r="H21" s="17"/>
      <c r="I21" s="18"/>
      <c r="J21" s="627" t="str">
        <f>IF('基本情報入力シート'!M46="","",'基本情報入力シート'!M46)</f>
        <v/>
      </c>
      <c r="K21" s="628" t="str">
        <f>IF('基本情報入力シート'!R46="","",'基本情報入力シート'!R46)</f>
        <v/>
      </c>
      <c r="L21" s="628" t="str">
        <f>IF('基本情報入力シート'!W46="","",'基本情報入力シート'!W46)</f>
        <v/>
      </c>
      <c r="M21" s="627" t="str">
        <f>IF('基本情報入力シート'!X46="","",'基本情報入力シート'!X46)</f>
        <v/>
      </c>
      <c r="N21" s="629" t="str">
        <f>IF('基本情報入力シート'!Y46="","",'基本情報入力シート'!Y46)</f>
        <v/>
      </c>
      <c r="O21" s="630"/>
      <c r="P21" s="642"/>
      <c r="Q21" s="632"/>
      <c r="R21" s="18"/>
      <c r="S21" s="633" t="str">
        <f>IFERROR(ROUNDDOWN(Q21*VLOOKUP(N21,'【参考】数式用'!$AR$2:$AW$50,MATCH(P21,'【参考】数式用'!$AT$4:$AW$4)+2,FALSE)*0.5, 0), "")</f>
        <v/>
      </c>
      <c r="T21" s="634"/>
      <c r="U21" s="615" t="str">
        <f>IFERROR(IF(AG21&lt;&gt;"",Q21*VLOOKUP(N21,'【参考】数式用'!$AG$2:$AL$50,MATCH(P21,'【参考】数式用'!$AI$4:$AL$4,0)+2,0), ""), "")</f>
        <v/>
      </c>
      <c r="V21" s="634"/>
      <c r="W21" s="635"/>
      <c r="X21" s="450"/>
      <c r="Y21" s="631"/>
      <c r="Z21" s="636"/>
      <c r="AA21" s="615" t="str">
        <f>IFERROR(IF(Y21="ー", "", ROUNDDOWN(Z21*VLOOKUP(N21,'【参考】数式用'!$AR$2:$AW$50,MATCH(Y21,'【参考】数式用'!$AT$4:$AW$4)+2,FALSE)*0.5, 0)), "")</f>
        <v/>
      </c>
      <c r="AB21" s="637"/>
      <c r="AC21" s="632" t="str">
        <f>IFERROR(IF(AG21&lt;&gt;"",Z21*VLOOKUP(N21,'【参考】数式用'!$AG$2:$AL$50,MATCH(Y21,'【参考】数式用'!$AI$4:$AL$4,0)+2,0), ""), "")</f>
        <v/>
      </c>
      <c r="AD21" s="18"/>
      <c r="AE21" s="638"/>
      <c r="AF21" s="639"/>
      <c r="AG21" s="618" t="str">
        <f>IFERROR(VLOOKUP(O21, '【参考】数式用'!$AY$5:$AY$13, 1, FALSE), "")</f>
        <v/>
      </c>
      <c r="AH21" s="619" t="str">
        <f>IFERROR(VLOOKUP(N21, '【参考】数式用'!$BA$2:$BB$50, 2, FALSE), "")</f>
        <v/>
      </c>
      <c r="AI21" s="620" t="str">
        <f t="shared" si="1"/>
        <v/>
      </c>
      <c r="AJ21" s="621" t="str">
        <f t="shared" si="2"/>
        <v/>
      </c>
      <c r="AK21" s="622"/>
      <c r="AL21" s="622"/>
      <c r="AM21" s="514"/>
      <c r="AN21" s="624"/>
      <c r="AO21" s="103"/>
      <c r="AP21" s="514"/>
      <c r="AQ21" s="514"/>
      <c r="AR21" s="514"/>
      <c r="AS21" s="514"/>
      <c r="AT21" s="514"/>
      <c r="AU21" s="514"/>
      <c r="AV21" s="514"/>
      <c r="AW21" s="514"/>
      <c r="AX21" s="514"/>
      <c r="AY21" s="514"/>
      <c r="AZ21" s="514"/>
    </row>
    <row r="22" ht="30.0" customHeight="1">
      <c r="A22" s="625">
        <v>9.0</v>
      </c>
      <c r="B22" s="626" t="str">
        <f>IF('基本情報入力シート'!C47="","",'基本情報入力シート'!C47)</f>
        <v/>
      </c>
      <c r="C22" s="17"/>
      <c r="D22" s="17"/>
      <c r="E22" s="17"/>
      <c r="F22" s="17"/>
      <c r="G22" s="17"/>
      <c r="H22" s="17"/>
      <c r="I22" s="18"/>
      <c r="J22" s="627" t="str">
        <f>IF('基本情報入力シート'!M47="","",'基本情報入力シート'!M47)</f>
        <v/>
      </c>
      <c r="K22" s="628" t="str">
        <f>IF('基本情報入力シート'!R47="","",'基本情報入力シート'!R47)</f>
        <v/>
      </c>
      <c r="L22" s="628" t="str">
        <f>IF('基本情報入力シート'!W47="","",'基本情報入力シート'!W47)</f>
        <v/>
      </c>
      <c r="M22" s="627" t="str">
        <f>IF('基本情報入力シート'!X47="","",'基本情報入力シート'!X47)</f>
        <v/>
      </c>
      <c r="N22" s="629" t="str">
        <f>IF('基本情報入力シート'!Y47="","",'基本情報入力シート'!Y47)</f>
        <v/>
      </c>
      <c r="O22" s="630"/>
      <c r="P22" s="641"/>
      <c r="Q22" s="632"/>
      <c r="R22" s="18"/>
      <c r="S22" s="633" t="str">
        <f>IFERROR(ROUNDDOWN(Q22*VLOOKUP(N22,'【参考】数式用'!$AR$2:$AW$50,MATCH(P22,'【参考】数式用'!$AT$4:$AW$4)+2,FALSE)*0.5, 0), "")</f>
        <v/>
      </c>
      <c r="T22" s="634"/>
      <c r="U22" s="615" t="str">
        <f>IFERROR(IF(AG22&lt;&gt;"",Q22*VLOOKUP(N22,'【参考】数式用'!$AG$2:$AL$50,MATCH(P22,'【参考】数式用'!$AI$4:$AL$4,0)+2,0), ""), "")</f>
        <v/>
      </c>
      <c r="V22" s="634"/>
      <c r="W22" s="635"/>
      <c r="X22" s="450"/>
      <c r="Y22" s="631"/>
      <c r="Z22" s="636"/>
      <c r="AA22" s="615" t="str">
        <f>IFERROR(IF(Y22="ー", "", ROUNDDOWN(Z22*VLOOKUP(N22,'【参考】数式用'!$AR$2:$AW$50,MATCH(Y22,'【参考】数式用'!$AT$4:$AW$4)+2,FALSE)*0.5, 0)), "")</f>
        <v/>
      </c>
      <c r="AB22" s="637"/>
      <c r="AC22" s="632" t="str">
        <f>IFERROR(IF(AG22&lt;&gt;"",Z22*VLOOKUP(N22,'【参考】数式用'!$AG$2:$AL$50,MATCH(Y22,'【参考】数式用'!$AI$4:$AL$4,0)+2,0), ""), "")</f>
        <v/>
      </c>
      <c r="AD22" s="18"/>
      <c r="AE22" s="638"/>
      <c r="AF22" s="639"/>
      <c r="AG22" s="618" t="str">
        <f>IFERROR(VLOOKUP(O22, '【参考】数式用'!$AY$5:$AY$13, 1, FALSE), "")</f>
        <v/>
      </c>
      <c r="AH22" s="619" t="str">
        <f>IFERROR(VLOOKUP(N22, '【参考】数式用'!$BA$2:$BB$50, 2, FALSE), "")</f>
        <v/>
      </c>
      <c r="AI22" s="620" t="str">
        <f t="shared" si="1"/>
        <v/>
      </c>
      <c r="AJ22" s="621" t="str">
        <f t="shared" si="2"/>
        <v/>
      </c>
      <c r="AK22" s="622"/>
      <c r="AL22" s="622"/>
      <c r="AM22" s="514"/>
      <c r="AN22" s="514"/>
      <c r="AO22" s="514"/>
      <c r="AP22" s="514"/>
      <c r="AQ22" s="514"/>
      <c r="AR22" s="514"/>
      <c r="AS22" s="514"/>
      <c r="AT22" s="514"/>
      <c r="AU22" s="514"/>
      <c r="AV22" s="514"/>
      <c r="AW22" s="514"/>
      <c r="AX22" s="514"/>
      <c r="AY22" s="514"/>
      <c r="AZ22" s="514"/>
    </row>
    <row r="23" ht="30.0" customHeight="1">
      <c r="A23" s="625">
        <v>10.0</v>
      </c>
      <c r="B23" s="626" t="str">
        <f>IF('基本情報入力シート'!C48="","",'基本情報入力シート'!C48)</f>
        <v/>
      </c>
      <c r="C23" s="17"/>
      <c r="D23" s="17"/>
      <c r="E23" s="17"/>
      <c r="F23" s="17"/>
      <c r="G23" s="17"/>
      <c r="H23" s="17"/>
      <c r="I23" s="18"/>
      <c r="J23" s="627" t="str">
        <f>IF('基本情報入力シート'!M48="","",'基本情報入力シート'!M48)</f>
        <v/>
      </c>
      <c r="K23" s="628" t="str">
        <f>IF('基本情報入力シート'!R48="","",'基本情報入力シート'!R48)</f>
        <v/>
      </c>
      <c r="L23" s="628" t="str">
        <f>IF('基本情報入力シート'!W48="","",'基本情報入力シート'!W48)</f>
        <v/>
      </c>
      <c r="M23" s="627" t="str">
        <f>IF('基本情報入力シート'!X48="","",'基本情報入力シート'!X48)</f>
        <v/>
      </c>
      <c r="N23" s="629" t="str">
        <f>IF('基本情報入力シート'!Y48="","",'基本情報入力シート'!Y48)</f>
        <v/>
      </c>
      <c r="O23" s="630"/>
      <c r="P23" s="642"/>
      <c r="Q23" s="632"/>
      <c r="R23" s="18"/>
      <c r="S23" s="633" t="str">
        <f>IFERROR(ROUNDDOWN(Q23*VLOOKUP(N23,'【参考】数式用'!$AR$2:$AW$50,MATCH(P23,'【参考】数式用'!$AT$4:$AW$4)+2,FALSE)*0.5, 0), "")</f>
        <v/>
      </c>
      <c r="T23" s="640"/>
      <c r="U23" s="615" t="str">
        <f>IFERROR(IF(AG23&lt;&gt;"",Q23*VLOOKUP(N23,'【参考】数式用'!$AG$2:$AL$50,MATCH(P23,'【参考】数式用'!$AI$4:$AL$4,0)+2,0), ""), "")</f>
        <v/>
      </c>
      <c r="V23" s="634"/>
      <c r="W23" s="635"/>
      <c r="X23" s="450"/>
      <c r="Y23" s="631"/>
      <c r="Z23" s="636"/>
      <c r="AA23" s="615" t="str">
        <f>IFERROR(IF(Y23="ー", "", ROUNDDOWN(Z23*VLOOKUP(N23,'【参考】数式用'!$AR$2:$AW$50,MATCH(Y23,'【参考】数式用'!$AT$4:$AW$4)+2,FALSE)*0.5, 0)), "")</f>
        <v/>
      </c>
      <c r="AB23" s="637"/>
      <c r="AC23" s="632" t="str">
        <f>IFERROR(IF(AG23&lt;&gt;"",Z23*VLOOKUP(N23,'【参考】数式用'!$AG$2:$AL$50,MATCH(Y23,'【参考】数式用'!$AI$4:$AL$4,0)+2,0), ""), "")</f>
        <v/>
      </c>
      <c r="AD23" s="18"/>
      <c r="AE23" s="638"/>
      <c r="AF23" s="639"/>
      <c r="AG23" s="618" t="str">
        <f>IFERROR(VLOOKUP(O23, '【参考】数式用'!$AY$5:$AY$13, 1, FALSE), "")</f>
        <v/>
      </c>
      <c r="AH23" s="619" t="str">
        <f>IFERROR(VLOOKUP(N23, '【参考】数式用'!$BA$2:$BB$50, 2, FALSE), "")</f>
        <v/>
      </c>
      <c r="AI23" s="620" t="str">
        <f t="shared" si="1"/>
        <v/>
      </c>
      <c r="AJ23" s="621" t="str">
        <f t="shared" si="2"/>
        <v/>
      </c>
      <c r="AK23" s="622"/>
      <c r="AL23" s="622"/>
      <c r="AM23" s="514"/>
      <c r="AN23" s="514"/>
      <c r="AO23" s="514"/>
      <c r="AP23" s="514"/>
      <c r="AQ23" s="514"/>
      <c r="AR23" s="514"/>
      <c r="AS23" s="514"/>
      <c r="AT23" s="514"/>
      <c r="AU23" s="514"/>
      <c r="AV23" s="514"/>
      <c r="AW23" s="514"/>
      <c r="AX23" s="514"/>
      <c r="AY23" s="514"/>
      <c r="AZ23" s="514"/>
    </row>
    <row r="24" ht="30.0" customHeight="1">
      <c r="A24" s="625">
        <v>11.0</v>
      </c>
      <c r="B24" s="626" t="str">
        <f>IF('基本情報入力シート'!C49="","",'基本情報入力シート'!C49)</f>
        <v/>
      </c>
      <c r="C24" s="17"/>
      <c r="D24" s="17"/>
      <c r="E24" s="17"/>
      <c r="F24" s="17"/>
      <c r="G24" s="17"/>
      <c r="H24" s="17"/>
      <c r="I24" s="18"/>
      <c r="J24" s="627" t="str">
        <f>IF('基本情報入力シート'!M49="","",'基本情報入力シート'!M49)</f>
        <v/>
      </c>
      <c r="K24" s="628" t="str">
        <f>IF('基本情報入力シート'!R49="","",'基本情報入力シート'!R49)</f>
        <v/>
      </c>
      <c r="L24" s="628" t="str">
        <f>IF('基本情報入力シート'!W49="","",'基本情報入力シート'!W49)</f>
        <v/>
      </c>
      <c r="M24" s="627" t="str">
        <f>IF('基本情報入力シート'!X49="","",'基本情報入力シート'!X49)</f>
        <v/>
      </c>
      <c r="N24" s="629" t="str">
        <f>IF('基本情報入力シート'!Y49="","",'基本情報入力シート'!Y49)</f>
        <v/>
      </c>
      <c r="O24" s="630"/>
      <c r="P24" s="642"/>
      <c r="Q24" s="632"/>
      <c r="R24" s="18"/>
      <c r="S24" s="633" t="str">
        <f>IFERROR(ROUNDDOWN(Q24*VLOOKUP(N24,'【参考】数式用'!$AR$2:$AW$50,MATCH(P24,'【参考】数式用'!$AT$4:$AW$4)+2,FALSE)*0.5, 0), "")</f>
        <v/>
      </c>
      <c r="T24" s="634"/>
      <c r="U24" s="615" t="str">
        <f>IFERROR(IF(AG24&lt;&gt;"",Q24*VLOOKUP(N24,'【参考】数式用'!$AG$2:$AL$50,MATCH(P24,'【参考】数式用'!$AI$4:$AL$4,0)+2,0), ""), "")</f>
        <v/>
      </c>
      <c r="V24" s="634"/>
      <c r="W24" s="635"/>
      <c r="X24" s="450"/>
      <c r="Y24" s="631"/>
      <c r="Z24" s="636"/>
      <c r="AA24" s="615" t="str">
        <f>IFERROR(IF(Y24="ー", "", ROUNDDOWN(Z24*VLOOKUP(N24,'【参考】数式用'!$AR$2:$AW$50,MATCH(Y24,'【参考】数式用'!$AT$4:$AW$4)+2,FALSE)*0.5, 0)), "")</f>
        <v/>
      </c>
      <c r="AB24" s="637"/>
      <c r="AC24" s="632" t="str">
        <f>IFERROR(IF(AG24&lt;&gt;"",Z24*VLOOKUP(N24,'【参考】数式用'!$AG$2:$AL$50,MATCH(Y24,'【参考】数式用'!$AI$4:$AL$4,0)+2,0), ""), "")</f>
        <v/>
      </c>
      <c r="AD24" s="18"/>
      <c r="AE24" s="638"/>
      <c r="AF24" s="639"/>
      <c r="AG24" s="618" t="str">
        <f>IFERROR(VLOOKUP(O24, '【参考】数式用'!$AY$5:$AY$13, 1, FALSE), "")</f>
        <v/>
      </c>
      <c r="AH24" s="619" t="str">
        <f>IFERROR(VLOOKUP(N24, '【参考】数式用'!$BA$2:$BB$50, 2, FALSE), "")</f>
        <v/>
      </c>
      <c r="AI24" s="620" t="str">
        <f t="shared" si="1"/>
        <v/>
      </c>
      <c r="AJ24" s="621" t="str">
        <f t="shared" si="2"/>
        <v/>
      </c>
      <c r="AK24" s="622"/>
      <c r="AL24" s="622"/>
      <c r="AM24" s="514"/>
      <c r="AN24" s="514"/>
      <c r="AO24" s="514"/>
      <c r="AP24" s="514"/>
      <c r="AQ24" s="514"/>
      <c r="AR24" s="514"/>
      <c r="AS24" s="514"/>
      <c r="AT24" s="514"/>
      <c r="AU24" s="514"/>
      <c r="AV24" s="514"/>
      <c r="AW24" s="514"/>
      <c r="AX24" s="514"/>
      <c r="AY24" s="514"/>
      <c r="AZ24" s="514"/>
    </row>
    <row r="25" ht="30.0" customHeight="1">
      <c r="A25" s="625">
        <v>12.0</v>
      </c>
      <c r="B25" s="626" t="str">
        <f>IF('基本情報入力シート'!C50="","",'基本情報入力シート'!C50)</f>
        <v/>
      </c>
      <c r="C25" s="17"/>
      <c r="D25" s="17"/>
      <c r="E25" s="17"/>
      <c r="F25" s="17"/>
      <c r="G25" s="17"/>
      <c r="H25" s="17"/>
      <c r="I25" s="18"/>
      <c r="J25" s="627" t="str">
        <f>IF('基本情報入力シート'!M50="","",'基本情報入力シート'!M50)</f>
        <v/>
      </c>
      <c r="K25" s="628" t="str">
        <f>IF('基本情報入力シート'!R50="","",'基本情報入力シート'!R50)</f>
        <v/>
      </c>
      <c r="L25" s="628" t="str">
        <f>IF('基本情報入力シート'!W50="","",'基本情報入力シート'!W50)</f>
        <v/>
      </c>
      <c r="M25" s="627" t="str">
        <f>IF('基本情報入力シート'!X50="","",'基本情報入力シート'!X50)</f>
        <v/>
      </c>
      <c r="N25" s="629" t="str">
        <f>IF('基本情報入力シート'!Y50="","",'基本情報入力シート'!Y50)</f>
        <v/>
      </c>
      <c r="O25" s="630"/>
      <c r="P25" s="641"/>
      <c r="Q25" s="632"/>
      <c r="R25" s="18"/>
      <c r="S25" s="633" t="str">
        <f>IFERROR(ROUNDDOWN(Q25*VLOOKUP(N25,'【参考】数式用'!$AR$2:$AW$50,MATCH(P25,'【参考】数式用'!$AT$4:$AW$4)+2,FALSE)*0.5, 0), "")</f>
        <v/>
      </c>
      <c r="T25" s="634"/>
      <c r="U25" s="615" t="str">
        <f>IFERROR(IF(AG25&lt;&gt;"",Q25*VLOOKUP(N25,'【参考】数式用'!$AG$2:$AL$50,MATCH(P25,'【参考】数式用'!$AI$4:$AL$4,0)+2,0), ""), "")</f>
        <v/>
      </c>
      <c r="V25" s="634"/>
      <c r="W25" s="635"/>
      <c r="X25" s="450"/>
      <c r="Y25" s="631"/>
      <c r="Z25" s="636"/>
      <c r="AA25" s="615" t="str">
        <f>IFERROR(IF(Y25="ー", "", ROUNDDOWN(Z25*VLOOKUP(N25,'【参考】数式用'!$AR$2:$AW$50,MATCH(Y25,'【参考】数式用'!$AT$4:$AW$4)+2,FALSE)*0.5, 0)), "")</f>
        <v/>
      </c>
      <c r="AB25" s="637"/>
      <c r="AC25" s="632" t="str">
        <f>IFERROR(IF(AG25&lt;&gt;"",Z25*VLOOKUP(N25,'【参考】数式用'!$AG$2:$AL$50,MATCH(Y25,'【参考】数式用'!$AI$4:$AL$4,0)+2,0), ""), "")</f>
        <v/>
      </c>
      <c r="AD25" s="18"/>
      <c r="AE25" s="638"/>
      <c r="AF25" s="639"/>
      <c r="AG25" s="618" t="str">
        <f>IFERROR(VLOOKUP(O25, '【参考】数式用'!$AY$5:$AY$13, 1, FALSE), "")</f>
        <v/>
      </c>
      <c r="AH25" s="619" t="str">
        <f>IFERROR(VLOOKUP(N25, '【参考】数式用'!$BA$2:$BB$50, 2, FALSE), "")</f>
        <v/>
      </c>
      <c r="AI25" s="620" t="str">
        <f t="shared" si="1"/>
        <v/>
      </c>
      <c r="AJ25" s="621" t="str">
        <f t="shared" si="2"/>
        <v/>
      </c>
      <c r="AK25" s="622"/>
      <c r="AL25" s="622"/>
      <c r="AM25" s="514"/>
      <c r="AN25" s="514"/>
      <c r="AO25" s="514"/>
      <c r="AP25" s="514"/>
      <c r="AQ25" s="514"/>
      <c r="AR25" s="514"/>
      <c r="AS25" s="514"/>
      <c r="AT25" s="514"/>
      <c r="AU25" s="514"/>
      <c r="AV25" s="514"/>
      <c r="AW25" s="514"/>
      <c r="AX25" s="514"/>
      <c r="AY25" s="514"/>
      <c r="AZ25" s="514"/>
    </row>
    <row r="26" ht="30.0" customHeight="1">
      <c r="A26" s="625">
        <v>13.0</v>
      </c>
      <c r="B26" s="626" t="str">
        <f>IF('基本情報入力シート'!C51="","",'基本情報入力シート'!C51)</f>
        <v/>
      </c>
      <c r="C26" s="17"/>
      <c r="D26" s="17"/>
      <c r="E26" s="17"/>
      <c r="F26" s="17"/>
      <c r="G26" s="17"/>
      <c r="H26" s="17"/>
      <c r="I26" s="18"/>
      <c r="J26" s="627" t="str">
        <f>IF('基本情報入力シート'!M51="","",'基本情報入力シート'!M51)</f>
        <v/>
      </c>
      <c r="K26" s="628" t="str">
        <f>IF('基本情報入力シート'!R51="","",'基本情報入力シート'!R51)</f>
        <v/>
      </c>
      <c r="L26" s="628" t="str">
        <f>IF('基本情報入力シート'!W51="","",'基本情報入力シート'!W51)</f>
        <v/>
      </c>
      <c r="M26" s="627" t="str">
        <f>IF('基本情報入力シート'!X51="","",'基本情報入力シート'!X51)</f>
        <v/>
      </c>
      <c r="N26" s="629" t="str">
        <f>IF('基本情報入力シート'!Y51="","",'基本情報入力シート'!Y51)</f>
        <v/>
      </c>
      <c r="O26" s="630"/>
      <c r="P26" s="641"/>
      <c r="Q26" s="632"/>
      <c r="R26" s="18"/>
      <c r="S26" s="633" t="str">
        <f>IFERROR(ROUNDDOWN(Q26*VLOOKUP(N26,'【参考】数式用'!$AR$2:$AW$50,MATCH(P26,'【参考】数式用'!$AT$4:$AW$4)+2,FALSE)*0.5, 0), "")</f>
        <v/>
      </c>
      <c r="T26" s="640"/>
      <c r="U26" s="615" t="str">
        <f>IFERROR(IF(AG26&lt;&gt;"",Q26*VLOOKUP(N26,'【参考】数式用'!$AG$2:$AL$50,MATCH(P26,'【参考】数式用'!$AI$4:$AL$4,0)+2,0), ""), "")</f>
        <v/>
      </c>
      <c r="V26" s="634"/>
      <c r="W26" s="635"/>
      <c r="X26" s="450"/>
      <c r="Y26" s="631"/>
      <c r="Z26" s="636"/>
      <c r="AA26" s="615" t="str">
        <f>IFERROR(IF(Y26="ー", "", ROUNDDOWN(Z26*VLOOKUP(N26,'【参考】数式用'!$AR$2:$AW$50,MATCH(Y26,'【参考】数式用'!$AT$4:$AW$4)+2,FALSE)*0.5, 0)), "")</f>
        <v/>
      </c>
      <c r="AB26" s="637"/>
      <c r="AC26" s="632" t="str">
        <f>IFERROR(IF(AG26&lt;&gt;"",Z26*VLOOKUP(N26,'【参考】数式用'!$AG$2:$AL$50,MATCH(Y26,'【参考】数式用'!$AI$4:$AL$4,0)+2,0), ""), "")</f>
        <v/>
      </c>
      <c r="AD26" s="18"/>
      <c r="AE26" s="638"/>
      <c r="AF26" s="639"/>
      <c r="AG26" s="618" t="str">
        <f>IFERROR(VLOOKUP(O26, '【参考】数式用'!$AY$5:$AY$13, 1, FALSE), "")</f>
        <v/>
      </c>
      <c r="AH26" s="619" t="str">
        <f>IFERROR(VLOOKUP(N26, '【参考】数式用'!$BA$2:$BB$50, 2, FALSE), "")</f>
        <v/>
      </c>
      <c r="AI26" s="620" t="str">
        <f t="shared" si="1"/>
        <v/>
      </c>
      <c r="AJ26" s="621" t="str">
        <f t="shared" si="2"/>
        <v/>
      </c>
      <c r="AK26" s="622"/>
      <c r="AL26" s="622"/>
      <c r="AM26" s="514"/>
      <c r="AN26" s="514"/>
      <c r="AO26" s="514"/>
      <c r="AP26" s="514"/>
      <c r="AQ26" s="514"/>
      <c r="AR26" s="514"/>
      <c r="AS26" s="514"/>
      <c r="AT26" s="514"/>
      <c r="AU26" s="514"/>
      <c r="AV26" s="514"/>
      <c r="AW26" s="514"/>
      <c r="AX26" s="514"/>
      <c r="AY26" s="514"/>
      <c r="AZ26" s="514"/>
    </row>
    <row r="27" ht="30.0" customHeight="1">
      <c r="A27" s="625">
        <v>14.0</v>
      </c>
      <c r="B27" s="626" t="str">
        <f>IF('基本情報入力シート'!C52="","",'基本情報入力シート'!C52)</f>
        <v/>
      </c>
      <c r="C27" s="17"/>
      <c r="D27" s="17"/>
      <c r="E27" s="17"/>
      <c r="F27" s="17"/>
      <c r="G27" s="17"/>
      <c r="H27" s="17"/>
      <c r="I27" s="18"/>
      <c r="J27" s="627" t="str">
        <f>IF('基本情報入力シート'!M52="","",'基本情報入力シート'!M52)</f>
        <v/>
      </c>
      <c r="K27" s="628" t="str">
        <f>IF('基本情報入力シート'!R52="","",'基本情報入力シート'!R52)</f>
        <v/>
      </c>
      <c r="L27" s="628" t="str">
        <f>IF('基本情報入力シート'!W52="","",'基本情報入力シート'!W52)</f>
        <v/>
      </c>
      <c r="M27" s="627" t="str">
        <f>IF('基本情報入力シート'!X52="","",'基本情報入力シート'!X52)</f>
        <v/>
      </c>
      <c r="N27" s="629" t="str">
        <f>IF('基本情報入力シート'!Y52="","",'基本情報入力シート'!Y52)</f>
        <v/>
      </c>
      <c r="O27" s="630"/>
      <c r="P27" s="642"/>
      <c r="Q27" s="632"/>
      <c r="R27" s="18"/>
      <c r="S27" s="633" t="str">
        <f>IFERROR(ROUNDDOWN(Q27*VLOOKUP(N27,'【参考】数式用'!$AR$2:$AW$50,MATCH(P27,'【参考】数式用'!$AT$4:$AW$4)+2,FALSE)*0.5, 0), "")</f>
        <v/>
      </c>
      <c r="T27" s="634"/>
      <c r="U27" s="615" t="str">
        <f>IFERROR(IF(AG27&lt;&gt;"",Q27*VLOOKUP(N27,'【参考】数式用'!$AG$2:$AL$50,MATCH(P27,'【参考】数式用'!$AI$4:$AL$4,0)+2,0), ""), "")</f>
        <v/>
      </c>
      <c r="V27" s="634"/>
      <c r="W27" s="635"/>
      <c r="X27" s="450"/>
      <c r="Y27" s="631"/>
      <c r="Z27" s="636"/>
      <c r="AA27" s="615" t="str">
        <f>IFERROR(IF(Y27="ー", "", ROUNDDOWN(Z27*VLOOKUP(N27,'【参考】数式用'!$AR$2:$AW$50,MATCH(Y27,'【参考】数式用'!$AT$4:$AW$4)+2,FALSE)*0.5, 0)), "")</f>
        <v/>
      </c>
      <c r="AB27" s="637"/>
      <c r="AC27" s="632" t="str">
        <f>IFERROR(IF(AG27&lt;&gt;"",Z27*VLOOKUP(N27,'【参考】数式用'!$AG$2:$AL$50,MATCH(Y27,'【参考】数式用'!$AI$4:$AL$4,0)+2,0), ""), "")</f>
        <v/>
      </c>
      <c r="AD27" s="18"/>
      <c r="AE27" s="638"/>
      <c r="AF27" s="639"/>
      <c r="AG27" s="618" t="str">
        <f>IFERROR(VLOOKUP(O27, '【参考】数式用'!$AY$5:$AY$13, 1, FALSE), "")</f>
        <v/>
      </c>
      <c r="AH27" s="619" t="str">
        <f>IFERROR(VLOOKUP(N27, '【参考】数式用'!$BA$2:$BB$50, 2, FALSE), "")</f>
        <v/>
      </c>
      <c r="AI27" s="620" t="str">
        <f t="shared" si="1"/>
        <v/>
      </c>
      <c r="AJ27" s="621" t="str">
        <f t="shared" si="2"/>
        <v/>
      </c>
      <c r="AK27" s="622"/>
      <c r="AL27" s="622"/>
      <c r="AM27" s="514"/>
      <c r="AN27" s="514"/>
      <c r="AO27" s="514"/>
      <c r="AP27" s="514"/>
      <c r="AQ27" s="514"/>
      <c r="AR27" s="514"/>
      <c r="AS27" s="514"/>
      <c r="AT27" s="514"/>
      <c r="AU27" s="514"/>
      <c r="AV27" s="514"/>
      <c r="AW27" s="514"/>
      <c r="AX27" s="514"/>
      <c r="AY27" s="514"/>
      <c r="AZ27" s="514"/>
    </row>
    <row r="28" ht="30.0" customHeight="1">
      <c r="A28" s="625">
        <v>15.0</v>
      </c>
      <c r="B28" s="626" t="str">
        <f>IF('基本情報入力シート'!C53="","",'基本情報入力シート'!C53)</f>
        <v/>
      </c>
      <c r="C28" s="17"/>
      <c r="D28" s="17"/>
      <c r="E28" s="17"/>
      <c r="F28" s="17"/>
      <c r="G28" s="17"/>
      <c r="H28" s="17"/>
      <c r="I28" s="18"/>
      <c r="J28" s="627" t="str">
        <f>IF('基本情報入力シート'!M53="","",'基本情報入力シート'!M53)</f>
        <v/>
      </c>
      <c r="K28" s="628" t="str">
        <f>IF('基本情報入力シート'!R53="","",'基本情報入力シート'!R53)</f>
        <v/>
      </c>
      <c r="L28" s="628" t="str">
        <f>IF('基本情報入力シート'!W53="","",'基本情報入力シート'!W53)</f>
        <v/>
      </c>
      <c r="M28" s="627" t="str">
        <f>IF('基本情報入力シート'!X53="","",'基本情報入力シート'!X53)</f>
        <v/>
      </c>
      <c r="N28" s="629" t="str">
        <f>IF('基本情報入力シート'!Y53="","",'基本情報入力シート'!Y53)</f>
        <v/>
      </c>
      <c r="O28" s="630"/>
      <c r="P28" s="642"/>
      <c r="Q28" s="632"/>
      <c r="R28" s="18"/>
      <c r="S28" s="633" t="str">
        <f>IFERROR(ROUNDDOWN(Q28*VLOOKUP(N28,'【参考】数式用'!$AR$2:$AW$50,MATCH(P28,'【参考】数式用'!$AT$4:$AW$4)+2,FALSE)*0.5, 0), "")</f>
        <v/>
      </c>
      <c r="T28" s="634"/>
      <c r="U28" s="615" t="str">
        <f>IFERROR(IF(AG28&lt;&gt;"",Q28*VLOOKUP(N28,'【参考】数式用'!$AG$2:$AL$50,MATCH(P28,'【参考】数式用'!$AI$4:$AL$4,0)+2,0), ""), "")</f>
        <v/>
      </c>
      <c r="V28" s="634"/>
      <c r="W28" s="635"/>
      <c r="X28" s="450"/>
      <c r="Y28" s="631"/>
      <c r="Z28" s="636"/>
      <c r="AA28" s="615" t="str">
        <f>IFERROR(IF(Y28="ー", "", ROUNDDOWN(Z28*VLOOKUP(N28,'【参考】数式用'!$AR$2:$AW$50,MATCH(Y28,'【参考】数式用'!$AT$4:$AW$4)+2,FALSE)*0.5, 0)), "")</f>
        <v/>
      </c>
      <c r="AB28" s="637"/>
      <c r="AC28" s="632" t="str">
        <f>IFERROR(IF(AG28&lt;&gt;"",Z28*VLOOKUP(N28,'【参考】数式用'!$AG$2:$AL$50,MATCH(Y28,'【参考】数式用'!$AI$4:$AL$4,0)+2,0), ""), "")</f>
        <v/>
      </c>
      <c r="AD28" s="18"/>
      <c r="AE28" s="638"/>
      <c r="AF28" s="639"/>
      <c r="AG28" s="618" t="str">
        <f>IFERROR(VLOOKUP(O28, '【参考】数式用'!$AY$5:$AY$13, 1, FALSE), "")</f>
        <v/>
      </c>
      <c r="AH28" s="619" t="str">
        <f>IFERROR(VLOOKUP(N28, '【参考】数式用'!$BA$2:$BB$50, 2, FALSE), "")</f>
        <v/>
      </c>
      <c r="AI28" s="620" t="str">
        <f t="shared" si="1"/>
        <v/>
      </c>
      <c r="AJ28" s="621" t="str">
        <f t="shared" si="2"/>
        <v/>
      </c>
      <c r="AK28" s="622"/>
      <c r="AL28" s="622"/>
      <c r="AM28" s="514"/>
      <c r="AN28" s="514"/>
      <c r="AO28" s="514"/>
      <c r="AP28" s="514"/>
      <c r="AQ28" s="514"/>
      <c r="AR28" s="514"/>
      <c r="AS28" s="514"/>
      <c r="AT28" s="514"/>
      <c r="AU28" s="514"/>
      <c r="AV28" s="514"/>
      <c r="AW28" s="514"/>
      <c r="AX28" s="514"/>
      <c r="AY28" s="514"/>
      <c r="AZ28" s="514"/>
    </row>
    <row r="29" ht="30.0" customHeight="1">
      <c r="A29" s="625">
        <v>16.0</v>
      </c>
      <c r="B29" s="626" t="str">
        <f>IF('基本情報入力シート'!C54="","",'基本情報入力シート'!C54)</f>
        <v/>
      </c>
      <c r="C29" s="17"/>
      <c r="D29" s="17"/>
      <c r="E29" s="17"/>
      <c r="F29" s="17"/>
      <c r="G29" s="17"/>
      <c r="H29" s="17"/>
      <c r="I29" s="18"/>
      <c r="J29" s="628" t="str">
        <f>IF('基本情報入力シート'!M54="","",'基本情報入力シート'!M54)</f>
        <v/>
      </c>
      <c r="K29" s="628" t="str">
        <f>IF('基本情報入力シート'!R54="","",'基本情報入力シート'!R54)</f>
        <v/>
      </c>
      <c r="L29" s="628" t="str">
        <f>IF('基本情報入力シート'!W54="","",'基本情報入力シート'!W54)</f>
        <v/>
      </c>
      <c r="M29" s="628" t="str">
        <f>IF('基本情報入力シート'!X54="","",'基本情報入力シート'!X54)</f>
        <v/>
      </c>
      <c r="N29" s="629" t="str">
        <f>IF('基本情報入力シート'!Y54="","",'基本情報入力シート'!Y54)</f>
        <v/>
      </c>
      <c r="O29" s="630"/>
      <c r="P29" s="641"/>
      <c r="Q29" s="632"/>
      <c r="R29" s="18"/>
      <c r="S29" s="633" t="str">
        <f>IFERROR(ROUNDDOWN(Q29*VLOOKUP(N29,'【参考】数式用'!$AR$2:$AW$50,MATCH(P29,'【参考】数式用'!$AT$4:$AW$4)+2,FALSE)*0.5, 0), "")</f>
        <v/>
      </c>
      <c r="T29" s="640"/>
      <c r="U29" s="615" t="str">
        <f>IFERROR(IF(AG29&lt;&gt;"",Q29*VLOOKUP(N29,'【参考】数式用'!$AG$2:$AL$50,MATCH(P29,'【参考】数式用'!$AI$4:$AL$4,0)+2,0), ""), "")</f>
        <v/>
      </c>
      <c r="V29" s="634"/>
      <c r="W29" s="635"/>
      <c r="X29" s="450"/>
      <c r="Y29" s="631"/>
      <c r="Z29" s="636"/>
      <c r="AA29" s="615" t="str">
        <f>IFERROR(IF(Y29="ー", "", ROUNDDOWN(Z29*VLOOKUP(N29,'【参考】数式用'!$AR$2:$AW$50,MATCH(Y29,'【参考】数式用'!$AT$4:$AW$4)+2,FALSE)*0.5, 0)), "")</f>
        <v/>
      </c>
      <c r="AB29" s="637"/>
      <c r="AC29" s="632" t="str">
        <f>IFERROR(IF(AG29&lt;&gt;"",Z29*VLOOKUP(N29,'【参考】数式用'!$AG$2:$AL$50,MATCH(Y29,'【参考】数式用'!$AI$4:$AL$4,0)+2,0), ""), "")</f>
        <v/>
      </c>
      <c r="AD29" s="18"/>
      <c r="AE29" s="638"/>
      <c r="AF29" s="639"/>
      <c r="AG29" s="618" t="str">
        <f>IFERROR(VLOOKUP(O29, '【参考】数式用'!$AY$5:$AY$13, 1, FALSE), "")</f>
        <v/>
      </c>
      <c r="AH29" s="619" t="str">
        <f>IFERROR(VLOOKUP(N29, '【参考】数式用'!$BA$2:$BB$50, 2, FALSE), "")</f>
        <v/>
      </c>
      <c r="AI29" s="620" t="str">
        <f t="shared" si="1"/>
        <v/>
      </c>
      <c r="AJ29" s="621" t="str">
        <f t="shared" si="2"/>
        <v/>
      </c>
      <c r="AK29" s="622"/>
      <c r="AL29" s="622"/>
      <c r="AM29" s="514"/>
      <c r="AN29" s="514"/>
      <c r="AO29" s="514"/>
      <c r="AP29" s="514"/>
      <c r="AQ29" s="514"/>
      <c r="AR29" s="514"/>
      <c r="AS29" s="514"/>
      <c r="AT29" s="514"/>
      <c r="AU29" s="514"/>
      <c r="AV29" s="514"/>
      <c r="AW29" s="514"/>
      <c r="AX29" s="514"/>
      <c r="AY29" s="514"/>
      <c r="AZ29" s="514"/>
    </row>
    <row r="30" ht="30.0" customHeight="1">
      <c r="A30" s="625">
        <v>17.0</v>
      </c>
      <c r="B30" s="626" t="str">
        <f>IF('基本情報入力シート'!C55="","",'基本情報入力シート'!C55)</f>
        <v/>
      </c>
      <c r="C30" s="17"/>
      <c r="D30" s="17"/>
      <c r="E30" s="17"/>
      <c r="F30" s="17"/>
      <c r="G30" s="17"/>
      <c r="H30" s="17"/>
      <c r="I30" s="18"/>
      <c r="J30" s="627" t="str">
        <f>IF('基本情報入力シート'!M55="","",'基本情報入力シート'!M55)</f>
        <v/>
      </c>
      <c r="K30" s="628" t="str">
        <f>IF('基本情報入力シート'!R55="","",'基本情報入力シート'!R55)</f>
        <v/>
      </c>
      <c r="L30" s="628" t="str">
        <f>IF('基本情報入力シート'!W55="","",'基本情報入力シート'!W55)</f>
        <v/>
      </c>
      <c r="M30" s="627" t="str">
        <f>IF('基本情報入力シート'!X55="","",'基本情報入力シート'!X55)</f>
        <v/>
      </c>
      <c r="N30" s="629" t="str">
        <f>IF('基本情報入力シート'!Y55="","",'基本情報入力シート'!Y55)</f>
        <v/>
      </c>
      <c r="O30" s="630"/>
      <c r="P30" s="642"/>
      <c r="Q30" s="632"/>
      <c r="R30" s="18"/>
      <c r="S30" s="633" t="str">
        <f>IFERROR(ROUNDDOWN(Q30*VLOOKUP(N30,'【参考】数式用'!$AR$2:$AW$50,MATCH(P30,'【参考】数式用'!$AT$4:$AW$4)+2,FALSE)*0.5, 0), "")</f>
        <v/>
      </c>
      <c r="T30" s="634"/>
      <c r="U30" s="615" t="str">
        <f>IFERROR(IF(AG30&lt;&gt;"",Q30*VLOOKUP(N30,'【参考】数式用'!$AG$2:$AL$50,MATCH(P30,'【参考】数式用'!$AI$4:$AL$4,0)+2,0), ""), "")</f>
        <v/>
      </c>
      <c r="V30" s="634"/>
      <c r="W30" s="635"/>
      <c r="X30" s="450"/>
      <c r="Y30" s="631"/>
      <c r="Z30" s="636"/>
      <c r="AA30" s="615" t="str">
        <f>IFERROR(IF(Y30="ー", "", ROUNDDOWN(Z30*VLOOKUP(N30,'【参考】数式用'!$AR$2:$AW$50,MATCH(Y30,'【参考】数式用'!$AT$4:$AW$4)+2,FALSE)*0.5, 0)), "")</f>
        <v/>
      </c>
      <c r="AB30" s="637"/>
      <c r="AC30" s="632" t="str">
        <f>IFERROR(IF(AG30&lt;&gt;"",Z30*VLOOKUP(N30,'【参考】数式用'!$AG$2:$AL$50,MATCH(Y30,'【参考】数式用'!$AI$4:$AL$4,0)+2,0), ""), "")</f>
        <v/>
      </c>
      <c r="AD30" s="18"/>
      <c r="AE30" s="638"/>
      <c r="AF30" s="639"/>
      <c r="AG30" s="618" t="str">
        <f>IFERROR(VLOOKUP(O30, '【参考】数式用'!$AY$5:$AY$13, 1, FALSE), "")</f>
        <v/>
      </c>
      <c r="AH30" s="619" t="str">
        <f>IFERROR(VLOOKUP(N30, '【参考】数式用'!$BA$2:$BB$50, 2, FALSE), "")</f>
        <v/>
      </c>
      <c r="AI30" s="620" t="str">
        <f t="shared" si="1"/>
        <v/>
      </c>
      <c r="AJ30" s="621" t="str">
        <f t="shared" si="2"/>
        <v/>
      </c>
      <c r="AK30" s="622"/>
      <c r="AL30" s="622"/>
      <c r="AM30" s="514"/>
      <c r="AN30" s="514"/>
      <c r="AO30" s="514"/>
      <c r="AP30" s="514"/>
      <c r="AQ30" s="514"/>
      <c r="AR30" s="514"/>
      <c r="AS30" s="514"/>
      <c r="AT30" s="514"/>
      <c r="AU30" s="2"/>
      <c r="AV30" s="2"/>
      <c r="AW30" s="2"/>
      <c r="AX30" s="2"/>
      <c r="AY30" s="2"/>
      <c r="AZ30" s="2"/>
    </row>
    <row r="31" ht="30.0" customHeight="1">
      <c r="A31" s="625">
        <v>18.0</v>
      </c>
      <c r="B31" s="626" t="str">
        <f>IF('基本情報入力シート'!C56="","",'基本情報入力シート'!C56)</f>
        <v/>
      </c>
      <c r="C31" s="17"/>
      <c r="D31" s="17"/>
      <c r="E31" s="17"/>
      <c r="F31" s="17"/>
      <c r="G31" s="17"/>
      <c r="H31" s="17"/>
      <c r="I31" s="18"/>
      <c r="J31" s="627" t="str">
        <f>IF('基本情報入力シート'!M56="","",'基本情報入力シート'!M56)</f>
        <v/>
      </c>
      <c r="K31" s="628" t="str">
        <f>IF('基本情報入力シート'!R56="","",'基本情報入力シート'!R56)</f>
        <v/>
      </c>
      <c r="L31" s="628" t="str">
        <f>IF('基本情報入力シート'!W56="","",'基本情報入力シート'!W56)</f>
        <v/>
      </c>
      <c r="M31" s="627" t="str">
        <f>IF('基本情報入力シート'!X56="","",'基本情報入力シート'!X56)</f>
        <v/>
      </c>
      <c r="N31" s="629" t="str">
        <f>IF('基本情報入力シート'!Y56="","",'基本情報入力シート'!Y56)</f>
        <v/>
      </c>
      <c r="O31" s="630"/>
      <c r="P31" s="642"/>
      <c r="Q31" s="632"/>
      <c r="R31" s="18"/>
      <c r="S31" s="633" t="str">
        <f>IFERROR(ROUNDDOWN(Q31*VLOOKUP(N31,'【参考】数式用'!$AR$2:$AW$50,MATCH(P31,'【参考】数式用'!$AT$4:$AW$4)+2,FALSE)*0.5, 0), "")</f>
        <v/>
      </c>
      <c r="T31" s="634"/>
      <c r="U31" s="615" t="str">
        <f>IFERROR(IF(AG31&lt;&gt;"",Q31*VLOOKUP(N31,'【参考】数式用'!$AG$2:$AL$50,MATCH(P31,'【参考】数式用'!$AI$4:$AL$4,0)+2,0), ""), "")</f>
        <v/>
      </c>
      <c r="V31" s="634"/>
      <c r="W31" s="635"/>
      <c r="X31" s="450"/>
      <c r="Y31" s="631"/>
      <c r="Z31" s="636"/>
      <c r="AA31" s="615" t="str">
        <f>IFERROR(IF(Y31="ー", "", ROUNDDOWN(Z31*VLOOKUP(N31,'【参考】数式用'!$AR$2:$AW$50,MATCH(Y31,'【参考】数式用'!$AT$4:$AW$4)+2,FALSE)*0.5, 0)), "")</f>
        <v/>
      </c>
      <c r="AB31" s="637"/>
      <c r="AC31" s="632" t="str">
        <f>IFERROR(IF(AG31&lt;&gt;"",Z31*VLOOKUP(N31,'【参考】数式用'!$AG$2:$AL$50,MATCH(Y31,'【参考】数式用'!$AI$4:$AL$4,0)+2,0), ""), "")</f>
        <v/>
      </c>
      <c r="AD31" s="18"/>
      <c r="AE31" s="638"/>
      <c r="AF31" s="639"/>
      <c r="AG31" s="618" t="str">
        <f>IFERROR(VLOOKUP(O31, '【参考】数式用'!$AY$5:$AY$13, 1, FALSE), "")</f>
        <v/>
      </c>
      <c r="AH31" s="619" t="str">
        <f>IFERROR(VLOOKUP(N31, '【参考】数式用'!$BA$2:$BB$50, 2, FALSE), "")</f>
        <v/>
      </c>
      <c r="AI31" s="620" t="str">
        <f t="shared" si="1"/>
        <v/>
      </c>
      <c r="AJ31" s="621" t="str">
        <f t="shared" si="2"/>
        <v/>
      </c>
      <c r="AK31" s="622"/>
      <c r="AL31" s="622"/>
      <c r="AM31" s="514"/>
      <c r="AN31" s="514"/>
      <c r="AO31" s="514"/>
      <c r="AP31" s="514"/>
      <c r="AQ31" s="514"/>
      <c r="AR31" s="514"/>
      <c r="AS31" s="514"/>
      <c r="AT31" s="514"/>
      <c r="AU31" s="2"/>
      <c r="AV31" s="2"/>
      <c r="AW31" s="2"/>
      <c r="AX31" s="2"/>
      <c r="AY31" s="2"/>
      <c r="AZ31" s="2"/>
    </row>
    <row r="32" ht="30.0" customHeight="1">
      <c r="A32" s="625">
        <v>19.0</v>
      </c>
      <c r="B32" s="626" t="str">
        <f>IF('基本情報入力シート'!C57="","",'基本情報入力シート'!C57)</f>
        <v/>
      </c>
      <c r="C32" s="17"/>
      <c r="D32" s="17"/>
      <c r="E32" s="17"/>
      <c r="F32" s="17"/>
      <c r="G32" s="17"/>
      <c r="H32" s="17"/>
      <c r="I32" s="18"/>
      <c r="J32" s="627" t="str">
        <f>IF('基本情報入力シート'!M57="","",'基本情報入力シート'!M57)</f>
        <v/>
      </c>
      <c r="K32" s="628" t="str">
        <f>IF('基本情報入力シート'!R57="","",'基本情報入力シート'!R57)</f>
        <v/>
      </c>
      <c r="L32" s="628" t="str">
        <f>IF('基本情報入力シート'!W57="","",'基本情報入力シート'!W57)</f>
        <v/>
      </c>
      <c r="M32" s="627" t="str">
        <f>IF('基本情報入力シート'!X57="","",'基本情報入力シート'!X57)</f>
        <v/>
      </c>
      <c r="N32" s="629" t="str">
        <f>IF('基本情報入力シート'!Y57="","",'基本情報入力シート'!Y57)</f>
        <v/>
      </c>
      <c r="O32" s="630"/>
      <c r="P32" s="641"/>
      <c r="Q32" s="632"/>
      <c r="R32" s="18"/>
      <c r="S32" s="633" t="str">
        <f>IFERROR(ROUNDDOWN(Q32*VLOOKUP(N32,'【参考】数式用'!$AR$2:$AW$50,MATCH(P32,'【参考】数式用'!$AT$4:$AW$4)+2,FALSE)*0.5, 0), "")</f>
        <v/>
      </c>
      <c r="T32" s="640"/>
      <c r="U32" s="615" t="str">
        <f>IFERROR(IF(AG32&lt;&gt;"",Q32*VLOOKUP(N32,'【参考】数式用'!$AG$2:$AL$50,MATCH(P32,'【参考】数式用'!$AI$4:$AL$4,0)+2,0), ""), "")</f>
        <v/>
      </c>
      <c r="V32" s="634"/>
      <c r="W32" s="635"/>
      <c r="X32" s="450"/>
      <c r="Y32" s="631"/>
      <c r="Z32" s="636"/>
      <c r="AA32" s="615" t="str">
        <f>IFERROR(IF(Y32="ー", "", ROUNDDOWN(Z32*VLOOKUP(N32,'【参考】数式用'!$AR$2:$AW$50,MATCH(Y32,'【参考】数式用'!$AT$4:$AW$4)+2,FALSE)*0.5, 0)), "")</f>
        <v/>
      </c>
      <c r="AB32" s="637"/>
      <c r="AC32" s="632" t="str">
        <f>IFERROR(IF(AG32&lt;&gt;"",Z32*VLOOKUP(N32,'【参考】数式用'!$AG$2:$AL$50,MATCH(Y32,'【参考】数式用'!$AI$4:$AL$4,0)+2,0), ""), "")</f>
        <v/>
      </c>
      <c r="AD32" s="18"/>
      <c r="AE32" s="638"/>
      <c r="AF32" s="639"/>
      <c r="AG32" s="618" t="str">
        <f>IFERROR(VLOOKUP(O32, '【参考】数式用'!$AY$5:$AY$13, 1, FALSE), "")</f>
        <v/>
      </c>
      <c r="AH32" s="619" t="str">
        <f>IFERROR(VLOOKUP(N32, '【参考】数式用'!$BA$2:$BB$50, 2, FALSE), "")</f>
        <v/>
      </c>
      <c r="AI32" s="620" t="str">
        <f t="shared" si="1"/>
        <v/>
      </c>
      <c r="AJ32" s="621" t="str">
        <f t="shared" si="2"/>
        <v/>
      </c>
      <c r="AK32" s="622"/>
      <c r="AL32" s="622"/>
      <c r="AM32" s="514"/>
      <c r="AN32" s="514"/>
      <c r="AO32" s="514"/>
      <c r="AP32" s="514"/>
      <c r="AQ32" s="514"/>
      <c r="AR32" s="514"/>
      <c r="AS32" s="514"/>
      <c r="AT32" s="514"/>
      <c r="AU32" s="2"/>
      <c r="AV32" s="2"/>
      <c r="AW32" s="2"/>
      <c r="AX32" s="2"/>
      <c r="AY32" s="2"/>
      <c r="AZ32" s="2"/>
    </row>
    <row r="33" ht="30.0" customHeight="1">
      <c r="A33" s="625">
        <v>20.0</v>
      </c>
      <c r="B33" s="626" t="str">
        <f>IF('基本情報入力シート'!C58="","",'基本情報入力シート'!C58)</f>
        <v/>
      </c>
      <c r="C33" s="17"/>
      <c r="D33" s="17"/>
      <c r="E33" s="17"/>
      <c r="F33" s="17"/>
      <c r="G33" s="17"/>
      <c r="H33" s="17"/>
      <c r="I33" s="18"/>
      <c r="J33" s="627" t="str">
        <f>IF('基本情報入力シート'!M58="","",'基本情報入力シート'!M58)</f>
        <v/>
      </c>
      <c r="K33" s="628" t="str">
        <f>IF('基本情報入力シート'!R58="","",'基本情報入力シート'!R58)</f>
        <v/>
      </c>
      <c r="L33" s="628" t="str">
        <f>IF('基本情報入力シート'!W58="","",'基本情報入力シート'!W58)</f>
        <v/>
      </c>
      <c r="M33" s="627" t="str">
        <f>IF('基本情報入力シート'!X58="","",'基本情報入力シート'!X58)</f>
        <v/>
      </c>
      <c r="N33" s="629" t="str">
        <f>IF('基本情報入力シート'!Y58="","",'基本情報入力シート'!Y58)</f>
        <v/>
      </c>
      <c r="O33" s="630"/>
      <c r="P33" s="641"/>
      <c r="Q33" s="632"/>
      <c r="R33" s="18"/>
      <c r="S33" s="633" t="str">
        <f>IFERROR(ROUNDDOWN(Q33*VLOOKUP(N33,'【参考】数式用'!$AR$2:$AW$50,MATCH(P33,'【参考】数式用'!$AT$4:$AW$4)+2,FALSE)*0.5, 0), "")</f>
        <v/>
      </c>
      <c r="T33" s="634"/>
      <c r="U33" s="615" t="str">
        <f>IFERROR(IF(AG33&lt;&gt;"",Q33*VLOOKUP(N33,'【参考】数式用'!$AG$2:$AL$50,MATCH(P33,'【参考】数式用'!$AI$4:$AL$4,0)+2,0), ""), "")</f>
        <v/>
      </c>
      <c r="V33" s="634"/>
      <c r="W33" s="635"/>
      <c r="X33" s="450"/>
      <c r="Y33" s="631"/>
      <c r="Z33" s="636"/>
      <c r="AA33" s="615" t="str">
        <f>IFERROR(IF(Y33="ー", "", ROUNDDOWN(Z33*VLOOKUP(N33,'【参考】数式用'!$AR$2:$AW$50,MATCH(Y33,'【参考】数式用'!$AT$4:$AW$4)+2,FALSE)*0.5, 0)), "")</f>
        <v/>
      </c>
      <c r="AB33" s="637"/>
      <c r="AC33" s="632" t="str">
        <f>IFERROR(IF(AG33&lt;&gt;"",Z33*VLOOKUP(N33,'【参考】数式用'!$AG$2:$AL$50,MATCH(Y33,'【参考】数式用'!$AI$4:$AL$4,0)+2,0), ""), "")</f>
        <v/>
      </c>
      <c r="AD33" s="18"/>
      <c r="AE33" s="638"/>
      <c r="AF33" s="639"/>
      <c r="AG33" s="618" t="str">
        <f>IFERROR(VLOOKUP(O33, '【参考】数式用'!$AY$5:$AY$13, 1, FALSE), "")</f>
        <v/>
      </c>
      <c r="AH33" s="619" t="str">
        <f>IFERROR(VLOOKUP(N33, '【参考】数式用'!$BA$2:$BB$50, 2, FALSE), "")</f>
        <v/>
      </c>
      <c r="AI33" s="620" t="str">
        <f t="shared" si="1"/>
        <v/>
      </c>
      <c r="AJ33" s="621" t="str">
        <f t="shared" si="2"/>
        <v/>
      </c>
      <c r="AK33" s="622"/>
      <c r="AL33" s="622"/>
      <c r="AM33" s="514"/>
      <c r="AN33" s="514"/>
      <c r="AO33" s="514"/>
      <c r="AP33" s="514"/>
      <c r="AQ33" s="514"/>
      <c r="AR33" s="514"/>
      <c r="AS33" s="514"/>
      <c r="AT33" s="514"/>
      <c r="AU33" s="2"/>
      <c r="AV33" s="2"/>
      <c r="AW33" s="2"/>
      <c r="AX33" s="2"/>
      <c r="AY33" s="2"/>
      <c r="AZ33" s="2"/>
    </row>
    <row r="34" ht="30.0" customHeight="1">
      <c r="A34" s="625">
        <v>21.0</v>
      </c>
      <c r="B34" s="626" t="str">
        <f>IF('基本情報入力シート'!C59="","",'基本情報入力シート'!C59)</f>
        <v/>
      </c>
      <c r="C34" s="17"/>
      <c r="D34" s="17"/>
      <c r="E34" s="17"/>
      <c r="F34" s="17"/>
      <c r="G34" s="17"/>
      <c r="H34" s="17"/>
      <c r="I34" s="18"/>
      <c r="J34" s="627" t="str">
        <f>IF('基本情報入力シート'!M59="","",'基本情報入力シート'!M59)</f>
        <v/>
      </c>
      <c r="K34" s="628" t="str">
        <f>IF('基本情報入力シート'!R59="","",'基本情報入力シート'!R59)</f>
        <v/>
      </c>
      <c r="L34" s="628" t="str">
        <f>IF('基本情報入力シート'!W59="","",'基本情報入力シート'!W59)</f>
        <v/>
      </c>
      <c r="M34" s="627" t="str">
        <f>IF('基本情報入力シート'!X59="","",'基本情報入力シート'!X59)</f>
        <v/>
      </c>
      <c r="N34" s="629" t="str">
        <f>IF('基本情報入力シート'!Y59="","",'基本情報入力シート'!Y59)</f>
        <v/>
      </c>
      <c r="O34" s="630"/>
      <c r="P34" s="642"/>
      <c r="Q34" s="632"/>
      <c r="R34" s="18"/>
      <c r="S34" s="633" t="str">
        <f>IFERROR(ROUNDDOWN(Q34*VLOOKUP(N34,'【参考】数式用'!$AR$2:$AW$50,MATCH(P34,'【参考】数式用'!$AT$4:$AW$4)+2,FALSE)*0.5, 0), "")</f>
        <v/>
      </c>
      <c r="T34" s="634"/>
      <c r="U34" s="615" t="str">
        <f>IFERROR(IF(AG34&lt;&gt;"",Q34*VLOOKUP(N34,'【参考】数式用'!$AG$2:$AL$50,MATCH(P34,'【参考】数式用'!$AI$4:$AL$4,0)+2,0), ""), "")</f>
        <v/>
      </c>
      <c r="V34" s="634"/>
      <c r="W34" s="635"/>
      <c r="X34" s="450"/>
      <c r="Y34" s="631"/>
      <c r="Z34" s="636"/>
      <c r="AA34" s="615" t="str">
        <f>IFERROR(IF(Y34="ー", "", ROUNDDOWN(Z34*VLOOKUP(N34,'【参考】数式用'!$AR$2:$AW$50,MATCH(Y34,'【参考】数式用'!$AT$4:$AW$4)+2,FALSE)*0.5, 0)), "")</f>
        <v/>
      </c>
      <c r="AB34" s="637"/>
      <c r="AC34" s="632" t="str">
        <f>IFERROR(IF(AG34&lt;&gt;"",Z34*VLOOKUP(N34,'【参考】数式用'!$AG$2:$AL$50,MATCH(Y34,'【参考】数式用'!$AI$4:$AL$4,0)+2,0), ""), "")</f>
        <v/>
      </c>
      <c r="AD34" s="18"/>
      <c r="AE34" s="638"/>
      <c r="AF34" s="639"/>
      <c r="AG34" s="618" t="str">
        <f>IFERROR(VLOOKUP(O34, '【参考】数式用'!$AY$5:$AY$13, 1, FALSE), "")</f>
        <v/>
      </c>
      <c r="AH34" s="619" t="str">
        <f>IFERROR(VLOOKUP(N34, '【参考】数式用'!$BA$2:$BB$50, 2, FALSE), "")</f>
        <v/>
      </c>
      <c r="AI34" s="620" t="str">
        <f t="shared" si="1"/>
        <v/>
      </c>
      <c r="AJ34" s="621" t="str">
        <f t="shared" si="2"/>
        <v/>
      </c>
      <c r="AK34" s="622"/>
      <c r="AL34" s="622"/>
      <c r="AM34" s="514"/>
      <c r="AN34" s="514"/>
      <c r="AO34" s="514"/>
      <c r="AP34" s="514"/>
      <c r="AQ34" s="514"/>
      <c r="AR34" s="514"/>
      <c r="AS34" s="514"/>
      <c r="AT34" s="514"/>
      <c r="AU34" s="2"/>
      <c r="AV34" s="2"/>
      <c r="AW34" s="2"/>
      <c r="AX34" s="2"/>
      <c r="AY34" s="2"/>
      <c r="AZ34" s="2"/>
    </row>
    <row r="35" ht="30.0" customHeight="1">
      <c r="A35" s="625">
        <v>22.0</v>
      </c>
      <c r="B35" s="626" t="str">
        <f>IF('基本情報入力シート'!C60="","",'基本情報入力シート'!C60)</f>
        <v/>
      </c>
      <c r="C35" s="17"/>
      <c r="D35" s="17"/>
      <c r="E35" s="17"/>
      <c r="F35" s="17"/>
      <c r="G35" s="17"/>
      <c r="H35" s="17"/>
      <c r="I35" s="18"/>
      <c r="J35" s="627" t="str">
        <f>IF('基本情報入力シート'!M60="","",'基本情報入力シート'!M60)</f>
        <v/>
      </c>
      <c r="K35" s="628" t="str">
        <f>IF('基本情報入力シート'!R60="","",'基本情報入力シート'!R60)</f>
        <v/>
      </c>
      <c r="L35" s="628" t="str">
        <f>IF('基本情報入力シート'!W60="","",'基本情報入力シート'!W60)</f>
        <v/>
      </c>
      <c r="M35" s="627" t="str">
        <f>IF('基本情報入力シート'!X60="","",'基本情報入力シート'!X60)</f>
        <v/>
      </c>
      <c r="N35" s="629" t="str">
        <f>IF('基本情報入力シート'!Y60="","",'基本情報入力シート'!Y60)</f>
        <v/>
      </c>
      <c r="O35" s="630"/>
      <c r="P35" s="642"/>
      <c r="Q35" s="632"/>
      <c r="R35" s="18"/>
      <c r="S35" s="633" t="str">
        <f>IFERROR(ROUNDDOWN(Q35*VLOOKUP(N35,'【参考】数式用'!$AR$2:$AW$50,MATCH(P35,'【参考】数式用'!$AT$4:$AW$4)+2,FALSE)*0.5, 0), "")</f>
        <v/>
      </c>
      <c r="T35" s="640"/>
      <c r="U35" s="615" t="str">
        <f>IFERROR(IF(AG35&lt;&gt;"",Q35*VLOOKUP(N35,'【参考】数式用'!$AG$2:$AL$50,MATCH(P35,'【参考】数式用'!$AI$4:$AL$4,0)+2,0), ""), "")</f>
        <v/>
      </c>
      <c r="V35" s="634"/>
      <c r="W35" s="635"/>
      <c r="X35" s="450"/>
      <c r="Y35" s="631"/>
      <c r="Z35" s="636"/>
      <c r="AA35" s="615" t="str">
        <f>IFERROR(IF(Y35="ー", "", ROUNDDOWN(Z35*VLOOKUP(N35,'【参考】数式用'!$AR$2:$AW$50,MATCH(Y35,'【参考】数式用'!$AT$4:$AW$4)+2,FALSE)*0.5, 0)), "")</f>
        <v/>
      </c>
      <c r="AB35" s="637"/>
      <c r="AC35" s="632" t="str">
        <f>IFERROR(IF(AG35&lt;&gt;"",Z35*VLOOKUP(N35,'【参考】数式用'!$AG$2:$AL$50,MATCH(Y35,'【参考】数式用'!$AI$4:$AL$4,0)+2,0), ""), "")</f>
        <v/>
      </c>
      <c r="AD35" s="18"/>
      <c r="AE35" s="638"/>
      <c r="AF35" s="639"/>
      <c r="AG35" s="618" t="str">
        <f>IFERROR(VLOOKUP(O35, '【参考】数式用'!$AY$5:$AY$13, 1, FALSE), "")</f>
        <v/>
      </c>
      <c r="AH35" s="619" t="str">
        <f>IFERROR(VLOOKUP(N35, '【参考】数式用'!$BA$2:$BB$50, 2, FALSE), "")</f>
        <v/>
      </c>
      <c r="AI35" s="620" t="str">
        <f t="shared" si="1"/>
        <v/>
      </c>
      <c r="AJ35" s="621" t="str">
        <f t="shared" si="2"/>
        <v/>
      </c>
      <c r="AK35" s="622"/>
      <c r="AL35" s="622"/>
      <c r="AM35" s="514"/>
      <c r="AN35" s="514"/>
      <c r="AO35" s="514"/>
      <c r="AP35" s="514"/>
      <c r="AQ35" s="514"/>
      <c r="AR35" s="514"/>
      <c r="AS35" s="514"/>
      <c r="AT35" s="514"/>
      <c r="AU35" s="2"/>
      <c r="AV35" s="2"/>
      <c r="AW35" s="2"/>
      <c r="AX35" s="2"/>
      <c r="AY35" s="2"/>
      <c r="AZ35" s="2"/>
    </row>
    <row r="36" ht="30.0" customHeight="1">
      <c r="A36" s="625">
        <v>23.0</v>
      </c>
      <c r="B36" s="626" t="str">
        <f>IF('基本情報入力シート'!C61="","",'基本情報入力シート'!C61)</f>
        <v/>
      </c>
      <c r="C36" s="17"/>
      <c r="D36" s="17"/>
      <c r="E36" s="17"/>
      <c r="F36" s="17"/>
      <c r="G36" s="17"/>
      <c r="H36" s="17"/>
      <c r="I36" s="18"/>
      <c r="J36" s="627" t="str">
        <f>IF('基本情報入力シート'!M61="","",'基本情報入力シート'!M61)</f>
        <v/>
      </c>
      <c r="K36" s="628" t="str">
        <f>IF('基本情報入力シート'!R61="","",'基本情報入力シート'!R61)</f>
        <v/>
      </c>
      <c r="L36" s="628" t="str">
        <f>IF('基本情報入力シート'!W61="","",'基本情報入力シート'!W61)</f>
        <v/>
      </c>
      <c r="M36" s="627" t="str">
        <f>IF('基本情報入力シート'!X61="","",'基本情報入力シート'!X61)</f>
        <v/>
      </c>
      <c r="N36" s="629" t="str">
        <f>IF('基本情報入力シート'!Y61="","",'基本情報入力シート'!Y61)</f>
        <v/>
      </c>
      <c r="O36" s="630"/>
      <c r="P36" s="641"/>
      <c r="Q36" s="632"/>
      <c r="R36" s="18"/>
      <c r="S36" s="633" t="str">
        <f>IFERROR(ROUNDDOWN(Q36*VLOOKUP(N36,'【参考】数式用'!$AR$2:$AW$50,MATCH(P36,'【参考】数式用'!$AT$4:$AW$4)+2,FALSE)*0.5, 0), "")</f>
        <v/>
      </c>
      <c r="T36" s="634"/>
      <c r="U36" s="615" t="str">
        <f>IFERROR(IF(AG36&lt;&gt;"",Q36*VLOOKUP(N36,'【参考】数式用'!$AG$2:$AL$50,MATCH(P36,'【参考】数式用'!$AI$4:$AL$4,0)+2,0), ""), "")</f>
        <v/>
      </c>
      <c r="V36" s="634"/>
      <c r="W36" s="635"/>
      <c r="X36" s="450"/>
      <c r="Y36" s="631"/>
      <c r="Z36" s="636"/>
      <c r="AA36" s="615" t="str">
        <f>IFERROR(IF(Y36="ー", "", ROUNDDOWN(Z36*VLOOKUP(N36,'【参考】数式用'!$AR$2:$AW$50,MATCH(Y36,'【参考】数式用'!$AT$4:$AW$4)+2,FALSE)*0.5, 0)), "")</f>
        <v/>
      </c>
      <c r="AB36" s="637"/>
      <c r="AC36" s="632" t="str">
        <f>IFERROR(IF(AG36&lt;&gt;"",Z36*VLOOKUP(N36,'【参考】数式用'!$AG$2:$AL$50,MATCH(Y36,'【参考】数式用'!$AI$4:$AL$4,0)+2,0), ""), "")</f>
        <v/>
      </c>
      <c r="AD36" s="18"/>
      <c r="AE36" s="638"/>
      <c r="AF36" s="639"/>
      <c r="AG36" s="618" t="str">
        <f>IFERROR(VLOOKUP(O36, '【参考】数式用'!$AY$5:$AY$13, 1, FALSE), "")</f>
        <v/>
      </c>
      <c r="AH36" s="619" t="str">
        <f>IFERROR(VLOOKUP(N36, '【参考】数式用'!$BA$2:$BB$50, 2, FALSE), "")</f>
        <v/>
      </c>
      <c r="AI36" s="620" t="str">
        <f t="shared" si="1"/>
        <v/>
      </c>
      <c r="AJ36" s="621" t="str">
        <f t="shared" si="2"/>
        <v/>
      </c>
      <c r="AK36" s="622"/>
      <c r="AL36" s="622"/>
      <c r="AM36" s="514"/>
      <c r="AN36" s="514"/>
      <c r="AO36" s="514"/>
      <c r="AP36" s="514"/>
      <c r="AQ36" s="514"/>
      <c r="AR36" s="514"/>
      <c r="AS36" s="514"/>
      <c r="AT36" s="514"/>
      <c r="AU36" s="2"/>
      <c r="AV36" s="2"/>
      <c r="AW36" s="2"/>
      <c r="AX36" s="2"/>
      <c r="AY36" s="2"/>
      <c r="AZ36" s="2"/>
    </row>
    <row r="37" ht="30.0" customHeight="1">
      <c r="A37" s="625">
        <v>24.0</v>
      </c>
      <c r="B37" s="626" t="str">
        <f>IF('基本情報入力シート'!C62="","",'基本情報入力シート'!C62)</f>
        <v/>
      </c>
      <c r="C37" s="17"/>
      <c r="D37" s="17"/>
      <c r="E37" s="17"/>
      <c r="F37" s="17"/>
      <c r="G37" s="17"/>
      <c r="H37" s="17"/>
      <c r="I37" s="18"/>
      <c r="J37" s="627" t="str">
        <f>IF('基本情報入力シート'!M62="","",'基本情報入力シート'!M62)</f>
        <v/>
      </c>
      <c r="K37" s="628" t="str">
        <f>IF('基本情報入力シート'!R62="","",'基本情報入力シート'!R62)</f>
        <v/>
      </c>
      <c r="L37" s="628" t="str">
        <f>IF('基本情報入力シート'!W62="","",'基本情報入力シート'!W62)</f>
        <v/>
      </c>
      <c r="M37" s="627" t="str">
        <f>IF('基本情報入力シート'!X62="","",'基本情報入力シート'!X62)</f>
        <v/>
      </c>
      <c r="N37" s="629" t="str">
        <f>IF('基本情報入力シート'!Y62="","",'基本情報入力シート'!Y62)</f>
        <v/>
      </c>
      <c r="O37" s="630"/>
      <c r="P37" s="642"/>
      <c r="Q37" s="632"/>
      <c r="R37" s="18"/>
      <c r="S37" s="633" t="str">
        <f>IFERROR(ROUNDDOWN(Q37*VLOOKUP(N37,'【参考】数式用'!$AR$2:$AW$50,MATCH(P37,'【参考】数式用'!$AT$4:$AW$4)+2,FALSE)*0.5, 0), "")</f>
        <v/>
      </c>
      <c r="T37" s="634"/>
      <c r="U37" s="615" t="str">
        <f>IFERROR(IF(AG37&lt;&gt;"",Q37*VLOOKUP(N37,'【参考】数式用'!$AG$2:$AL$50,MATCH(P37,'【参考】数式用'!$AI$4:$AL$4,0)+2,0), ""), "")</f>
        <v/>
      </c>
      <c r="V37" s="634"/>
      <c r="W37" s="635"/>
      <c r="X37" s="450"/>
      <c r="Y37" s="631"/>
      <c r="Z37" s="636"/>
      <c r="AA37" s="615" t="str">
        <f>IFERROR(IF(Y37="ー", "", ROUNDDOWN(Z37*VLOOKUP(N37,'【参考】数式用'!$AR$2:$AW$50,MATCH(Y37,'【参考】数式用'!$AT$4:$AW$4)+2,FALSE)*0.5, 0)), "")</f>
        <v/>
      </c>
      <c r="AB37" s="637"/>
      <c r="AC37" s="632" t="str">
        <f>IFERROR(IF(AG37&lt;&gt;"",Z37*VLOOKUP(N37,'【参考】数式用'!$AG$2:$AL$50,MATCH(Y37,'【参考】数式用'!$AI$4:$AL$4,0)+2,0), ""), "")</f>
        <v/>
      </c>
      <c r="AD37" s="18"/>
      <c r="AE37" s="638"/>
      <c r="AF37" s="639"/>
      <c r="AG37" s="618" t="str">
        <f>IFERROR(VLOOKUP(O37, '【参考】数式用'!$AY$5:$AY$13, 1, FALSE), "")</f>
        <v/>
      </c>
      <c r="AH37" s="619" t="str">
        <f>IFERROR(VLOOKUP(N37, '【参考】数式用'!$BA$2:$BB$50, 2, FALSE), "")</f>
        <v/>
      </c>
      <c r="AI37" s="620" t="str">
        <f t="shared" si="1"/>
        <v/>
      </c>
      <c r="AJ37" s="621" t="str">
        <f t="shared" si="2"/>
        <v/>
      </c>
      <c r="AK37" s="622"/>
      <c r="AL37" s="622"/>
      <c r="AM37" s="514"/>
      <c r="AN37" s="514"/>
      <c r="AO37" s="514"/>
      <c r="AP37" s="514"/>
      <c r="AQ37" s="514"/>
      <c r="AR37" s="514"/>
      <c r="AS37" s="514"/>
      <c r="AT37" s="514"/>
      <c r="AU37" s="2"/>
      <c r="AV37" s="2"/>
      <c r="AW37" s="2"/>
      <c r="AX37" s="2"/>
      <c r="AY37" s="2"/>
      <c r="AZ37" s="2"/>
    </row>
    <row r="38" ht="30.0" customHeight="1">
      <c r="A38" s="625">
        <v>25.0</v>
      </c>
      <c r="B38" s="626" t="str">
        <f>IF('基本情報入力シート'!C63="","",'基本情報入力シート'!C63)</f>
        <v/>
      </c>
      <c r="C38" s="17"/>
      <c r="D38" s="17"/>
      <c r="E38" s="17"/>
      <c r="F38" s="17"/>
      <c r="G38" s="17"/>
      <c r="H38" s="17"/>
      <c r="I38" s="18"/>
      <c r="J38" s="627" t="str">
        <f>IF('基本情報入力シート'!M63="","",'基本情報入力シート'!M63)</f>
        <v/>
      </c>
      <c r="K38" s="628" t="str">
        <f>IF('基本情報入力シート'!R63="","",'基本情報入力シート'!R63)</f>
        <v/>
      </c>
      <c r="L38" s="628" t="str">
        <f>IF('基本情報入力シート'!W63="","",'基本情報入力シート'!W63)</f>
        <v/>
      </c>
      <c r="M38" s="627" t="str">
        <f>IF('基本情報入力シート'!X63="","",'基本情報入力シート'!X63)</f>
        <v/>
      </c>
      <c r="N38" s="629" t="str">
        <f>IF('基本情報入力シート'!Y63="","",'基本情報入力シート'!Y63)</f>
        <v/>
      </c>
      <c r="O38" s="630"/>
      <c r="P38" s="642"/>
      <c r="Q38" s="632"/>
      <c r="R38" s="18"/>
      <c r="S38" s="633" t="str">
        <f>IFERROR(ROUNDDOWN(Q38*VLOOKUP(N38,'【参考】数式用'!$AR$2:$AW$50,MATCH(P38,'【参考】数式用'!$AT$4:$AW$4)+2,FALSE)*0.5, 0), "")</f>
        <v/>
      </c>
      <c r="T38" s="640"/>
      <c r="U38" s="615" t="str">
        <f>IFERROR(IF(AG38&lt;&gt;"",Q38*VLOOKUP(N38,'【参考】数式用'!$AG$2:$AL$50,MATCH(P38,'【参考】数式用'!$AI$4:$AL$4,0)+2,0), ""), "")</f>
        <v/>
      </c>
      <c r="V38" s="634"/>
      <c r="W38" s="635"/>
      <c r="X38" s="450"/>
      <c r="Y38" s="631"/>
      <c r="Z38" s="636"/>
      <c r="AA38" s="615" t="str">
        <f>IFERROR(IF(Y38="ー", "", ROUNDDOWN(Z38*VLOOKUP(N38,'【参考】数式用'!$AR$2:$AW$50,MATCH(Y38,'【参考】数式用'!$AT$4:$AW$4)+2,FALSE)*0.5, 0)), "")</f>
        <v/>
      </c>
      <c r="AB38" s="637"/>
      <c r="AC38" s="632" t="str">
        <f>IFERROR(IF(AG38&lt;&gt;"",Z38*VLOOKUP(N38,'【参考】数式用'!$AG$2:$AL$50,MATCH(Y38,'【参考】数式用'!$AI$4:$AL$4,0)+2,0), ""), "")</f>
        <v/>
      </c>
      <c r="AD38" s="18"/>
      <c r="AE38" s="638"/>
      <c r="AF38" s="639"/>
      <c r="AG38" s="618" t="str">
        <f>IFERROR(VLOOKUP(O38, '【参考】数式用'!$AY$5:$AY$13, 1, FALSE), "")</f>
        <v/>
      </c>
      <c r="AH38" s="619" t="str">
        <f>IFERROR(VLOOKUP(N38, '【参考】数式用'!$BA$2:$BB$50, 2, FALSE), "")</f>
        <v/>
      </c>
      <c r="AI38" s="620" t="str">
        <f t="shared" si="1"/>
        <v/>
      </c>
      <c r="AJ38" s="621" t="str">
        <f t="shared" si="2"/>
        <v/>
      </c>
      <c r="AK38" s="622"/>
      <c r="AL38" s="622"/>
      <c r="AM38" s="514"/>
      <c r="AN38" s="514"/>
      <c r="AO38" s="514"/>
      <c r="AP38" s="514"/>
      <c r="AQ38" s="514"/>
      <c r="AR38" s="514"/>
      <c r="AS38" s="514"/>
      <c r="AT38" s="514"/>
      <c r="AU38" s="2"/>
      <c r="AV38" s="2"/>
      <c r="AW38" s="2"/>
      <c r="AX38" s="2"/>
      <c r="AY38" s="2"/>
      <c r="AZ38" s="2"/>
    </row>
    <row r="39" ht="30.0" customHeight="1">
      <c r="A39" s="625">
        <v>26.0</v>
      </c>
      <c r="B39" s="626" t="str">
        <f>IF('基本情報入力シート'!C64="","",'基本情報入力シート'!C64)</f>
        <v/>
      </c>
      <c r="C39" s="17"/>
      <c r="D39" s="17"/>
      <c r="E39" s="17"/>
      <c r="F39" s="17"/>
      <c r="G39" s="17"/>
      <c r="H39" s="17"/>
      <c r="I39" s="18"/>
      <c r="J39" s="627" t="str">
        <f>IF('基本情報入力シート'!M64="","",'基本情報入力シート'!M64)</f>
        <v/>
      </c>
      <c r="K39" s="628" t="str">
        <f>IF('基本情報入力シート'!R64="","",'基本情報入力シート'!R64)</f>
        <v/>
      </c>
      <c r="L39" s="628" t="str">
        <f>IF('基本情報入力シート'!W64="","",'基本情報入力シート'!W64)</f>
        <v/>
      </c>
      <c r="M39" s="627" t="str">
        <f>IF('基本情報入力シート'!X64="","",'基本情報入力シート'!X64)</f>
        <v/>
      </c>
      <c r="N39" s="629" t="str">
        <f>IF('基本情報入力シート'!Y64="","",'基本情報入力シート'!Y64)</f>
        <v/>
      </c>
      <c r="O39" s="630"/>
      <c r="P39" s="641"/>
      <c r="Q39" s="632"/>
      <c r="R39" s="18"/>
      <c r="S39" s="633" t="str">
        <f>IFERROR(ROUNDDOWN(Q39*VLOOKUP(N39,'【参考】数式用'!$AR$2:$AW$50,MATCH(P39,'【参考】数式用'!$AT$4:$AW$4)+2,FALSE)*0.5, 0), "")</f>
        <v/>
      </c>
      <c r="T39" s="634"/>
      <c r="U39" s="615" t="str">
        <f>IFERROR(IF(AG39&lt;&gt;"",Q39*VLOOKUP(N39,'【参考】数式用'!$AG$2:$AL$50,MATCH(P39,'【参考】数式用'!$AI$4:$AL$4,0)+2,0), ""), "")</f>
        <v/>
      </c>
      <c r="V39" s="634"/>
      <c r="W39" s="635"/>
      <c r="X39" s="450"/>
      <c r="Y39" s="631"/>
      <c r="Z39" s="636"/>
      <c r="AA39" s="615" t="str">
        <f>IFERROR(IF(Y39="ー", "", ROUNDDOWN(Z39*VLOOKUP(N39,'【参考】数式用'!$AR$2:$AW$50,MATCH(Y39,'【参考】数式用'!$AT$4:$AW$4)+2,FALSE)*0.5, 0)), "")</f>
        <v/>
      </c>
      <c r="AB39" s="637"/>
      <c r="AC39" s="632" t="str">
        <f>IFERROR(IF(AG39&lt;&gt;"",Z39*VLOOKUP(N39,'【参考】数式用'!$AG$2:$AL$50,MATCH(Y39,'【参考】数式用'!$AI$4:$AL$4,0)+2,0), ""), "")</f>
        <v/>
      </c>
      <c r="AD39" s="18"/>
      <c r="AE39" s="638"/>
      <c r="AF39" s="639"/>
      <c r="AG39" s="618" t="str">
        <f>IFERROR(VLOOKUP(O39, '【参考】数式用'!$AY$5:$AY$13, 1, FALSE), "")</f>
        <v/>
      </c>
      <c r="AH39" s="619" t="str">
        <f>IFERROR(VLOOKUP(N39, '【参考】数式用'!$BA$2:$BB$50, 2, FALSE), "")</f>
        <v/>
      </c>
      <c r="AI39" s="620" t="str">
        <f t="shared" si="1"/>
        <v/>
      </c>
      <c r="AJ39" s="621" t="str">
        <f t="shared" si="2"/>
        <v/>
      </c>
      <c r="AK39" s="622"/>
      <c r="AL39" s="622"/>
      <c r="AM39" s="514"/>
      <c r="AN39" s="514"/>
      <c r="AO39" s="514"/>
      <c r="AP39" s="514"/>
      <c r="AQ39" s="514"/>
      <c r="AR39" s="514"/>
      <c r="AS39" s="514"/>
      <c r="AT39" s="514"/>
      <c r="AU39" s="2"/>
      <c r="AV39" s="2"/>
      <c r="AW39" s="2"/>
      <c r="AX39" s="2"/>
      <c r="AY39" s="2"/>
      <c r="AZ39" s="2"/>
    </row>
    <row r="40" ht="30.0" customHeight="1">
      <c r="A40" s="625">
        <v>27.0</v>
      </c>
      <c r="B40" s="626" t="str">
        <f>IF('基本情報入力シート'!C65="","",'基本情報入力シート'!C65)</f>
        <v/>
      </c>
      <c r="C40" s="17"/>
      <c r="D40" s="17"/>
      <c r="E40" s="17"/>
      <c r="F40" s="17"/>
      <c r="G40" s="17"/>
      <c r="H40" s="17"/>
      <c r="I40" s="18"/>
      <c r="J40" s="628" t="str">
        <f>IF('基本情報入力シート'!M65="","",'基本情報入力シート'!M65)</f>
        <v/>
      </c>
      <c r="K40" s="628" t="str">
        <f>IF('基本情報入力シート'!R65="","",'基本情報入力シート'!R65)</f>
        <v/>
      </c>
      <c r="L40" s="628" t="str">
        <f>IF('基本情報入力シート'!W65="","",'基本情報入力シート'!W65)</f>
        <v/>
      </c>
      <c r="M40" s="628" t="str">
        <f>IF('基本情報入力シート'!X65="","",'基本情報入力シート'!X65)</f>
        <v/>
      </c>
      <c r="N40" s="629" t="str">
        <f>IF('基本情報入力シート'!Y65="","",'基本情報入力シート'!Y65)</f>
        <v/>
      </c>
      <c r="O40" s="643"/>
      <c r="P40" s="631"/>
      <c r="Q40" s="632"/>
      <c r="R40" s="18"/>
      <c r="S40" s="633" t="str">
        <f>IFERROR(ROUNDDOWN(Q40*VLOOKUP(N40,'【参考】数式用'!$AR$2:$AW$50,MATCH(P40,'【参考】数式用'!$AT$4:$AW$4)+2,FALSE)*0.5, 0), "")</f>
        <v/>
      </c>
      <c r="T40" s="634"/>
      <c r="U40" s="615" t="str">
        <f>IFERROR(IF(AG40&lt;&gt;"",Q40*VLOOKUP(N40,'【参考】数式用'!$AG$2:$AL$50,MATCH(P40,'【参考】数式用'!$AI$4:$AL$4,0)+2,0), ""), "")</f>
        <v/>
      </c>
      <c r="V40" s="634"/>
      <c r="W40" s="644"/>
      <c r="X40" s="34"/>
      <c r="Y40" s="631"/>
      <c r="Z40" s="636"/>
      <c r="AA40" s="615" t="str">
        <f>IFERROR(IF(Y40="ー", "", ROUNDDOWN(Z40*VLOOKUP(N40,'【参考】数式用'!$AR$2:$AW$50,MATCH(Y40,'【参考】数式用'!$AT$4:$AW$4)+2,FALSE)*0.5, 0)), "")</f>
        <v/>
      </c>
      <c r="AB40" s="637"/>
      <c r="AC40" s="632" t="str">
        <f>IFERROR(IF(AG40&lt;&gt;"",Z40*VLOOKUP(N40,'【参考】数式用'!$AG$2:$AL$50,MATCH(Y40,'【参考】数式用'!$AI$4:$AL$4,0)+2,0), ""), "")</f>
        <v/>
      </c>
      <c r="AD40" s="18"/>
      <c r="AE40" s="638"/>
      <c r="AF40" s="639"/>
      <c r="AG40" s="618" t="str">
        <f>IFERROR(VLOOKUP(O40, '【参考】数式用'!$AY$5:$AY$13, 1, FALSE), "")</f>
        <v/>
      </c>
      <c r="AH40" s="619" t="str">
        <f>IFERROR(VLOOKUP(N40, '【参考】数式用'!$BA$2:$BB$50, 2, FALSE), "")</f>
        <v/>
      </c>
      <c r="AI40" s="620" t="str">
        <f t="shared" si="1"/>
        <v/>
      </c>
      <c r="AJ40" s="621" t="str">
        <f t="shared" si="2"/>
        <v/>
      </c>
      <c r="AK40" s="622"/>
      <c r="AL40" s="622"/>
      <c r="AM40" s="514"/>
      <c r="AN40" s="514"/>
      <c r="AO40" s="514"/>
      <c r="AP40" s="514"/>
      <c r="AQ40" s="514"/>
      <c r="AR40" s="514"/>
      <c r="AS40" s="514"/>
      <c r="AT40" s="514"/>
      <c r="AU40" s="2"/>
      <c r="AV40" s="2"/>
      <c r="AW40" s="2"/>
      <c r="AX40" s="2"/>
      <c r="AY40" s="2"/>
      <c r="AZ40" s="2"/>
    </row>
    <row r="41" ht="30.0" customHeight="1">
      <c r="A41" s="625">
        <v>28.0</v>
      </c>
      <c r="B41" s="626" t="str">
        <f>IF('基本情報入力シート'!C66="","",'基本情報入力シート'!C66)</f>
        <v/>
      </c>
      <c r="C41" s="17"/>
      <c r="D41" s="17"/>
      <c r="E41" s="17"/>
      <c r="F41" s="17"/>
      <c r="G41" s="17"/>
      <c r="H41" s="17"/>
      <c r="I41" s="18"/>
      <c r="J41" s="627" t="str">
        <f>IF('基本情報入力シート'!M66="","",'基本情報入力シート'!M66)</f>
        <v/>
      </c>
      <c r="K41" s="628" t="str">
        <f>IF('基本情報入力シート'!R66="","",'基本情報入力シート'!R66)</f>
        <v/>
      </c>
      <c r="L41" s="628" t="str">
        <f>IF('基本情報入力シート'!W66="","",'基本情報入力シート'!W66)</f>
        <v/>
      </c>
      <c r="M41" s="627" t="str">
        <f>IF('基本情報入力シート'!X66="","",'基本情報入力シート'!X66)</f>
        <v/>
      </c>
      <c r="N41" s="629" t="str">
        <f>IF('基本情報入力シート'!Y66="","",'基本情報入力シート'!Y66)</f>
        <v/>
      </c>
      <c r="O41" s="630"/>
      <c r="P41" s="642"/>
      <c r="Q41" s="632"/>
      <c r="R41" s="18"/>
      <c r="S41" s="633" t="str">
        <f>IFERROR(ROUNDDOWN(Q41*VLOOKUP(N41,'【参考】数式用'!$AR$2:$AW$50,MATCH(P41,'【参考】数式用'!$AT$4:$AW$4)+2,FALSE)*0.5, 0), "")</f>
        <v/>
      </c>
      <c r="T41" s="640"/>
      <c r="U41" s="615" t="str">
        <f>IFERROR(IF(AG41&lt;&gt;"",Q41*VLOOKUP(N41,'【参考】数式用'!$AG$2:$AL$50,MATCH(P41,'【参考】数式用'!$AI$4:$AL$4,0)+2,0), ""), "")</f>
        <v/>
      </c>
      <c r="V41" s="634"/>
      <c r="W41" s="635"/>
      <c r="X41" s="450"/>
      <c r="Y41" s="631"/>
      <c r="Z41" s="636"/>
      <c r="AA41" s="615" t="str">
        <f>IFERROR(IF(Y41="ー", "", ROUNDDOWN(Z41*VLOOKUP(N41,'【参考】数式用'!$AR$2:$AW$50,MATCH(Y41,'【参考】数式用'!$AT$4:$AW$4)+2,FALSE)*0.5, 0)), "")</f>
        <v/>
      </c>
      <c r="AB41" s="637"/>
      <c r="AC41" s="632" t="str">
        <f>IFERROR(IF(AG41&lt;&gt;"",Z41*VLOOKUP(N41,'【参考】数式用'!$AG$2:$AL$50,MATCH(Y41,'【参考】数式用'!$AI$4:$AL$4,0)+2,0), ""), "")</f>
        <v/>
      </c>
      <c r="AD41" s="18"/>
      <c r="AE41" s="638"/>
      <c r="AF41" s="639"/>
      <c r="AG41" s="618" t="str">
        <f>IFERROR(VLOOKUP(O41, '【参考】数式用'!$AY$5:$AY$13, 1, FALSE), "")</f>
        <v/>
      </c>
      <c r="AH41" s="619" t="str">
        <f>IFERROR(VLOOKUP(N41, '【参考】数式用'!$BA$2:$BB$50, 2, FALSE), "")</f>
        <v/>
      </c>
      <c r="AI41" s="620" t="str">
        <f t="shared" si="1"/>
        <v/>
      </c>
      <c r="AJ41" s="621" t="str">
        <f t="shared" si="2"/>
        <v/>
      </c>
      <c r="AK41" s="622"/>
      <c r="AL41" s="622"/>
      <c r="AM41" s="514"/>
      <c r="AN41" s="514"/>
      <c r="AO41" s="514"/>
      <c r="AP41" s="514"/>
      <c r="AQ41" s="514"/>
      <c r="AR41" s="514"/>
      <c r="AS41" s="514"/>
      <c r="AT41" s="514"/>
      <c r="AU41" s="2"/>
      <c r="AV41" s="2"/>
      <c r="AW41" s="2"/>
      <c r="AX41" s="2"/>
      <c r="AY41" s="2"/>
      <c r="AZ41" s="2"/>
    </row>
    <row r="42" ht="30.0" customHeight="1">
      <c r="A42" s="625">
        <v>29.0</v>
      </c>
      <c r="B42" s="626" t="str">
        <f>IF('基本情報入力シート'!C67="","",'基本情報入力シート'!C67)</f>
        <v/>
      </c>
      <c r="C42" s="17"/>
      <c r="D42" s="17"/>
      <c r="E42" s="17"/>
      <c r="F42" s="17"/>
      <c r="G42" s="17"/>
      <c r="H42" s="17"/>
      <c r="I42" s="18"/>
      <c r="J42" s="627" t="str">
        <f>IF('基本情報入力シート'!M67="","",'基本情報入力シート'!M67)</f>
        <v/>
      </c>
      <c r="K42" s="628" t="str">
        <f>IF('基本情報入力シート'!R67="","",'基本情報入力シート'!R67)</f>
        <v/>
      </c>
      <c r="L42" s="628" t="str">
        <f>IF('基本情報入力シート'!W67="","",'基本情報入力シート'!W67)</f>
        <v/>
      </c>
      <c r="M42" s="627" t="str">
        <f>IF('基本情報入力シート'!X67="","",'基本情報入力シート'!X67)</f>
        <v/>
      </c>
      <c r="N42" s="629" t="str">
        <f>IF('基本情報入力シート'!Y67="","",'基本情報入力シート'!Y67)</f>
        <v/>
      </c>
      <c r="O42" s="630"/>
      <c r="P42" s="642"/>
      <c r="Q42" s="632"/>
      <c r="R42" s="18"/>
      <c r="S42" s="633" t="str">
        <f>IFERROR(ROUNDDOWN(Q42*VLOOKUP(N42,'【参考】数式用'!$AR$2:$AW$50,MATCH(P42,'【参考】数式用'!$AT$4:$AW$4)+2,FALSE)*0.5, 0), "")</f>
        <v/>
      </c>
      <c r="T42" s="634"/>
      <c r="U42" s="615" t="str">
        <f>IFERROR(IF(AG42&lt;&gt;"",Q42*VLOOKUP(N42,'【参考】数式用'!$AG$2:$AL$50,MATCH(P42,'【参考】数式用'!$AI$4:$AL$4,0)+2,0), ""), "")</f>
        <v/>
      </c>
      <c r="V42" s="634"/>
      <c r="W42" s="635"/>
      <c r="X42" s="450"/>
      <c r="Y42" s="631"/>
      <c r="Z42" s="636"/>
      <c r="AA42" s="615" t="str">
        <f>IFERROR(IF(Y42="ー", "", ROUNDDOWN(Z42*VLOOKUP(N42,'【参考】数式用'!$AR$2:$AW$50,MATCH(Y42,'【参考】数式用'!$AT$4:$AW$4)+2,FALSE)*0.5, 0)), "")</f>
        <v/>
      </c>
      <c r="AB42" s="637"/>
      <c r="AC42" s="632" t="str">
        <f>IFERROR(IF(AG42&lt;&gt;"",Z42*VLOOKUP(N42,'【参考】数式用'!$AG$2:$AL$50,MATCH(Y42,'【参考】数式用'!$AI$4:$AL$4,0)+2,0), ""), "")</f>
        <v/>
      </c>
      <c r="AD42" s="18"/>
      <c r="AE42" s="638"/>
      <c r="AF42" s="639"/>
      <c r="AG42" s="618" t="str">
        <f>IFERROR(VLOOKUP(O42, '【参考】数式用'!$AY$5:$AY$13, 1, FALSE), "")</f>
        <v/>
      </c>
      <c r="AH42" s="619" t="str">
        <f>IFERROR(VLOOKUP(N42, '【参考】数式用'!$BA$2:$BB$50, 2, FALSE), "")</f>
        <v/>
      </c>
      <c r="AI42" s="620" t="str">
        <f t="shared" si="1"/>
        <v/>
      </c>
      <c r="AJ42" s="621" t="str">
        <f t="shared" si="2"/>
        <v/>
      </c>
      <c r="AK42" s="622"/>
      <c r="AL42" s="622"/>
      <c r="AM42" s="514"/>
      <c r="AN42" s="514"/>
      <c r="AO42" s="514"/>
      <c r="AP42" s="514"/>
      <c r="AQ42" s="514"/>
      <c r="AR42" s="514"/>
      <c r="AS42" s="514"/>
      <c r="AT42" s="514"/>
      <c r="AU42" s="2"/>
      <c r="AV42" s="2"/>
      <c r="AW42" s="2"/>
      <c r="AX42" s="2"/>
      <c r="AY42" s="2"/>
      <c r="AZ42" s="2"/>
    </row>
    <row r="43" ht="30.0" customHeight="1">
      <c r="A43" s="625">
        <v>30.0</v>
      </c>
      <c r="B43" s="626" t="str">
        <f>IF('基本情報入力シート'!C68="","",'基本情報入力シート'!C68)</f>
        <v/>
      </c>
      <c r="C43" s="17"/>
      <c r="D43" s="17"/>
      <c r="E43" s="17"/>
      <c r="F43" s="17"/>
      <c r="G43" s="17"/>
      <c r="H43" s="17"/>
      <c r="I43" s="18"/>
      <c r="J43" s="627" t="str">
        <f>IF('基本情報入力シート'!M68="","",'基本情報入力シート'!M68)</f>
        <v/>
      </c>
      <c r="K43" s="628" t="str">
        <f>IF('基本情報入力シート'!R68="","",'基本情報入力シート'!R68)</f>
        <v/>
      </c>
      <c r="L43" s="628" t="str">
        <f>IF('基本情報入力シート'!W68="","",'基本情報入力シート'!W68)</f>
        <v/>
      </c>
      <c r="M43" s="627" t="str">
        <f>IF('基本情報入力シート'!X68="","",'基本情報入力シート'!X68)</f>
        <v/>
      </c>
      <c r="N43" s="629" t="str">
        <f>IF('基本情報入力シート'!Y68="","",'基本情報入力シート'!Y68)</f>
        <v/>
      </c>
      <c r="O43" s="630"/>
      <c r="P43" s="641"/>
      <c r="Q43" s="632"/>
      <c r="R43" s="18"/>
      <c r="S43" s="633" t="str">
        <f>IFERROR(ROUNDDOWN(Q43*VLOOKUP(N43,'【参考】数式用'!$AR$2:$AW$50,MATCH(P43,'【参考】数式用'!$AT$4:$AW$4)+2,FALSE)*0.5, 0), "")</f>
        <v/>
      </c>
      <c r="T43" s="634"/>
      <c r="U43" s="615" t="str">
        <f>IFERROR(IF(AG43&lt;&gt;"",Q43*VLOOKUP(N43,'【参考】数式用'!$AG$2:$AL$50,MATCH(P43,'【参考】数式用'!$AI$4:$AL$4,0)+2,0), ""), "")</f>
        <v/>
      </c>
      <c r="V43" s="634"/>
      <c r="W43" s="635"/>
      <c r="X43" s="450"/>
      <c r="Y43" s="631"/>
      <c r="Z43" s="636"/>
      <c r="AA43" s="615" t="str">
        <f>IFERROR(IF(Y43="ー", "", ROUNDDOWN(Z43*VLOOKUP(N43,'【参考】数式用'!$AR$2:$AW$50,MATCH(Y43,'【参考】数式用'!$AT$4:$AW$4)+2,FALSE)*0.5, 0)), "")</f>
        <v/>
      </c>
      <c r="AB43" s="637"/>
      <c r="AC43" s="632" t="str">
        <f>IFERROR(IF(AG43&lt;&gt;"",Z43*VLOOKUP(N43,'【参考】数式用'!$AG$2:$AL$50,MATCH(Y43,'【参考】数式用'!$AI$4:$AL$4,0)+2,0), ""), "")</f>
        <v/>
      </c>
      <c r="AD43" s="18"/>
      <c r="AE43" s="638"/>
      <c r="AF43" s="639"/>
      <c r="AG43" s="618" t="str">
        <f>IFERROR(VLOOKUP(O43, '【参考】数式用'!$AY$5:$AY$13, 1, FALSE), "")</f>
        <v/>
      </c>
      <c r="AH43" s="619" t="str">
        <f>IFERROR(VLOOKUP(N43, '【参考】数式用'!$BA$2:$BB$50, 2, FALSE), "")</f>
        <v/>
      </c>
      <c r="AI43" s="620" t="str">
        <f t="shared" si="1"/>
        <v/>
      </c>
      <c r="AJ43" s="621" t="str">
        <f t="shared" si="2"/>
        <v/>
      </c>
      <c r="AK43" s="622"/>
      <c r="AL43" s="622"/>
      <c r="AM43" s="514"/>
      <c r="AN43" s="514"/>
      <c r="AO43" s="514"/>
      <c r="AP43" s="514"/>
      <c r="AQ43" s="514"/>
      <c r="AR43" s="514"/>
      <c r="AS43" s="514"/>
      <c r="AT43" s="514"/>
      <c r="AU43" s="2"/>
      <c r="AV43" s="2"/>
      <c r="AW43" s="2"/>
      <c r="AX43" s="2"/>
      <c r="AY43" s="2"/>
      <c r="AZ43" s="2"/>
    </row>
    <row r="44" ht="30.0" customHeight="1">
      <c r="A44" s="625">
        <v>31.0</v>
      </c>
      <c r="B44" s="626" t="str">
        <f>IF('基本情報入力シート'!C69="","",'基本情報入力シート'!C69)</f>
        <v/>
      </c>
      <c r="C44" s="17"/>
      <c r="D44" s="17"/>
      <c r="E44" s="17"/>
      <c r="F44" s="17"/>
      <c r="G44" s="17"/>
      <c r="H44" s="17"/>
      <c r="I44" s="18"/>
      <c r="J44" s="627" t="str">
        <f>IF('基本情報入力シート'!M69="","",'基本情報入力シート'!M69)</f>
        <v/>
      </c>
      <c r="K44" s="628" t="str">
        <f>IF('基本情報入力シート'!R69="","",'基本情報入力シート'!R69)</f>
        <v/>
      </c>
      <c r="L44" s="628" t="str">
        <f>IF('基本情報入力シート'!W69="","",'基本情報入力シート'!W69)</f>
        <v/>
      </c>
      <c r="M44" s="627" t="str">
        <f>IF('基本情報入力シート'!X69="","",'基本情報入力シート'!X69)</f>
        <v/>
      </c>
      <c r="N44" s="629" t="str">
        <f>IF('基本情報入力シート'!Y69="","",'基本情報入力シート'!Y69)</f>
        <v/>
      </c>
      <c r="O44" s="630"/>
      <c r="P44" s="642"/>
      <c r="Q44" s="632"/>
      <c r="R44" s="18"/>
      <c r="S44" s="633" t="str">
        <f>IFERROR(ROUNDDOWN(Q44*VLOOKUP(N44,'【参考】数式用'!$AR$2:$AW$50,MATCH(P44,'【参考】数式用'!$AT$4:$AW$4)+2,FALSE)*0.5, 0), "")</f>
        <v/>
      </c>
      <c r="T44" s="640"/>
      <c r="U44" s="615" t="str">
        <f>IFERROR(IF(AG44&lt;&gt;"",Q44*VLOOKUP(N44,'【参考】数式用'!$AG$2:$AL$50,MATCH(P44,'【参考】数式用'!$AI$4:$AL$4,0)+2,0), ""), "")</f>
        <v/>
      </c>
      <c r="V44" s="634"/>
      <c r="W44" s="635"/>
      <c r="X44" s="450"/>
      <c r="Y44" s="631"/>
      <c r="Z44" s="636"/>
      <c r="AA44" s="615" t="str">
        <f>IFERROR(IF(Y44="ー", "", ROUNDDOWN(Z44*VLOOKUP(N44,'【参考】数式用'!$AR$2:$AW$50,MATCH(Y44,'【参考】数式用'!$AT$4:$AW$4)+2,FALSE)*0.5, 0)), "")</f>
        <v/>
      </c>
      <c r="AB44" s="637"/>
      <c r="AC44" s="632" t="str">
        <f>IFERROR(IF(AG44&lt;&gt;"",Z44*VLOOKUP(N44,'【参考】数式用'!$AG$2:$AL$50,MATCH(Y44,'【参考】数式用'!$AI$4:$AL$4,0)+2,0), ""), "")</f>
        <v/>
      </c>
      <c r="AD44" s="18"/>
      <c r="AE44" s="638"/>
      <c r="AF44" s="639"/>
      <c r="AG44" s="618" t="str">
        <f>IFERROR(VLOOKUP(O44, '【参考】数式用'!$AY$5:$AY$13, 1, FALSE), "")</f>
        <v/>
      </c>
      <c r="AH44" s="619" t="str">
        <f>IFERROR(VLOOKUP(N44, '【参考】数式用'!$BA$2:$BB$50, 2, FALSE), "")</f>
        <v/>
      </c>
      <c r="AI44" s="620" t="str">
        <f t="shared" si="1"/>
        <v/>
      </c>
      <c r="AJ44" s="621" t="str">
        <f t="shared" si="2"/>
        <v/>
      </c>
      <c r="AK44" s="622"/>
      <c r="AL44" s="622"/>
      <c r="AM44" s="514"/>
      <c r="AN44" s="514"/>
      <c r="AO44" s="514"/>
      <c r="AP44" s="514"/>
      <c r="AQ44" s="514"/>
      <c r="AR44" s="514"/>
      <c r="AS44" s="514"/>
      <c r="AT44" s="514"/>
      <c r="AU44" s="2"/>
      <c r="AV44" s="2"/>
      <c r="AW44" s="2"/>
      <c r="AX44" s="2"/>
      <c r="AY44" s="2"/>
      <c r="AZ44" s="2"/>
    </row>
    <row r="45" ht="30.0" customHeight="1">
      <c r="A45" s="625">
        <v>32.0</v>
      </c>
      <c r="B45" s="626" t="str">
        <f>IF('基本情報入力シート'!C70="","",'基本情報入力シート'!C70)</f>
        <v/>
      </c>
      <c r="C45" s="17"/>
      <c r="D45" s="17"/>
      <c r="E45" s="17"/>
      <c r="F45" s="17"/>
      <c r="G45" s="17"/>
      <c r="H45" s="17"/>
      <c r="I45" s="18"/>
      <c r="J45" s="627" t="str">
        <f>IF('基本情報入力シート'!M70="","",'基本情報入力シート'!M70)</f>
        <v/>
      </c>
      <c r="K45" s="628" t="str">
        <f>IF('基本情報入力シート'!R70="","",'基本情報入力シート'!R70)</f>
        <v/>
      </c>
      <c r="L45" s="628" t="str">
        <f>IF('基本情報入力シート'!W70="","",'基本情報入力シート'!W70)</f>
        <v/>
      </c>
      <c r="M45" s="627" t="str">
        <f>IF('基本情報入力シート'!X70="","",'基本情報入力シート'!X70)</f>
        <v/>
      </c>
      <c r="N45" s="629" t="str">
        <f>IF('基本情報入力シート'!Y70="","",'基本情報入力シート'!Y70)</f>
        <v/>
      </c>
      <c r="O45" s="630"/>
      <c r="P45" s="642"/>
      <c r="Q45" s="632"/>
      <c r="R45" s="18"/>
      <c r="S45" s="633" t="str">
        <f>IFERROR(ROUNDDOWN(Q45*VLOOKUP(N45,'【参考】数式用'!$AR$2:$AW$50,MATCH(P45,'【参考】数式用'!$AT$4:$AW$4)+2,FALSE)*0.5, 0), "")</f>
        <v/>
      </c>
      <c r="T45" s="634"/>
      <c r="U45" s="615" t="str">
        <f>IFERROR(IF(AG45&lt;&gt;"",Q45*VLOOKUP(N45,'【参考】数式用'!$AG$2:$AL$50,MATCH(P45,'【参考】数式用'!$AI$4:$AL$4,0)+2,0), ""), "")</f>
        <v/>
      </c>
      <c r="V45" s="634"/>
      <c r="W45" s="635"/>
      <c r="X45" s="450"/>
      <c r="Y45" s="631"/>
      <c r="Z45" s="636"/>
      <c r="AA45" s="615" t="str">
        <f>IFERROR(IF(Y45="ー", "", ROUNDDOWN(Z45*VLOOKUP(N45,'【参考】数式用'!$AR$2:$AW$50,MATCH(Y45,'【参考】数式用'!$AT$4:$AW$4)+2,FALSE)*0.5, 0)), "")</f>
        <v/>
      </c>
      <c r="AB45" s="637"/>
      <c r="AC45" s="632" t="str">
        <f>IFERROR(IF(AG45&lt;&gt;"",Z45*VLOOKUP(N45,'【参考】数式用'!$AG$2:$AL$50,MATCH(Y45,'【参考】数式用'!$AI$4:$AL$4,0)+2,0), ""), "")</f>
        <v/>
      </c>
      <c r="AD45" s="18"/>
      <c r="AE45" s="638"/>
      <c r="AF45" s="639"/>
      <c r="AG45" s="618" t="str">
        <f>IFERROR(VLOOKUP(O45, '【参考】数式用'!$AY$5:$AY$13, 1, FALSE), "")</f>
        <v/>
      </c>
      <c r="AH45" s="619" t="str">
        <f>IFERROR(VLOOKUP(N45, '【参考】数式用'!$BA$2:$BB$50, 2, FALSE), "")</f>
        <v/>
      </c>
      <c r="AI45" s="620" t="str">
        <f t="shared" si="1"/>
        <v/>
      </c>
      <c r="AJ45" s="621" t="str">
        <f t="shared" si="2"/>
        <v/>
      </c>
      <c r="AK45" s="622"/>
      <c r="AL45" s="622"/>
      <c r="AM45" s="514"/>
      <c r="AN45" s="514"/>
      <c r="AO45" s="514"/>
      <c r="AP45" s="514"/>
      <c r="AQ45" s="514"/>
      <c r="AR45" s="514"/>
      <c r="AS45" s="514"/>
      <c r="AT45" s="514"/>
      <c r="AU45" s="2"/>
      <c r="AV45" s="2"/>
      <c r="AW45" s="2"/>
      <c r="AX45" s="2"/>
      <c r="AY45" s="2"/>
      <c r="AZ45" s="2"/>
    </row>
    <row r="46" ht="30.0" customHeight="1">
      <c r="A46" s="625">
        <v>33.0</v>
      </c>
      <c r="B46" s="626" t="str">
        <f>IF('基本情報入力シート'!C71="","",'基本情報入力シート'!C71)</f>
        <v/>
      </c>
      <c r="C46" s="17"/>
      <c r="D46" s="17"/>
      <c r="E46" s="17"/>
      <c r="F46" s="17"/>
      <c r="G46" s="17"/>
      <c r="H46" s="17"/>
      <c r="I46" s="18"/>
      <c r="J46" s="627" t="str">
        <f>IF('基本情報入力シート'!M71="","",'基本情報入力シート'!M71)</f>
        <v/>
      </c>
      <c r="K46" s="628" t="str">
        <f>IF('基本情報入力シート'!R71="","",'基本情報入力シート'!R71)</f>
        <v/>
      </c>
      <c r="L46" s="628" t="str">
        <f>IF('基本情報入力シート'!W71="","",'基本情報入力シート'!W71)</f>
        <v/>
      </c>
      <c r="M46" s="627" t="str">
        <f>IF('基本情報入力シート'!X71="","",'基本情報入力シート'!X71)</f>
        <v/>
      </c>
      <c r="N46" s="629" t="str">
        <f>IF('基本情報入力シート'!Y71="","",'基本情報入力シート'!Y71)</f>
        <v/>
      </c>
      <c r="O46" s="630"/>
      <c r="P46" s="641"/>
      <c r="Q46" s="632"/>
      <c r="R46" s="18"/>
      <c r="S46" s="633" t="str">
        <f>IFERROR(ROUNDDOWN(Q46*VLOOKUP(N46,'【参考】数式用'!$AR$2:$AW$50,MATCH(P46,'【参考】数式用'!$AT$4:$AW$4)+2,FALSE)*0.5, 0), "")</f>
        <v/>
      </c>
      <c r="T46" s="634"/>
      <c r="U46" s="615" t="str">
        <f>IFERROR(IF(AG46&lt;&gt;"",Q46*VLOOKUP(N46,'【参考】数式用'!$AG$2:$AL$50,MATCH(P46,'【参考】数式用'!$AI$4:$AL$4,0)+2,0), ""), "")</f>
        <v/>
      </c>
      <c r="V46" s="634"/>
      <c r="W46" s="635"/>
      <c r="X46" s="450"/>
      <c r="Y46" s="631"/>
      <c r="Z46" s="636"/>
      <c r="AA46" s="615" t="str">
        <f>IFERROR(IF(Y46="ー", "", ROUNDDOWN(Z46*VLOOKUP(N46,'【参考】数式用'!$AR$2:$AW$50,MATCH(Y46,'【参考】数式用'!$AT$4:$AW$4)+2,FALSE)*0.5, 0)), "")</f>
        <v/>
      </c>
      <c r="AB46" s="637"/>
      <c r="AC46" s="632" t="str">
        <f>IFERROR(IF(AG46&lt;&gt;"",Z46*VLOOKUP(N46,'【参考】数式用'!$AG$2:$AL$50,MATCH(Y46,'【参考】数式用'!$AI$4:$AL$4,0)+2,0), ""), "")</f>
        <v/>
      </c>
      <c r="AD46" s="18"/>
      <c r="AE46" s="638"/>
      <c r="AF46" s="639"/>
      <c r="AG46" s="618" t="str">
        <f>IFERROR(VLOOKUP(O46, '【参考】数式用'!$AY$5:$AY$13, 1, FALSE), "")</f>
        <v/>
      </c>
      <c r="AH46" s="619" t="str">
        <f>IFERROR(VLOOKUP(N46, '【参考】数式用'!$BA$2:$BB$50, 2, FALSE), "")</f>
        <v/>
      </c>
      <c r="AI46" s="620" t="str">
        <f t="shared" si="1"/>
        <v/>
      </c>
      <c r="AJ46" s="621" t="str">
        <f t="shared" si="2"/>
        <v/>
      </c>
      <c r="AK46" s="622"/>
      <c r="AL46" s="622"/>
      <c r="AM46" s="514"/>
      <c r="AN46" s="514"/>
      <c r="AO46" s="514"/>
      <c r="AP46" s="514"/>
      <c r="AQ46" s="514"/>
      <c r="AR46" s="514"/>
      <c r="AS46" s="514"/>
      <c r="AT46" s="514"/>
      <c r="AU46" s="2"/>
      <c r="AV46" s="2"/>
      <c r="AW46" s="2"/>
      <c r="AX46" s="2"/>
      <c r="AY46" s="2"/>
      <c r="AZ46" s="2"/>
    </row>
    <row r="47" ht="30.0" customHeight="1">
      <c r="A47" s="625">
        <v>34.0</v>
      </c>
      <c r="B47" s="626" t="str">
        <f>IF('基本情報入力シート'!C72="","",'基本情報入力シート'!C72)</f>
        <v/>
      </c>
      <c r="C47" s="17"/>
      <c r="D47" s="17"/>
      <c r="E47" s="17"/>
      <c r="F47" s="17"/>
      <c r="G47" s="17"/>
      <c r="H47" s="17"/>
      <c r="I47" s="18"/>
      <c r="J47" s="627" t="str">
        <f>IF('基本情報入力シート'!M72="","",'基本情報入力シート'!M72)</f>
        <v/>
      </c>
      <c r="K47" s="628" t="str">
        <f>IF('基本情報入力シート'!R72="","",'基本情報入力シート'!R72)</f>
        <v/>
      </c>
      <c r="L47" s="628" t="str">
        <f>IF('基本情報入力シート'!W72="","",'基本情報入力シート'!W72)</f>
        <v/>
      </c>
      <c r="M47" s="627" t="str">
        <f>IF('基本情報入力シート'!X72="","",'基本情報入力シート'!X72)</f>
        <v/>
      </c>
      <c r="N47" s="629" t="str">
        <f>IF('基本情報入力シート'!Y72="","",'基本情報入力シート'!Y72)</f>
        <v/>
      </c>
      <c r="O47" s="630"/>
      <c r="P47" s="641"/>
      <c r="Q47" s="632"/>
      <c r="R47" s="18"/>
      <c r="S47" s="633" t="str">
        <f>IFERROR(ROUNDDOWN(Q47*VLOOKUP(N47,'【参考】数式用'!$AR$2:$AW$50,MATCH(P47,'【参考】数式用'!$AT$4:$AW$4)+2,FALSE)*0.5, 0), "")</f>
        <v/>
      </c>
      <c r="T47" s="640"/>
      <c r="U47" s="615" t="str">
        <f>IFERROR(IF(AG47&lt;&gt;"",Q47*VLOOKUP(N47,'【参考】数式用'!$AG$2:$AL$50,MATCH(P47,'【参考】数式用'!$AI$4:$AL$4,0)+2,0), ""), "")</f>
        <v/>
      </c>
      <c r="V47" s="634"/>
      <c r="W47" s="635"/>
      <c r="X47" s="450"/>
      <c r="Y47" s="631"/>
      <c r="Z47" s="636"/>
      <c r="AA47" s="615" t="str">
        <f>IFERROR(IF(Y47="ー", "", ROUNDDOWN(Z47*VLOOKUP(N47,'【参考】数式用'!$AR$2:$AW$50,MATCH(Y47,'【参考】数式用'!$AT$4:$AW$4)+2,FALSE)*0.5, 0)), "")</f>
        <v/>
      </c>
      <c r="AB47" s="637"/>
      <c r="AC47" s="632" t="str">
        <f>IFERROR(IF(AG47&lt;&gt;"",Z47*VLOOKUP(N47,'【参考】数式用'!$AG$2:$AL$50,MATCH(Y47,'【参考】数式用'!$AI$4:$AL$4,0)+2,0), ""), "")</f>
        <v/>
      </c>
      <c r="AD47" s="18"/>
      <c r="AE47" s="638"/>
      <c r="AF47" s="639"/>
      <c r="AG47" s="618" t="str">
        <f>IFERROR(VLOOKUP(O47, '【参考】数式用'!$AY$5:$AY$13, 1, FALSE), "")</f>
        <v/>
      </c>
      <c r="AH47" s="619" t="str">
        <f>IFERROR(VLOOKUP(N47, '【参考】数式用'!$BA$2:$BB$50, 2, FALSE), "")</f>
        <v/>
      </c>
      <c r="AI47" s="620" t="str">
        <f t="shared" si="1"/>
        <v/>
      </c>
      <c r="AJ47" s="621" t="str">
        <f t="shared" si="2"/>
        <v/>
      </c>
      <c r="AK47" s="622"/>
      <c r="AL47" s="622"/>
      <c r="AM47" s="514"/>
      <c r="AN47" s="514"/>
      <c r="AO47" s="514"/>
      <c r="AP47" s="514"/>
      <c r="AQ47" s="514"/>
      <c r="AR47" s="514"/>
      <c r="AS47" s="514"/>
      <c r="AT47" s="514"/>
      <c r="AU47" s="2"/>
      <c r="AV47" s="2"/>
      <c r="AW47" s="2"/>
      <c r="AX47" s="2"/>
      <c r="AY47" s="2"/>
      <c r="AZ47" s="2"/>
    </row>
    <row r="48" ht="30.0" customHeight="1">
      <c r="A48" s="625">
        <v>35.0</v>
      </c>
      <c r="B48" s="626" t="str">
        <f>IF('基本情報入力シート'!C73="","",'基本情報入力シート'!C73)</f>
        <v/>
      </c>
      <c r="C48" s="17"/>
      <c r="D48" s="17"/>
      <c r="E48" s="17"/>
      <c r="F48" s="17"/>
      <c r="G48" s="17"/>
      <c r="H48" s="17"/>
      <c r="I48" s="18"/>
      <c r="J48" s="627" t="str">
        <f>IF('基本情報入力シート'!M73="","",'基本情報入力シート'!M73)</f>
        <v/>
      </c>
      <c r="K48" s="628" t="str">
        <f>IF('基本情報入力シート'!R73="","",'基本情報入力シート'!R73)</f>
        <v/>
      </c>
      <c r="L48" s="628" t="str">
        <f>IF('基本情報入力シート'!W73="","",'基本情報入力シート'!W73)</f>
        <v/>
      </c>
      <c r="M48" s="627" t="str">
        <f>IF('基本情報入力シート'!X73="","",'基本情報入力シート'!X73)</f>
        <v/>
      </c>
      <c r="N48" s="629" t="str">
        <f>IF('基本情報入力シート'!Y73="","",'基本情報入力シート'!Y73)</f>
        <v/>
      </c>
      <c r="O48" s="630"/>
      <c r="P48" s="642"/>
      <c r="Q48" s="632"/>
      <c r="R48" s="18"/>
      <c r="S48" s="633" t="str">
        <f>IFERROR(ROUNDDOWN(Q48*VLOOKUP(N48,'【参考】数式用'!$AR$2:$AW$50,MATCH(P48,'【参考】数式用'!$AT$4:$AW$4)+2,FALSE)*0.5, 0), "")</f>
        <v/>
      </c>
      <c r="T48" s="634"/>
      <c r="U48" s="615" t="str">
        <f>IFERROR(IF(AG48&lt;&gt;"",Q48*VLOOKUP(N48,'【参考】数式用'!$AG$2:$AL$50,MATCH(P48,'【参考】数式用'!$AI$4:$AL$4,0)+2,0), ""), "")</f>
        <v/>
      </c>
      <c r="V48" s="634"/>
      <c r="W48" s="635"/>
      <c r="X48" s="450"/>
      <c r="Y48" s="631"/>
      <c r="Z48" s="636"/>
      <c r="AA48" s="615" t="str">
        <f>IFERROR(IF(Y48="ー", "", ROUNDDOWN(Z48*VLOOKUP(N48,'【参考】数式用'!$AR$2:$AW$50,MATCH(Y48,'【参考】数式用'!$AT$4:$AW$4)+2,FALSE)*0.5, 0)), "")</f>
        <v/>
      </c>
      <c r="AB48" s="637"/>
      <c r="AC48" s="632" t="str">
        <f>IFERROR(IF(AG48&lt;&gt;"",Z48*VLOOKUP(N48,'【参考】数式用'!$AG$2:$AL$50,MATCH(Y48,'【参考】数式用'!$AI$4:$AL$4,0)+2,0), ""), "")</f>
        <v/>
      </c>
      <c r="AD48" s="18"/>
      <c r="AE48" s="638"/>
      <c r="AF48" s="639"/>
      <c r="AG48" s="618" t="str">
        <f>IFERROR(VLOOKUP(O48, '【参考】数式用'!$AY$5:$AY$13, 1, FALSE), "")</f>
        <v/>
      </c>
      <c r="AH48" s="619" t="str">
        <f>IFERROR(VLOOKUP(N48, '【参考】数式用'!$BA$2:$BB$50, 2, FALSE), "")</f>
        <v/>
      </c>
      <c r="AI48" s="620" t="str">
        <f t="shared" si="1"/>
        <v/>
      </c>
      <c r="AJ48" s="621" t="str">
        <f t="shared" si="2"/>
        <v/>
      </c>
      <c r="AK48" s="622"/>
      <c r="AL48" s="622"/>
      <c r="AM48" s="514"/>
      <c r="AN48" s="514"/>
      <c r="AO48" s="514"/>
      <c r="AP48" s="514"/>
      <c r="AQ48" s="514"/>
      <c r="AR48" s="514"/>
      <c r="AS48" s="514"/>
      <c r="AT48" s="514"/>
      <c r="AU48" s="2"/>
      <c r="AV48" s="2"/>
      <c r="AW48" s="2"/>
      <c r="AX48" s="2"/>
      <c r="AY48" s="2"/>
      <c r="AZ48" s="2"/>
    </row>
    <row r="49" ht="30.0" customHeight="1">
      <c r="A49" s="625">
        <v>36.0</v>
      </c>
      <c r="B49" s="626" t="str">
        <f>IF('基本情報入力シート'!C74="","",'基本情報入力シート'!C74)</f>
        <v/>
      </c>
      <c r="C49" s="17"/>
      <c r="D49" s="17"/>
      <c r="E49" s="17"/>
      <c r="F49" s="17"/>
      <c r="G49" s="17"/>
      <c r="H49" s="17"/>
      <c r="I49" s="18"/>
      <c r="J49" s="627" t="str">
        <f>IF('基本情報入力シート'!M74="","",'基本情報入力シート'!M74)</f>
        <v/>
      </c>
      <c r="K49" s="628" t="str">
        <f>IF('基本情報入力シート'!R74="","",'基本情報入力シート'!R74)</f>
        <v/>
      </c>
      <c r="L49" s="628" t="str">
        <f>IF('基本情報入力シート'!W74="","",'基本情報入力シート'!W74)</f>
        <v/>
      </c>
      <c r="M49" s="627" t="str">
        <f>IF('基本情報入力シート'!X74="","",'基本情報入力シート'!X74)</f>
        <v/>
      </c>
      <c r="N49" s="629" t="str">
        <f>IF('基本情報入力シート'!Y74="","",'基本情報入力シート'!Y74)</f>
        <v/>
      </c>
      <c r="O49" s="630"/>
      <c r="P49" s="642"/>
      <c r="Q49" s="632"/>
      <c r="R49" s="18"/>
      <c r="S49" s="633" t="str">
        <f>IFERROR(ROUNDDOWN(Q49*VLOOKUP(N49,'【参考】数式用'!$AR$2:$AW$50,MATCH(P49,'【参考】数式用'!$AT$4:$AW$4)+2,FALSE)*0.5, 0), "")</f>
        <v/>
      </c>
      <c r="T49" s="634"/>
      <c r="U49" s="615" t="str">
        <f>IFERROR(IF(AG49&lt;&gt;"",Q49*VLOOKUP(N49,'【参考】数式用'!$AG$2:$AL$50,MATCH(P49,'【参考】数式用'!$AI$4:$AL$4,0)+2,0), ""), "")</f>
        <v/>
      </c>
      <c r="V49" s="634"/>
      <c r="W49" s="635"/>
      <c r="X49" s="450"/>
      <c r="Y49" s="631"/>
      <c r="Z49" s="636"/>
      <c r="AA49" s="615" t="str">
        <f>IFERROR(IF(Y49="ー", "", ROUNDDOWN(Z49*VLOOKUP(N49,'【参考】数式用'!$AR$2:$AW$50,MATCH(Y49,'【参考】数式用'!$AT$4:$AW$4)+2,FALSE)*0.5, 0)), "")</f>
        <v/>
      </c>
      <c r="AB49" s="637"/>
      <c r="AC49" s="632" t="str">
        <f>IFERROR(IF(AG49&lt;&gt;"",Z49*VLOOKUP(N49,'【参考】数式用'!$AG$2:$AL$50,MATCH(Y49,'【参考】数式用'!$AI$4:$AL$4,0)+2,0), ""), "")</f>
        <v/>
      </c>
      <c r="AD49" s="18"/>
      <c r="AE49" s="638"/>
      <c r="AF49" s="639"/>
      <c r="AG49" s="618" t="str">
        <f>IFERROR(VLOOKUP(O49, '【参考】数式用'!$AY$5:$AY$13, 1, FALSE), "")</f>
        <v/>
      </c>
      <c r="AH49" s="619" t="str">
        <f>IFERROR(VLOOKUP(N49, '【参考】数式用'!$BA$2:$BB$50, 2, FALSE), "")</f>
        <v/>
      </c>
      <c r="AI49" s="620" t="str">
        <f t="shared" si="1"/>
        <v/>
      </c>
      <c r="AJ49" s="621" t="str">
        <f t="shared" si="2"/>
        <v/>
      </c>
      <c r="AK49" s="622"/>
      <c r="AL49" s="622"/>
      <c r="AM49" s="514"/>
      <c r="AN49" s="514"/>
      <c r="AO49" s="514"/>
      <c r="AP49" s="514"/>
      <c r="AQ49" s="514"/>
      <c r="AR49" s="514"/>
      <c r="AS49" s="514"/>
      <c r="AT49" s="514"/>
      <c r="AU49" s="2"/>
      <c r="AV49" s="2"/>
      <c r="AW49" s="2"/>
      <c r="AX49" s="2"/>
      <c r="AY49" s="2"/>
      <c r="AZ49" s="2"/>
    </row>
    <row r="50" ht="30.0" customHeight="1">
      <c r="A50" s="625">
        <v>37.0</v>
      </c>
      <c r="B50" s="626" t="str">
        <f>IF('基本情報入力シート'!C75="","",'基本情報入力シート'!C75)</f>
        <v/>
      </c>
      <c r="C50" s="17"/>
      <c r="D50" s="17"/>
      <c r="E50" s="17"/>
      <c r="F50" s="17"/>
      <c r="G50" s="17"/>
      <c r="H50" s="17"/>
      <c r="I50" s="18"/>
      <c r="J50" s="627" t="str">
        <f>IF('基本情報入力シート'!M75="","",'基本情報入力シート'!M75)</f>
        <v/>
      </c>
      <c r="K50" s="628" t="str">
        <f>IF('基本情報入力シート'!R75="","",'基本情報入力シート'!R75)</f>
        <v/>
      </c>
      <c r="L50" s="628" t="str">
        <f>IF('基本情報入力シート'!W75="","",'基本情報入力シート'!W75)</f>
        <v/>
      </c>
      <c r="M50" s="627" t="str">
        <f>IF('基本情報入力シート'!X75="","",'基本情報入力シート'!X75)</f>
        <v/>
      </c>
      <c r="N50" s="629" t="str">
        <f>IF('基本情報入力シート'!Y75="","",'基本情報入力シート'!Y75)</f>
        <v/>
      </c>
      <c r="O50" s="630"/>
      <c r="P50" s="641"/>
      <c r="Q50" s="632"/>
      <c r="R50" s="18"/>
      <c r="S50" s="633" t="str">
        <f>IFERROR(ROUNDDOWN(Q50*VLOOKUP(N50,'【参考】数式用'!$AR$2:$AW$50,MATCH(P50,'【参考】数式用'!$AT$4:$AW$4)+2,FALSE)*0.5, 0), "")</f>
        <v/>
      </c>
      <c r="T50" s="640"/>
      <c r="U50" s="615" t="str">
        <f>IFERROR(IF(AG50&lt;&gt;"",Q50*VLOOKUP(N50,'【参考】数式用'!$AG$2:$AL$50,MATCH(P50,'【参考】数式用'!$AI$4:$AL$4,0)+2,0), ""), "")</f>
        <v/>
      </c>
      <c r="V50" s="634"/>
      <c r="W50" s="635"/>
      <c r="X50" s="450"/>
      <c r="Y50" s="631"/>
      <c r="Z50" s="636"/>
      <c r="AA50" s="615" t="str">
        <f>IFERROR(IF(Y50="ー", "", ROUNDDOWN(Z50*VLOOKUP(N50,'【参考】数式用'!$AR$2:$AW$50,MATCH(Y50,'【参考】数式用'!$AT$4:$AW$4)+2,FALSE)*0.5, 0)), "")</f>
        <v/>
      </c>
      <c r="AB50" s="637"/>
      <c r="AC50" s="632" t="str">
        <f>IFERROR(IF(AG50&lt;&gt;"",Z50*VLOOKUP(N50,'【参考】数式用'!$AG$2:$AL$50,MATCH(Y50,'【参考】数式用'!$AI$4:$AL$4,0)+2,0), ""), "")</f>
        <v/>
      </c>
      <c r="AD50" s="18"/>
      <c r="AE50" s="638"/>
      <c r="AF50" s="639"/>
      <c r="AG50" s="618" t="str">
        <f>IFERROR(VLOOKUP(O50, '【参考】数式用'!$AY$5:$AY$13, 1, FALSE), "")</f>
        <v/>
      </c>
      <c r="AH50" s="619" t="str">
        <f>IFERROR(VLOOKUP(N50, '【参考】数式用'!$BA$2:$BB$50, 2, FALSE), "")</f>
        <v/>
      </c>
      <c r="AI50" s="620" t="str">
        <f t="shared" si="1"/>
        <v/>
      </c>
      <c r="AJ50" s="621" t="str">
        <f t="shared" si="2"/>
        <v/>
      </c>
      <c r="AK50" s="622"/>
      <c r="AL50" s="622"/>
      <c r="AM50" s="514"/>
      <c r="AN50" s="514"/>
      <c r="AO50" s="514"/>
      <c r="AP50" s="514"/>
      <c r="AQ50" s="514"/>
      <c r="AR50" s="514"/>
      <c r="AS50" s="514"/>
      <c r="AT50" s="514"/>
      <c r="AU50" s="2"/>
      <c r="AV50" s="2"/>
      <c r="AW50" s="2"/>
      <c r="AX50" s="2"/>
      <c r="AY50" s="2"/>
      <c r="AZ50" s="2"/>
    </row>
    <row r="51" ht="30.0" customHeight="1">
      <c r="A51" s="625">
        <v>38.0</v>
      </c>
      <c r="B51" s="626" t="str">
        <f>IF('基本情報入力シート'!C76="","",'基本情報入力シート'!C76)</f>
        <v/>
      </c>
      <c r="C51" s="17"/>
      <c r="D51" s="17"/>
      <c r="E51" s="17"/>
      <c r="F51" s="17"/>
      <c r="G51" s="17"/>
      <c r="H51" s="17"/>
      <c r="I51" s="18"/>
      <c r="J51" s="627" t="str">
        <f>IF('基本情報入力シート'!M76="","",'基本情報入力シート'!M76)</f>
        <v/>
      </c>
      <c r="K51" s="628" t="str">
        <f>IF('基本情報入力シート'!R76="","",'基本情報入力シート'!R76)</f>
        <v/>
      </c>
      <c r="L51" s="628" t="str">
        <f>IF('基本情報入力シート'!W76="","",'基本情報入力シート'!W76)</f>
        <v/>
      </c>
      <c r="M51" s="627" t="str">
        <f>IF('基本情報入力シート'!X76="","",'基本情報入力シート'!X76)</f>
        <v/>
      </c>
      <c r="N51" s="629" t="str">
        <f>IF('基本情報入力シート'!Y76="","",'基本情報入力シート'!Y76)</f>
        <v/>
      </c>
      <c r="O51" s="630"/>
      <c r="P51" s="642"/>
      <c r="Q51" s="632"/>
      <c r="R51" s="18"/>
      <c r="S51" s="633" t="str">
        <f>IFERROR(ROUNDDOWN(Q51*VLOOKUP(N51,'【参考】数式用'!$AR$2:$AW$50,MATCH(P51,'【参考】数式用'!$AT$4:$AW$4)+2,FALSE)*0.5, 0), "")</f>
        <v/>
      </c>
      <c r="T51" s="634"/>
      <c r="U51" s="615" t="str">
        <f>IFERROR(IF(AG51&lt;&gt;"",Q51*VLOOKUP(N51,'【参考】数式用'!$AG$2:$AL$50,MATCH(P51,'【参考】数式用'!$AI$4:$AL$4,0)+2,0), ""), "")</f>
        <v/>
      </c>
      <c r="V51" s="634"/>
      <c r="W51" s="635"/>
      <c r="X51" s="450"/>
      <c r="Y51" s="631"/>
      <c r="Z51" s="636"/>
      <c r="AA51" s="615" t="str">
        <f>IFERROR(IF(Y51="ー", "", ROUNDDOWN(Z51*VLOOKUP(N51,'【参考】数式用'!$AR$2:$AW$50,MATCH(Y51,'【参考】数式用'!$AT$4:$AW$4)+2,FALSE)*0.5, 0)), "")</f>
        <v/>
      </c>
      <c r="AB51" s="637"/>
      <c r="AC51" s="632" t="str">
        <f>IFERROR(IF(AG51&lt;&gt;"",Z51*VLOOKUP(N51,'【参考】数式用'!$AG$2:$AL$50,MATCH(Y51,'【参考】数式用'!$AI$4:$AL$4,0)+2,0), ""), "")</f>
        <v/>
      </c>
      <c r="AD51" s="18"/>
      <c r="AE51" s="638"/>
      <c r="AF51" s="639"/>
      <c r="AG51" s="618" t="str">
        <f>IFERROR(VLOOKUP(O51, '【参考】数式用'!$AY$5:$AY$13, 1, FALSE), "")</f>
        <v/>
      </c>
      <c r="AH51" s="619" t="str">
        <f>IFERROR(VLOOKUP(N51, '【参考】数式用'!$BA$2:$BB$50, 2, FALSE), "")</f>
        <v/>
      </c>
      <c r="AI51" s="620" t="str">
        <f t="shared" si="1"/>
        <v/>
      </c>
      <c r="AJ51" s="621" t="str">
        <f t="shared" si="2"/>
        <v/>
      </c>
      <c r="AK51" s="622"/>
      <c r="AL51" s="622"/>
      <c r="AM51" s="514"/>
      <c r="AN51" s="514"/>
      <c r="AO51" s="514"/>
      <c r="AP51" s="514"/>
      <c r="AQ51" s="514"/>
      <c r="AR51" s="514"/>
      <c r="AS51" s="514"/>
      <c r="AT51" s="514"/>
      <c r="AU51" s="2"/>
      <c r="AV51" s="2"/>
      <c r="AW51" s="2"/>
      <c r="AX51" s="2"/>
      <c r="AY51" s="2"/>
      <c r="AZ51" s="2"/>
    </row>
    <row r="52" ht="30.0" customHeight="1">
      <c r="A52" s="625">
        <v>39.0</v>
      </c>
      <c r="B52" s="626" t="str">
        <f>IF('基本情報入力シート'!C77="","",'基本情報入力シート'!C77)</f>
        <v/>
      </c>
      <c r="C52" s="17"/>
      <c r="D52" s="17"/>
      <c r="E52" s="17"/>
      <c r="F52" s="17"/>
      <c r="G52" s="17"/>
      <c r="H52" s="17"/>
      <c r="I52" s="18"/>
      <c r="J52" s="627" t="str">
        <f>IF('基本情報入力シート'!M77="","",'基本情報入力シート'!M77)</f>
        <v/>
      </c>
      <c r="K52" s="628" t="str">
        <f>IF('基本情報入力シート'!R77="","",'基本情報入力シート'!R77)</f>
        <v/>
      </c>
      <c r="L52" s="628" t="str">
        <f>IF('基本情報入力シート'!W77="","",'基本情報入力シート'!W77)</f>
        <v/>
      </c>
      <c r="M52" s="627" t="str">
        <f>IF('基本情報入力シート'!X77="","",'基本情報入力シート'!X77)</f>
        <v/>
      </c>
      <c r="N52" s="629" t="str">
        <f>IF('基本情報入力シート'!Y77="","",'基本情報入力シート'!Y77)</f>
        <v/>
      </c>
      <c r="O52" s="630"/>
      <c r="P52" s="642"/>
      <c r="Q52" s="632"/>
      <c r="R52" s="18"/>
      <c r="S52" s="633" t="str">
        <f>IFERROR(ROUNDDOWN(Q52*VLOOKUP(N52,'【参考】数式用'!$AR$2:$AW$50,MATCH(P52,'【参考】数式用'!$AT$4:$AW$4)+2,FALSE)*0.5, 0), "")</f>
        <v/>
      </c>
      <c r="T52" s="634"/>
      <c r="U52" s="615" t="str">
        <f>IFERROR(IF(AG52&lt;&gt;"",Q52*VLOOKUP(N52,'【参考】数式用'!$AG$2:$AL$50,MATCH(P52,'【参考】数式用'!$AI$4:$AL$4,0)+2,0), ""), "")</f>
        <v/>
      </c>
      <c r="V52" s="634"/>
      <c r="W52" s="635"/>
      <c r="X52" s="450"/>
      <c r="Y52" s="631"/>
      <c r="Z52" s="636"/>
      <c r="AA52" s="615" t="str">
        <f>IFERROR(IF(Y52="ー", "", ROUNDDOWN(Z52*VLOOKUP(N52,'【参考】数式用'!$AR$2:$AW$50,MATCH(Y52,'【参考】数式用'!$AT$4:$AW$4)+2,FALSE)*0.5, 0)), "")</f>
        <v/>
      </c>
      <c r="AB52" s="637"/>
      <c r="AC52" s="632" t="str">
        <f>IFERROR(IF(AG52&lt;&gt;"",Z52*VLOOKUP(N52,'【参考】数式用'!$AG$2:$AL$50,MATCH(Y52,'【参考】数式用'!$AI$4:$AL$4,0)+2,0), ""), "")</f>
        <v/>
      </c>
      <c r="AD52" s="18"/>
      <c r="AE52" s="638"/>
      <c r="AF52" s="639"/>
      <c r="AG52" s="618" t="str">
        <f>IFERROR(VLOOKUP(O52, '【参考】数式用'!$AY$5:$AY$13, 1, FALSE), "")</f>
        <v/>
      </c>
      <c r="AH52" s="619" t="str">
        <f>IFERROR(VLOOKUP(N52, '【参考】数式用'!$BA$2:$BB$50, 2, FALSE), "")</f>
        <v/>
      </c>
      <c r="AI52" s="620" t="str">
        <f t="shared" si="1"/>
        <v/>
      </c>
      <c r="AJ52" s="621" t="str">
        <f t="shared" si="2"/>
        <v/>
      </c>
      <c r="AK52" s="622"/>
      <c r="AL52" s="622"/>
      <c r="AM52" s="514"/>
      <c r="AN52" s="514"/>
      <c r="AO52" s="514"/>
      <c r="AP52" s="514"/>
      <c r="AQ52" s="514"/>
      <c r="AR52" s="514"/>
      <c r="AS52" s="514"/>
      <c r="AT52" s="514"/>
      <c r="AU52" s="2"/>
      <c r="AV52" s="2"/>
      <c r="AW52" s="2"/>
      <c r="AX52" s="2"/>
      <c r="AY52" s="2"/>
      <c r="AZ52" s="2"/>
    </row>
    <row r="53" ht="30.0" customHeight="1">
      <c r="A53" s="625">
        <v>40.0</v>
      </c>
      <c r="B53" s="626" t="str">
        <f>IF('基本情報入力シート'!C78="","",'基本情報入力シート'!C78)</f>
        <v/>
      </c>
      <c r="C53" s="17"/>
      <c r="D53" s="17"/>
      <c r="E53" s="17"/>
      <c r="F53" s="17"/>
      <c r="G53" s="17"/>
      <c r="H53" s="17"/>
      <c r="I53" s="18"/>
      <c r="J53" s="627" t="str">
        <f>IF('基本情報入力シート'!M78="","",'基本情報入力シート'!M78)</f>
        <v/>
      </c>
      <c r="K53" s="628" t="str">
        <f>IF('基本情報入力シート'!R78="","",'基本情報入力シート'!R78)</f>
        <v/>
      </c>
      <c r="L53" s="628" t="str">
        <f>IF('基本情報入力シート'!W78="","",'基本情報入力シート'!W78)</f>
        <v/>
      </c>
      <c r="M53" s="627" t="str">
        <f>IF('基本情報入力シート'!X78="","",'基本情報入力シート'!X78)</f>
        <v/>
      </c>
      <c r="N53" s="629" t="str">
        <f>IF('基本情報入力シート'!Y78="","",'基本情報入力シート'!Y78)</f>
        <v/>
      </c>
      <c r="O53" s="630"/>
      <c r="P53" s="641"/>
      <c r="Q53" s="632"/>
      <c r="R53" s="18"/>
      <c r="S53" s="633" t="str">
        <f>IFERROR(ROUNDDOWN(Q53*VLOOKUP(N53,'【参考】数式用'!$AR$2:$AW$50,MATCH(P53,'【参考】数式用'!$AT$4:$AW$4)+2,FALSE)*0.5, 0), "")</f>
        <v/>
      </c>
      <c r="T53" s="640"/>
      <c r="U53" s="615" t="str">
        <f>IFERROR(IF(AG53&lt;&gt;"",Q53*VLOOKUP(N53,'【参考】数式用'!$AG$2:$AL$50,MATCH(P53,'【参考】数式用'!$AI$4:$AL$4,0)+2,0), ""), "")</f>
        <v/>
      </c>
      <c r="V53" s="634"/>
      <c r="W53" s="635"/>
      <c r="X53" s="450"/>
      <c r="Y53" s="631"/>
      <c r="Z53" s="636"/>
      <c r="AA53" s="615" t="str">
        <f>IFERROR(IF(Y53="ー", "", ROUNDDOWN(Z53*VLOOKUP(N53,'【参考】数式用'!$AR$2:$AW$50,MATCH(Y53,'【参考】数式用'!$AT$4:$AW$4)+2,FALSE)*0.5, 0)), "")</f>
        <v/>
      </c>
      <c r="AB53" s="637"/>
      <c r="AC53" s="632" t="str">
        <f>IFERROR(IF(AG53&lt;&gt;"",Z53*VLOOKUP(N53,'【参考】数式用'!$AG$2:$AL$50,MATCH(Y53,'【参考】数式用'!$AI$4:$AL$4,0)+2,0), ""), "")</f>
        <v/>
      </c>
      <c r="AD53" s="18"/>
      <c r="AE53" s="638"/>
      <c r="AF53" s="639"/>
      <c r="AG53" s="618" t="str">
        <f>IFERROR(VLOOKUP(O53, '【参考】数式用'!$AY$5:$AY$13, 1, FALSE), "")</f>
        <v/>
      </c>
      <c r="AH53" s="619" t="str">
        <f>IFERROR(VLOOKUP(N53, '【参考】数式用'!$BA$2:$BB$50, 2, FALSE), "")</f>
        <v/>
      </c>
      <c r="AI53" s="620" t="str">
        <f t="shared" si="1"/>
        <v/>
      </c>
      <c r="AJ53" s="621" t="str">
        <f t="shared" si="2"/>
        <v/>
      </c>
      <c r="AK53" s="622"/>
      <c r="AL53" s="622"/>
      <c r="AM53" s="514"/>
      <c r="AN53" s="514"/>
      <c r="AO53" s="514"/>
      <c r="AP53" s="514"/>
      <c r="AQ53" s="514"/>
      <c r="AR53" s="514"/>
      <c r="AS53" s="514"/>
      <c r="AT53" s="514"/>
      <c r="AU53" s="2"/>
      <c r="AV53" s="2"/>
      <c r="AW53" s="2"/>
      <c r="AX53" s="2"/>
      <c r="AY53" s="2"/>
      <c r="AZ53" s="2"/>
    </row>
    <row r="54" ht="30.0" customHeight="1">
      <c r="A54" s="625">
        <v>41.0</v>
      </c>
      <c r="B54" s="626" t="str">
        <f>IF('基本情報入力シート'!C79="","",'基本情報入力シート'!C79)</f>
        <v/>
      </c>
      <c r="C54" s="17"/>
      <c r="D54" s="17"/>
      <c r="E54" s="17"/>
      <c r="F54" s="17"/>
      <c r="G54" s="17"/>
      <c r="H54" s="17"/>
      <c r="I54" s="18"/>
      <c r="J54" s="627" t="str">
        <f>IF('基本情報入力シート'!M79="","",'基本情報入力シート'!M79)</f>
        <v/>
      </c>
      <c r="K54" s="628" t="str">
        <f>IF('基本情報入力シート'!R79="","",'基本情報入力シート'!R79)</f>
        <v/>
      </c>
      <c r="L54" s="628" t="str">
        <f>IF('基本情報入力シート'!W79="","",'基本情報入力シート'!W79)</f>
        <v/>
      </c>
      <c r="M54" s="627" t="str">
        <f>IF('基本情報入力シート'!X79="","",'基本情報入力シート'!X79)</f>
        <v/>
      </c>
      <c r="N54" s="629" t="str">
        <f>IF('基本情報入力シート'!Y79="","",'基本情報入力シート'!Y79)</f>
        <v/>
      </c>
      <c r="O54" s="630"/>
      <c r="P54" s="641"/>
      <c r="Q54" s="632"/>
      <c r="R54" s="18"/>
      <c r="S54" s="633" t="str">
        <f>IFERROR(ROUNDDOWN(Q54*VLOOKUP(N54,'【参考】数式用'!$AR$2:$AW$50,MATCH(P54,'【参考】数式用'!$AT$4:$AW$4)+2,FALSE)*0.5, 0), "")</f>
        <v/>
      </c>
      <c r="T54" s="634"/>
      <c r="U54" s="615" t="str">
        <f>IFERROR(IF(AG54&lt;&gt;"",Q54*VLOOKUP(N54,'【参考】数式用'!$AG$2:$AL$50,MATCH(P54,'【参考】数式用'!$AI$4:$AL$4,0)+2,0), ""), "")</f>
        <v/>
      </c>
      <c r="V54" s="634"/>
      <c r="W54" s="635"/>
      <c r="X54" s="450"/>
      <c r="Y54" s="631"/>
      <c r="Z54" s="636"/>
      <c r="AA54" s="615" t="str">
        <f>IFERROR(IF(Y54="ー", "", ROUNDDOWN(Z54*VLOOKUP(N54,'【参考】数式用'!$AR$2:$AW$50,MATCH(Y54,'【参考】数式用'!$AT$4:$AW$4)+2,FALSE)*0.5, 0)), "")</f>
        <v/>
      </c>
      <c r="AB54" s="637"/>
      <c r="AC54" s="632" t="str">
        <f>IFERROR(IF(AG54&lt;&gt;"",Z54*VLOOKUP(N54,'【参考】数式用'!$AG$2:$AL$50,MATCH(Y54,'【参考】数式用'!$AI$4:$AL$4,0)+2,0), ""), "")</f>
        <v/>
      </c>
      <c r="AD54" s="18"/>
      <c r="AE54" s="638"/>
      <c r="AF54" s="639"/>
      <c r="AG54" s="618" t="str">
        <f>IFERROR(VLOOKUP(O54, '【参考】数式用'!$AY$5:$AY$13, 1, FALSE), "")</f>
        <v/>
      </c>
      <c r="AH54" s="619" t="str">
        <f>IFERROR(VLOOKUP(N54, '【参考】数式用'!$BA$2:$BB$50, 2, FALSE), "")</f>
        <v/>
      </c>
      <c r="AI54" s="620" t="str">
        <f t="shared" si="1"/>
        <v/>
      </c>
      <c r="AJ54" s="621" t="str">
        <f t="shared" si="2"/>
        <v/>
      </c>
      <c r="AK54" s="622"/>
      <c r="AL54" s="622"/>
      <c r="AM54" s="514"/>
      <c r="AN54" s="514"/>
      <c r="AO54" s="514"/>
      <c r="AP54" s="514"/>
      <c r="AQ54" s="514"/>
      <c r="AR54" s="514"/>
      <c r="AS54" s="514"/>
      <c r="AT54" s="514"/>
      <c r="AU54" s="2"/>
      <c r="AV54" s="2"/>
      <c r="AW54" s="2"/>
      <c r="AX54" s="2"/>
      <c r="AY54" s="2"/>
      <c r="AZ54" s="2"/>
    </row>
    <row r="55" ht="30.0" customHeight="1">
      <c r="A55" s="625">
        <v>42.0</v>
      </c>
      <c r="B55" s="626" t="str">
        <f>IF('基本情報入力シート'!C80="","",'基本情報入力シート'!C80)</f>
        <v/>
      </c>
      <c r="C55" s="17"/>
      <c r="D55" s="17"/>
      <c r="E55" s="17"/>
      <c r="F55" s="17"/>
      <c r="G55" s="17"/>
      <c r="H55" s="17"/>
      <c r="I55" s="18"/>
      <c r="J55" s="627" t="str">
        <f>IF('基本情報入力シート'!M80="","",'基本情報入力シート'!M80)</f>
        <v/>
      </c>
      <c r="K55" s="628" t="str">
        <f>IF('基本情報入力シート'!R80="","",'基本情報入力シート'!R80)</f>
        <v/>
      </c>
      <c r="L55" s="628" t="str">
        <f>IF('基本情報入力シート'!W80="","",'基本情報入力シート'!W80)</f>
        <v/>
      </c>
      <c r="M55" s="627" t="str">
        <f>IF('基本情報入力シート'!X80="","",'基本情報入力シート'!X80)</f>
        <v/>
      </c>
      <c r="N55" s="629" t="str">
        <f>IF('基本情報入力シート'!Y80="","",'基本情報入力シート'!Y80)</f>
        <v/>
      </c>
      <c r="O55" s="630"/>
      <c r="P55" s="642"/>
      <c r="Q55" s="632"/>
      <c r="R55" s="18"/>
      <c r="S55" s="633" t="str">
        <f>IFERROR(ROUNDDOWN(Q55*VLOOKUP(N55,'【参考】数式用'!$AR$2:$AW$50,MATCH(P55,'【参考】数式用'!$AT$4:$AW$4)+2,FALSE)*0.5, 0), "")</f>
        <v/>
      </c>
      <c r="T55" s="634"/>
      <c r="U55" s="615" t="str">
        <f>IFERROR(IF(AG55&lt;&gt;"",Q55*VLOOKUP(N55,'【参考】数式用'!$AG$2:$AL$50,MATCH(P55,'【参考】数式用'!$AI$4:$AL$4,0)+2,0), ""), "")</f>
        <v/>
      </c>
      <c r="V55" s="634"/>
      <c r="W55" s="635"/>
      <c r="X55" s="450"/>
      <c r="Y55" s="631"/>
      <c r="Z55" s="636"/>
      <c r="AA55" s="615" t="str">
        <f>IFERROR(IF(Y55="ー", "", ROUNDDOWN(Z55*VLOOKUP(N55,'【参考】数式用'!$AR$2:$AW$50,MATCH(Y55,'【参考】数式用'!$AT$4:$AW$4)+2,FALSE)*0.5, 0)), "")</f>
        <v/>
      </c>
      <c r="AB55" s="637"/>
      <c r="AC55" s="632" t="str">
        <f>IFERROR(IF(AG55&lt;&gt;"",Z55*VLOOKUP(N55,'【参考】数式用'!$AG$2:$AL$50,MATCH(Y55,'【参考】数式用'!$AI$4:$AL$4,0)+2,0), ""), "")</f>
        <v/>
      </c>
      <c r="AD55" s="18"/>
      <c r="AE55" s="638"/>
      <c r="AF55" s="639"/>
      <c r="AG55" s="618" t="str">
        <f>IFERROR(VLOOKUP(O55, '【参考】数式用'!$AY$5:$AY$13, 1, FALSE), "")</f>
        <v/>
      </c>
      <c r="AH55" s="619" t="str">
        <f>IFERROR(VLOOKUP(N55, '【参考】数式用'!$BA$2:$BB$50, 2, FALSE), "")</f>
        <v/>
      </c>
      <c r="AI55" s="620" t="str">
        <f t="shared" si="1"/>
        <v/>
      </c>
      <c r="AJ55" s="621" t="str">
        <f t="shared" si="2"/>
        <v/>
      </c>
      <c r="AK55" s="622"/>
      <c r="AL55" s="622"/>
      <c r="AM55" s="514"/>
      <c r="AN55" s="514"/>
      <c r="AO55" s="514"/>
      <c r="AP55" s="514"/>
      <c r="AQ55" s="514"/>
      <c r="AR55" s="514"/>
      <c r="AS55" s="514"/>
      <c r="AT55" s="514"/>
      <c r="AU55" s="2"/>
      <c r="AV55" s="2"/>
      <c r="AW55" s="2"/>
      <c r="AX55" s="2"/>
      <c r="AY55" s="2"/>
      <c r="AZ55" s="2"/>
    </row>
    <row r="56" ht="30.0" customHeight="1">
      <c r="A56" s="625">
        <v>43.0</v>
      </c>
      <c r="B56" s="626" t="str">
        <f>IF('基本情報入力シート'!C81="","",'基本情報入力シート'!C81)</f>
        <v/>
      </c>
      <c r="C56" s="17"/>
      <c r="D56" s="17"/>
      <c r="E56" s="17"/>
      <c r="F56" s="17"/>
      <c r="G56" s="17"/>
      <c r="H56" s="17"/>
      <c r="I56" s="18"/>
      <c r="J56" s="627" t="str">
        <f>IF('基本情報入力シート'!M81="","",'基本情報入力シート'!M81)</f>
        <v/>
      </c>
      <c r="K56" s="628" t="str">
        <f>IF('基本情報入力シート'!R81="","",'基本情報入力シート'!R81)</f>
        <v/>
      </c>
      <c r="L56" s="628" t="str">
        <f>IF('基本情報入力シート'!W81="","",'基本情報入力シート'!W81)</f>
        <v/>
      </c>
      <c r="M56" s="627" t="str">
        <f>IF('基本情報入力シート'!X81="","",'基本情報入力シート'!X81)</f>
        <v/>
      </c>
      <c r="N56" s="629" t="str">
        <f>IF('基本情報入力シート'!Y81="","",'基本情報入力シート'!Y81)</f>
        <v/>
      </c>
      <c r="O56" s="630"/>
      <c r="P56" s="642"/>
      <c r="Q56" s="632"/>
      <c r="R56" s="18"/>
      <c r="S56" s="633" t="str">
        <f>IFERROR(ROUNDDOWN(Q56*VLOOKUP(N56,'【参考】数式用'!$AR$2:$AW$50,MATCH(P56,'【参考】数式用'!$AT$4:$AW$4)+2,FALSE)*0.5, 0), "")</f>
        <v/>
      </c>
      <c r="T56" s="640"/>
      <c r="U56" s="615" t="str">
        <f>IFERROR(IF(AG56&lt;&gt;"",Q56*VLOOKUP(N56,'【参考】数式用'!$AG$2:$AL$50,MATCH(P56,'【参考】数式用'!$AI$4:$AL$4,0)+2,0), ""), "")</f>
        <v/>
      </c>
      <c r="V56" s="634"/>
      <c r="W56" s="635"/>
      <c r="X56" s="450"/>
      <c r="Y56" s="631"/>
      <c r="Z56" s="636"/>
      <c r="AA56" s="615" t="str">
        <f>IFERROR(IF(Y56="ー", "", ROUNDDOWN(Z56*VLOOKUP(N56,'【参考】数式用'!$AR$2:$AW$50,MATCH(Y56,'【参考】数式用'!$AT$4:$AW$4)+2,FALSE)*0.5, 0)), "")</f>
        <v/>
      </c>
      <c r="AB56" s="637"/>
      <c r="AC56" s="632" t="str">
        <f>IFERROR(IF(AG56&lt;&gt;"",Z56*VLOOKUP(N56,'【参考】数式用'!$AG$2:$AL$50,MATCH(Y56,'【参考】数式用'!$AI$4:$AL$4,0)+2,0), ""), "")</f>
        <v/>
      </c>
      <c r="AD56" s="18"/>
      <c r="AE56" s="638"/>
      <c r="AF56" s="639"/>
      <c r="AG56" s="618" t="str">
        <f>IFERROR(VLOOKUP(O56, '【参考】数式用'!$AY$5:$AY$13, 1, FALSE), "")</f>
        <v/>
      </c>
      <c r="AH56" s="619" t="str">
        <f>IFERROR(VLOOKUP(N56, '【参考】数式用'!$BA$2:$BB$50, 2, FALSE), "")</f>
        <v/>
      </c>
      <c r="AI56" s="620" t="str">
        <f t="shared" si="1"/>
        <v/>
      </c>
      <c r="AJ56" s="621" t="str">
        <f t="shared" si="2"/>
        <v/>
      </c>
      <c r="AK56" s="622"/>
      <c r="AL56" s="622"/>
      <c r="AM56" s="514"/>
      <c r="AN56" s="514"/>
      <c r="AO56" s="514"/>
      <c r="AP56" s="514"/>
      <c r="AQ56" s="514"/>
      <c r="AR56" s="514"/>
      <c r="AS56" s="514"/>
      <c r="AT56" s="514"/>
      <c r="AU56" s="2"/>
      <c r="AV56" s="2"/>
      <c r="AW56" s="2"/>
      <c r="AX56" s="2"/>
      <c r="AY56" s="2"/>
      <c r="AZ56" s="2"/>
    </row>
    <row r="57" ht="30.0" customHeight="1">
      <c r="A57" s="625">
        <v>44.0</v>
      </c>
      <c r="B57" s="626" t="str">
        <f>IF('基本情報入力シート'!C82="","",'基本情報入力シート'!C82)</f>
        <v/>
      </c>
      <c r="C57" s="17"/>
      <c r="D57" s="17"/>
      <c r="E57" s="17"/>
      <c r="F57" s="17"/>
      <c r="G57" s="17"/>
      <c r="H57" s="17"/>
      <c r="I57" s="18"/>
      <c r="J57" s="627" t="str">
        <f>IF('基本情報入力シート'!M82="","",'基本情報入力シート'!M82)</f>
        <v/>
      </c>
      <c r="K57" s="628" t="str">
        <f>IF('基本情報入力シート'!R82="","",'基本情報入力シート'!R82)</f>
        <v/>
      </c>
      <c r="L57" s="628" t="str">
        <f>IF('基本情報入力シート'!W82="","",'基本情報入力シート'!W82)</f>
        <v/>
      </c>
      <c r="M57" s="627" t="str">
        <f>IF('基本情報入力シート'!X82="","",'基本情報入力シート'!X82)</f>
        <v/>
      </c>
      <c r="N57" s="629" t="str">
        <f>IF('基本情報入力シート'!Y82="","",'基本情報入力シート'!Y82)</f>
        <v/>
      </c>
      <c r="O57" s="630"/>
      <c r="P57" s="641"/>
      <c r="Q57" s="632"/>
      <c r="R57" s="18"/>
      <c r="S57" s="633" t="str">
        <f>IFERROR(ROUNDDOWN(Q57*VLOOKUP(N57,'【参考】数式用'!$AR$2:$AW$50,MATCH(P57,'【参考】数式用'!$AT$4:$AW$4)+2,FALSE)*0.5, 0), "")</f>
        <v/>
      </c>
      <c r="T57" s="634"/>
      <c r="U57" s="615" t="str">
        <f>IFERROR(IF(AG57&lt;&gt;"",Q57*VLOOKUP(N57,'【参考】数式用'!$AG$2:$AL$50,MATCH(P57,'【参考】数式用'!$AI$4:$AL$4,0)+2,0), ""), "")</f>
        <v/>
      </c>
      <c r="V57" s="634"/>
      <c r="W57" s="635"/>
      <c r="X57" s="450"/>
      <c r="Y57" s="631"/>
      <c r="Z57" s="636"/>
      <c r="AA57" s="615" t="str">
        <f>IFERROR(IF(Y57="ー", "", ROUNDDOWN(Z57*VLOOKUP(N57,'【参考】数式用'!$AR$2:$AW$50,MATCH(Y57,'【参考】数式用'!$AT$4:$AW$4)+2,FALSE)*0.5, 0)), "")</f>
        <v/>
      </c>
      <c r="AB57" s="637"/>
      <c r="AC57" s="632" t="str">
        <f>IFERROR(IF(AG57&lt;&gt;"",Z57*VLOOKUP(N57,'【参考】数式用'!$AG$2:$AL$50,MATCH(Y57,'【参考】数式用'!$AI$4:$AL$4,0)+2,0), ""), "")</f>
        <v/>
      </c>
      <c r="AD57" s="18"/>
      <c r="AE57" s="638"/>
      <c r="AF57" s="639"/>
      <c r="AG57" s="618" t="str">
        <f>IFERROR(VLOOKUP(O57, '【参考】数式用'!$AY$5:$AY$13, 1, FALSE), "")</f>
        <v/>
      </c>
      <c r="AH57" s="619" t="str">
        <f>IFERROR(VLOOKUP(N57, '【参考】数式用'!$BA$2:$BB$50, 2, FALSE), "")</f>
        <v/>
      </c>
      <c r="AI57" s="620" t="str">
        <f t="shared" si="1"/>
        <v/>
      </c>
      <c r="AJ57" s="621" t="str">
        <f t="shared" si="2"/>
        <v/>
      </c>
      <c r="AK57" s="622"/>
      <c r="AL57" s="622"/>
      <c r="AM57" s="514"/>
      <c r="AN57" s="514"/>
      <c r="AO57" s="514"/>
      <c r="AP57" s="514"/>
      <c r="AQ57" s="514"/>
      <c r="AR57" s="514"/>
      <c r="AS57" s="514"/>
      <c r="AT57" s="514"/>
      <c r="AU57" s="2"/>
      <c r="AV57" s="2"/>
      <c r="AW57" s="2"/>
      <c r="AX57" s="2"/>
      <c r="AY57" s="2"/>
      <c r="AZ57" s="2"/>
    </row>
    <row r="58" ht="30.0" customHeight="1">
      <c r="A58" s="625">
        <v>45.0</v>
      </c>
      <c r="B58" s="626" t="str">
        <f>IF('基本情報入力シート'!C83="","",'基本情報入力シート'!C83)</f>
        <v/>
      </c>
      <c r="C58" s="17"/>
      <c r="D58" s="17"/>
      <c r="E58" s="17"/>
      <c r="F58" s="17"/>
      <c r="G58" s="17"/>
      <c r="H58" s="17"/>
      <c r="I58" s="18"/>
      <c r="J58" s="627" t="str">
        <f>IF('基本情報入力シート'!M83="","",'基本情報入力シート'!M83)</f>
        <v/>
      </c>
      <c r="K58" s="628" t="str">
        <f>IF('基本情報入力シート'!R83="","",'基本情報入力シート'!R83)</f>
        <v/>
      </c>
      <c r="L58" s="628" t="str">
        <f>IF('基本情報入力シート'!W83="","",'基本情報入力シート'!W83)</f>
        <v/>
      </c>
      <c r="M58" s="627" t="str">
        <f>IF('基本情報入力シート'!X83="","",'基本情報入力シート'!X83)</f>
        <v/>
      </c>
      <c r="N58" s="629" t="str">
        <f>IF('基本情報入力シート'!Y83="","",'基本情報入力シート'!Y83)</f>
        <v/>
      </c>
      <c r="O58" s="630"/>
      <c r="P58" s="642"/>
      <c r="Q58" s="632"/>
      <c r="R58" s="18"/>
      <c r="S58" s="633" t="str">
        <f>IFERROR(ROUNDDOWN(Q58*VLOOKUP(N58,'【参考】数式用'!$AR$2:$AW$50,MATCH(P58,'【参考】数式用'!$AT$4:$AW$4)+2,FALSE)*0.5, 0), "")</f>
        <v/>
      </c>
      <c r="T58" s="634"/>
      <c r="U58" s="615" t="str">
        <f>IFERROR(IF(AG58&lt;&gt;"",Q58*VLOOKUP(N58,'【参考】数式用'!$AG$2:$AL$50,MATCH(P58,'【参考】数式用'!$AI$4:$AL$4,0)+2,0), ""), "")</f>
        <v/>
      </c>
      <c r="V58" s="634"/>
      <c r="W58" s="635"/>
      <c r="X58" s="450"/>
      <c r="Y58" s="631"/>
      <c r="Z58" s="636"/>
      <c r="AA58" s="615" t="str">
        <f>IFERROR(IF(Y58="ー", "", ROUNDDOWN(Z58*VLOOKUP(N58,'【参考】数式用'!$AR$2:$AW$50,MATCH(Y58,'【参考】数式用'!$AT$4:$AW$4)+2,FALSE)*0.5, 0)), "")</f>
        <v/>
      </c>
      <c r="AB58" s="637"/>
      <c r="AC58" s="632" t="str">
        <f>IFERROR(IF(AG58&lt;&gt;"",Z58*VLOOKUP(N58,'【参考】数式用'!$AG$2:$AL$50,MATCH(Y58,'【参考】数式用'!$AI$4:$AL$4,0)+2,0), ""), "")</f>
        <v/>
      </c>
      <c r="AD58" s="18"/>
      <c r="AE58" s="638"/>
      <c r="AF58" s="639"/>
      <c r="AG58" s="618" t="str">
        <f>IFERROR(VLOOKUP(O58, '【参考】数式用'!$AY$5:$AY$13, 1, FALSE), "")</f>
        <v/>
      </c>
      <c r="AH58" s="619" t="str">
        <f>IFERROR(VLOOKUP(N58, '【参考】数式用'!$BA$2:$BB$50, 2, FALSE), "")</f>
        <v/>
      </c>
      <c r="AI58" s="620" t="str">
        <f t="shared" si="1"/>
        <v/>
      </c>
      <c r="AJ58" s="621" t="str">
        <f t="shared" si="2"/>
        <v/>
      </c>
      <c r="AK58" s="622"/>
      <c r="AL58" s="622"/>
      <c r="AM58" s="514"/>
      <c r="AN58" s="514"/>
      <c r="AO58" s="514"/>
      <c r="AP58" s="514"/>
      <c r="AQ58" s="514"/>
      <c r="AR58" s="514"/>
      <c r="AS58" s="514"/>
      <c r="AT58" s="514"/>
      <c r="AU58" s="2"/>
      <c r="AV58" s="2"/>
      <c r="AW58" s="2"/>
      <c r="AX58" s="2"/>
      <c r="AY58" s="2"/>
      <c r="AZ58" s="2"/>
    </row>
    <row r="59" ht="30.0" customHeight="1">
      <c r="A59" s="625">
        <v>46.0</v>
      </c>
      <c r="B59" s="626" t="str">
        <f>IF('基本情報入力シート'!C84="","",'基本情報入力シート'!C84)</f>
        <v/>
      </c>
      <c r="C59" s="17"/>
      <c r="D59" s="17"/>
      <c r="E59" s="17"/>
      <c r="F59" s="17"/>
      <c r="G59" s="17"/>
      <c r="H59" s="17"/>
      <c r="I59" s="18"/>
      <c r="J59" s="627" t="str">
        <f>IF('基本情報入力シート'!M84="","",'基本情報入力シート'!M84)</f>
        <v/>
      </c>
      <c r="K59" s="628" t="str">
        <f>IF('基本情報入力シート'!R84="","",'基本情報入力シート'!R84)</f>
        <v/>
      </c>
      <c r="L59" s="628" t="str">
        <f>IF('基本情報入力シート'!W84="","",'基本情報入力シート'!W84)</f>
        <v/>
      </c>
      <c r="M59" s="627" t="str">
        <f>IF('基本情報入力シート'!X84="","",'基本情報入力シート'!X84)</f>
        <v/>
      </c>
      <c r="N59" s="629" t="str">
        <f>IF('基本情報入力シート'!Y84="","",'基本情報入力シート'!Y84)</f>
        <v/>
      </c>
      <c r="O59" s="630"/>
      <c r="P59" s="642"/>
      <c r="Q59" s="632"/>
      <c r="R59" s="18"/>
      <c r="S59" s="633" t="str">
        <f>IFERROR(ROUNDDOWN(Q59*VLOOKUP(N59,'【参考】数式用'!$AR$2:$AW$50,MATCH(P59,'【参考】数式用'!$AT$4:$AW$4)+2,FALSE)*0.5, 0), "")</f>
        <v/>
      </c>
      <c r="T59" s="640"/>
      <c r="U59" s="615" t="str">
        <f>IFERROR(IF(AG59&lt;&gt;"",Q59*VLOOKUP(N59,'【参考】数式用'!$AG$2:$AL$50,MATCH(P59,'【参考】数式用'!$AI$4:$AL$4,0)+2,0), ""), "")</f>
        <v/>
      </c>
      <c r="V59" s="634"/>
      <c r="W59" s="635"/>
      <c r="X59" s="450"/>
      <c r="Y59" s="631"/>
      <c r="Z59" s="636"/>
      <c r="AA59" s="615" t="str">
        <f>IFERROR(IF(Y59="ー", "", ROUNDDOWN(Z59*VLOOKUP(N59,'【参考】数式用'!$AR$2:$AW$50,MATCH(Y59,'【参考】数式用'!$AT$4:$AW$4)+2,FALSE)*0.5, 0)), "")</f>
        <v/>
      </c>
      <c r="AB59" s="637"/>
      <c r="AC59" s="632" t="str">
        <f>IFERROR(IF(AG59&lt;&gt;"",Z59*VLOOKUP(N59,'【参考】数式用'!$AG$2:$AL$50,MATCH(Y59,'【参考】数式用'!$AI$4:$AL$4,0)+2,0), ""), "")</f>
        <v/>
      </c>
      <c r="AD59" s="18"/>
      <c r="AE59" s="638"/>
      <c r="AF59" s="639"/>
      <c r="AG59" s="618" t="str">
        <f>IFERROR(VLOOKUP(O59, '【参考】数式用'!$AY$5:$AY$13, 1, FALSE), "")</f>
        <v/>
      </c>
      <c r="AH59" s="619" t="str">
        <f>IFERROR(VLOOKUP(N59, '【参考】数式用'!$BA$2:$BB$50, 2, FALSE), "")</f>
        <v/>
      </c>
      <c r="AI59" s="620" t="str">
        <f t="shared" si="1"/>
        <v/>
      </c>
      <c r="AJ59" s="621" t="str">
        <f t="shared" si="2"/>
        <v/>
      </c>
      <c r="AK59" s="622"/>
      <c r="AL59" s="622"/>
      <c r="AM59" s="514"/>
      <c r="AN59" s="514"/>
      <c r="AO59" s="514"/>
      <c r="AP59" s="514"/>
      <c r="AQ59" s="514"/>
      <c r="AR59" s="514"/>
      <c r="AS59" s="514"/>
      <c r="AT59" s="514"/>
      <c r="AU59" s="2"/>
      <c r="AV59" s="2"/>
      <c r="AW59" s="2"/>
      <c r="AX59" s="2"/>
      <c r="AY59" s="2"/>
      <c r="AZ59" s="2"/>
    </row>
    <row r="60" ht="30.0" customHeight="1">
      <c r="A60" s="625">
        <v>47.0</v>
      </c>
      <c r="B60" s="626" t="str">
        <f>IF('基本情報入力シート'!C85="","",'基本情報入力シート'!C85)</f>
        <v/>
      </c>
      <c r="C60" s="17"/>
      <c r="D60" s="17"/>
      <c r="E60" s="17"/>
      <c r="F60" s="17"/>
      <c r="G60" s="17"/>
      <c r="H60" s="17"/>
      <c r="I60" s="18"/>
      <c r="J60" s="627" t="str">
        <f>IF('基本情報入力シート'!M85="","",'基本情報入力シート'!M85)</f>
        <v/>
      </c>
      <c r="K60" s="628" t="str">
        <f>IF('基本情報入力シート'!R85="","",'基本情報入力シート'!R85)</f>
        <v/>
      </c>
      <c r="L60" s="628" t="str">
        <f>IF('基本情報入力シート'!W85="","",'基本情報入力シート'!W85)</f>
        <v/>
      </c>
      <c r="M60" s="627" t="str">
        <f>IF('基本情報入力シート'!X85="","",'基本情報入力シート'!X85)</f>
        <v/>
      </c>
      <c r="N60" s="629" t="str">
        <f>IF('基本情報入力シート'!Y85="","",'基本情報入力シート'!Y85)</f>
        <v/>
      </c>
      <c r="O60" s="630"/>
      <c r="P60" s="642"/>
      <c r="Q60" s="632"/>
      <c r="R60" s="18"/>
      <c r="S60" s="633" t="str">
        <f>IFERROR(ROUNDDOWN(Q60*VLOOKUP(N60,'【参考】数式用'!$AR$2:$AW$50,MATCH(P60,'【参考】数式用'!$AT$4:$AW$4)+2,FALSE)*0.5, 0), "")</f>
        <v/>
      </c>
      <c r="T60" s="634"/>
      <c r="U60" s="615" t="str">
        <f>IFERROR(IF(AG60&lt;&gt;"",Q60*VLOOKUP(N60,'【参考】数式用'!$AG$2:$AL$50,MATCH(P60,'【参考】数式用'!$AI$4:$AL$4,0)+2,0), ""), "")</f>
        <v/>
      </c>
      <c r="V60" s="634"/>
      <c r="W60" s="635"/>
      <c r="X60" s="450"/>
      <c r="Y60" s="631"/>
      <c r="Z60" s="636"/>
      <c r="AA60" s="615" t="str">
        <f>IFERROR(IF(Y60="ー", "", ROUNDDOWN(Z60*VLOOKUP(N60,'【参考】数式用'!$AR$2:$AW$50,MATCH(Y60,'【参考】数式用'!$AT$4:$AW$4)+2,FALSE)*0.5, 0)), "")</f>
        <v/>
      </c>
      <c r="AB60" s="637"/>
      <c r="AC60" s="632" t="str">
        <f>IFERROR(IF(AG60&lt;&gt;"",Z60*VLOOKUP(N60,'【参考】数式用'!$AG$2:$AL$50,MATCH(Y60,'【参考】数式用'!$AI$4:$AL$4,0)+2,0), ""), "")</f>
        <v/>
      </c>
      <c r="AD60" s="18"/>
      <c r="AE60" s="638"/>
      <c r="AF60" s="639"/>
      <c r="AG60" s="618" t="str">
        <f>IFERROR(VLOOKUP(O60, '【参考】数式用'!$AY$5:$AY$13, 1, FALSE), "")</f>
        <v/>
      </c>
      <c r="AH60" s="619" t="str">
        <f>IFERROR(VLOOKUP(N60, '【参考】数式用'!$BA$2:$BB$50, 2, FALSE), "")</f>
        <v/>
      </c>
      <c r="AI60" s="620" t="str">
        <f t="shared" si="1"/>
        <v/>
      </c>
      <c r="AJ60" s="621" t="str">
        <f t="shared" si="2"/>
        <v/>
      </c>
      <c r="AK60" s="622"/>
      <c r="AL60" s="622"/>
      <c r="AM60" s="514"/>
      <c r="AN60" s="514"/>
      <c r="AO60" s="514"/>
      <c r="AP60" s="514"/>
      <c r="AQ60" s="514"/>
      <c r="AR60" s="514"/>
      <c r="AS60" s="514"/>
      <c r="AT60" s="514"/>
      <c r="AU60" s="2"/>
      <c r="AV60" s="2"/>
      <c r="AW60" s="2"/>
      <c r="AX60" s="2"/>
      <c r="AY60" s="2"/>
      <c r="AZ60" s="2"/>
    </row>
    <row r="61" ht="30.0" customHeight="1">
      <c r="A61" s="625">
        <v>48.0</v>
      </c>
      <c r="B61" s="626" t="str">
        <f>IF('基本情報入力シート'!C86="","",'基本情報入力シート'!C86)</f>
        <v/>
      </c>
      <c r="C61" s="17"/>
      <c r="D61" s="17"/>
      <c r="E61" s="17"/>
      <c r="F61" s="17"/>
      <c r="G61" s="17"/>
      <c r="H61" s="17"/>
      <c r="I61" s="18"/>
      <c r="J61" s="627" t="str">
        <f>IF('基本情報入力シート'!M86="","",'基本情報入力シート'!M86)</f>
        <v/>
      </c>
      <c r="K61" s="628" t="str">
        <f>IF('基本情報入力シート'!R86="","",'基本情報入力シート'!R86)</f>
        <v/>
      </c>
      <c r="L61" s="628" t="str">
        <f>IF('基本情報入力シート'!W86="","",'基本情報入力シート'!W86)</f>
        <v/>
      </c>
      <c r="M61" s="627" t="str">
        <f>IF('基本情報入力シート'!X86="","",'基本情報入力シート'!X86)</f>
        <v/>
      </c>
      <c r="N61" s="629" t="str">
        <f>IF('基本情報入力シート'!Y86="","",'基本情報入力シート'!Y86)</f>
        <v/>
      </c>
      <c r="O61" s="630"/>
      <c r="P61" s="642"/>
      <c r="Q61" s="632"/>
      <c r="R61" s="18"/>
      <c r="S61" s="633" t="str">
        <f>IFERROR(ROUNDDOWN(Q61*VLOOKUP(N61,'【参考】数式用'!$AR$2:$AW$50,MATCH(P61,'【参考】数式用'!$AT$4:$AW$4)+2,FALSE)*0.5, 0), "")</f>
        <v/>
      </c>
      <c r="T61" s="634"/>
      <c r="U61" s="615" t="str">
        <f>IFERROR(IF(AG61&lt;&gt;"",Q61*VLOOKUP(N61,'【参考】数式用'!$AG$2:$AL$50,MATCH(P61,'【参考】数式用'!$AI$4:$AL$4,0)+2,0), ""), "")</f>
        <v/>
      </c>
      <c r="V61" s="634"/>
      <c r="W61" s="635"/>
      <c r="X61" s="450"/>
      <c r="Y61" s="631"/>
      <c r="Z61" s="636"/>
      <c r="AA61" s="615" t="str">
        <f>IFERROR(IF(Y61="ー", "", ROUNDDOWN(Z61*VLOOKUP(N61,'【参考】数式用'!$AR$2:$AW$50,MATCH(Y61,'【参考】数式用'!$AT$4:$AW$4)+2,FALSE)*0.5, 0)), "")</f>
        <v/>
      </c>
      <c r="AB61" s="637"/>
      <c r="AC61" s="632" t="str">
        <f>IFERROR(IF(AG61&lt;&gt;"",Z61*VLOOKUP(N61,'【参考】数式用'!$AG$2:$AL$50,MATCH(Y61,'【参考】数式用'!$AI$4:$AL$4,0)+2,0), ""), "")</f>
        <v/>
      </c>
      <c r="AD61" s="18"/>
      <c r="AE61" s="638"/>
      <c r="AF61" s="639"/>
      <c r="AG61" s="618" t="str">
        <f>IFERROR(VLOOKUP(O61, '【参考】数式用'!$AY$5:$AY$13, 1, FALSE), "")</f>
        <v/>
      </c>
      <c r="AH61" s="619" t="str">
        <f>IFERROR(VLOOKUP(N61, '【参考】数式用'!$BA$2:$BB$50, 2, FALSE), "")</f>
        <v/>
      </c>
      <c r="AI61" s="620" t="str">
        <f t="shared" si="1"/>
        <v/>
      </c>
      <c r="AJ61" s="621" t="str">
        <f t="shared" si="2"/>
        <v/>
      </c>
      <c r="AK61" s="622"/>
      <c r="AL61" s="622"/>
      <c r="AM61" s="514"/>
      <c r="AN61" s="514"/>
      <c r="AO61" s="514"/>
      <c r="AP61" s="514"/>
      <c r="AQ61" s="514"/>
      <c r="AR61" s="514"/>
      <c r="AS61" s="514"/>
      <c r="AT61" s="514"/>
      <c r="AU61" s="2"/>
      <c r="AV61" s="2"/>
      <c r="AW61" s="2"/>
      <c r="AX61" s="2"/>
      <c r="AY61" s="2"/>
      <c r="AZ61" s="2"/>
    </row>
    <row r="62" ht="30.0" customHeight="1">
      <c r="A62" s="625">
        <v>49.0</v>
      </c>
      <c r="B62" s="626" t="str">
        <f>IF('基本情報入力シート'!C87="","",'基本情報入力シート'!C87)</f>
        <v/>
      </c>
      <c r="C62" s="17"/>
      <c r="D62" s="17"/>
      <c r="E62" s="17"/>
      <c r="F62" s="17"/>
      <c r="G62" s="17"/>
      <c r="H62" s="17"/>
      <c r="I62" s="18"/>
      <c r="J62" s="627" t="str">
        <f>IF('基本情報入力シート'!M87="","",'基本情報入力シート'!M87)</f>
        <v/>
      </c>
      <c r="K62" s="628" t="str">
        <f>IF('基本情報入力シート'!R87="","",'基本情報入力シート'!R87)</f>
        <v/>
      </c>
      <c r="L62" s="628" t="str">
        <f>IF('基本情報入力シート'!W87="","",'基本情報入力シート'!W87)</f>
        <v/>
      </c>
      <c r="M62" s="627" t="str">
        <f>IF('基本情報入力シート'!X87="","",'基本情報入力シート'!X87)</f>
        <v/>
      </c>
      <c r="N62" s="629" t="str">
        <f>IF('基本情報入力シート'!Y87="","",'基本情報入力シート'!Y87)</f>
        <v/>
      </c>
      <c r="O62" s="630"/>
      <c r="P62" s="642"/>
      <c r="Q62" s="632"/>
      <c r="R62" s="18"/>
      <c r="S62" s="633" t="str">
        <f>IFERROR(ROUNDDOWN(Q62*VLOOKUP(N62,'【参考】数式用'!$AR$2:$AW$50,MATCH(P62,'【参考】数式用'!$AT$4:$AW$4)+2,FALSE)*0.5, 0), "")</f>
        <v/>
      </c>
      <c r="T62" s="640"/>
      <c r="U62" s="615" t="str">
        <f>IFERROR(IF(AG62&lt;&gt;"",Q62*VLOOKUP(N62,'【参考】数式用'!$AG$2:$AL$50,MATCH(P62,'【参考】数式用'!$AI$4:$AL$4,0)+2,0), ""), "")</f>
        <v/>
      </c>
      <c r="V62" s="634"/>
      <c r="W62" s="635"/>
      <c r="X62" s="450"/>
      <c r="Y62" s="631"/>
      <c r="Z62" s="636"/>
      <c r="AA62" s="615" t="str">
        <f>IFERROR(IF(Y62="ー", "", ROUNDDOWN(Z62*VLOOKUP(N62,'【参考】数式用'!$AR$2:$AW$50,MATCH(Y62,'【参考】数式用'!$AT$4:$AW$4)+2,FALSE)*0.5, 0)), "")</f>
        <v/>
      </c>
      <c r="AB62" s="637"/>
      <c r="AC62" s="632" t="str">
        <f>IFERROR(IF(AG62&lt;&gt;"",Z62*VLOOKUP(N62,'【参考】数式用'!$AG$2:$AL$50,MATCH(Y62,'【参考】数式用'!$AI$4:$AL$4,0)+2,0), ""), "")</f>
        <v/>
      </c>
      <c r="AD62" s="18"/>
      <c r="AE62" s="638"/>
      <c r="AF62" s="639"/>
      <c r="AG62" s="618" t="str">
        <f>IFERROR(VLOOKUP(O62, '【参考】数式用'!$AY$5:$AY$13, 1, FALSE), "")</f>
        <v/>
      </c>
      <c r="AH62" s="619" t="str">
        <f>IFERROR(VLOOKUP(N62, '【参考】数式用'!$BA$2:$BB$50, 2, FALSE), "")</f>
        <v/>
      </c>
      <c r="AI62" s="620" t="str">
        <f t="shared" si="1"/>
        <v/>
      </c>
      <c r="AJ62" s="621" t="str">
        <f t="shared" si="2"/>
        <v/>
      </c>
      <c r="AK62" s="622"/>
      <c r="AL62" s="622"/>
      <c r="AM62" s="514"/>
      <c r="AN62" s="514"/>
      <c r="AO62" s="514"/>
      <c r="AP62" s="514"/>
      <c r="AQ62" s="514"/>
      <c r="AR62" s="514"/>
      <c r="AS62" s="514"/>
      <c r="AT62" s="514"/>
      <c r="AU62" s="2"/>
      <c r="AV62" s="2"/>
      <c r="AW62" s="2"/>
      <c r="AX62" s="2"/>
      <c r="AY62" s="2"/>
      <c r="AZ62" s="2"/>
    </row>
    <row r="63" ht="30.0" customHeight="1">
      <c r="A63" s="625">
        <v>50.0</v>
      </c>
      <c r="B63" s="626" t="str">
        <f>IF('基本情報入力シート'!C88="","",'基本情報入力シート'!C88)</f>
        <v/>
      </c>
      <c r="C63" s="17"/>
      <c r="D63" s="17"/>
      <c r="E63" s="17"/>
      <c r="F63" s="17"/>
      <c r="G63" s="17"/>
      <c r="H63" s="17"/>
      <c r="I63" s="18"/>
      <c r="J63" s="627" t="str">
        <f>IF('基本情報入力シート'!M88="","",'基本情報入力シート'!M88)</f>
        <v/>
      </c>
      <c r="K63" s="628" t="str">
        <f>IF('基本情報入力シート'!R88="","",'基本情報入力シート'!R88)</f>
        <v/>
      </c>
      <c r="L63" s="628" t="str">
        <f>IF('基本情報入力シート'!W88="","",'基本情報入力シート'!W88)</f>
        <v/>
      </c>
      <c r="M63" s="627" t="str">
        <f>IF('基本情報入力シート'!X88="","",'基本情報入力シート'!X88)</f>
        <v/>
      </c>
      <c r="N63" s="629" t="str">
        <f>IF('基本情報入力シート'!Y88="","",'基本情報入力シート'!Y88)</f>
        <v/>
      </c>
      <c r="O63" s="630"/>
      <c r="P63" s="642"/>
      <c r="Q63" s="632"/>
      <c r="R63" s="18"/>
      <c r="S63" s="633" t="str">
        <f>IFERROR(ROUNDDOWN(Q63*VLOOKUP(N63,'【参考】数式用'!$AR$2:$AW$50,MATCH(P63,'【参考】数式用'!$AT$4:$AW$4)+2,FALSE)*0.5, 0), "")</f>
        <v/>
      </c>
      <c r="T63" s="640"/>
      <c r="U63" s="615" t="str">
        <f>IFERROR(IF(AG63&lt;&gt;"",Q63*VLOOKUP(N63,'【参考】数式用'!$AG$2:$AL$50,MATCH(P63,'【参考】数式用'!$AI$4:$AL$4,0)+2,0), ""), "")</f>
        <v/>
      </c>
      <c r="V63" s="634"/>
      <c r="W63" s="635"/>
      <c r="X63" s="450"/>
      <c r="Y63" s="631"/>
      <c r="Z63" s="636"/>
      <c r="AA63" s="615" t="str">
        <f>IFERROR(IF(Y63="ー", "", ROUNDDOWN(Z63*VLOOKUP(N63,'【参考】数式用'!$AR$2:$AW$50,MATCH(Y63,'【参考】数式用'!$AT$4:$AW$4)+2,FALSE)*0.5, 0)), "")</f>
        <v/>
      </c>
      <c r="AB63" s="637"/>
      <c r="AC63" s="632" t="str">
        <f>IFERROR(IF(AG63&lt;&gt;"",Z63*VLOOKUP(N63,'【参考】数式用'!$AG$2:$AL$50,MATCH(Y63,'【参考】数式用'!$AI$4:$AL$4,0)+2,0), ""), "")</f>
        <v/>
      </c>
      <c r="AD63" s="18"/>
      <c r="AE63" s="638"/>
      <c r="AF63" s="639"/>
      <c r="AG63" s="618" t="str">
        <f>IFERROR(VLOOKUP(O63, '【参考】数式用'!$AY$5:$AY$13, 1, FALSE), "")</f>
        <v/>
      </c>
      <c r="AH63" s="619" t="str">
        <f>IFERROR(VLOOKUP(N63, '【参考】数式用'!$BA$2:$BB$50, 2, FALSE), "")</f>
        <v/>
      </c>
      <c r="AI63" s="620" t="str">
        <f t="shared" si="1"/>
        <v/>
      </c>
      <c r="AJ63" s="621" t="str">
        <f t="shared" si="2"/>
        <v/>
      </c>
      <c r="AK63" s="622"/>
      <c r="AL63" s="622"/>
      <c r="AM63" s="514"/>
      <c r="AN63" s="514"/>
      <c r="AO63" s="514"/>
      <c r="AP63" s="514"/>
      <c r="AQ63" s="514"/>
      <c r="AR63" s="514"/>
      <c r="AS63" s="514"/>
      <c r="AT63" s="514"/>
      <c r="AU63" s="2"/>
      <c r="AV63" s="2"/>
      <c r="AW63" s="2"/>
      <c r="AX63" s="2"/>
      <c r="AY63" s="2"/>
      <c r="AZ63" s="2"/>
    </row>
    <row r="64" ht="30.0" customHeight="1">
      <c r="A64" s="625">
        <v>51.0</v>
      </c>
      <c r="B64" s="626" t="str">
        <f>IF('基本情報入力シート'!C89="","",'基本情報入力シート'!C89)</f>
        <v/>
      </c>
      <c r="C64" s="17"/>
      <c r="D64" s="17"/>
      <c r="E64" s="17"/>
      <c r="F64" s="17"/>
      <c r="G64" s="17"/>
      <c r="H64" s="17"/>
      <c r="I64" s="18"/>
      <c r="J64" s="627" t="str">
        <f>IF('基本情報入力シート'!M89="","",'基本情報入力シート'!M89)</f>
        <v/>
      </c>
      <c r="K64" s="628" t="str">
        <f>IF('基本情報入力シート'!R89="","",'基本情報入力シート'!R89)</f>
        <v/>
      </c>
      <c r="L64" s="628" t="str">
        <f>IF('基本情報入力シート'!W89="","",'基本情報入力シート'!W89)</f>
        <v/>
      </c>
      <c r="M64" s="627" t="str">
        <f>IF('基本情報入力シート'!X89="","",'基本情報入力シート'!X89)</f>
        <v/>
      </c>
      <c r="N64" s="629" t="str">
        <f>IF('基本情報入力シート'!Y89="","",'基本情報入力シート'!Y89)</f>
        <v/>
      </c>
      <c r="O64" s="630"/>
      <c r="P64" s="642"/>
      <c r="Q64" s="632"/>
      <c r="R64" s="18"/>
      <c r="S64" s="633" t="str">
        <f>IFERROR(ROUNDDOWN(Q64*VLOOKUP(N64,'【参考】数式用'!$AR$2:$AW$50,MATCH(P64,'【参考】数式用'!$AT$4:$AW$4)+2,FALSE)*0.5, 0), "")</f>
        <v/>
      </c>
      <c r="T64" s="640"/>
      <c r="U64" s="615" t="str">
        <f>IFERROR(IF(AG64&lt;&gt;"",Q64*VLOOKUP(N64,'【参考】数式用'!$AG$2:$AL$50,MATCH(P64,'【参考】数式用'!$AI$4:$AL$4,0)+2,0), ""), "")</f>
        <v/>
      </c>
      <c r="V64" s="634"/>
      <c r="W64" s="635"/>
      <c r="X64" s="450"/>
      <c r="Y64" s="631"/>
      <c r="Z64" s="636"/>
      <c r="AA64" s="615" t="str">
        <f>IFERROR(IF(Y64="ー", "", ROUNDDOWN(Z64*VLOOKUP(N64,'【参考】数式用'!$AR$2:$AW$50,MATCH(Y64,'【参考】数式用'!$AT$4:$AW$4)+2,FALSE)*0.5, 0)), "")</f>
        <v/>
      </c>
      <c r="AB64" s="637"/>
      <c r="AC64" s="632" t="str">
        <f>IFERROR(IF(AG64&lt;&gt;"",Z64*VLOOKUP(N64,'【参考】数式用'!$AG$2:$AL$50,MATCH(Y64,'【参考】数式用'!$AI$4:$AL$4,0)+2,0), ""), "")</f>
        <v/>
      </c>
      <c r="AD64" s="18"/>
      <c r="AE64" s="638"/>
      <c r="AF64" s="639"/>
      <c r="AG64" s="618" t="str">
        <f>IFERROR(VLOOKUP(O64, '【参考】数式用'!$AY$5:$AY$13, 1, FALSE), "")</f>
        <v/>
      </c>
      <c r="AH64" s="619" t="str">
        <f>IFERROR(VLOOKUP(N64, '【参考】数式用'!$BA$2:$BB$50, 2, FALSE), "")</f>
        <v/>
      </c>
      <c r="AI64" s="620" t="str">
        <f t="shared" si="1"/>
        <v/>
      </c>
      <c r="AJ64" s="621" t="str">
        <f t="shared" si="2"/>
        <v/>
      </c>
      <c r="AK64" s="622"/>
      <c r="AL64" s="622"/>
      <c r="AM64" s="514"/>
      <c r="AN64" s="514"/>
      <c r="AO64" s="514"/>
      <c r="AP64" s="514"/>
      <c r="AQ64" s="514"/>
      <c r="AR64" s="514"/>
      <c r="AS64" s="514"/>
      <c r="AT64" s="514"/>
      <c r="AU64" s="2"/>
      <c r="AV64" s="2"/>
      <c r="AW64" s="2"/>
      <c r="AX64" s="2"/>
      <c r="AY64" s="2"/>
      <c r="AZ64" s="2"/>
    </row>
    <row r="65" ht="30.0" customHeight="1">
      <c r="A65" s="625">
        <v>52.0</v>
      </c>
      <c r="B65" s="626" t="str">
        <f>IF('基本情報入力シート'!C90="","",'基本情報入力シート'!C90)</f>
        <v/>
      </c>
      <c r="C65" s="17"/>
      <c r="D65" s="17"/>
      <c r="E65" s="17"/>
      <c r="F65" s="17"/>
      <c r="G65" s="17"/>
      <c r="H65" s="17"/>
      <c r="I65" s="18"/>
      <c r="J65" s="627" t="str">
        <f>IF('基本情報入力シート'!M90="","",'基本情報入力シート'!M90)</f>
        <v/>
      </c>
      <c r="K65" s="628" t="str">
        <f>IF('基本情報入力シート'!R90="","",'基本情報入力シート'!R90)</f>
        <v/>
      </c>
      <c r="L65" s="628" t="str">
        <f>IF('基本情報入力シート'!W90="","",'基本情報入力シート'!W90)</f>
        <v/>
      </c>
      <c r="M65" s="627" t="str">
        <f>IF('基本情報入力シート'!X90="","",'基本情報入力シート'!X90)</f>
        <v/>
      </c>
      <c r="N65" s="629" t="str">
        <f>IF('基本情報入力シート'!Y90="","",'基本情報入力シート'!Y90)</f>
        <v/>
      </c>
      <c r="O65" s="630"/>
      <c r="P65" s="642"/>
      <c r="Q65" s="632"/>
      <c r="R65" s="18"/>
      <c r="S65" s="633" t="str">
        <f>IFERROR(ROUNDDOWN(Q65*VLOOKUP(N65,'【参考】数式用'!$AR$2:$AW$50,MATCH(P65,'【参考】数式用'!$AT$4:$AW$4)+2,FALSE)*0.5, 0), "")</f>
        <v/>
      </c>
      <c r="T65" s="640"/>
      <c r="U65" s="615" t="str">
        <f>IFERROR(IF(AG65&lt;&gt;"",Q65*VLOOKUP(N65,'【参考】数式用'!$AG$2:$AL$50,MATCH(P65,'【参考】数式用'!$AI$4:$AL$4,0)+2,0), ""), "")</f>
        <v/>
      </c>
      <c r="V65" s="634"/>
      <c r="W65" s="635"/>
      <c r="X65" s="450"/>
      <c r="Y65" s="631"/>
      <c r="Z65" s="636"/>
      <c r="AA65" s="615" t="str">
        <f>IFERROR(IF(Y65="ー", "", ROUNDDOWN(Z65*VLOOKUP(N65,'【参考】数式用'!$AR$2:$AW$50,MATCH(Y65,'【参考】数式用'!$AT$4:$AW$4)+2,FALSE)*0.5, 0)), "")</f>
        <v/>
      </c>
      <c r="AB65" s="637"/>
      <c r="AC65" s="632" t="str">
        <f>IFERROR(IF(AG65&lt;&gt;"",Z65*VLOOKUP(N65,'【参考】数式用'!$AG$2:$AL$50,MATCH(Y65,'【参考】数式用'!$AI$4:$AL$4,0)+2,0), ""), "")</f>
        <v/>
      </c>
      <c r="AD65" s="18"/>
      <c r="AE65" s="638"/>
      <c r="AF65" s="639"/>
      <c r="AG65" s="618" t="str">
        <f>IFERROR(VLOOKUP(O65, '【参考】数式用'!$AY$5:$AY$13, 1, FALSE), "")</f>
        <v/>
      </c>
      <c r="AH65" s="619" t="str">
        <f>IFERROR(VLOOKUP(N65, '【参考】数式用'!$BA$2:$BB$50, 2, FALSE), "")</f>
        <v/>
      </c>
      <c r="AI65" s="620" t="str">
        <f t="shared" si="1"/>
        <v/>
      </c>
      <c r="AJ65" s="621" t="str">
        <f t="shared" si="2"/>
        <v/>
      </c>
      <c r="AK65" s="622"/>
      <c r="AL65" s="622"/>
      <c r="AM65" s="514"/>
      <c r="AN65" s="514"/>
      <c r="AO65" s="514"/>
      <c r="AP65" s="514"/>
      <c r="AQ65" s="514"/>
      <c r="AR65" s="514"/>
      <c r="AS65" s="514"/>
      <c r="AT65" s="514"/>
      <c r="AU65" s="2"/>
      <c r="AV65" s="2"/>
      <c r="AW65" s="2"/>
      <c r="AX65" s="2"/>
      <c r="AY65" s="2"/>
      <c r="AZ65" s="2"/>
    </row>
    <row r="66" ht="30.0" customHeight="1">
      <c r="A66" s="625">
        <v>53.0</v>
      </c>
      <c r="B66" s="626" t="str">
        <f>IF('基本情報入力シート'!C91="","",'基本情報入力シート'!C91)</f>
        <v/>
      </c>
      <c r="C66" s="17"/>
      <c r="D66" s="17"/>
      <c r="E66" s="17"/>
      <c r="F66" s="17"/>
      <c r="G66" s="17"/>
      <c r="H66" s="17"/>
      <c r="I66" s="18"/>
      <c r="J66" s="627" t="str">
        <f>IF('基本情報入力シート'!M91="","",'基本情報入力シート'!M91)</f>
        <v/>
      </c>
      <c r="K66" s="628" t="str">
        <f>IF('基本情報入力シート'!R91="","",'基本情報入力シート'!R91)</f>
        <v/>
      </c>
      <c r="L66" s="628" t="str">
        <f>IF('基本情報入力シート'!W91="","",'基本情報入力シート'!W91)</f>
        <v/>
      </c>
      <c r="M66" s="627" t="str">
        <f>IF('基本情報入力シート'!X91="","",'基本情報入力シート'!X91)</f>
        <v/>
      </c>
      <c r="N66" s="629" t="str">
        <f>IF('基本情報入力シート'!Y91="","",'基本情報入力シート'!Y91)</f>
        <v/>
      </c>
      <c r="O66" s="630"/>
      <c r="P66" s="642"/>
      <c r="Q66" s="632"/>
      <c r="R66" s="18"/>
      <c r="S66" s="633" t="str">
        <f>IFERROR(ROUNDDOWN(Q66*VLOOKUP(N66,'【参考】数式用'!$AR$2:$AW$50,MATCH(P66,'【参考】数式用'!$AT$4:$AW$4)+2,FALSE)*0.5, 0), "")</f>
        <v/>
      </c>
      <c r="T66" s="640"/>
      <c r="U66" s="615" t="str">
        <f>IFERROR(IF(AG66&lt;&gt;"",Q66*VLOOKUP(N66,'【参考】数式用'!$AG$2:$AL$50,MATCH(P66,'【参考】数式用'!$AI$4:$AL$4,0)+2,0), ""), "")</f>
        <v/>
      </c>
      <c r="V66" s="634"/>
      <c r="W66" s="635"/>
      <c r="X66" s="450"/>
      <c r="Y66" s="631"/>
      <c r="Z66" s="636"/>
      <c r="AA66" s="615" t="str">
        <f>IFERROR(IF(Y66="ー", "", ROUNDDOWN(Z66*VLOOKUP(N66,'【参考】数式用'!$AR$2:$AW$50,MATCH(Y66,'【参考】数式用'!$AT$4:$AW$4)+2,FALSE)*0.5, 0)), "")</f>
        <v/>
      </c>
      <c r="AB66" s="637"/>
      <c r="AC66" s="632" t="str">
        <f>IFERROR(IF(AG66&lt;&gt;"",Z66*VLOOKUP(N66,'【参考】数式用'!$AG$2:$AL$50,MATCH(Y66,'【参考】数式用'!$AI$4:$AL$4,0)+2,0), ""), "")</f>
        <v/>
      </c>
      <c r="AD66" s="18"/>
      <c r="AE66" s="638"/>
      <c r="AF66" s="639"/>
      <c r="AG66" s="618" t="str">
        <f>IFERROR(VLOOKUP(O66, '【参考】数式用'!$AY$5:$AY$13, 1, FALSE), "")</f>
        <v/>
      </c>
      <c r="AH66" s="619" t="str">
        <f>IFERROR(VLOOKUP(N66, '【参考】数式用'!$BA$2:$BB$50, 2, FALSE), "")</f>
        <v/>
      </c>
      <c r="AI66" s="620" t="str">
        <f t="shared" si="1"/>
        <v/>
      </c>
      <c r="AJ66" s="621" t="str">
        <f t="shared" si="2"/>
        <v/>
      </c>
      <c r="AK66" s="622"/>
      <c r="AL66" s="622"/>
      <c r="AM66" s="514"/>
      <c r="AN66" s="514"/>
      <c r="AO66" s="514"/>
      <c r="AP66" s="514"/>
      <c r="AQ66" s="514"/>
      <c r="AR66" s="514"/>
      <c r="AS66" s="514"/>
      <c r="AT66" s="514"/>
      <c r="AU66" s="2"/>
      <c r="AV66" s="2"/>
      <c r="AW66" s="2"/>
      <c r="AX66" s="2"/>
      <c r="AY66" s="2"/>
      <c r="AZ66" s="2"/>
    </row>
    <row r="67" ht="30.0" customHeight="1">
      <c r="A67" s="625">
        <v>54.0</v>
      </c>
      <c r="B67" s="626" t="str">
        <f>IF('基本情報入力シート'!C92="","",'基本情報入力シート'!C92)</f>
        <v/>
      </c>
      <c r="C67" s="17"/>
      <c r="D67" s="17"/>
      <c r="E67" s="17"/>
      <c r="F67" s="17"/>
      <c r="G67" s="17"/>
      <c r="H67" s="17"/>
      <c r="I67" s="18"/>
      <c r="J67" s="627" t="str">
        <f>IF('基本情報入力シート'!M92="","",'基本情報入力シート'!M92)</f>
        <v/>
      </c>
      <c r="K67" s="628" t="str">
        <f>IF('基本情報入力シート'!R92="","",'基本情報入力シート'!R92)</f>
        <v/>
      </c>
      <c r="L67" s="628" t="str">
        <f>IF('基本情報入力シート'!W92="","",'基本情報入力シート'!W92)</f>
        <v/>
      </c>
      <c r="M67" s="627" t="str">
        <f>IF('基本情報入力シート'!X92="","",'基本情報入力シート'!X92)</f>
        <v/>
      </c>
      <c r="N67" s="629" t="str">
        <f>IF('基本情報入力シート'!Y92="","",'基本情報入力シート'!Y92)</f>
        <v/>
      </c>
      <c r="O67" s="630"/>
      <c r="P67" s="642"/>
      <c r="Q67" s="632"/>
      <c r="R67" s="18"/>
      <c r="S67" s="633" t="str">
        <f>IFERROR(ROUNDDOWN(Q67*VLOOKUP(N67,'【参考】数式用'!$AR$2:$AW$50,MATCH(P67,'【参考】数式用'!$AT$4:$AW$4)+2,FALSE)*0.5, 0), "")</f>
        <v/>
      </c>
      <c r="T67" s="640"/>
      <c r="U67" s="615" t="str">
        <f>IFERROR(IF(AG67&lt;&gt;"",Q67*VLOOKUP(N67,'【参考】数式用'!$AG$2:$AL$50,MATCH(P67,'【参考】数式用'!$AI$4:$AL$4,0)+2,0), ""), "")</f>
        <v/>
      </c>
      <c r="V67" s="634"/>
      <c r="W67" s="635"/>
      <c r="X67" s="450"/>
      <c r="Y67" s="631"/>
      <c r="Z67" s="636"/>
      <c r="AA67" s="615" t="str">
        <f>IFERROR(IF(Y67="ー", "", ROUNDDOWN(Z67*VLOOKUP(N67,'【参考】数式用'!$AR$2:$AW$50,MATCH(Y67,'【参考】数式用'!$AT$4:$AW$4)+2,FALSE)*0.5, 0)), "")</f>
        <v/>
      </c>
      <c r="AB67" s="637"/>
      <c r="AC67" s="632" t="str">
        <f>IFERROR(IF(AG67&lt;&gt;"",Z67*VLOOKUP(N67,'【参考】数式用'!$AG$2:$AL$50,MATCH(Y67,'【参考】数式用'!$AI$4:$AL$4,0)+2,0), ""), "")</f>
        <v/>
      </c>
      <c r="AD67" s="18"/>
      <c r="AE67" s="638"/>
      <c r="AF67" s="639"/>
      <c r="AG67" s="618" t="str">
        <f>IFERROR(VLOOKUP(O67, '【参考】数式用'!$AY$5:$AY$13, 1, FALSE), "")</f>
        <v/>
      </c>
      <c r="AH67" s="619" t="str">
        <f>IFERROR(VLOOKUP(N67, '【参考】数式用'!$BA$2:$BB$50, 2, FALSE), "")</f>
        <v/>
      </c>
      <c r="AI67" s="620" t="str">
        <f t="shared" si="1"/>
        <v/>
      </c>
      <c r="AJ67" s="621" t="str">
        <f t="shared" si="2"/>
        <v/>
      </c>
      <c r="AK67" s="622"/>
      <c r="AL67" s="622"/>
      <c r="AM67" s="514"/>
      <c r="AN67" s="514"/>
      <c r="AO67" s="514"/>
      <c r="AP67" s="514"/>
      <c r="AQ67" s="514"/>
      <c r="AR67" s="514"/>
      <c r="AS67" s="514"/>
      <c r="AT67" s="514"/>
      <c r="AU67" s="2"/>
      <c r="AV67" s="2"/>
      <c r="AW67" s="2"/>
      <c r="AX67" s="2"/>
      <c r="AY67" s="2"/>
      <c r="AZ67" s="2"/>
    </row>
    <row r="68" ht="30.0" customHeight="1">
      <c r="A68" s="625">
        <v>55.0</v>
      </c>
      <c r="B68" s="626" t="str">
        <f>IF('基本情報入力シート'!C93="","",'基本情報入力シート'!C93)</f>
        <v/>
      </c>
      <c r="C68" s="17"/>
      <c r="D68" s="17"/>
      <c r="E68" s="17"/>
      <c r="F68" s="17"/>
      <c r="G68" s="17"/>
      <c r="H68" s="17"/>
      <c r="I68" s="18"/>
      <c r="J68" s="627" t="str">
        <f>IF('基本情報入力シート'!M93="","",'基本情報入力シート'!M93)</f>
        <v/>
      </c>
      <c r="K68" s="628" t="str">
        <f>IF('基本情報入力シート'!R93="","",'基本情報入力シート'!R93)</f>
        <v/>
      </c>
      <c r="L68" s="628" t="str">
        <f>IF('基本情報入力シート'!W93="","",'基本情報入力シート'!W93)</f>
        <v/>
      </c>
      <c r="M68" s="627" t="str">
        <f>IF('基本情報入力シート'!X93="","",'基本情報入力シート'!X93)</f>
        <v/>
      </c>
      <c r="N68" s="629" t="str">
        <f>IF('基本情報入力シート'!Y93="","",'基本情報入力シート'!Y93)</f>
        <v/>
      </c>
      <c r="O68" s="630"/>
      <c r="P68" s="642"/>
      <c r="Q68" s="632"/>
      <c r="R68" s="18"/>
      <c r="S68" s="633" t="str">
        <f>IFERROR(ROUNDDOWN(Q68*VLOOKUP(N68,'【参考】数式用'!$AR$2:$AW$50,MATCH(P68,'【参考】数式用'!$AT$4:$AW$4)+2,FALSE)*0.5, 0), "")</f>
        <v/>
      </c>
      <c r="T68" s="640"/>
      <c r="U68" s="615" t="str">
        <f>IFERROR(IF(AG68&lt;&gt;"",Q68*VLOOKUP(N68,'【参考】数式用'!$AG$2:$AL$50,MATCH(P68,'【参考】数式用'!$AI$4:$AL$4,0)+2,0), ""), "")</f>
        <v/>
      </c>
      <c r="V68" s="634"/>
      <c r="W68" s="635"/>
      <c r="X68" s="450"/>
      <c r="Y68" s="631"/>
      <c r="Z68" s="636"/>
      <c r="AA68" s="615" t="str">
        <f>IFERROR(IF(Y68="ー", "", ROUNDDOWN(Z68*VLOOKUP(N68,'【参考】数式用'!$AR$2:$AW$50,MATCH(Y68,'【参考】数式用'!$AT$4:$AW$4)+2,FALSE)*0.5, 0)), "")</f>
        <v/>
      </c>
      <c r="AB68" s="637"/>
      <c r="AC68" s="632" t="str">
        <f>IFERROR(IF(AG68&lt;&gt;"",Z68*VLOOKUP(N68,'【参考】数式用'!$AG$2:$AL$50,MATCH(Y68,'【参考】数式用'!$AI$4:$AL$4,0)+2,0), ""), "")</f>
        <v/>
      </c>
      <c r="AD68" s="18"/>
      <c r="AE68" s="638"/>
      <c r="AF68" s="639"/>
      <c r="AG68" s="618" t="str">
        <f>IFERROR(VLOOKUP(O68, '【参考】数式用'!$AY$5:$AY$13, 1, FALSE), "")</f>
        <v/>
      </c>
      <c r="AH68" s="619" t="str">
        <f>IFERROR(VLOOKUP(N68, '【参考】数式用'!$BA$2:$BB$50, 2, FALSE), "")</f>
        <v/>
      </c>
      <c r="AI68" s="620" t="str">
        <f t="shared" si="1"/>
        <v/>
      </c>
      <c r="AJ68" s="621" t="str">
        <f t="shared" si="2"/>
        <v/>
      </c>
      <c r="AK68" s="622"/>
      <c r="AL68" s="622"/>
      <c r="AM68" s="514"/>
      <c r="AN68" s="514"/>
      <c r="AO68" s="514"/>
      <c r="AP68" s="514"/>
      <c r="AQ68" s="514"/>
      <c r="AR68" s="514"/>
      <c r="AS68" s="514"/>
      <c r="AT68" s="514"/>
      <c r="AU68" s="2"/>
      <c r="AV68" s="2"/>
      <c r="AW68" s="2"/>
      <c r="AX68" s="2"/>
      <c r="AY68" s="2"/>
      <c r="AZ68" s="2"/>
    </row>
    <row r="69" ht="30.0" customHeight="1">
      <c r="A69" s="625">
        <v>56.0</v>
      </c>
      <c r="B69" s="626" t="str">
        <f>IF('基本情報入力シート'!C94="","",'基本情報入力シート'!C94)</f>
        <v/>
      </c>
      <c r="C69" s="17"/>
      <c r="D69" s="17"/>
      <c r="E69" s="17"/>
      <c r="F69" s="17"/>
      <c r="G69" s="17"/>
      <c r="H69" s="17"/>
      <c r="I69" s="18"/>
      <c r="J69" s="627" t="str">
        <f>IF('基本情報入力シート'!M94="","",'基本情報入力シート'!M94)</f>
        <v/>
      </c>
      <c r="K69" s="628" t="str">
        <f>IF('基本情報入力シート'!R94="","",'基本情報入力シート'!R94)</f>
        <v/>
      </c>
      <c r="L69" s="628" t="str">
        <f>IF('基本情報入力シート'!W94="","",'基本情報入力シート'!W94)</f>
        <v/>
      </c>
      <c r="M69" s="627" t="str">
        <f>IF('基本情報入力シート'!X94="","",'基本情報入力シート'!X94)</f>
        <v/>
      </c>
      <c r="N69" s="629" t="str">
        <f>IF('基本情報入力シート'!Y94="","",'基本情報入力シート'!Y94)</f>
        <v/>
      </c>
      <c r="O69" s="630"/>
      <c r="P69" s="642"/>
      <c r="Q69" s="632"/>
      <c r="R69" s="18"/>
      <c r="S69" s="633" t="str">
        <f>IFERROR(ROUNDDOWN(Q69*VLOOKUP(N69,'【参考】数式用'!$AR$2:$AW$50,MATCH(P69,'【参考】数式用'!$AT$4:$AW$4)+2,FALSE)*0.5, 0), "")</f>
        <v/>
      </c>
      <c r="T69" s="640"/>
      <c r="U69" s="615" t="str">
        <f>IFERROR(IF(AG69&lt;&gt;"",Q69*VLOOKUP(N69,'【参考】数式用'!$AG$2:$AL$50,MATCH(P69,'【参考】数式用'!$AI$4:$AL$4,0)+2,0), ""), "")</f>
        <v/>
      </c>
      <c r="V69" s="634"/>
      <c r="W69" s="635"/>
      <c r="X69" s="450"/>
      <c r="Y69" s="631"/>
      <c r="Z69" s="636"/>
      <c r="AA69" s="615" t="str">
        <f>IFERROR(IF(Y69="ー", "", ROUNDDOWN(Z69*VLOOKUP(N69,'【参考】数式用'!$AR$2:$AW$50,MATCH(Y69,'【参考】数式用'!$AT$4:$AW$4)+2,FALSE)*0.5, 0)), "")</f>
        <v/>
      </c>
      <c r="AB69" s="637"/>
      <c r="AC69" s="632" t="str">
        <f>IFERROR(IF(AG69&lt;&gt;"",Z69*VLOOKUP(N69,'【参考】数式用'!$AG$2:$AL$50,MATCH(Y69,'【参考】数式用'!$AI$4:$AL$4,0)+2,0), ""), "")</f>
        <v/>
      </c>
      <c r="AD69" s="18"/>
      <c r="AE69" s="638"/>
      <c r="AF69" s="639"/>
      <c r="AG69" s="618" t="str">
        <f>IFERROR(VLOOKUP(O69, '【参考】数式用'!$AY$5:$AY$13, 1, FALSE), "")</f>
        <v/>
      </c>
      <c r="AH69" s="619" t="str">
        <f>IFERROR(VLOOKUP(N69, '【参考】数式用'!$BA$2:$BB$50, 2, FALSE), "")</f>
        <v/>
      </c>
      <c r="AI69" s="620" t="str">
        <f t="shared" si="1"/>
        <v/>
      </c>
      <c r="AJ69" s="621" t="str">
        <f t="shared" si="2"/>
        <v/>
      </c>
      <c r="AK69" s="622"/>
      <c r="AL69" s="622"/>
      <c r="AM69" s="514"/>
      <c r="AN69" s="514"/>
      <c r="AO69" s="514"/>
      <c r="AP69" s="514"/>
      <c r="AQ69" s="514"/>
      <c r="AR69" s="514"/>
      <c r="AS69" s="514"/>
      <c r="AT69" s="514"/>
      <c r="AU69" s="2"/>
      <c r="AV69" s="2"/>
      <c r="AW69" s="2"/>
      <c r="AX69" s="2"/>
      <c r="AY69" s="2"/>
      <c r="AZ69" s="2"/>
    </row>
    <row r="70" ht="30.0" customHeight="1">
      <c r="A70" s="625">
        <v>57.0</v>
      </c>
      <c r="B70" s="626" t="str">
        <f>IF('基本情報入力シート'!C95="","",'基本情報入力シート'!C95)</f>
        <v/>
      </c>
      <c r="C70" s="17"/>
      <c r="D70" s="17"/>
      <c r="E70" s="17"/>
      <c r="F70" s="17"/>
      <c r="G70" s="17"/>
      <c r="H70" s="17"/>
      <c r="I70" s="18"/>
      <c r="J70" s="627" t="str">
        <f>IF('基本情報入力シート'!M95="","",'基本情報入力シート'!M95)</f>
        <v/>
      </c>
      <c r="K70" s="628" t="str">
        <f>IF('基本情報入力シート'!R95="","",'基本情報入力シート'!R95)</f>
        <v/>
      </c>
      <c r="L70" s="628" t="str">
        <f>IF('基本情報入力シート'!W95="","",'基本情報入力シート'!W95)</f>
        <v/>
      </c>
      <c r="M70" s="627" t="str">
        <f>IF('基本情報入力シート'!X95="","",'基本情報入力シート'!X95)</f>
        <v/>
      </c>
      <c r="N70" s="629" t="str">
        <f>IF('基本情報入力シート'!Y95="","",'基本情報入力シート'!Y95)</f>
        <v/>
      </c>
      <c r="O70" s="630"/>
      <c r="P70" s="642"/>
      <c r="Q70" s="632"/>
      <c r="R70" s="18"/>
      <c r="S70" s="633" t="str">
        <f>IFERROR(ROUNDDOWN(Q70*VLOOKUP(N70,'【参考】数式用'!$AR$2:$AW$50,MATCH(P70,'【参考】数式用'!$AT$4:$AW$4)+2,FALSE)*0.5, 0), "")</f>
        <v/>
      </c>
      <c r="T70" s="640"/>
      <c r="U70" s="615" t="str">
        <f>IFERROR(IF(AG70&lt;&gt;"",Q70*VLOOKUP(N70,'【参考】数式用'!$AG$2:$AL$50,MATCH(P70,'【参考】数式用'!$AI$4:$AL$4,0)+2,0), ""), "")</f>
        <v/>
      </c>
      <c r="V70" s="634"/>
      <c r="W70" s="635"/>
      <c r="X70" s="450"/>
      <c r="Y70" s="631"/>
      <c r="Z70" s="636"/>
      <c r="AA70" s="615" t="str">
        <f>IFERROR(IF(Y70="ー", "", ROUNDDOWN(Z70*VLOOKUP(N70,'【参考】数式用'!$AR$2:$AW$50,MATCH(Y70,'【参考】数式用'!$AT$4:$AW$4)+2,FALSE)*0.5, 0)), "")</f>
        <v/>
      </c>
      <c r="AB70" s="637"/>
      <c r="AC70" s="632" t="str">
        <f>IFERROR(IF(AG70&lt;&gt;"",Z70*VLOOKUP(N70,'【参考】数式用'!$AG$2:$AL$50,MATCH(Y70,'【参考】数式用'!$AI$4:$AL$4,0)+2,0), ""), "")</f>
        <v/>
      </c>
      <c r="AD70" s="18"/>
      <c r="AE70" s="638"/>
      <c r="AF70" s="639"/>
      <c r="AG70" s="618" t="str">
        <f>IFERROR(VLOOKUP(O70, '【参考】数式用'!$AY$5:$AY$13, 1, FALSE), "")</f>
        <v/>
      </c>
      <c r="AH70" s="619" t="str">
        <f>IFERROR(VLOOKUP(N70, '【参考】数式用'!$BA$2:$BB$50, 2, FALSE), "")</f>
        <v/>
      </c>
      <c r="AI70" s="620" t="str">
        <f t="shared" si="1"/>
        <v/>
      </c>
      <c r="AJ70" s="621" t="str">
        <f t="shared" si="2"/>
        <v/>
      </c>
      <c r="AK70" s="622"/>
      <c r="AL70" s="622"/>
      <c r="AM70" s="514"/>
      <c r="AN70" s="514"/>
      <c r="AO70" s="514"/>
      <c r="AP70" s="514"/>
      <c r="AQ70" s="514"/>
      <c r="AR70" s="514"/>
      <c r="AS70" s="514"/>
      <c r="AT70" s="514"/>
      <c r="AU70" s="2"/>
      <c r="AV70" s="2"/>
      <c r="AW70" s="2"/>
      <c r="AX70" s="2"/>
      <c r="AY70" s="2"/>
      <c r="AZ70" s="2"/>
    </row>
    <row r="71" ht="30.0" customHeight="1">
      <c r="A71" s="625">
        <v>58.0</v>
      </c>
      <c r="B71" s="626" t="str">
        <f>IF('基本情報入力シート'!C96="","",'基本情報入力シート'!C96)</f>
        <v/>
      </c>
      <c r="C71" s="17"/>
      <c r="D71" s="17"/>
      <c r="E71" s="17"/>
      <c r="F71" s="17"/>
      <c r="G71" s="17"/>
      <c r="H71" s="17"/>
      <c r="I71" s="18"/>
      <c r="J71" s="627" t="str">
        <f>IF('基本情報入力シート'!M96="","",'基本情報入力シート'!M96)</f>
        <v/>
      </c>
      <c r="K71" s="628" t="str">
        <f>IF('基本情報入力シート'!R96="","",'基本情報入力シート'!R96)</f>
        <v/>
      </c>
      <c r="L71" s="628" t="str">
        <f>IF('基本情報入力シート'!W96="","",'基本情報入力シート'!W96)</f>
        <v/>
      </c>
      <c r="M71" s="627" t="str">
        <f>IF('基本情報入力シート'!X96="","",'基本情報入力シート'!X96)</f>
        <v/>
      </c>
      <c r="N71" s="629" t="str">
        <f>IF('基本情報入力シート'!Y96="","",'基本情報入力シート'!Y96)</f>
        <v/>
      </c>
      <c r="O71" s="630"/>
      <c r="P71" s="642"/>
      <c r="Q71" s="632"/>
      <c r="R71" s="18"/>
      <c r="S71" s="633" t="str">
        <f>IFERROR(ROUNDDOWN(Q71*VLOOKUP(N71,'【参考】数式用'!$AR$2:$AW$50,MATCH(P71,'【参考】数式用'!$AT$4:$AW$4)+2,FALSE)*0.5, 0), "")</f>
        <v/>
      </c>
      <c r="T71" s="640"/>
      <c r="U71" s="615" t="str">
        <f>IFERROR(IF(AG71&lt;&gt;"",Q71*VLOOKUP(N71,'【参考】数式用'!$AG$2:$AL$50,MATCH(P71,'【参考】数式用'!$AI$4:$AL$4,0)+2,0), ""), "")</f>
        <v/>
      </c>
      <c r="V71" s="634"/>
      <c r="W71" s="635"/>
      <c r="X71" s="450"/>
      <c r="Y71" s="631"/>
      <c r="Z71" s="636"/>
      <c r="AA71" s="615" t="str">
        <f>IFERROR(IF(Y71="ー", "", ROUNDDOWN(Z71*VLOOKUP(N71,'【参考】数式用'!$AR$2:$AW$50,MATCH(Y71,'【参考】数式用'!$AT$4:$AW$4)+2,FALSE)*0.5, 0)), "")</f>
        <v/>
      </c>
      <c r="AB71" s="637"/>
      <c r="AC71" s="632" t="str">
        <f>IFERROR(IF(AG71&lt;&gt;"",Z71*VLOOKUP(N71,'【参考】数式用'!$AG$2:$AL$50,MATCH(Y71,'【参考】数式用'!$AI$4:$AL$4,0)+2,0), ""), "")</f>
        <v/>
      </c>
      <c r="AD71" s="18"/>
      <c r="AE71" s="638"/>
      <c r="AF71" s="639"/>
      <c r="AG71" s="618" t="str">
        <f>IFERROR(VLOOKUP(O71, '【参考】数式用'!$AY$5:$AY$13, 1, FALSE), "")</f>
        <v/>
      </c>
      <c r="AH71" s="619" t="str">
        <f>IFERROR(VLOOKUP(N71, '【参考】数式用'!$BA$2:$BB$50, 2, FALSE), "")</f>
        <v/>
      </c>
      <c r="AI71" s="620" t="str">
        <f t="shared" si="1"/>
        <v/>
      </c>
      <c r="AJ71" s="621" t="str">
        <f t="shared" si="2"/>
        <v/>
      </c>
      <c r="AK71" s="622"/>
      <c r="AL71" s="622"/>
      <c r="AM71" s="514"/>
      <c r="AN71" s="514"/>
      <c r="AO71" s="514"/>
      <c r="AP71" s="514"/>
      <c r="AQ71" s="514"/>
      <c r="AR71" s="514"/>
      <c r="AS71" s="514"/>
      <c r="AT71" s="514"/>
      <c r="AU71" s="2"/>
      <c r="AV71" s="2"/>
      <c r="AW71" s="2"/>
      <c r="AX71" s="2"/>
      <c r="AY71" s="2"/>
      <c r="AZ71" s="2"/>
    </row>
    <row r="72" ht="30.0" customHeight="1">
      <c r="A72" s="625">
        <v>59.0</v>
      </c>
      <c r="B72" s="626" t="str">
        <f>IF('基本情報入力シート'!C97="","",'基本情報入力シート'!C97)</f>
        <v/>
      </c>
      <c r="C72" s="17"/>
      <c r="D72" s="17"/>
      <c r="E72" s="17"/>
      <c r="F72" s="17"/>
      <c r="G72" s="17"/>
      <c r="H72" s="17"/>
      <c r="I72" s="18"/>
      <c r="J72" s="627" t="str">
        <f>IF('基本情報入力シート'!M97="","",'基本情報入力シート'!M97)</f>
        <v/>
      </c>
      <c r="K72" s="628" t="str">
        <f>IF('基本情報入力シート'!R97="","",'基本情報入力シート'!R97)</f>
        <v/>
      </c>
      <c r="L72" s="628" t="str">
        <f>IF('基本情報入力シート'!W97="","",'基本情報入力シート'!W97)</f>
        <v/>
      </c>
      <c r="M72" s="627" t="str">
        <f>IF('基本情報入力シート'!X97="","",'基本情報入力シート'!X97)</f>
        <v/>
      </c>
      <c r="N72" s="629" t="str">
        <f>IF('基本情報入力シート'!Y97="","",'基本情報入力シート'!Y97)</f>
        <v/>
      </c>
      <c r="O72" s="630"/>
      <c r="P72" s="642"/>
      <c r="Q72" s="632"/>
      <c r="R72" s="18"/>
      <c r="S72" s="633" t="str">
        <f>IFERROR(ROUNDDOWN(Q72*VLOOKUP(N72,'【参考】数式用'!$AR$2:$AW$50,MATCH(P72,'【参考】数式用'!$AT$4:$AW$4)+2,FALSE)*0.5, 0), "")</f>
        <v/>
      </c>
      <c r="T72" s="640"/>
      <c r="U72" s="615" t="str">
        <f>IFERROR(IF(AG72&lt;&gt;"",Q72*VLOOKUP(N72,'【参考】数式用'!$AG$2:$AL$50,MATCH(P72,'【参考】数式用'!$AI$4:$AL$4,0)+2,0), ""), "")</f>
        <v/>
      </c>
      <c r="V72" s="634"/>
      <c r="W72" s="635"/>
      <c r="X72" s="450"/>
      <c r="Y72" s="631"/>
      <c r="Z72" s="636"/>
      <c r="AA72" s="615" t="str">
        <f>IFERROR(IF(Y72="ー", "", ROUNDDOWN(Z72*VLOOKUP(N72,'【参考】数式用'!$AR$2:$AW$50,MATCH(Y72,'【参考】数式用'!$AT$4:$AW$4)+2,FALSE)*0.5, 0)), "")</f>
        <v/>
      </c>
      <c r="AB72" s="637"/>
      <c r="AC72" s="632" t="str">
        <f>IFERROR(IF(AG72&lt;&gt;"",Z72*VLOOKUP(N72,'【参考】数式用'!$AG$2:$AL$50,MATCH(Y72,'【参考】数式用'!$AI$4:$AL$4,0)+2,0), ""), "")</f>
        <v/>
      </c>
      <c r="AD72" s="18"/>
      <c r="AE72" s="638"/>
      <c r="AF72" s="639"/>
      <c r="AG72" s="618" t="str">
        <f>IFERROR(VLOOKUP(O72, '【参考】数式用'!$AY$5:$AY$13, 1, FALSE), "")</f>
        <v/>
      </c>
      <c r="AH72" s="619" t="str">
        <f>IFERROR(VLOOKUP(N72, '【参考】数式用'!$BA$2:$BB$50, 2, FALSE), "")</f>
        <v/>
      </c>
      <c r="AI72" s="620" t="str">
        <f t="shared" si="1"/>
        <v/>
      </c>
      <c r="AJ72" s="621" t="str">
        <f t="shared" si="2"/>
        <v/>
      </c>
      <c r="AK72" s="622"/>
      <c r="AL72" s="622"/>
      <c r="AM72" s="514"/>
      <c r="AN72" s="514"/>
      <c r="AO72" s="514"/>
      <c r="AP72" s="514"/>
      <c r="AQ72" s="514"/>
      <c r="AR72" s="514"/>
      <c r="AS72" s="514"/>
      <c r="AT72" s="514"/>
      <c r="AU72" s="2"/>
      <c r="AV72" s="2"/>
      <c r="AW72" s="2"/>
      <c r="AX72" s="2"/>
      <c r="AY72" s="2"/>
      <c r="AZ72" s="2"/>
    </row>
    <row r="73" ht="30.0" customHeight="1">
      <c r="A73" s="625">
        <v>60.0</v>
      </c>
      <c r="B73" s="626" t="str">
        <f>IF('基本情報入力シート'!C98="","",'基本情報入力シート'!C98)</f>
        <v/>
      </c>
      <c r="C73" s="17"/>
      <c r="D73" s="17"/>
      <c r="E73" s="17"/>
      <c r="F73" s="17"/>
      <c r="G73" s="17"/>
      <c r="H73" s="17"/>
      <c r="I73" s="18"/>
      <c r="J73" s="627" t="str">
        <f>IF('基本情報入力シート'!M98="","",'基本情報入力シート'!M98)</f>
        <v/>
      </c>
      <c r="K73" s="628" t="str">
        <f>IF('基本情報入力シート'!R98="","",'基本情報入力シート'!R98)</f>
        <v/>
      </c>
      <c r="L73" s="628" t="str">
        <f>IF('基本情報入力シート'!W98="","",'基本情報入力シート'!W98)</f>
        <v/>
      </c>
      <c r="M73" s="627" t="str">
        <f>IF('基本情報入力シート'!X98="","",'基本情報入力シート'!X98)</f>
        <v/>
      </c>
      <c r="N73" s="629" t="str">
        <f>IF('基本情報入力シート'!Y98="","",'基本情報入力シート'!Y98)</f>
        <v/>
      </c>
      <c r="O73" s="630"/>
      <c r="P73" s="642"/>
      <c r="Q73" s="632"/>
      <c r="R73" s="18"/>
      <c r="S73" s="633" t="str">
        <f>IFERROR(ROUNDDOWN(Q73*VLOOKUP(N73,'【参考】数式用'!$AR$2:$AW$50,MATCH(P73,'【参考】数式用'!$AT$4:$AW$4)+2,FALSE)*0.5, 0), "")</f>
        <v/>
      </c>
      <c r="T73" s="640"/>
      <c r="U73" s="615" t="str">
        <f>IFERROR(IF(AG73&lt;&gt;"",Q73*VLOOKUP(N73,'【参考】数式用'!$AG$2:$AL$50,MATCH(P73,'【参考】数式用'!$AI$4:$AL$4,0)+2,0), ""), "")</f>
        <v/>
      </c>
      <c r="V73" s="634"/>
      <c r="W73" s="635"/>
      <c r="X73" s="450"/>
      <c r="Y73" s="631"/>
      <c r="Z73" s="636"/>
      <c r="AA73" s="615" t="str">
        <f>IFERROR(IF(Y73="ー", "", ROUNDDOWN(Z73*VLOOKUP(N73,'【参考】数式用'!$AR$2:$AW$50,MATCH(Y73,'【参考】数式用'!$AT$4:$AW$4)+2,FALSE)*0.5, 0)), "")</f>
        <v/>
      </c>
      <c r="AB73" s="637"/>
      <c r="AC73" s="632" t="str">
        <f>IFERROR(IF(AG73&lt;&gt;"",Z73*VLOOKUP(N73,'【参考】数式用'!$AG$2:$AL$50,MATCH(Y73,'【参考】数式用'!$AI$4:$AL$4,0)+2,0), ""), "")</f>
        <v/>
      </c>
      <c r="AD73" s="18"/>
      <c r="AE73" s="638"/>
      <c r="AF73" s="639"/>
      <c r="AG73" s="618" t="str">
        <f>IFERROR(VLOOKUP(O73, '【参考】数式用'!$AY$5:$AY$13, 1, FALSE), "")</f>
        <v/>
      </c>
      <c r="AH73" s="619" t="str">
        <f>IFERROR(VLOOKUP(N73, '【参考】数式用'!$BA$2:$BB$50, 2, FALSE), "")</f>
        <v/>
      </c>
      <c r="AI73" s="620" t="str">
        <f t="shared" si="1"/>
        <v/>
      </c>
      <c r="AJ73" s="621" t="str">
        <f t="shared" si="2"/>
        <v/>
      </c>
      <c r="AK73" s="622"/>
      <c r="AL73" s="622"/>
      <c r="AM73" s="514"/>
      <c r="AN73" s="514"/>
      <c r="AO73" s="514"/>
      <c r="AP73" s="514"/>
      <c r="AQ73" s="514"/>
      <c r="AR73" s="514"/>
      <c r="AS73" s="514"/>
      <c r="AT73" s="514"/>
      <c r="AU73" s="2"/>
      <c r="AV73" s="2"/>
      <c r="AW73" s="2"/>
      <c r="AX73" s="2"/>
      <c r="AY73" s="2"/>
      <c r="AZ73" s="2"/>
    </row>
    <row r="74" ht="30.0" customHeight="1">
      <c r="A74" s="625">
        <v>61.0</v>
      </c>
      <c r="B74" s="626" t="str">
        <f>IF('基本情報入力シート'!C99="","",'基本情報入力シート'!C99)</f>
        <v/>
      </c>
      <c r="C74" s="17"/>
      <c r="D74" s="17"/>
      <c r="E74" s="17"/>
      <c r="F74" s="17"/>
      <c r="G74" s="17"/>
      <c r="H74" s="17"/>
      <c r="I74" s="18"/>
      <c r="J74" s="627" t="str">
        <f>IF('基本情報入力シート'!M99="","",'基本情報入力シート'!M99)</f>
        <v/>
      </c>
      <c r="K74" s="628" t="str">
        <f>IF('基本情報入力シート'!R99="","",'基本情報入力シート'!R99)</f>
        <v/>
      </c>
      <c r="L74" s="628" t="str">
        <f>IF('基本情報入力シート'!W99="","",'基本情報入力シート'!W99)</f>
        <v/>
      </c>
      <c r="M74" s="627" t="str">
        <f>IF('基本情報入力シート'!X99="","",'基本情報入力シート'!X99)</f>
        <v/>
      </c>
      <c r="N74" s="629" t="str">
        <f>IF('基本情報入力シート'!Y99="","",'基本情報入力シート'!Y99)</f>
        <v/>
      </c>
      <c r="O74" s="630"/>
      <c r="P74" s="642"/>
      <c r="Q74" s="632"/>
      <c r="R74" s="18"/>
      <c r="S74" s="633" t="str">
        <f>IFERROR(ROUNDDOWN(Q74*VLOOKUP(N74,'【参考】数式用'!$AR$2:$AW$50,MATCH(P74,'【参考】数式用'!$AT$4:$AW$4)+2,FALSE)*0.5, 0), "")</f>
        <v/>
      </c>
      <c r="T74" s="640"/>
      <c r="U74" s="615" t="str">
        <f>IFERROR(IF(AG74&lt;&gt;"",Q74*VLOOKUP(N74,'【参考】数式用'!$AG$2:$AL$50,MATCH(P74,'【参考】数式用'!$AI$4:$AL$4,0)+2,0), ""), "")</f>
        <v/>
      </c>
      <c r="V74" s="634"/>
      <c r="W74" s="635"/>
      <c r="X74" s="450"/>
      <c r="Y74" s="631"/>
      <c r="Z74" s="636"/>
      <c r="AA74" s="615" t="str">
        <f>IFERROR(IF(Y74="ー", "", ROUNDDOWN(Z74*VLOOKUP(N74,'【参考】数式用'!$AR$2:$AW$50,MATCH(Y74,'【参考】数式用'!$AT$4:$AW$4)+2,FALSE)*0.5, 0)), "")</f>
        <v/>
      </c>
      <c r="AB74" s="637"/>
      <c r="AC74" s="632" t="str">
        <f>IFERROR(IF(AG74&lt;&gt;"",Z74*VLOOKUP(N74,'【参考】数式用'!$AG$2:$AL$50,MATCH(Y74,'【参考】数式用'!$AI$4:$AL$4,0)+2,0), ""), "")</f>
        <v/>
      </c>
      <c r="AD74" s="18"/>
      <c r="AE74" s="638"/>
      <c r="AF74" s="639"/>
      <c r="AG74" s="618" t="str">
        <f>IFERROR(VLOOKUP(O74, '【参考】数式用'!$AY$5:$AY$13, 1, FALSE), "")</f>
        <v/>
      </c>
      <c r="AH74" s="619" t="str">
        <f>IFERROR(VLOOKUP(N74, '【参考】数式用'!$BA$2:$BB$50, 2, FALSE), "")</f>
        <v/>
      </c>
      <c r="AI74" s="620" t="str">
        <f t="shared" si="1"/>
        <v/>
      </c>
      <c r="AJ74" s="621" t="str">
        <f t="shared" si="2"/>
        <v/>
      </c>
      <c r="AK74" s="622"/>
      <c r="AL74" s="622"/>
      <c r="AM74" s="514"/>
      <c r="AN74" s="514"/>
      <c r="AO74" s="514"/>
      <c r="AP74" s="514"/>
      <c r="AQ74" s="514"/>
      <c r="AR74" s="514"/>
      <c r="AS74" s="514"/>
      <c r="AT74" s="514"/>
      <c r="AU74" s="2"/>
      <c r="AV74" s="2"/>
      <c r="AW74" s="2"/>
      <c r="AX74" s="2"/>
      <c r="AY74" s="2"/>
      <c r="AZ74" s="2"/>
    </row>
    <row r="75" ht="30.0" customHeight="1">
      <c r="A75" s="625">
        <v>62.0</v>
      </c>
      <c r="B75" s="626" t="str">
        <f>IF('基本情報入力シート'!C100="","",'基本情報入力シート'!C100)</f>
        <v/>
      </c>
      <c r="C75" s="17"/>
      <c r="D75" s="17"/>
      <c r="E75" s="17"/>
      <c r="F75" s="17"/>
      <c r="G75" s="17"/>
      <c r="H75" s="17"/>
      <c r="I75" s="18"/>
      <c r="J75" s="627" t="str">
        <f>IF('基本情報入力シート'!M100="","",'基本情報入力シート'!M100)</f>
        <v/>
      </c>
      <c r="K75" s="628" t="str">
        <f>IF('基本情報入力シート'!R100="","",'基本情報入力シート'!R100)</f>
        <v/>
      </c>
      <c r="L75" s="628" t="str">
        <f>IF('基本情報入力シート'!W100="","",'基本情報入力シート'!W100)</f>
        <v/>
      </c>
      <c r="M75" s="627" t="str">
        <f>IF('基本情報入力シート'!X100="","",'基本情報入力シート'!X100)</f>
        <v/>
      </c>
      <c r="N75" s="629" t="str">
        <f>IF('基本情報入力シート'!Y100="","",'基本情報入力シート'!Y100)</f>
        <v/>
      </c>
      <c r="O75" s="630"/>
      <c r="P75" s="642"/>
      <c r="Q75" s="632"/>
      <c r="R75" s="18"/>
      <c r="S75" s="633" t="str">
        <f>IFERROR(ROUNDDOWN(Q75*VLOOKUP(N75,'【参考】数式用'!$AR$2:$AW$50,MATCH(P75,'【参考】数式用'!$AT$4:$AW$4)+2,FALSE)*0.5, 0), "")</f>
        <v/>
      </c>
      <c r="T75" s="640"/>
      <c r="U75" s="615" t="str">
        <f>IFERROR(IF(AG75&lt;&gt;"",Q75*VLOOKUP(N75,'【参考】数式用'!$AG$2:$AL$50,MATCH(P75,'【参考】数式用'!$AI$4:$AL$4,0)+2,0), ""), "")</f>
        <v/>
      </c>
      <c r="V75" s="634"/>
      <c r="W75" s="635"/>
      <c r="X75" s="450"/>
      <c r="Y75" s="631"/>
      <c r="Z75" s="636"/>
      <c r="AA75" s="615" t="str">
        <f>IFERROR(IF(Y75="ー", "", ROUNDDOWN(Z75*VLOOKUP(N75,'【参考】数式用'!$AR$2:$AW$50,MATCH(Y75,'【参考】数式用'!$AT$4:$AW$4)+2,FALSE)*0.5, 0)), "")</f>
        <v/>
      </c>
      <c r="AB75" s="637"/>
      <c r="AC75" s="632" t="str">
        <f>IFERROR(IF(AG75&lt;&gt;"",Z75*VLOOKUP(N75,'【参考】数式用'!$AG$2:$AL$50,MATCH(Y75,'【参考】数式用'!$AI$4:$AL$4,0)+2,0), ""), "")</f>
        <v/>
      </c>
      <c r="AD75" s="18"/>
      <c r="AE75" s="638"/>
      <c r="AF75" s="639"/>
      <c r="AG75" s="618" t="str">
        <f>IFERROR(VLOOKUP(O75, '【参考】数式用'!$AY$5:$AY$13, 1, FALSE), "")</f>
        <v/>
      </c>
      <c r="AH75" s="619" t="str">
        <f>IFERROR(VLOOKUP(N75, '【参考】数式用'!$BA$2:$BB$50, 2, FALSE), "")</f>
        <v/>
      </c>
      <c r="AI75" s="620" t="str">
        <f t="shared" si="1"/>
        <v/>
      </c>
      <c r="AJ75" s="621" t="str">
        <f t="shared" si="2"/>
        <v/>
      </c>
      <c r="AK75" s="622"/>
      <c r="AL75" s="622"/>
      <c r="AM75" s="514"/>
      <c r="AN75" s="514"/>
      <c r="AO75" s="514"/>
      <c r="AP75" s="514"/>
      <c r="AQ75" s="514"/>
      <c r="AR75" s="514"/>
      <c r="AS75" s="514"/>
      <c r="AT75" s="514"/>
      <c r="AU75" s="2"/>
      <c r="AV75" s="2"/>
      <c r="AW75" s="2"/>
      <c r="AX75" s="2"/>
      <c r="AY75" s="2"/>
      <c r="AZ75" s="2"/>
    </row>
    <row r="76" ht="30.0" customHeight="1">
      <c r="A76" s="625">
        <v>63.0</v>
      </c>
      <c r="B76" s="626" t="str">
        <f>IF('基本情報入力シート'!C101="","",'基本情報入力シート'!C101)</f>
        <v/>
      </c>
      <c r="C76" s="17"/>
      <c r="D76" s="17"/>
      <c r="E76" s="17"/>
      <c r="F76" s="17"/>
      <c r="G76" s="17"/>
      <c r="H76" s="17"/>
      <c r="I76" s="18"/>
      <c r="J76" s="627" t="str">
        <f>IF('基本情報入力シート'!M101="","",'基本情報入力シート'!M101)</f>
        <v/>
      </c>
      <c r="K76" s="628" t="str">
        <f>IF('基本情報入力シート'!R101="","",'基本情報入力シート'!R101)</f>
        <v/>
      </c>
      <c r="L76" s="628" t="str">
        <f>IF('基本情報入力シート'!W101="","",'基本情報入力シート'!W101)</f>
        <v/>
      </c>
      <c r="M76" s="627" t="str">
        <f>IF('基本情報入力シート'!X101="","",'基本情報入力シート'!X101)</f>
        <v/>
      </c>
      <c r="N76" s="629" t="str">
        <f>IF('基本情報入力シート'!Y101="","",'基本情報入力シート'!Y101)</f>
        <v/>
      </c>
      <c r="O76" s="630"/>
      <c r="P76" s="642"/>
      <c r="Q76" s="632"/>
      <c r="R76" s="18"/>
      <c r="S76" s="633" t="str">
        <f>IFERROR(ROUNDDOWN(Q76*VLOOKUP(N76,'【参考】数式用'!$AR$2:$AW$50,MATCH(P76,'【参考】数式用'!$AT$4:$AW$4)+2,FALSE)*0.5, 0), "")</f>
        <v/>
      </c>
      <c r="T76" s="640"/>
      <c r="U76" s="615" t="str">
        <f>IFERROR(IF(AG76&lt;&gt;"",Q76*VLOOKUP(N76,'【参考】数式用'!$AG$2:$AL$50,MATCH(P76,'【参考】数式用'!$AI$4:$AL$4,0)+2,0), ""), "")</f>
        <v/>
      </c>
      <c r="V76" s="634"/>
      <c r="W76" s="635"/>
      <c r="X76" s="450"/>
      <c r="Y76" s="631"/>
      <c r="Z76" s="636"/>
      <c r="AA76" s="615" t="str">
        <f>IFERROR(IF(Y76="ー", "", ROUNDDOWN(Z76*VLOOKUP(N76,'【参考】数式用'!$AR$2:$AW$50,MATCH(Y76,'【参考】数式用'!$AT$4:$AW$4)+2,FALSE)*0.5, 0)), "")</f>
        <v/>
      </c>
      <c r="AB76" s="637"/>
      <c r="AC76" s="632" t="str">
        <f>IFERROR(IF(AG76&lt;&gt;"",Z76*VLOOKUP(N76,'【参考】数式用'!$AG$2:$AL$50,MATCH(Y76,'【参考】数式用'!$AI$4:$AL$4,0)+2,0), ""), "")</f>
        <v/>
      </c>
      <c r="AD76" s="18"/>
      <c r="AE76" s="638"/>
      <c r="AF76" s="639"/>
      <c r="AG76" s="618" t="str">
        <f>IFERROR(VLOOKUP(O76, '【参考】数式用'!$AY$5:$AY$13, 1, FALSE), "")</f>
        <v/>
      </c>
      <c r="AH76" s="619" t="str">
        <f>IFERROR(VLOOKUP(N76, '【参考】数式用'!$BA$2:$BB$50, 2, FALSE), "")</f>
        <v/>
      </c>
      <c r="AI76" s="620" t="str">
        <f t="shared" si="1"/>
        <v/>
      </c>
      <c r="AJ76" s="621" t="str">
        <f t="shared" si="2"/>
        <v/>
      </c>
      <c r="AK76" s="622"/>
      <c r="AL76" s="622"/>
      <c r="AM76" s="514"/>
      <c r="AN76" s="514"/>
      <c r="AO76" s="514"/>
      <c r="AP76" s="514"/>
      <c r="AQ76" s="514"/>
      <c r="AR76" s="514"/>
      <c r="AS76" s="514"/>
      <c r="AT76" s="514"/>
      <c r="AU76" s="2"/>
      <c r="AV76" s="2"/>
      <c r="AW76" s="2"/>
      <c r="AX76" s="2"/>
      <c r="AY76" s="2"/>
      <c r="AZ76" s="2"/>
    </row>
    <row r="77" ht="30.0" customHeight="1">
      <c r="A77" s="625">
        <v>64.0</v>
      </c>
      <c r="B77" s="626" t="str">
        <f>IF('基本情報入力シート'!C102="","",'基本情報入力シート'!C102)</f>
        <v/>
      </c>
      <c r="C77" s="17"/>
      <c r="D77" s="17"/>
      <c r="E77" s="17"/>
      <c r="F77" s="17"/>
      <c r="G77" s="17"/>
      <c r="H77" s="17"/>
      <c r="I77" s="18"/>
      <c r="J77" s="627" t="str">
        <f>IF('基本情報入力シート'!M102="","",'基本情報入力シート'!M102)</f>
        <v/>
      </c>
      <c r="K77" s="628" t="str">
        <f>IF('基本情報入力シート'!R102="","",'基本情報入力シート'!R102)</f>
        <v/>
      </c>
      <c r="L77" s="628" t="str">
        <f>IF('基本情報入力シート'!W102="","",'基本情報入力シート'!W102)</f>
        <v/>
      </c>
      <c r="M77" s="627" t="str">
        <f>IF('基本情報入力シート'!X102="","",'基本情報入力シート'!X102)</f>
        <v/>
      </c>
      <c r="N77" s="629" t="str">
        <f>IF('基本情報入力シート'!Y102="","",'基本情報入力シート'!Y102)</f>
        <v/>
      </c>
      <c r="O77" s="630"/>
      <c r="P77" s="642"/>
      <c r="Q77" s="632"/>
      <c r="R77" s="18"/>
      <c r="S77" s="633" t="str">
        <f>IFERROR(ROUNDDOWN(Q77*VLOOKUP(N77,'【参考】数式用'!$AR$2:$AW$50,MATCH(P77,'【参考】数式用'!$AT$4:$AW$4)+2,FALSE)*0.5, 0), "")</f>
        <v/>
      </c>
      <c r="T77" s="640"/>
      <c r="U77" s="615" t="str">
        <f>IFERROR(IF(AG77&lt;&gt;"",Q77*VLOOKUP(N77,'【参考】数式用'!$AG$2:$AL$50,MATCH(P77,'【参考】数式用'!$AI$4:$AL$4,0)+2,0), ""), "")</f>
        <v/>
      </c>
      <c r="V77" s="634"/>
      <c r="W77" s="635"/>
      <c r="X77" s="450"/>
      <c r="Y77" s="631"/>
      <c r="Z77" s="636"/>
      <c r="AA77" s="615" t="str">
        <f>IFERROR(IF(Y77="ー", "", ROUNDDOWN(Z77*VLOOKUP(N77,'【参考】数式用'!$AR$2:$AW$50,MATCH(Y77,'【参考】数式用'!$AT$4:$AW$4)+2,FALSE)*0.5, 0)), "")</f>
        <v/>
      </c>
      <c r="AB77" s="637"/>
      <c r="AC77" s="632" t="str">
        <f>IFERROR(IF(AG77&lt;&gt;"",Z77*VLOOKUP(N77,'【参考】数式用'!$AG$2:$AL$50,MATCH(Y77,'【参考】数式用'!$AI$4:$AL$4,0)+2,0), ""), "")</f>
        <v/>
      </c>
      <c r="AD77" s="18"/>
      <c r="AE77" s="638"/>
      <c r="AF77" s="639"/>
      <c r="AG77" s="618" t="str">
        <f>IFERROR(VLOOKUP(O77, '【参考】数式用'!$AY$5:$AY$13, 1, FALSE), "")</f>
        <v/>
      </c>
      <c r="AH77" s="619" t="str">
        <f>IFERROR(VLOOKUP(N77, '【参考】数式用'!$BA$2:$BB$50, 2, FALSE), "")</f>
        <v/>
      </c>
      <c r="AI77" s="620" t="str">
        <f t="shared" si="1"/>
        <v/>
      </c>
      <c r="AJ77" s="621" t="str">
        <f t="shared" si="2"/>
        <v/>
      </c>
      <c r="AK77" s="622"/>
      <c r="AL77" s="622"/>
      <c r="AM77" s="514"/>
      <c r="AN77" s="514"/>
      <c r="AO77" s="514"/>
      <c r="AP77" s="514"/>
      <c r="AQ77" s="514"/>
      <c r="AR77" s="514"/>
      <c r="AS77" s="514"/>
      <c r="AT77" s="514"/>
      <c r="AU77" s="2"/>
      <c r="AV77" s="2"/>
      <c r="AW77" s="2"/>
      <c r="AX77" s="2"/>
      <c r="AY77" s="2"/>
      <c r="AZ77" s="2"/>
    </row>
    <row r="78" ht="30.0" customHeight="1">
      <c r="A78" s="625">
        <v>65.0</v>
      </c>
      <c r="B78" s="626" t="str">
        <f>IF('基本情報入力シート'!C103="","",'基本情報入力シート'!C103)</f>
        <v/>
      </c>
      <c r="C78" s="17"/>
      <c r="D78" s="17"/>
      <c r="E78" s="17"/>
      <c r="F78" s="17"/>
      <c r="G78" s="17"/>
      <c r="H78" s="17"/>
      <c r="I78" s="18"/>
      <c r="J78" s="627" t="str">
        <f>IF('基本情報入力シート'!M103="","",'基本情報入力シート'!M103)</f>
        <v/>
      </c>
      <c r="K78" s="628" t="str">
        <f>IF('基本情報入力シート'!R103="","",'基本情報入力シート'!R103)</f>
        <v/>
      </c>
      <c r="L78" s="628" t="str">
        <f>IF('基本情報入力シート'!W103="","",'基本情報入力シート'!W103)</f>
        <v/>
      </c>
      <c r="M78" s="627" t="str">
        <f>IF('基本情報入力シート'!X103="","",'基本情報入力シート'!X103)</f>
        <v/>
      </c>
      <c r="N78" s="629" t="str">
        <f>IF('基本情報入力シート'!Y103="","",'基本情報入力シート'!Y103)</f>
        <v/>
      </c>
      <c r="O78" s="630"/>
      <c r="P78" s="642"/>
      <c r="Q78" s="632"/>
      <c r="R78" s="18"/>
      <c r="S78" s="633" t="str">
        <f>IFERROR(ROUNDDOWN(Q78*VLOOKUP(N78,'【参考】数式用'!$AR$2:$AW$50,MATCH(P78,'【参考】数式用'!$AT$4:$AW$4)+2,FALSE)*0.5, 0), "")</f>
        <v/>
      </c>
      <c r="T78" s="640"/>
      <c r="U78" s="615" t="str">
        <f>IFERROR(IF(AG78&lt;&gt;"",Q78*VLOOKUP(N78,'【参考】数式用'!$AG$2:$AL$50,MATCH(P78,'【参考】数式用'!$AI$4:$AL$4,0)+2,0), ""), "")</f>
        <v/>
      </c>
      <c r="V78" s="634"/>
      <c r="W78" s="635"/>
      <c r="X78" s="450"/>
      <c r="Y78" s="631"/>
      <c r="Z78" s="636"/>
      <c r="AA78" s="615" t="str">
        <f>IFERROR(IF(Y78="ー", "", ROUNDDOWN(Z78*VLOOKUP(N78,'【参考】数式用'!$AR$2:$AW$50,MATCH(Y78,'【参考】数式用'!$AT$4:$AW$4)+2,FALSE)*0.5, 0)), "")</f>
        <v/>
      </c>
      <c r="AB78" s="637"/>
      <c r="AC78" s="632" t="str">
        <f>IFERROR(IF(AG78&lt;&gt;"",Z78*VLOOKUP(N78,'【参考】数式用'!$AG$2:$AL$50,MATCH(Y78,'【参考】数式用'!$AI$4:$AL$4,0)+2,0), ""), "")</f>
        <v/>
      </c>
      <c r="AD78" s="18"/>
      <c r="AE78" s="638"/>
      <c r="AF78" s="639"/>
      <c r="AG78" s="618" t="str">
        <f>IFERROR(VLOOKUP(O78, '【参考】数式用'!$AY$5:$AY$13, 1, FALSE), "")</f>
        <v/>
      </c>
      <c r="AH78" s="619" t="str">
        <f>IFERROR(VLOOKUP(N78, '【参考】数式用'!$BA$2:$BB$50, 2, FALSE), "")</f>
        <v/>
      </c>
      <c r="AI78" s="620" t="str">
        <f t="shared" si="1"/>
        <v/>
      </c>
      <c r="AJ78" s="621" t="str">
        <f t="shared" si="2"/>
        <v/>
      </c>
      <c r="AK78" s="622"/>
      <c r="AL78" s="622"/>
      <c r="AM78" s="514"/>
      <c r="AN78" s="514"/>
      <c r="AO78" s="514"/>
      <c r="AP78" s="514"/>
      <c r="AQ78" s="514"/>
      <c r="AR78" s="514"/>
      <c r="AS78" s="514"/>
      <c r="AT78" s="514"/>
      <c r="AU78" s="2"/>
      <c r="AV78" s="2"/>
      <c r="AW78" s="2"/>
      <c r="AX78" s="2"/>
      <c r="AY78" s="2"/>
      <c r="AZ78" s="2"/>
    </row>
    <row r="79" ht="30.0" customHeight="1">
      <c r="A79" s="625">
        <v>66.0</v>
      </c>
      <c r="B79" s="626" t="str">
        <f>IF('基本情報入力シート'!C104="","",'基本情報入力シート'!C104)</f>
        <v/>
      </c>
      <c r="C79" s="17"/>
      <c r="D79" s="17"/>
      <c r="E79" s="17"/>
      <c r="F79" s="17"/>
      <c r="G79" s="17"/>
      <c r="H79" s="17"/>
      <c r="I79" s="18"/>
      <c r="J79" s="627" t="str">
        <f>IF('基本情報入力シート'!M104="","",'基本情報入力シート'!M104)</f>
        <v/>
      </c>
      <c r="K79" s="628" t="str">
        <f>IF('基本情報入力シート'!R104="","",'基本情報入力シート'!R104)</f>
        <v/>
      </c>
      <c r="L79" s="628" t="str">
        <f>IF('基本情報入力シート'!W104="","",'基本情報入力シート'!W104)</f>
        <v/>
      </c>
      <c r="M79" s="627" t="str">
        <f>IF('基本情報入力シート'!X104="","",'基本情報入力シート'!X104)</f>
        <v/>
      </c>
      <c r="N79" s="629" t="str">
        <f>IF('基本情報入力シート'!Y104="","",'基本情報入力シート'!Y104)</f>
        <v/>
      </c>
      <c r="O79" s="630"/>
      <c r="P79" s="642"/>
      <c r="Q79" s="632"/>
      <c r="R79" s="18"/>
      <c r="S79" s="633" t="str">
        <f>IFERROR(ROUNDDOWN(Q79*VLOOKUP(N79,'【参考】数式用'!$AR$2:$AW$50,MATCH(P79,'【参考】数式用'!$AT$4:$AW$4)+2,FALSE)*0.5, 0), "")</f>
        <v/>
      </c>
      <c r="T79" s="640"/>
      <c r="U79" s="615" t="str">
        <f>IFERROR(IF(AG79&lt;&gt;"",Q79*VLOOKUP(N79,'【参考】数式用'!$AG$2:$AL$50,MATCH(P79,'【参考】数式用'!$AI$4:$AL$4,0)+2,0), ""), "")</f>
        <v/>
      </c>
      <c r="V79" s="634"/>
      <c r="W79" s="635"/>
      <c r="X79" s="450"/>
      <c r="Y79" s="631"/>
      <c r="Z79" s="636"/>
      <c r="AA79" s="615" t="str">
        <f>IFERROR(IF(Y79="ー", "", ROUNDDOWN(Z79*VLOOKUP(N79,'【参考】数式用'!$AR$2:$AW$50,MATCH(Y79,'【参考】数式用'!$AT$4:$AW$4)+2,FALSE)*0.5, 0)), "")</f>
        <v/>
      </c>
      <c r="AB79" s="637"/>
      <c r="AC79" s="632" t="str">
        <f>IFERROR(IF(AG79&lt;&gt;"",Z79*VLOOKUP(N79,'【参考】数式用'!$AG$2:$AL$50,MATCH(Y79,'【参考】数式用'!$AI$4:$AL$4,0)+2,0), ""), "")</f>
        <v/>
      </c>
      <c r="AD79" s="18"/>
      <c r="AE79" s="638"/>
      <c r="AF79" s="639"/>
      <c r="AG79" s="618" t="str">
        <f>IFERROR(VLOOKUP(O79, '【参考】数式用'!$AY$5:$AY$13, 1, FALSE), "")</f>
        <v/>
      </c>
      <c r="AH79" s="619" t="str">
        <f>IFERROR(VLOOKUP(N79, '【参考】数式用'!$BA$2:$BB$50, 2, FALSE), "")</f>
        <v/>
      </c>
      <c r="AI79" s="620" t="str">
        <f t="shared" si="1"/>
        <v/>
      </c>
      <c r="AJ79" s="621" t="str">
        <f t="shared" si="2"/>
        <v/>
      </c>
      <c r="AK79" s="622"/>
      <c r="AL79" s="622"/>
      <c r="AM79" s="514"/>
      <c r="AN79" s="514"/>
      <c r="AO79" s="514"/>
      <c r="AP79" s="514"/>
      <c r="AQ79" s="514"/>
      <c r="AR79" s="514"/>
      <c r="AS79" s="514"/>
      <c r="AT79" s="514"/>
      <c r="AU79" s="2"/>
      <c r="AV79" s="2"/>
      <c r="AW79" s="2"/>
      <c r="AX79" s="2"/>
      <c r="AY79" s="2"/>
      <c r="AZ79" s="2"/>
    </row>
    <row r="80" ht="30.0" customHeight="1">
      <c r="A80" s="625">
        <v>67.0</v>
      </c>
      <c r="B80" s="626" t="str">
        <f>IF('基本情報入力シート'!C105="","",'基本情報入力シート'!C105)</f>
        <v/>
      </c>
      <c r="C80" s="17"/>
      <c r="D80" s="17"/>
      <c r="E80" s="17"/>
      <c r="F80" s="17"/>
      <c r="G80" s="17"/>
      <c r="H80" s="17"/>
      <c r="I80" s="18"/>
      <c r="J80" s="627" t="str">
        <f>IF('基本情報入力シート'!M105="","",'基本情報入力シート'!M105)</f>
        <v/>
      </c>
      <c r="K80" s="628" t="str">
        <f>IF('基本情報入力シート'!R105="","",'基本情報入力シート'!R105)</f>
        <v/>
      </c>
      <c r="L80" s="628" t="str">
        <f>IF('基本情報入力シート'!W105="","",'基本情報入力シート'!W105)</f>
        <v/>
      </c>
      <c r="M80" s="627" t="str">
        <f>IF('基本情報入力シート'!X105="","",'基本情報入力シート'!X105)</f>
        <v/>
      </c>
      <c r="N80" s="629" t="str">
        <f>IF('基本情報入力シート'!Y105="","",'基本情報入力シート'!Y105)</f>
        <v/>
      </c>
      <c r="O80" s="630"/>
      <c r="P80" s="642"/>
      <c r="Q80" s="632"/>
      <c r="R80" s="18"/>
      <c r="S80" s="633" t="str">
        <f>IFERROR(ROUNDDOWN(Q80*VLOOKUP(N80,'【参考】数式用'!$AR$2:$AW$50,MATCH(P80,'【参考】数式用'!$AT$4:$AW$4)+2,FALSE)*0.5, 0), "")</f>
        <v/>
      </c>
      <c r="T80" s="640"/>
      <c r="U80" s="615" t="str">
        <f>IFERROR(IF(AG80&lt;&gt;"",Q80*VLOOKUP(N80,'【参考】数式用'!$AG$2:$AL$50,MATCH(P80,'【参考】数式用'!$AI$4:$AL$4,0)+2,0), ""), "")</f>
        <v/>
      </c>
      <c r="V80" s="634"/>
      <c r="W80" s="635"/>
      <c r="X80" s="450"/>
      <c r="Y80" s="631"/>
      <c r="Z80" s="636"/>
      <c r="AA80" s="615" t="str">
        <f>IFERROR(IF(Y80="ー", "", ROUNDDOWN(Z80*VLOOKUP(N80,'【参考】数式用'!$AR$2:$AW$50,MATCH(Y80,'【参考】数式用'!$AT$4:$AW$4)+2,FALSE)*0.5, 0)), "")</f>
        <v/>
      </c>
      <c r="AB80" s="637"/>
      <c r="AC80" s="632" t="str">
        <f>IFERROR(IF(AG80&lt;&gt;"",Z80*VLOOKUP(N80,'【参考】数式用'!$AG$2:$AL$50,MATCH(Y80,'【参考】数式用'!$AI$4:$AL$4,0)+2,0), ""), "")</f>
        <v/>
      </c>
      <c r="AD80" s="18"/>
      <c r="AE80" s="638"/>
      <c r="AF80" s="639"/>
      <c r="AG80" s="618" t="str">
        <f>IFERROR(VLOOKUP(O80, '【参考】数式用'!$AY$5:$AY$13, 1, FALSE), "")</f>
        <v/>
      </c>
      <c r="AH80" s="619" t="str">
        <f>IFERROR(VLOOKUP(N80, '【参考】数式用'!$BA$2:$BB$50, 2, FALSE), "")</f>
        <v/>
      </c>
      <c r="AI80" s="620" t="str">
        <f t="shared" si="1"/>
        <v/>
      </c>
      <c r="AJ80" s="621" t="str">
        <f t="shared" si="2"/>
        <v/>
      </c>
      <c r="AK80" s="622"/>
      <c r="AL80" s="622"/>
      <c r="AM80" s="514"/>
      <c r="AN80" s="514"/>
      <c r="AO80" s="514"/>
      <c r="AP80" s="514"/>
      <c r="AQ80" s="514"/>
      <c r="AR80" s="514"/>
      <c r="AS80" s="514"/>
      <c r="AT80" s="514"/>
      <c r="AU80" s="2"/>
      <c r="AV80" s="2"/>
      <c r="AW80" s="2"/>
      <c r="AX80" s="2"/>
      <c r="AY80" s="2"/>
      <c r="AZ80" s="2"/>
    </row>
    <row r="81" ht="30.0" customHeight="1">
      <c r="A81" s="625">
        <v>68.0</v>
      </c>
      <c r="B81" s="626" t="str">
        <f>IF('基本情報入力シート'!C106="","",'基本情報入力シート'!C106)</f>
        <v/>
      </c>
      <c r="C81" s="17"/>
      <c r="D81" s="17"/>
      <c r="E81" s="17"/>
      <c r="F81" s="17"/>
      <c r="G81" s="17"/>
      <c r="H81" s="17"/>
      <c r="I81" s="18"/>
      <c r="J81" s="627" t="str">
        <f>IF('基本情報入力シート'!M106="","",'基本情報入力シート'!M106)</f>
        <v/>
      </c>
      <c r="K81" s="628" t="str">
        <f>IF('基本情報入力シート'!R106="","",'基本情報入力シート'!R106)</f>
        <v/>
      </c>
      <c r="L81" s="628" t="str">
        <f>IF('基本情報入力シート'!W106="","",'基本情報入力シート'!W106)</f>
        <v/>
      </c>
      <c r="M81" s="627" t="str">
        <f>IF('基本情報入力シート'!X106="","",'基本情報入力シート'!X106)</f>
        <v/>
      </c>
      <c r="N81" s="629" t="str">
        <f>IF('基本情報入力シート'!Y106="","",'基本情報入力シート'!Y106)</f>
        <v/>
      </c>
      <c r="O81" s="630"/>
      <c r="P81" s="642"/>
      <c r="Q81" s="632"/>
      <c r="R81" s="18"/>
      <c r="S81" s="633" t="str">
        <f>IFERROR(ROUNDDOWN(Q81*VLOOKUP(N81,'【参考】数式用'!$AR$2:$AW$50,MATCH(P81,'【参考】数式用'!$AT$4:$AW$4)+2,FALSE)*0.5, 0), "")</f>
        <v/>
      </c>
      <c r="T81" s="640"/>
      <c r="U81" s="615" t="str">
        <f>IFERROR(IF(AG81&lt;&gt;"",Q81*VLOOKUP(N81,'【参考】数式用'!$AG$2:$AL$50,MATCH(P81,'【参考】数式用'!$AI$4:$AL$4,0)+2,0), ""), "")</f>
        <v/>
      </c>
      <c r="V81" s="634"/>
      <c r="W81" s="635"/>
      <c r="X81" s="450"/>
      <c r="Y81" s="631"/>
      <c r="Z81" s="636"/>
      <c r="AA81" s="615" t="str">
        <f>IFERROR(IF(Y81="ー", "", ROUNDDOWN(Z81*VLOOKUP(N81,'【参考】数式用'!$AR$2:$AW$50,MATCH(Y81,'【参考】数式用'!$AT$4:$AW$4)+2,FALSE)*0.5, 0)), "")</f>
        <v/>
      </c>
      <c r="AB81" s="637"/>
      <c r="AC81" s="632" t="str">
        <f>IFERROR(IF(AG81&lt;&gt;"",Z81*VLOOKUP(N81,'【参考】数式用'!$AG$2:$AL$50,MATCH(Y81,'【参考】数式用'!$AI$4:$AL$4,0)+2,0), ""), "")</f>
        <v/>
      </c>
      <c r="AD81" s="18"/>
      <c r="AE81" s="638"/>
      <c r="AF81" s="639"/>
      <c r="AG81" s="618" t="str">
        <f>IFERROR(VLOOKUP(O81, '【参考】数式用'!$AY$5:$AY$13, 1, FALSE), "")</f>
        <v/>
      </c>
      <c r="AH81" s="619" t="str">
        <f>IFERROR(VLOOKUP(N81, '【参考】数式用'!$BA$2:$BB$50, 2, FALSE), "")</f>
        <v/>
      </c>
      <c r="AI81" s="620" t="str">
        <f t="shared" si="1"/>
        <v/>
      </c>
      <c r="AJ81" s="621" t="str">
        <f t="shared" si="2"/>
        <v/>
      </c>
      <c r="AK81" s="622"/>
      <c r="AL81" s="622"/>
      <c r="AM81" s="514"/>
      <c r="AN81" s="514"/>
      <c r="AO81" s="514"/>
      <c r="AP81" s="514"/>
      <c r="AQ81" s="514"/>
      <c r="AR81" s="514"/>
      <c r="AS81" s="514"/>
      <c r="AT81" s="514"/>
      <c r="AU81" s="2"/>
      <c r="AV81" s="2"/>
      <c r="AW81" s="2"/>
      <c r="AX81" s="2"/>
      <c r="AY81" s="2"/>
      <c r="AZ81" s="2"/>
    </row>
    <row r="82" ht="30.0" customHeight="1">
      <c r="A82" s="625">
        <v>69.0</v>
      </c>
      <c r="B82" s="626" t="str">
        <f>IF('基本情報入力シート'!C107="","",'基本情報入力シート'!C107)</f>
        <v/>
      </c>
      <c r="C82" s="17"/>
      <c r="D82" s="17"/>
      <c r="E82" s="17"/>
      <c r="F82" s="17"/>
      <c r="G82" s="17"/>
      <c r="H82" s="17"/>
      <c r="I82" s="18"/>
      <c r="J82" s="627" t="str">
        <f>IF('基本情報入力シート'!M107="","",'基本情報入力シート'!M107)</f>
        <v/>
      </c>
      <c r="K82" s="628" t="str">
        <f>IF('基本情報入力シート'!R107="","",'基本情報入力シート'!R107)</f>
        <v/>
      </c>
      <c r="L82" s="628" t="str">
        <f>IF('基本情報入力シート'!W107="","",'基本情報入力シート'!W107)</f>
        <v/>
      </c>
      <c r="M82" s="627" t="str">
        <f>IF('基本情報入力シート'!X107="","",'基本情報入力シート'!X107)</f>
        <v/>
      </c>
      <c r="N82" s="629" t="str">
        <f>IF('基本情報入力シート'!Y107="","",'基本情報入力シート'!Y107)</f>
        <v/>
      </c>
      <c r="O82" s="630"/>
      <c r="P82" s="642"/>
      <c r="Q82" s="632"/>
      <c r="R82" s="18"/>
      <c r="S82" s="633" t="str">
        <f>IFERROR(ROUNDDOWN(Q82*VLOOKUP(N82,'【参考】数式用'!$AR$2:$AW$50,MATCH(P82,'【参考】数式用'!$AT$4:$AW$4)+2,FALSE)*0.5, 0), "")</f>
        <v/>
      </c>
      <c r="T82" s="640"/>
      <c r="U82" s="615" t="str">
        <f>IFERROR(IF(AG82&lt;&gt;"",Q82*VLOOKUP(N82,'【参考】数式用'!$AG$2:$AL$50,MATCH(P82,'【参考】数式用'!$AI$4:$AL$4,0)+2,0), ""), "")</f>
        <v/>
      </c>
      <c r="V82" s="634"/>
      <c r="W82" s="635"/>
      <c r="X82" s="450"/>
      <c r="Y82" s="631"/>
      <c r="Z82" s="636"/>
      <c r="AA82" s="615" t="str">
        <f>IFERROR(IF(Y82="ー", "", ROUNDDOWN(Z82*VLOOKUP(N82,'【参考】数式用'!$AR$2:$AW$50,MATCH(Y82,'【参考】数式用'!$AT$4:$AW$4)+2,FALSE)*0.5, 0)), "")</f>
        <v/>
      </c>
      <c r="AB82" s="637"/>
      <c r="AC82" s="632" t="str">
        <f>IFERROR(IF(AG82&lt;&gt;"",Z82*VLOOKUP(N82,'【参考】数式用'!$AG$2:$AL$50,MATCH(Y82,'【参考】数式用'!$AI$4:$AL$4,0)+2,0), ""), "")</f>
        <v/>
      </c>
      <c r="AD82" s="18"/>
      <c r="AE82" s="638"/>
      <c r="AF82" s="639"/>
      <c r="AG82" s="618" t="str">
        <f>IFERROR(VLOOKUP(O82, '【参考】数式用'!$AY$5:$AY$13, 1, FALSE), "")</f>
        <v/>
      </c>
      <c r="AH82" s="619" t="str">
        <f>IFERROR(VLOOKUP(N82, '【参考】数式用'!$BA$2:$BB$50, 2, FALSE), "")</f>
        <v/>
      </c>
      <c r="AI82" s="620" t="str">
        <f t="shared" si="1"/>
        <v/>
      </c>
      <c r="AJ82" s="621" t="str">
        <f t="shared" si="2"/>
        <v/>
      </c>
      <c r="AK82" s="622"/>
      <c r="AL82" s="622"/>
      <c r="AM82" s="514"/>
      <c r="AN82" s="514"/>
      <c r="AO82" s="514"/>
      <c r="AP82" s="514"/>
      <c r="AQ82" s="514"/>
      <c r="AR82" s="514"/>
      <c r="AS82" s="514"/>
      <c r="AT82" s="514"/>
      <c r="AU82" s="2"/>
      <c r="AV82" s="2"/>
      <c r="AW82" s="2"/>
      <c r="AX82" s="2"/>
      <c r="AY82" s="2"/>
      <c r="AZ82" s="2"/>
    </row>
    <row r="83" ht="30.0" customHeight="1">
      <c r="A83" s="625">
        <v>70.0</v>
      </c>
      <c r="B83" s="626" t="str">
        <f>IF('基本情報入力シート'!C108="","",'基本情報入力シート'!C108)</f>
        <v/>
      </c>
      <c r="C83" s="17"/>
      <c r="D83" s="17"/>
      <c r="E83" s="17"/>
      <c r="F83" s="17"/>
      <c r="G83" s="17"/>
      <c r="H83" s="17"/>
      <c r="I83" s="18"/>
      <c r="J83" s="627" t="str">
        <f>IF('基本情報入力シート'!M108="","",'基本情報入力シート'!M108)</f>
        <v/>
      </c>
      <c r="K83" s="628" t="str">
        <f>IF('基本情報入力シート'!R108="","",'基本情報入力シート'!R108)</f>
        <v/>
      </c>
      <c r="L83" s="628" t="str">
        <f>IF('基本情報入力シート'!W108="","",'基本情報入力シート'!W108)</f>
        <v/>
      </c>
      <c r="M83" s="627" t="str">
        <f>IF('基本情報入力シート'!X108="","",'基本情報入力シート'!X108)</f>
        <v/>
      </c>
      <c r="N83" s="629" t="str">
        <f>IF('基本情報入力シート'!Y108="","",'基本情報入力シート'!Y108)</f>
        <v/>
      </c>
      <c r="O83" s="630"/>
      <c r="P83" s="642"/>
      <c r="Q83" s="632"/>
      <c r="R83" s="18"/>
      <c r="S83" s="633" t="str">
        <f>IFERROR(ROUNDDOWN(Q83*VLOOKUP(N83,'【参考】数式用'!$AR$2:$AW$50,MATCH(P83,'【参考】数式用'!$AT$4:$AW$4)+2,FALSE)*0.5, 0), "")</f>
        <v/>
      </c>
      <c r="T83" s="640"/>
      <c r="U83" s="615" t="str">
        <f>IFERROR(IF(AG83&lt;&gt;"",Q83*VLOOKUP(N83,'【参考】数式用'!$AG$2:$AL$50,MATCH(P83,'【参考】数式用'!$AI$4:$AL$4,0)+2,0), ""), "")</f>
        <v/>
      </c>
      <c r="V83" s="634"/>
      <c r="W83" s="635"/>
      <c r="X83" s="450"/>
      <c r="Y83" s="631"/>
      <c r="Z83" s="636"/>
      <c r="AA83" s="615" t="str">
        <f>IFERROR(IF(Y83="ー", "", ROUNDDOWN(Z83*VLOOKUP(N83,'【参考】数式用'!$AR$2:$AW$50,MATCH(Y83,'【参考】数式用'!$AT$4:$AW$4)+2,FALSE)*0.5, 0)), "")</f>
        <v/>
      </c>
      <c r="AB83" s="637"/>
      <c r="AC83" s="632" t="str">
        <f>IFERROR(IF(AG83&lt;&gt;"",Z83*VLOOKUP(N83,'【参考】数式用'!$AG$2:$AL$50,MATCH(Y83,'【参考】数式用'!$AI$4:$AL$4,0)+2,0), ""), "")</f>
        <v/>
      </c>
      <c r="AD83" s="18"/>
      <c r="AE83" s="638"/>
      <c r="AF83" s="639"/>
      <c r="AG83" s="618" t="str">
        <f>IFERROR(VLOOKUP(O83, '【参考】数式用'!$AY$5:$AY$13, 1, FALSE), "")</f>
        <v/>
      </c>
      <c r="AH83" s="619" t="str">
        <f>IFERROR(VLOOKUP(N83, '【参考】数式用'!$BA$2:$BB$50, 2, FALSE), "")</f>
        <v/>
      </c>
      <c r="AI83" s="620" t="str">
        <f t="shared" si="1"/>
        <v/>
      </c>
      <c r="AJ83" s="621" t="str">
        <f t="shared" si="2"/>
        <v/>
      </c>
      <c r="AK83" s="622"/>
      <c r="AL83" s="622"/>
      <c r="AM83" s="514"/>
      <c r="AN83" s="514"/>
      <c r="AO83" s="514"/>
      <c r="AP83" s="514"/>
      <c r="AQ83" s="514"/>
      <c r="AR83" s="514"/>
      <c r="AS83" s="514"/>
      <c r="AT83" s="514"/>
      <c r="AU83" s="2"/>
      <c r="AV83" s="2"/>
      <c r="AW83" s="2"/>
      <c r="AX83" s="2"/>
      <c r="AY83" s="2"/>
      <c r="AZ83" s="2"/>
    </row>
    <row r="84" ht="30.0" customHeight="1">
      <c r="A84" s="625">
        <v>71.0</v>
      </c>
      <c r="B84" s="626" t="str">
        <f>IF('基本情報入力シート'!C109="","",'基本情報入力シート'!C109)</f>
        <v/>
      </c>
      <c r="C84" s="17"/>
      <c r="D84" s="17"/>
      <c r="E84" s="17"/>
      <c r="F84" s="17"/>
      <c r="G84" s="17"/>
      <c r="H84" s="17"/>
      <c r="I84" s="18"/>
      <c r="J84" s="627" t="str">
        <f>IF('基本情報入力シート'!M109="","",'基本情報入力シート'!M109)</f>
        <v/>
      </c>
      <c r="K84" s="628" t="str">
        <f>IF('基本情報入力シート'!R109="","",'基本情報入力シート'!R109)</f>
        <v/>
      </c>
      <c r="L84" s="628" t="str">
        <f>IF('基本情報入力シート'!W109="","",'基本情報入力シート'!W109)</f>
        <v/>
      </c>
      <c r="M84" s="627" t="str">
        <f>IF('基本情報入力シート'!X109="","",'基本情報入力シート'!X109)</f>
        <v/>
      </c>
      <c r="N84" s="629" t="str">
        <f>IF('基本情報入力シート'!Y109="","",'基本情報入力シート'!Y109)</f>
        <v/>
      </c>
      <c r="O84" s="630"/>
      <c r="P84" s="642"/>
      <c r="Q84" s="632"/>
      <c r="R84" s="18"/>
      <c r="S84" s="633" t="str">
        <f>IFERROR(ROUNDDOWN(Q84*VLOOKUP(N84,'【参考】数式用'!$AR$2:$AW$50,MATCH(P84,'【参考】数式用'!$AT$4:$AW$4)+2,FALSE)*0.5, 0), "")</f>
        <v/>
      </c>
      <c r="T84" s="640"/>
      <c r="U84" s="615" t="str">
        <f>IFERROR(IF(AG84&lt;&gt;"",Q84*VLOOKUP(N84,'【参考】数式用'!$AG$2:$AL$50,MATCH(P84,'【参考】数式用'!$AI$4:$AL$4,0)+2,0), ""), "")</f>
        <v/>
      </c>
      <c r="V84" s="634"/>
      <c r="W84" s="635"/>
      <c r="X84" s="450"/>
      <c r="Y84" s="631"/>
      <c r="Z84" s="636"/>
      <c r="AA84" s="615" t="str">
        <f>IFERROR(IF(Y84="ー", "", ROUNDDOWN(Z84*VLOOKUP(N84,'【参考】数式用'!$AR$2:$AW$50,MATCH(Y84,'【参考】数式用'!$AT$4:$AW$4)+2,FALSE)*0.5, 0)), "")</f>
        <v/>
      </c>
      <c r="AB84" s="637"/>
      <c r="AC84" s="632" t="str">
        <f>IFERROR(IF(AG84&lt;&gt;"",Z84*VLOOKUP(N84,'【参考】数式用'!$AG$2:$AL$50,MATCH(Y84,'【参考】数式用'!$AI$4:$AL$4,0)+2,0), ""), "")</f>
        <v/>
      </c>
      <c r="AD84" s="18"/>
      <c r="AE84" s="638"/>
      <c r="AF84" s="639"/>
      <c r="AG84" s="618" t="str">
        <f>IFERROR(VLOOKUP(O84, '【参考】数式用'!$AY$5:$AY$13, 1, FALSE), "")</f>
        <v/>
      </c>
      <c r="AH84" s="619" t="str">
        <f>IFERROR(VLOOKUP(N84, '【参考】数式用'!$BA$2:$BB$50, 2, FALSE), "")</f>
        <v/>
      </c>
      <c r="AI84" s="620" t="str">
        <f t="shared" si="1"/>
        <v/>
      </c>
      <c r="AJ84" s="621" t="str">
        <f t="shared" si="2"/>
        <v/>
      </c>
      <c r="AK84" s="622"/>
      <c r="AL84" s="622"/>
      <c r="AM84" s="514"/>
      <c r="AN84" s="514"/>
      <c r="AO84" s="514"/>
      <c r="AP84" s="514"/>
      <c r="AQ84" s="514"/>
      <c r="AR84" s="514"/>
      <c r="AS84" s="514"/>
      <c r="AT84" s="514"/>
      <c r="AU84" s="2"/>
      <c r="AV84" s="2"/>
      <c r="AW84" s="2"/>
      <c r="AX84" s="2"/>
      <c r="AY84" s="2"/>
      <c r="AZ84" s="2"/>
    </row>
    <row r="85" ht="30.0" customHeight="1">
      <c r="A85" s="625">
        <v>72.0</v>
      </c>
      <c r="B85" s="626" t="str">
        <f>IF('基本情報入力シート'!C110="","",'基本情報入力シート'!C110)</f>
        <v/>
      </c>
      <c r="C85" s="17"/>
      <c r="D85" s="17"/>
      <c r="E85" s="17"/>
      <c r="F85" s="17"/>
      <c r="G85" s="17"/>
      <c r="H85" s="17"/>
      <c r="I85" s="18"/>
      <c r="J85" s="627" t="str">
        <f>IF('基本情報入力シート'!M110="","",'基本情報入力シート'!M110)</f>
        <v/>
      </c>
      <c r="K85" s="628" t="str">
        <f>IF('基本情報入力シート'!R110="","",'基本情報入力シート'!R110)</f>
        <v/>
      </c>
      <c r="L85" s="628" t="str">
        <f>IF('基本情報入力シート'!W110="","",'基本情報入力シート'!W110)</f>
        <v/>
      </c>
      <c r="M85" s="627" t="str">
        <f>IF('基本情報入力シート'!X110="","",'基本情報入力シート'!X110)</f>
        <v/>
      </c>
      <c r="N85" s="629" t="str">
        <f>IF('基本情報入力シート'!Y110="","",'基本情報入力シート'!Y110)</f>
        <v/>
      </c>
      <c r="O85" s="630"/>
      <c r="P85" s="642"/>
      <c r="Q85" s="632"/>
      <c r="R85" s="18"/>
      <c r="S85" s="633" t="str">
        <f>IFERROR(ROUNDDOWN(Q85*VLOOKUP(N85,'【参考】数式用'!$AR$2:$AW$50,MATCH(P85,'【参考】数式用'!$AT$4:$AW$4)+2,FALSE)*0.5, 0), "")</f>
        <v/>
      </c>
      <c r="T85" s="640"/>
      <c r="U85" s="615" t="str">
        <f>IFERROR(IF(AG85&lt;&gt;"",Q85*VLOOKUP(N85,'【参考】数式用'!$AG$2:$AL$50,MATCH(P85,'【参考】数式用'!$AI$4:$AL$4,0)+2,0), ""), "")</f>
        <v/>
      </c>
      <c r="V85" s="634"/>
      <c r="W85" s="635"/>
      <c r="X85" s="450"/>
      <c r="Y85" s="631"/>
      <c r="Z85" s="636"/>
      <c r="AA85" s="615" t="str">
        <f>IFERROR(IF(Y85="ー", "", ROUNDDOWN(Z85*VLOOKUP(N85,'【参考】数式用'!$AR$2:$AW$50,MATCH(Y85,'【参考】数式用'!$AT$4:$AW$4)+2,FALSE)*0.5, 0)), "")</f>
        <v/>
      </c>
      <c r="AB85" s="637"/>
      <c r="AC85" s="632" t="str">
        <f>IFERROR(IF(AG85&lt;&gt;"",Z85*VLOOKUP(N85,'【参考】数式用'!$AG$2:$AL$50,MATCH(Y85,'【参考】数式用'!$AI$4:$AL$4,0)+2,0), ""), "")</f>
        <v/>
      </c>
      <c r="AD85" s="18"/>
      <c r="AE85" s="638"/>
      <c r="AF85" s="639"/>
      <c r="AG85" s="618" t="str">
        <f>IFERROR(VLOOKUP(O85, '【参考】数式用'!$AY$5:$AY$13, 1, FALSE), "")</f>
        <v/>
      </c>
      <c r="AH85" s="619" t="str">
        <f>IFERROR(VLOOKUP(N85, '【参考】数式用'!$BA$2:$BB$50, 2, FALSE), "")</f>
        <v/>
      </c>
      <c r="AI85" s="620" t="str">
        <f t="shared" si="1"/>
        <v/>
      </c>
      <c r="AJ85" s="621" t="str">
        <f t="shared" si="2"/>
        <v/>
      </c>
      <c r="AK85" s="622"/>
      <c r="AL85" s="622"/>
      <c r="AM85" s="514"/>
      <c r="AN85" s="514"/>
      <c r="AO85" s="514"/>
      <c r="AP85" s="514"/>
      <c r="AQ85" s="514"/>
      <c r="AR85" s="514"/>
      <c r="AS85" s="514"/>
      <c r="AT85" s="514"/>
      <c r="AU85" s="2"/>
      <c r="AV85" s="2"/>
      <c r="AW85" s="2"/>
      <c r="AX85" s="2"/>
      <c r="AY85" s="2"/>
      <c r="AZ85" s="2"/>
    </row>
    <row r="86" ht="30.0" customHeight="1">
      <c r="A86" s="625">
        <v>73.0</v>
      </c>
      <c r="B86" s="626" t="str">
        <f>IF('基本情報入力シート'!C111="","",'基本情報入力シート'!C111)</f>
        <v/>
      </c>
      <c r="C86" s="17"/>
      <c r="D86" s="17"/>
      <c r="E86" s="17"/>
      <c r="F86" s="17"/>
      <c r="G86" s="17"/>
      <c r="H86" s="17"/>
      <c r="I86" s="18"/>
      <c r="J86" s="627" t="str">
        <f>IF('基本情報入力シート'!M111="","",'基本情報入力シート'!M111)</f>
        <v/>
      </c>
      <c r="K86" s="628" t="str">
        <f>IF('基本情報入力シート'!R111="","",'基本情報入力シート'!R111)</f>
        <v/>
      </c>
      <c r="L86" s="628" t="str">
        <f>IF('基本情報入力シート'!W111="","",'基本情報入力シート'!W111)</f>
        <v/>
      </c>
      <c r="M86" s="627" t="str">
        <f>IF('基本情報入力シート'!X111="","",'基本情報入力シート'!X111)</f>
        <v/>
      </c>
      <c r="N86" s="629" t="str">
        <f>IF('基本情報入力シート'!Y111="","",'基本情報入力シート'!Y111)</f>
        <v/>
      </c>
      <c r="O86" s="630"/>
      <c r="P86" s="642"/>
      <c r="Q86" s="632"/>
      <c r="R86" s="18"/>
      <c r="S86" s="633" t="str">
        <f>IFERROR(ROUNDDOWN(Q86*VLOOKUP(N86,'【参考】数式用'!$AR$2:$AW$50,MATCH(P86,'【参考】数式用'!$AT$4:$AW$4)+2,FALSE)*0.5, 0), "")</f>
        <v/>
      </c>
      <c r="T86" s="640"/>
      <c r="U86" s="615" t="str">
        <f>IFERROR(IF(AG86&lt;&gt;"",Q86*VLOOKUP(N86,'【参考】数式用'!$AG$2:$AL$50,MATCH(P86,'【参考】数式用'!$AI$4:$AL$4,0)+2,0), ""), "")</f>
        <v/>
      </c>
      <c r="V86" s="634"/>
      <c r="W86" s="635"/>
      <c r="X86" s="450"/>
      <c r="Y86" s="631"/>
      <c r="Z86" s="636"/>
      <c r="AA86" s="615" t="str">
        <f>IFERROR(IF(Y86="ー", "", ROUNDDOWN(Z86*VLOOKUP(N86,'【参考】数式用'!$AR$2:$AW$50,MATCH(Y86,'【参考】数式用'!$AT$4:$AW$4)+2,FALSE)*0.5, 0)), "")</f>
        <v/>
      </c>
      <c r="AB86" s="637"/>
      <c r="AC86" s="632" t="str">
        <f>IFERROR(IF(AG86&lt;&gt;"",Z86*VLOOKUP(N86,'【参考】数式用'!$AG$2:$AL$50,MATCH(Y86,'【参考】数式用'!$AI$4:$AL$4,0)+2,0), ""), "")</f>
        <v/>
      </c>
      <c r="AD86" s="18"/>
      <c r="AE86" s="638"/>
      <c r="AF86" s="639"/>
      <c r="AG86" s="618" t="str">
        <f>IFERROR(VLOOKUP(O86, '【参考】数式用'!$AY$5:$AY$13, 1, FALSE), "")</f>
        <v/>
      </c>
      <c r="AH86" s="619" t="str">
        <f>IFERROR(VLOOKUP(N86, '【参考】数式用'!$BA$2:$BB$50, 2, FALSE), "")</f>
        <v/>
      </c>
      <c r="AI86" s="620" t="str">
        <f t="shared" si="1"/>
        <v/>
      </c>
      <c r="AJ86" s="621" t="str">
        <f t="shared" si="2"/>
        <v/>
      </c>
      <c r="AK86" s="622"/>
      <c r="AL86" s="622"/>
      <c r="AM86" s="514"/>
      <c r="AN86" s="514"/>
      <c r="AO86" s="514"/>
      <c r="AP86" s="514"/>
      <c r="AQ86" s="514"/>
      <c r="AR86" s="514"/>
      <c r="AS86" s="514"/>
      <c r="AT86" s="514"/>
      <c r="AU86" s="2"/>
      <c r="AV86" s="2"/>
      <c r="AW86" s="2"/>
      <c r="AX86" s="2"/>
      <c r="AY86" s="2"/>
      <c r="AZ86" s="2"/>
    </row>
    <row r="87" ht="30.0" customHeight="1">
      <c r="A87" s="625">
        <v>74.0</v>
      </c>
      <c r="B87" s="626" t="str">
        <f>IF('基本情報入力シート'!C112="","",'基本情報入力シート'!C112)</f>
        <v/>
      </c>
      <c r="C87" s="17"/>
      <c r="D87" s="17"/>
      <c r="E87" s="17"/>
      <c r="F87" s="17"/>
      <c r="G87" s="17"/>
      <c r="H87" s="17"/>
      <c r="I87" s="18"/>
      <c r="J87" s="627" t="str">
        <f>IF('基本情報入力シート'!M112="","",'基本情報入力シート'!M112)</f>
        <v/>
      </c>
      <c r="K87" s="628" t="str">
        <f>IF('基本情報入力シート'!R112="","",'基本情報入力シート'!R112)</f>
        <v/>
      </c>
      <c r="L87" s="628" t="str">
        <f>IF('基本情報入力シート'!W112="","",'基本情報入力シート'!W112)</f>
        <v/>
      </c>
      <c r="M87" s="627" t="str">
        <f>IF('基本情報入力シート'!X112="","",'基本情報入力シート'!X112)</f>
        <v/>
      </c>
      <c r="N87" s="629" t="str">
        <f>IF('基本情報入力シート'!Y112="","",'基本情報入力シート'!Y112)</f>
        <v/>
      </c>
      <c r="O87" s="630"/>
      <c r="P87" s="642"/>
      <c r="Q87" s="632"/>
      <c r="R87" s="18"/>
      <c r="S87" s="633" t="str">
        <f>IFERROR(ROUNDDOWN(Q87*VLOOKUP(N87,'【参考】数式用'!$AR$2:$AW$50,MATCH(P87,'【参考】数式用'!$AT$4:$AW$4)+2,FALSE)*0.5, 0), "")</f>
        <v/>
      </c>
      <c r="T87" s="640"/>
      <c r="U87" s="615" t="str">
        <f>IFERROR(IF(AG87&lt;&gt;"",Q87*VLOOKUP(N87,'【参考】数式用'!$AG$2:$AL$50,MATCH(P87,'【参考】数式用'!$AI$4:$AL$4,0)+2,0), ""), "")</f>
        <v/>
      </c>
      <c r="V87" s="634"/>
      <c r="W87" s="635"/>
      <c r="X87" s="450"/>
      <c r="Y87" s="631"/>
      <c r="Z87" s="636"/>
      <c r="AA87" s="615" t="str">
        <f>IFERROR(IF(Y87="ー", "", ROUNDDOWN(Z87*VLOOKUP(N87,'【参考】数式用'!$AR$2:$AW$50,MATCH(Y87,'【参考】数式用'!$AT$4:$AW$4)+2,FALSE)*0.5, 0)), "")</f>
        <v/>
      </c>
      <c r="AB87" s="637"/>
      <c r="AC87" s="632" t="str">
        <f>IFERROR(IF(AG87&lt;&gt;"",Z87*VLOOKUP(N87,'【参考】数式用'!$AG$2:$AL$50,MATCH(Y87,'【参考】数式用'!$AI$4:$AL$4,0)+2,0), ""), "")</f>
        <v/>
      </c>
      <c r="AD87" s="18"/>
      <c r="AE87" s="638"/>
      <c r="AF87" s="639"/>
      <c r="AG87" s="618" t="str">
        <f>IFERROR(VLOOKUP(O87, '【参考】数式用'!$AY$5:$AY$13, 1, FALSE), "")</f>
        <v/>
      </c>
      <c r="AH87" s="619" t="str">
        <f>IFERROR(VLOOKUP(N87, '【参考】数式用'!$BA$2:$BB$50, 2, FALSE), "")</f>
        <v/>
      </c>
      <c r="AI87" s="620" t="str">
        <f t="shared" si="1"/>
        <v/>
      </c>
      <c r="AJ87" s="621" t="str">
        <f t="shared" si="2"/>
        <v/>
      </c>
      <c r="AK87" s="622"/>
      <c r="AL87" s="622"/>
      <c r="AM87" s="514"/>
      <c r="AN87" s="514"/>
      <c r="AO87" s="514"/>
      <c r="AP87" s="514"/>
      <c r="AQ87" s="514"/>
      <c r="AR87" s="514"/>
      <c r="AS87" s="514"/>
      <c r="AT87" s="514"/>
      <c r="AU87" s="2"/>
      <c r="AV87" s="2"/>
      <c r="AW87" s="2"/>
      <c r="AX87" s="2"/>
      <c r="AY87" s="2"/>
      <c r="AZ87" s="2"/>
    </row>
    <row r="88" ht="30.0" customHeight="1">
      <c r="A88" s="625">
        <v>75.0</v>
      </c>
      <c r="B88" s="626" t="str">
        <f>IF('基本情報入力シート'!C113="","",'基本情報入力シート'!C113)</f>
        <v/>
      </c>
      <c r="C88" s="17"/>
      <c r="D88" s="17"/>
      <c r="E88" s="17"/>
      <c r="F88" s="17"/>
      <c r="G88" s="17"/>
      <c r="H88" s="17"/>
      <c r="I88" s="18"/>
      <c r="J88" s="627" t="str">
        <f>IF('基本情報入力シート'!M113="","",'基本情報入力シート'!M113)</f>
        <v/>
      </c>
      <c r="K88" s="628" t="str">
        <f>IF('基本情報入力シート'!R113="","",'基本情報入力シート'!R113)</f>
        <v/>
      </c>
      <c r="L88" s="628" t="str">
        <f>IF('基本情報入力シート'!W113="","",'基本情報入力シート'!W113)</f>
        <v/>
      </c>
      <c r="M88" s="627" t="str">
        <f>IF('基本情報入力シート'!X113="","",'基本情報入力シート'!X113)</f>
        <v/>
      </c>
      <c r="N88" s="629" t="str">
        <f>IF('基本情報入力シート'!Y113="","",'基本情報入力シート'!Y113)</f>
        <v/>
      </c>
      <c r="O88" s="630"/>
      <c r="P88" s="642"/>
      <c r="Q88" s="632"/>
      <c r="R88" s="18"/>
      <c r="S88" s="633" t="str">
        <f>IFERROR(ROUNDDOWN(Q88*VLOOKUP(N88,'【参考】数式用'!$AR$2:$AW$50,MATCH(P88,'【参考】数式用'!$AT$4:$AW$4)+2,FALSE)*0.5, 0), "")</f>
        <v/>
      </c>
      <c r="T88" s="640"/>
      <c r="U88" s="615" t="str">
        <f>IFERROR(IF(AG88&lt;&gt;"",Q88*VLOOKUP(N88,'【参考】数式用'!$AG$2:$AL$50,MATCH(P88,'【参考】数式用'!$AI$4:$AL$4,0)+2,0), ""), "")</f>
        <v/>
      </c>
      <c r="V88" s="634"/>
      <c r="W88" s="635"/>
      <c r="X88" s="450"/>
      <c r="Y88" s="631"/>
      <c r="Z88" s="636"/>
      <c r="AA88" s="615" t="str">
        <f>IFERROR(IF(Y88="ー", "", ROUNDDOWN(Z88*VLOOKUP(N88,'【参考】数式用'!$AR$2:$AW$50,MATCH(Y88,'【参考】数式用'!$AT$4:$AW$4)+2,FALSE)*0.5, 0)), "")</f>
        <v/>
      </c>
      <c r="AB88" s="637"/>
      <c r="AC88" s="632" t="str">
        <f>IFERROR(IF(AG88&lt;&gt;"",Z88*VLOOKUP(N88,'【参考】数式用'!$AG$2:$AL$50,MATCH(Y88,'【参考】数式用'!$AI$4:$AL$4,0)+2,0), ""), "")</f>
        <v/>
      </c>
      <c r="AD88" s="18"/>
      <c r="AE88" s="638"/>
      <c r="AF88" s="639"/>
      <c r="AG88" s="618" t="str">
        <f>IFERROR(VLOOKUP(O88, '【参考】数式用'!$AY$5:$AY$13, 1, FALSE), "")</f>
        <v/>
      </c>
      <c r="AH88" s="619" t="str">
        <f>IFERROR(VLOOKUP(N88, '【参考】数式用'!$BA$2:$BB$50, 2, FALSE), "")</f>
        <v/>
      </c>
      <c r="AI88" s="620" t="str">
        <f t="shared" si="1"/>
        <v/>
      </c>
      <c r="AJ88" s="621" t="str">
        <f t="shared" si="2"/>
        <v/>
      </c>
      <c r="AK88" s="622"/>
      <c r="AL88" s="622"/>
      <c r="AM88" s="514"/>
      <c r="AN88" s="514"/>
      <c r="AO88" s="514"/>
      <c r="AP88" s="514"/>
      <c r="AQ88" s="514"/>
      <c r="AR88" s="514"/>
      <c r="AS88" s="514"/>
      <c r="AT88" s="514"/>
      <c r="AU88" s="2"/>
      <c r="AV88" s="2"/>
      <c r="AW88" s="2"/>
      <c r="AX88" s="2"/>
      <c r="AY88" s="2"/>
      <c r="AZ88" s="2"/>
    </row>
    <row r="89" ht="30.0" customHeight="1">
      <c r="A89" s="625">
        <v>76.0</v>
      </c>
      <c r="B89" s="626" t="str">
        <f>IF('基本情報入力シート'!C114="","",'基本情報入力シート'!C114)</f>
        <v/>
      </c>
      <c r="C89" s="17"/>
      <c r="D89" s="17"/>
      <c r="E89" s="17"/>
      <c r="F89" s="17"/>
      <c r="G89" s="17"/>
      <c r="H89" s="17"/>
      <c r="I89" s="18"/>
      <c r="J89" s="627" t="str">
        <f>IF('基本情報入力シート'!M114="","",'基本情報入力シート'!M114)</f>
        <v/>
      </c>
      <c r="K89" s="628" t="str">
        <f>IF('基本情報入力シート'!R114="","",'基本情報入力シート'!R114)</f>
        <v/>
      </c>
      <c r="L89" s="628" t="str">
        <f>IF('基本情報入力シート'!W114="","",'基本情報入力シート'!W114)</f>
        <v/>
      </c>
      <c r="M89" s="627" t="str">
        <f>IF('基本情報入力シート'!X114="","",'基本情報入力シート'!X114)</f>
        <v/>
      </c>
      <c r="N89" s="629" t="str">
        <f>IF('基本情報入力シート'!Y114="","",'基本情報入力シート'!Y114)</f>
        <v/>
      </c>
      <c r="O89" s="630"/>
      <c r="P89" s="642"/>
      <c r="Q89" s="632"/>
      <c r="R89" s="18"/>
      <c r="S89" s="633" t="str">
        <f>IFERROR(ROUNDDOWN(Q89*VLOOKUP(N89,'【参考】数式用'!$AR$2:$AW$50,MATCH(P89,'【参考】数式用'!$AT$4:$AW$4)+2,FALSE)*0.5, 0), "")</f>
        <v/>
      </c>
      <c r="T89" s="640"/>
      <c r="U89" s="615" t="str">
        <f>IFERROR(IF(AG89&lt;&gt;"",Q89*VLOOKUP(N89,'【参考】数式用'!$AG$2:$AL$50,MATCH(P89,'【参考】数式用'!$AI$4:$AL$4,0)+2,0), ""), "")</f>
        <v/>
      </c>
      <c r="V89" s="634"/>
      <c r="W89" s="635"/>
      <c r="X89" s="450"/>
      <c r="Y89" s="631"/>
      <c r="Z89" s="636"/>
      <c r="AA89" s="615" t="str">
        <f>IFERROR(IF(Y89="ー", "", ROUNDDOWN(Z89*VLOOKUP(N89,'【参考】数式用'!$AR$2:$AW$50,MATCH(Y89,'【参考】数式用'!$AT$4:$AW$4)+2,FALSE)*0.5, 0)), "")</f>
        <v/>
      </c>
      <c r="AB89" s="637"/>
      <c r="AC89" s="632" t="str">
        <f>IFERROR(IF(AG89&lt;&gt;"",Z89*VLOOKUP(N89,'【参考】数式用'!$AG$2:$AL$50,MATCH(Y89,'【参考】数式用'!$AI$4:$AL$4,0)+2,0), ""), "")</f>
        <v/>
      </c>
      <c r="AD89" s="18"/>
      <c r="AE89" s="638"/>
      <c r="AF89" s="639"/>
      <c r="AG89" s="618" t="str">
        <f>IFERROR(VLOOKUP(O89, '【参考】数式用'!$AY$5:$AY$13, 1, FALSE), "")</f>
        <v/>
      </c>
      <c r="AH89" s="619" t="str">
        <f>IFERROR(VLOOKUP(N89, '【参考】数式用'!$BA$2:$BB$50, 2, FALSE), "")</f>
        <v/>
      </c>
      <c r="AI89" s="620" t="str">
        <f t="shared" si="1"/>
        <v/>
      </c>
      <c r="AJ89" s="621" t="str">
        <f t="shared" si="2"/>
        <v/>
      </c>
      <c r="AK89" s="622"/>
      <c r="AL89" s="622"/>
      <c r="AM89" s="514"/>
      <c r="AN89" s="514"/>
      <c r="AO89" s="514"/>
      <c r="AP89" s="514"/>
      <c r="AQ89" s="514"/>
      <c r="AR89" s="514"/>
      <c r="AS89" s="514"/>
      <c r="AT89" s="514"/>
      <c r="AU89" s="2"/>
      <c r="AV89" s="2"/>
      <c r="AW89" s="2"/>
      <c r="AX89" s="2"/>
      <c r="AY89" s="2"/>
      <c r="AZ89" s="2"/>
    </row>
    <row r="90" ht="30.0" customHeight="1">
      <c r="A90" s="625">
        <v>77.0</v>
      </c>
      <c r="B90" s="626" t="str">
        <f>IF('基本情報入力シート'!C115="","",'基本情報入力シート'!C115)</f>
        <v/>
      </c>
      <c r="C90" s="17"/>
      <c r="D90" s="17"/>
      <c r="E90" s="17"/>
      <c r="F90" s="17"/>
      <c r="G90" s="17"/>
      <c r="H90" s="17"/>
      <c r="I90" s="18"/>
      <c r="J90" s="627" t="str">
        <f>IF('基本情報入力シート'!M115="","",'基本情報入力シート'!M115)</f>
        <v/>
      </c>
      <c r="K90" s="628" t="str">
        <f>IF('基本情報入力シート'!R115="","",'基本情報入力シート'!R115)</f>
        <v/>
      </c>
      <c r="L90" s="628" t="str">
        <f>IF('基本情報入力シート'!W115="","",'基本情報入力シート'!W115)</f>
        <v/>
      </c>
      <c r="M90" s="627" t="str">
        <f>IF('基本情報入力シート'!X115="","",'基本情報入力シート'!X115)</f>
        <v/>
      </c>
      <c r="N90" s="629" t="str">
        <f>IF('基本情報入力シート'!Y115="","",'基本情報入力シート'!Y115)</f>
        <v/>
      </c>
      <c r="O90" s="630"/>
      <c r="P90" s="642"/>
      <c r="Q90" s="632"/>
      <c r="R90" s="18"/>
      <c r="S90" s="633" t="str">
        <f>IFERROR(ROUNDDOWN(Q90*VLOOKUP(N90,'【参考】数式用'!$AR$2:$AW$50,MATCH(P90,'【参考】数式用'!$AT$4:$AW$4)+2,FALSE)*0.5, 0), "")</f>
        <v/>
      </c>
      <c r="T90" s="640"/>
      <c r="U90" s="615" t="str">
        <f>IFERROR(IF(AG90&lt;&gt;"",Q90*VLOOKUP(N90,'【参考】数式用'!$AG$2:$AL$50,MATCH(P90,'【参考】数式用'!$AI$4:$AL$4,0)+2,0), ""), "")</f>
        <v/>
      </c>
      <c r="V90" s="634"/>
      <c r="W90" s="635"/>
      <c r="X90" s="450"/>
      <c r="Y90" s="631"/>
      <c r="Z90" s="636"/>
      <c r="AA90" s="615" t="str">
        <f>IFERROR(IF(Y90="ー", "", ROUNDDOWN(Z90*VLOOKUP(N90,'【参考】数式用'!$AR$2:$AW$50,MATCH(Y90,'【参考】数式用'!$AT$4:$AW$4)+2,FALSE)*0.5, 0)), "")</f>
        <v/>
      </c>
      <c r="AB90" s="637"/>
      <c r="AC90" s="632" t="str">
        <f>IFERROR(IF(AG90&lt;&gt;"",Z90*VLOOKUP(N90,'【参考】数式用'!$AG$2:$AL$50,MATCH(Y90,'【参考】数式用'!$AI$4:$AL$4,0)+2,0), ""), "")</f>
        <v/>
      </c>
      <c r="AD90" s="18"/>
      <c r="AE90" s="638"/>
      <c r="AF90" s="639"/>
      <c r="AG90" s="618" t="str">
        <f>IFERROR(VLOOKUP(O90, '【参考】数式用'!$AY$5:$AY$13, 1, FALSE), "")</f>
        <v/>
      </c>
      <c r="AH90" s="619" t="str">
        <f>IFERROR(VLOOKUP(N90, '【参考】数式用'!$BA$2:$BB$50, 2, FALSE), "")</f>
        <v/>
      </c>
      <c r="AI90" s="620" t="str">
        <f t="shared" si="1"/>
        <v/>
      </c>
      <c r="AJ90" s="621" t="str">
        <f t="shared" si="2"/>
        <v/>
      </c>
      <c r="AK90" s="622"/>
      <c r="AL90" s="622"/>
      <c r="AM90" s="514"/>
      <c r="AN90" s="514"/>
      <c r="AO90" s="514"/>
      <c r="AP90" s="514"/>
      <c r="AQ90" s="514"/>
      <c r="AR90" s="514"/>
      <c r="AS90" s="514"/>
      <c r="AT90" s="514"/>
      <c r="AU90" s="2"/>
      <c r="AV90" s="2"/>
      <c r="AW90" s="2"/>
      <c r="AX90" s="2"/>
      <c r="AY90" s="2"/>
      <c r="AZ90" s="2"/>
    </row>
    <row r="91" ht="30.0" customHeight="1">
      <c r="A91" s="625">
        <v>78.0</v>
      </c>
      <c r="B91" s="626" t="str">
        <f>IF('基本情報入力シート'!C116="","",'基本情報入力シート'!C116)</f>
        <v/>
      </c>
      <c r="C91" s="17"/>
      <c r="D91" s="17"/>
      <c r="E91" s="17"/>
      <c r="F91" s="17"/>
      <c r="G91" s="17"/>
      <c r="H91" s="17"/>
      <c r="I91" s="18"/>
      <c r="J91" s="627" t="str">
        <f>IF('基本情報入力シート'!M116="","",'基本情報入力シート'!M116)</f>
        <v/>
      </c>
      <c r="K91" s="628" t="str">
        <f>IF('基本情報入力シート'!R116="","",'基本情報入力シート'!R116)</f>
        <v/>
      </c>
      <c r="L91" s="628" t="str">
        <f>IF('基本情報入力シート'!W116="","",'基本情報入力シート'!W116)</f>
        <v/>
      </c>
      <c r="M91" s="627" t="str">
        <f>IF('基本情報入力シート'!X116="","",'基本情報入力シート'!X116)</f>
        <v/>
      </c>
      <c r="N91" s="629" t="str">
        <f>IF('基本情報入力シート'!Y116="","",'基本情報入力シート'!Y116)</f>
        <v/>
      </c>
      <c r="O91" s="630"/>
      <c r="P91" s="642"/>
      <c r="Q91" s="632"/>
      <c r="R91" s="18"/>
      <c r="S91" s="633" t="str">
        <f>IFERROR(ROUNDDOWN(Q91*VLOOKUP(N91,'【参考】数式用'!$AR$2:$AW$50,MATCH(P91,'【参考】数式用'!$AT$4:$AW$4)+2,FALSE)*0.5, 0), "")</f>
        <v/>
      </c>
      <c r="T91" s="640"/>
      <c r="U91" s="615" t="str">
        <f>IFERROR(IF(AG91&lt;&gt;"",Q91*VLOOKUP(N91,'【参考】数式用'!$AG$2:$AL$50,MATCH(P91,'【参考】数式用'!$AI$4:$AL$4,0)+2,0), ""), "")</f>
        <v/>
      </c>
      <c r="V91" s="634"/>
      <c r="W91" s="635"/>
      <c r="X91" s="450"/>
      <c r="Y91" s="631"/>
      <c r="Z91" s="636"/>
      <c r="AA91" s="615" t="str">
        <f>IFERROR(IF(Y91="ー", "", ROUNDDOWN(Z91*VLOOKUP(N91,'【参考】数式用'!$AR$2:$AW$50,MATCH(Y91,'【参考】数式用'!$AT$4:$AW$4)+2,FALSE)*0.5, 0)), "")</f>
        <v/>
      </c>
      <c r="AB91" s="637"/>
      <c r="AC91" s="632" t="str">
        <f>IFERROR(IF(AG91&lt;&gt;"",Z91*VLOOKUP(N91,'【参考】数式用'!$AG$2:$AL$50,MATCH(Y91,'【参考】数式用'!$AI$4:$AL$4,0)+2,0), ""), "")</f>
        <v/>
      </c>
      <c r="AD91" s="18"/>
      <c r="AE91" s="638"/>
      <c r="AF91" s="639"/>
      <c r="AG91" s="618" t="str">
        <f>IFERROR(VLOOKUP(O91, '【参考】数式用'!$AY$5:$AY$13, 1, FALSE), "")</f>
        <v/>
      </c>
      <c r="AH91" s="619" t="str">
        <f>IFERROR(VLOOKUP(N91, '【参考】数式用'!$BA$2:$BB$50, 2, FALSE), "")</f>
        <v/>
      </c>
      <c r="AI91" s="620" t="str">
        <f t="shared" si="1"/>
        <v/>
      </c>
      <c r="AJ91" s="621" t="str">
        <f t="shared" si="2"/>
        <v/>
      </c>
      <c r="AK91" s="622"/>
      <c r="AL91" s="622"/>
      <c r="AM91" s="514"/>
      <c r="AN91" s="514"/>
      <c r="AO91" s="514"/>
      <c r="AP91" s="514"/>
      <c r="AQ91" s="514"/>
      <c r="AR91" s="514"/>
      <c r="AS91" s="514"/>
      <c r="AT91" s="514"/>
      <c r="AU91" s="2"/>
      <c r="AV91" s="2"/>
      <c r="AW91" s="2"/>
      <c r="AX91" s="2"/>
      <c r="AY91" s="2"/>
      <c r="AZ91" s="2"/>
    </row>
    <row r="92" ht="30.0" customHeight="1">
      <c r="A92" s="625">
        <v>79.0</v>
      </c>
      <c r="B92" s="626" t="str">
        <f>IF('基本情報入力シート'!C117="","",'基本情報入力シート'!C117)</f>
        <v/>
      </c>
      <c r="C92" s="17"/>
      <c r="D92" s="17"/>
      <c r="E92" s="17"/>
      <c r="F92" s="17"/>
      <c r="G92" s="17"/>
      <c r="H92" s="17"/>
      <c r="I92" s="18"/>
      <c r="J92" s="627" t="str">
        <f>IF('基本情報入力シート'!M117="","",'基本情報入力シート'!M117)</f>
        <v/>
      </c>
      <c r="K92" s="628" t="str">
        <f>IF('基本情報入力シート'!R117="","",'基本情報入力シート'!R117)</f>
        <v/>
      </c>
      <c r="L92" s="628" t="str">
        <f>IF('基本情報入力シート'!W117="","",'基本情報入力シート'!W117)</f>
        <v/>
      </c>
      <c r="M92" s="627" t="str">
        <f>IF('基本情報入力シート'!X117="","",'基本情報入力シート'!X117)</f>
        <v/>
      </c>
      <c r="N92" s="629" t="str">
        <f>IF('基本情報入力シート'!Y117="","",'基本情報入力シート'!Y117)</f>
        <v/>
      </c>
      <c r="O92" s="630"/>
      <c r="P92" s="642"/>
      <c r="Q92" s="632"/>
      <c r="R92" s="18"/>
      <c r="S92" s="633" t="str">
        <f>IFERROR(ROUNDDOWN(Q92*VLOOKUP(N92,'【参考】数式用'!$AR$2:$AW$50,MATCH(P92,'【参考】数式用'!$AT$4:$AW$4)+2,FALSE)*0.5, 0), "")</f>
        <v/>
      </c>
      <c r="T92" s="640"/>
      <c r="U92" s="615" t="str">
        <f>IFERROR(IF(AG92&lt;&gt;"",Q92*VLOOKUP(N92,'【参考】数式用'!$AG$2:$AL$50,MATCH(P92,'【参考】数式用'!$AI$4:$AL$4,0)+2,0), ""), "")</f>
        <v/>
      </c>
      <c r="V92" s="634"/>
      <c r="W92" s="635"/>
      <c r="X92" s="450"/>
      <c r="Y92" s="631"/>
      <c r="Z92" s="636"/>
      <c r="AA92" s="615" t="str">
        <f>IFERROR(IF(Y92="ー", "", ROUNDDOWN(Z92*VLOOKUP(N92,'【参考】数式用'!$AR$2:$AW$50,MATCH(Y92,'【参考】数式用'!$AT$4:$AW$4)+2,FALSE)*0.5, 0)), "")</f>
        <v/>
      </c>
      <c r="AB92" s="637"/>
      <c r="AC92" s="632" t="str">
        <f>IFERROR(IF(AG92&lt;&gt;"",Z92*VLOOKUP(N92,'【参考】数式用'!$AG$2:$AL$50,MATCH(Y92,'【参考】数式用'!$AI$4:$AL$4,0)+2,0), ""), "")</f>
        <v/>
      </c>
      <c r="AD92" s="18"/>
      <c r="AE92" s="638"/>
      <c r="AF92" s="639"/>
      <c r="AG92" s="618" t="str">
        <f>IFERROR(VLOOKUP(O92, '【参考】数式用'!$AY$5:$AY$13, 1, FALSE), "")</f>
        <v/>
      </c>
      <c r="AH92" s="619" t="str">
        <f>IFERROR(VLOOKUP(N92, '【参考】数式用'!$BA$2:$BB$50, 2, FALSE), "")</f>
        <v/>
      </c>
      <c r="AI92" s="620" t="str">
        <f t="shared" si="1"/>
        <v/>
      </c>
      <c r="AJ92" s="621" t="str">
        <f t="shared" si="2"/>
        <v/>
      </c>
      <c r="AK92" s="622"/>
      <c r="AL92" s="622"/>
      <c r="AM92" s="514"/>
      <c r="AN92" s="514"/>
      <c r="AO92" s="514"/>
      <c r="AP92" s="514"/>
      <c r="AQ92" s="514"/>
      <c r="AR92" s="514"/>
      <c r="AS92" s="514"/>
      <c r="AT92" s="514"/>
      <c r="AU92" s="2"/>
      <c r="AV92" s="2"/>
      <c r="AW92" s="2"/>
      <c r="AX92" s="2"/>
      <c r="AY92" s="2"/>
      <c r="AZ92" s="2"/>
    </row>
    <row r="93" ht="30.0" customHeight="1">
      <c r="A93" s="625">
        <v>80.0</v>
      </c>
      <c r="B93" s="626" t="str">
        <f>IF('基本情報入力シート'!C118="","",'基本情報入力シート'!C118)</f>
        <v/>
      </c>
      <c r="C93" s="17"/>
      <c r="D93" s="17"/>
      <c r="E93" s="17"/>
      <c r="F93" s="17"/>
      <c r="G93" s="17"/>
      <c r="H93" s="17"/>
      <c r="I93" s="18"/>
      <c r="J93" s="627" t="str">
        <f>IF('基本情報入力シート'!M118="","",'基本情報入力シート'!M118)</f>
        <v/>
      </c>
      <c r="K93" s="628" t="str">
        <f>IF('基本情報入力シート'!R118="","",'基本情報入力シート'!R118)</f>
        <v/>
      </c>
      <c r="L93" s="628" t="str">
        <f>IF('基本情報入力シート'!W118="","",'基本情報入力シート'!W118)</f>
        <v/>
      </c>
      <c r="M93" s="627" t="str">
        <f>IF('基本情報入力シート'!X118="","",'基本情報入力シート'!X118)</f>
        <v/>
      </c>
      <c r="N93" s="629" t="str">
        <f>IF('基本情報入力シート'!Y118="","",'基本情報入力シート'!Y118)</f>
        <v/>
      </c>
      <c r="O93" s="630"/>
      <c r="P93" s="642"/>
      <c r="Q93" s="632"/>
      <c r="R93" s="18"/>
      <c r="S93" s="633" t="str">
        <f>IFERROR(ROUNDDOWN(Q93*VLOOKUP(N93,'【参考】数式用'!$AR$2:$AW$50,MATCH(P93,'【参考】数式用'!$AT$4:$AW$4)+2,FALSE)*0.5, 0), "")</f>
        <v/>
      </c>
      <c r="T93" s="640"/>
      <c r="U93" s="615" t="str">
        <f>IFERROR(IF(AG93&lt;&gt;"",Q93*VLOOKUP(N93,'【参考】数式用'!$AG$2:$AL$50,MATCH(P93,'【参考】数式用'!$AI$4:$AL$4,0)+2,0), ""), "")</f>
        <v/>
      </c>
      <c r="V93" s="634"/>
      <c r="W93" s="635"/>
      <c r="X93" s="450"/>
      <c r="Y93" s="631"/>
      <c r="Z93" s="636"/>
      <c r="AA93" s="615" t="str">
        <f>IFERROR(IF(Y93="ー", "", ROUNDDOWN(Z93*VLOOKUP(N93,'【参考】数式用'!$AR$2:$AW$50,MATCH(Y93,'【参考】数式用'!$AT$4:$AW$4)+2,FALSE)*0.5, 0)), "")</f>
        <v/>
      </c>
      <c r="AB93" s="637"/>
      <c r="AC93" s="632" t="str">
        <f>IFERROR(IF(AG93&lt;&gt;"",Z93*VLOOKUP(N93,'【参考】数式用'!$AG$2:$AL$50,MATCH(Y93,'【参考】数式用'!$AI$4:$AL$4,0)+2,0), ""), "")</f>
        <v/>
      </c>
      <c r="AD93" s="18"/>
      <c r="AE93" s="638"/>
      <c r="AF93" s="639"/>
      <c r="AG93" s="618" t="str">
        <f>IFERROR(VLOOKUP(O93, '【参考】数式用'!$AY$5:$AY$13, 1, FALSE), "")</f>
        <v/>
      </c>
      <c r="AH93" s="619" t="str">
        <f>IFERROR(VLOOKUP(N93, '【参考】数式用'!$BA$2:$BB$50, 2, FALSE), "")</f>
        <v/>
      </c>
      <c r="AI93" s="620" t="str">
        <f t="shared" si="1"/>
        <v/>
      </c>
      <c r="AJ93" s="621" t="str">
        <f t="shared" si="2"/>
        <v/>
      </c>
      <c r="AK93" s="622"/>
      <c r="AL93" s="622"/>
      <c r="AM93" s="514"/>
      <c r="AN93" s="514"/>
      <c r="AO93" s="514"/>
      <c r="AP93" s="514"/>
      <c r="AQ93" s="514"/>
      <c r="AR93" s="514"/>
      <c r="AS93" s="514"/>
      <c r="AT93" s="514"/>
      <c r="AU93" s="2"/>
      <c r="AV93" s="2"/>
      <c r="AW93" s="2"/>
      <c r="AX93" s="2"/>
      <c r="AY93" s="2"/>
      <c r="AZ93" s="2"/>
    </row>
    <row r="94" ht="30.0" customHeight="1">
      <c r="A94" s="625">
        <v>81.0</v>
      </c>
      <c r="B94" s="626" t="str">
        <f>IF('基本情報入力シート'!C119="","",'基本情報入力シート'!C119)</f>
        <v/>
      </c>
      <c r="C94" s="17"/>
      <c r="D94" s="17"/>
      <c r="E94" s="17"/>
      <c r="F94" s="17"/>
      <c r="G94" s="17"/>
      <c r="H94" s="17"/>
      <c r="I94" s="18"/>
      <c r="J94" s="627" t="str">
        <f>IF('基本情報入力シート'!M119="","",'基本情報入力シート'!M119)</f>
        <v/>
      </c>
      <c r="K94" s="628" t="str">
        <f>IF('基本情報入力シート'!R119="","",'基本情報入力シート'!R119)</f>
        <v/>
      </c>
      <c r="L94" s="628" t="str">
        <f>IF('基本情報入力シート'!W119="","",'基本情報入力シート'!W119)</f>
        <v/>
      </c>
      <c r="M94" s="627" t="str">
        <f>IF('基本情報入力シート'!X119="","",'基本情報入力シート'!X119)</f>
        <v/>
      </c>
      <c r="N94" s="629" t="str">
        <f>IF('基本情報入力シート'!Y119="","",'基本情報入力シート'!Y119)</f>
        <v/>
      </c>
      <c r="O94" s="630"/>
      <c r="P94" s="642"/>
      <c r="Q94" s="632"/>
      <c r="R94" s="18"/>
      <c r="S94" s="633" t="str">
        <f>IFERROR(ROUNDDOWN(Q94*VLOOKUP(N94,'【参考】数式用'!$AR$2:$AW$50,MATCH(P94,'【参考】数式用'!$AT$4:$AW$4)+2,FALSE)*0.5, 0), "")</f>
        <v/>
      </c>
      <c r="T94" s="640"/>
      <c r="U94" s="615" t="str">
        <f>IFERROR(IF(AG94&lt;&gt;"",Q94*VLOOKUP(N94,'【参考】数式用'!$AG$2:$AL$50,MATCH(P94,'【参考】数式用'!$AI$4:$AL$4,0)+2,0), ""), "")</f>
        <v/>
      </c>
      <c r="V94" s="634"/>
      <c r="W94" s="635"/>
      <c r="X94" s="450"/>
      <c r="Y94" s="631"/>
      <c r="Z94" s="636"/>
      <c r="AA94" s="615" t="str">
        <f>IFERROR(IF(Y94="ー", "", ROUNDDOWN(Z94*VLOOKUP(N94,'【参考】数式用'!$AR$2:$AW$50,MATCH(Y94,'【参考】数式用'!$AT$4:$AW$4)+2,FALSE)*0.5, 0)), "")</f>
        <v/>
      </c>
      <c r="AB94" s="637"/>
      <c r="AC94" s="632" t="str">
        <f>IFERROR(IF(AG94&lt;&gt;"",Z94*VLOOKUP(N94,'【参考】数式用'!$AG$2:$AL$50,MATCH(Y94,'【参考】数式用'!$AI$4:$AL$4,0)+2,0), ""), "")</f>
        <v/>
      </c>
      <c r="AD94" s="18"/>
      <c r="AE94" s="638"/>
      <c r="AF94" s="639"/>
      <c r="AG94" s="618" t="str">
        <f>IFERROR(VLOOKUP(O94, '【参考】数式用'!$AY$5:$AY$13, 1, FALSE), "")</f>
        <v/>
      </c>
      <c r="AH94" s="619" t="str">
        <f>IFERROR(VLOOKUP(N94, '【参考】数式用'!$BA$2:$BB$50, 2, FALSE), "")</f>
        <v/>
      </c>
      <c r="AI94" s="620" t="str">
        <f t="shared" si="1"/>
        <v/>
      </c>
      <c r="AJ94" s="621" t="str">
        <f t="shared" si="2"/>
        <v/>
      </c>
      <c r="AK94" s="622"/>
      <c r="AL94" s="622"/>
      <c r="AM94" s="514"/>
      <c r="AN94" s="514"/>
      <c r="AO94" s="514"/>
      <c r="AP94" s="514"/>
      <c r="AQ94" s="514"/>
      <c r="AR94" s="514"/>
      <c r="AS94" s="514"/>
      <c r="AT94" s="514"/>
      <c r="AU94" s="2"/>
      <c r="AV94" s="2"/>
      <c r="AW94" s="2"/>
      <c r="AX94" s="2"/>
      <c r="AY94" s="2"/>
      <c r="AZ94" s="2"/>
    </row>
    <row r="95" ht="30.0" customHeight="1">
      <c r="A95" s="625">
        <v>82.0</v>
      </c>
      <c r="B95" s="626" t="str">
        <f>IF('基本情報入力シート'!C120="","",'基本情報入力シート'!C120)</f>
        <v/>
      </c>
      <c r="C95" s="17"/>
      <c r="D95" s="17"/>
      <c r="E95" s="17"/>
      <c r="F95" s="17"/>
      <c r="G95" s="17"/>
      <c r="H95" s="17"/>
      <c r="I95" s="18"/>
      <c r="J95" s="627" t="str">
        <f>IF('基本情報入力シート'!M120="","",'基本情報入力シート'!M120)</f>
        <v/>
      </c>
      <c r="K95" s="628" t="str">
        <f>IF('基本情報入力シート'!R120="","",'基本情報入力シート'!R120)</f>
        <v/>
      </c>
      <c r="L95" s="628" t="str">
        <f>IF('基本情報入力シート'!W120="","",'基本情報入力シート'!W120)</f>
        <v/>
      </c>
      <c r="M95" s="627" t="str">
        <f>IF('基本情報入力シート'!X120="","",'基本情報入力シート'!X120)</f>
        <v/>
      </c>
      <c r="N95" s="629" t="str">
        <f>IF('基本情報入力シート'!Y120="","",'基本情報入力シート'!Y120)</f>
        <v/>
      </c>
      <c r="O95" s="630"/>
      <c r="P95" s="642"/>
      <c r="Q95" s="632"/>
      <c r="R95" s="18"/>
      <c r="S95" s="633" t="str">
        <f>IFERROR(ROUNDDOWN(Q95*VLOOKUP(N95,'【参考】数式用'!$AR$2:$AW$50,MATCH(P95,'【参考】数式用'!$AT$4:$AW$4)+2,FALSE)*0.5, 0), "")</f>
        <v/>
      </c>
      <c r="T95" s="640"/>
      <c r="U95" s="615" t="str">
        <f>IFERROR(IF(AG95&lt;&gt;"",Q95*VLOOKUP(N95,'【参考】数式用'!$AG$2:$AL$50,MATCH(P95,'【参考】数式用'!$AI$4:$AL$4,0)+2,0), ""), "")</f>
        <v/>
      </c>
      <c r="V95" s="634"/>
      <c r="W95" s="635"/>
      <c r="X95" s="450"/>
      <c r="Y95" s="631"/>
      <c r="Z95" s="636"/>
      <c r="AA95" s="615" t="str">
        <f>IFERROR(IF(Y95="ー", "", ROUNDDOWN(Z95*VLOOKUP(N95,'【参考】数式用'!$AR$2:$AW$50,MATCH(Y95,'【参考】数式用'!$AT$4:$AW$4)+2,FALSE)*0.5, 0)), "")</f>
        <v/>
      </c>
      <c r="AB95" s="637"/>
      <c r="AC95" s="632" t="str">
        <f>IFERROR(IF(AG95&lt;&gt;"",Z95*VLOOKUP(N95,'【参考】数式用'!$AG$2:$AL$50,MATCH(Y95,'【参考】数式用'!$AI$4:$AL$4,0)+2,0), ""), "")</f>
        <v/>
      </c>
      <c r="AD95" s="18"/>
      <c r="AE95" s="638"/>
      <c r="AF95" s="639"/>
      <c r="AG95" s="618" t="str">
        <f>IFERROR(VLOOKUP(O95, '【参考】数式用'!$AY$5:$AY$13, 1, FALSE), "")</f>
        <v/>
      </c>
      <c r="AH95" s="619" t="str">
        <f>IFERROR(VLOOKUP(N95, '【参考】数式用'!$BA$2:$BB$50, 2, FALSE), "")</f>
        <v/>
      </c>
      <c r="AI95" s="620" t="str">
        <f t="shared" si="1"/>
        <v/>
      </c>
      <c r="AJ95" s="621" t="str">
        <f t="shared" si="2"/>
        <v/>
      </c>
      <c r="AK95" s="622"/>
      <c r="AL95" s="622"/>
      <c r="AM95" s="514"/>
      <c r="AN95" s="514"/>
      <c r="AO95" s="514"/>
      <c r="AP95" s="514"/>
      <c r="AQ95" s="514"/>
      <c r="AR95" s="514"/>
      <c r="AS95" s="514"/>
      <c r="AT95" s="514"/>
      <c r="AU95" s="2"/>
      <c r="AV95" s="2"/>
      <c r="AW95" s="2"/>
      <c r="AX95" s="2"/>
      <c r="AY95" s="2"/>
      <c r="AZ95" s="2"/>
    </row>
    <row r="96" ht="30.0" customHeight="1">
      <c r="A96" s="625">
        <v>83.0</v>
      </c>
      <c r="B96" s="626" t="str">
        <f>IF('基本情報入力シート'!C121="","",'基本情報入力シート'!C121)</f>
        <v/>
      </c>
      <c r="C96" s="17"/>
      <c r="D96" s="17"/>
      <c r="E96" s="17"/>
      <c r="F96" s="17"/>
      <c r="G96" s="17"/>
      <c r="H96" s="17"/>
      <c r="I96" s="18"/>
      <c r="J96" s="627" t="str">
        <f>IF('基本情報入力シート'!M121="","",'基本情報入力シート'!M121)</f>
        <v/>
      </c>
      <c r="K96" s="628" t="str">
        <f>IF('基本情報入力シート'!R121="","",'基本情報入力シート'!R121)</f>
        <v/>
      </c>
      <c r="L96" s="628" t="str">
        <f>IF('基本情報入力シート'!W121="","",'基本情報入力シート'!W121)</f>
        <v/>
      </c>
      <c r="M96" s="627" t="str">
        <f>IF('基本情報入力シート'!X121="","",'基本情報入力シート'!X121)</f>
        <v/>
      </c>
      <c r="N96" s="629" t="str">
        <f>IF('基本情報入力シート'!Y121="","",'基本情報入力シート'!Y121)</f>
        <v/>
      </c>
      <c r="O96" s="630"/>
      <c r="P96" s="642"/>
      <c r="Q96" s="632"/>
      <c r="R96" s="18"/>
      <c r="S96" s="633" t="str">
        <f>IFERROR(ROUNDDOWN(Q96*VLOOKUP(N96,'【参考】数式用'!$AR$2:$AW$50,MATCH(P96,'【参考】数式用'!$AT$4:$AW$4)+2,FALSE)*0.5, 0), "")</f>
        <v/>
      </c>
      <c r="T96" s="640"/>
      <c r="U96" s="615" t="str">
        <f>IFERROR(IF(AG96&lt;&gt;"",Q96*VLOOKUP(N96,'【参考】数式用'!$AG$2:$AL$50,MATCH(P96,'【参考】数式用'!$AI$4:$AL$4,0)+2,0), ""), "")</f>
        <v/>
      </c>
      <c r="V96" s="634"/>
      <c r="W96" s="635"/>
      <c r="X96" s="450"/>
      <c r="Y96" s="631"/>
      <c r="Z96" s="636"/>
      <c r="AA96" s="615" t="str">
        <f>IFERROR(IF(Y96="ー", "", ROUNDDOWN(Z96*VLOOKUP(N96,'【参考】数式用'!$AR$2:$AW$50,MATCH(Y96,'【参考】数式用'!$AT$4:$AW$4)+2,FALSE)*0.5, 0)), "")</f>
        <v/>
      </c>
      <c r="AB96" s="637"/>
      <c r="AC96" s="632" t="str">
        <f>IFERROR(IF(AG96&lt;&gt;"",Z96*VLOOKUP(N96,'【参考】数式用'!$AG$2:$AL$50,MATCH(Y96,'【参考】数式用'!$AI$4:$AL$4,0)+2,0), ""), "")</f>
        <v/>
      </c>
      <c r="AD96" s="18"/>
      <c r="AE96" s="638"/>
      <c r="AF96" s="639"/>
      <c r="AG96" s="618" t="str">
        <f>IFERROR(VLOOKUP(O96, '【参考】数式用'!$AY$5:$AY$13, 1, FALSE), "")</f>
        <v/>
      </c>
      <c r="AH96" s="619" t="str">
        <f>IFERROR(VLOOKUP(N96, '【参考】数式用'!$BA$2:$BB$50, 2, FALSE), "")</f>
        <v/>
      </c>
      <c r="AI96" s="620" t="str">
        <f t="shared" si="1"/>
        <v/>
      </c>
      <c r="AJ96" s="621" t="str">
        <f t="shared" si="2"/>
        <v/>
      </c>
      <c r="AK96" s="622"/>
      <c r="AL96" s="622"/>
      <c r="AM96" s="514"/>
      <c r="AN96" s="514"/>
      <c r="AO96" s="514"/>
      <c r="AP96" s="514"/>
      <c r="AQ96" s="514"/>
      <c r="AR96" s="514"/>
      <c r="AS96" s="514"/>
      <c r="AT96" s="514"/>
      <c r="AU96" s="2"/>
      <c r="AV96" s="2"/>
      <c r="AW96" s="2"/>
      <c r="AX96" s="2"/>
      <c r="AY96" s="2"/>
      <c r="AZ96" s="2"/>
    </row>
    <row r="97" ht="30.0" customHeight="1">
      <c r="A97" s="625">
        <v>84.0</v>
      </c>
      <c r="B97" s="626" t="str">
        <f>IF('基本情報入力シート'!C122="","",'基本情報入力シート'!C122)</f>
        <v/>
      </c>
      <c r="C97" s="17"/>
      <c r="D97" s="17"/>
      <c r="E97" s="17"/>
      <c r="F97" s="17"/>
      <c r="G97" s="17"/>
      <c r="H97" s="17"/>
      <c r="I97" s="18"/>
      <c r="J97" s="627" t="str">
        <f>IF('基本情報入力シート'!M122="","",'基本情報入力シート'!M122)</f>
        <v/>
      </c>
      <c r="K97" s="628" t="str">
        <f>IF('基本情報入力シート'!R122="","",'基本情報入力シート'!R122)</f>
        <v/>
      </c>
      <c r="L97" s="628" t="str">
        <f>IF('基本情報入力シート'!W122="","",'基本情報入力シート'!W122)</f>
        <v/>
      </c>
      <c r="M97" s="627" t="str">
        <f>IF('基本情報入力シート'!X122="","",'基本情報入力シート'!X122)</f>
        <v/>
      </c>
      <c r="N97" s="629" t="str">
        <f>IF('基本情報入力シート'!Y122="","",'基本情報入力シート'!Y122)</f>
        <v/>
      </c>
      <c r="O97" s="630"/>
      <c r="P97" s="642"/>
      <c r="Q97" s="632"/>
      <c r="R97" s="18"/>
      <c r="S97" s="633" t="str">
        <f>IFERROR(ROUNDDOWN(Q97*VLOOKUP(N97,'【参考】数式用'!$AR$2:$AW$50,MATCH(P97,'【参考】数式用'!$AT$4:$AW$4)+2,FALSE)*0.5, 0), "")</f>
        <v/>
      </c>
      <c r="T97" s="640"/>
      <c r="U97" s="615" t="str">
        <f>IFERROR(IF(AG97&lt;&gt;"",Q97*VLOOKUP(N97,'【参考】数式用'!$AG$2:$AL$50,MATCH(P97,'【参考】数式用'!$AI$4:$AL$4,0)+2,0), ""), "")</f>
        <v/>
      </c>
      <c r="V97" s="634"/>
      <c r="W97" s="635"/>
      <c r="X97" s="450"/>
      <c r="Y97" s="631"/>
      <c r="Z97" s="636"/>
      <c r="AA97" s="615" t="str">
        <f>IFERROR(IF(Y97="ー", "", ROUNDDOWN(Z97*VLOOKUP(N97,'【参考】数式用'!$AR$2:$AW$50,MATCH(Y97,'【参考】数式用'!$AT$4:$AW$4)+2,FALSE)*0.5, 0)), "")</f>
        <v/>
      </c>
      <c r="AB97" s="637"/>
      <c r="AC97" s="632" t="str">
        <f>IFERROR(IF(AG97&lt;&gt;"",Z97*VLOOKUP(N97,'【参考】数式用'!$AG$2:$AL$50,MATCH(Y97,'【参考】数式用'!$AI$4:$AL$4,0)+2,0), ""), "")</f>
        <v/>
      </c>
      <c r="AD97" s="18"/>
      <c r="AE97" s="638"/>
      <c r="AF97" s="639"/>
      <c r="AG97" s="618" t="str">
        <f>IFERROR(VLOOKUP(O97, '【参考】数式用'!$AY$5:$AY$13, 1, FALSE), "")</f>
        <v/>
      </c>
      <c r="AH97" s="619" t="str">
        <f>IFERROR(VLOOKUP(N97, '【参考】数式用'!$BA$2:$BB$50, 2, FALSE), "")</f>
        <v/>
      </c>
      <c r="AI97" s="620" t="str">
        <f t="shared" si="1"/>
        <v/>
      </c>
      <c r="AJ97" s="621" t="str">
        <f t="shared" si="2"/>
        <v/>
      </c>
      <c r="AK97" s="622"/>
      <c r="AL97" s="622"/>
      <c r="AM97" s="514"/>
      <c r="AN97" s="514"/>
      <c r="AO97" s="514"/>
      <c r="AP97" s="514"/>
      <c r="AQ97" s="514"/>
      <c r="AR97" s="514"/>
      <c r="AS97" s="514"/>
      <c r="AT97" s="514"/>
      <c r="AU97" s="2"/>
      <c r="AV97" s="2"/>
      <c r="AW97" s="2"/>
      <c r="AX97" s="2"/>
      <c r="AY97" s="2"/>
      <c r="AZ97" s="2"/>
    </row>
    <row r="98" ht="30.0" customHeight="1">
      <c r="A98" s="625">
        <v>85.0</v>
      </c>
      <c r="B98" s="626" t="str">
        <f>IF('基本情報入力シート'!C123="","",'基本情報入力シート'!C123)</f>
        <v/>
      </c>
      <c r="C98" s="17"/>
      <c r="D98" s="17"/>
      <c r="E98" s="17"/>
      <c r="F98" s="17"/>
      <c r="G98" s="17"/>
      <c r="H98" s="17"/>
      <c r="I98" s="18"/>
      <c r="J98" s="627" t="str">
        <f>IF('基本情報入力シート'!M123="","",'基本情報入力シート'!M123)</f>
        <v/>
      </c>
      <c r="K98" s="628" t="str">
        <f>IF('基本情報入力シート'!R123="","",'基本情報入力シート'!R123)</f>
        <v/>
      </c>
      <c r="L98" s="628" t="str">
        <f>IF('基本情報入力シート'!W123="","",'基本情報入力シート'!W123)</f>
        <v/>
      </c>
      <c r="M98" s="627" t="str">
        <f>IF('基本情報入力シート'!X123="","",'基本情報入力シート'!X123)</f>
        <v/>
      </c>
      <c r="N98" s="629" t="str">
        <f>IF('基本情報入力シート'!Y123="","",'基本情報入力シート'!Y123)</f>
        <v/>
      </c>
      <c r="O98" s="630"/>
      <c r="P98" s="642"/>
      <c r="Q98" s="632"/>
      <c r="R98" s="18"/>
      <c r="S98" s="633" t="str">
        <f>IFERROR(ROUNDDOWN(Q98*VLOOKUP(N98,'【参考】数式用'!$AR$2:$AW$50,MATCH(P98,'【参考】数式用'!$AT$4:$AW$4)+2,FALSE)*0.5, 0), "")</f>
        <v/>
      </c>
      <c r="T98" s="640"/>
      <c r="U98" s="615" t="str">
        <f>IFERROR(IF(AG98&lt;&gt;"",Q98*VLOOKUP(N98,'【参考】数式用'!$AG$2:$AL$50,MATCH(P98,'【参考】数式用'!$AI$4:$AL$4,0)+2,0), ""), "")</f>
        <v/>
      </c>
      <c r="V98" s="634"/>
      <c r="W98" s="635"/>
      <c r="X98" s="450"/>
      <c r="Y98" s="631"/>
      <c r="Z98" s="636"/>
      <c r="AA98" s="615" t="str">
        <f>IFERROR(IF(Y98="ー", "", ROUNDDOWN(Z98*VLOOKUP(N98,'【参考】数式用'!$AR$2:$AW$50,MATCH(Y98,'【参考】数式用'!$AT$4:$AW$4)+2,FALSE)*0.5, 0)), "")</f>
        <v/>
      </c>
      <c r="AB98" s="637"/>
      <c r="AC98" s="632" t="str">
        <f>IFERROR(IF(AG98&lt;&gt;"",Z98*VLOOKUP(N98,'【参考】数式用'!$AG$2:$AL$50,MATCH(Y98,'【参考】数式用'!$AI$4:$AL$4,0)+2,0), ""), "")</f>
        <v/>
      </c>
      <c r="AD98" s="18"/>
      <c r="AE98" s="638"/>
      <c r="AF98" s="639"/>
      <c r="AG98" s="618" t="str">
        <f>IFERROR(VLOOKUP(O98, '【参考】数式用'!$AY$5:$AY$13, 1, FALSE), "")</f>
        <v/>
      </c>
      <c r="AH98" s="619" t="str">
        <f>IFERROR(VLOOKUP(N98, '【参考】数式用'!$BA$2:$BB$50, 2, FALSE), "")</f>
        <v/>
      </c>
      <c r="AI98" s="620" t="str">
        <f t="shared" si="1"/>
        <v/>
      </c>
      <c r="AJ98" s="621" t="str">
        <f t="shared" si="2"/>
        <v/>
      </c>
      <c r="AK98" s="622"/>
      <c r="AL98" s="622"/>
      <c r="AM98" s="514"/>
      <c r="AN98" s="514"/>
      <c r="AO98" s="514"/>
      <c r="AP98" s="514"/>
      <c r="AQ98" s="514"/>
      <c r="AR98" s="514"/>
      <c r="AS98" s="514"/>
      <c r="AT98" s="514"/>
      <c r="AU98" s="2"/>
      <c r="AV98" s="2"/>
      <c r="AW98" s="2"/>
      <c r="AX98" s="2"/>
      <c r="AY98" s="2"/>
      <c r="AZ98" s="2"/>
    </row>
    <row r="99" ht="30.0" customHeight="1">
      <c r="A99" s="625">
        <v>86.0</v>
      </c>
      <c r="B99" s="626" t="str">
        <f>IF('基本情報入力シート'!C124="","",'基本情報入力シート'!C124)</f>
        <v/>
      </c>
      <c r="C99" s="17"/>
      <c r="D99" s="17"/>
      <c r="E99" s="17"/>
      <c r="F99" s="17"/>
      <c r="G99" s="17"/>
      <c r="H99" s="17"/>
      <c r="I99" s="18"/>
      <c r="J99" s="627" t="str">
        <f>IF('基本情報入力シート'!M124="","",'基本情報入力シート'!M124)</f>
        <v/>
      </c>
      <c r="K99" s="628" t="str">
        <f>IF('基本情報入力シート'!R124="","",'基本情報入力シート'!R124)</f>
        <v/>
      </c>
      <c r="L99" s="628" t="str">
        <f>IF('基本情報入力シート'!W124="","",'基本情報入力シート'!W124)</f>
        <v/>
      </c>
      <c r="M99" s="627" t="str">
        <f>IF('基本情報入力シート'!X124="","",'基本情報入力シート'!X124)</f>
        <v/>
      </c>
      <c r="N99" s="629" t="str">
        <f>IF('基本情報入力シート'!Y124="","",'基本情報入力シート'!Y124)</f>
        <v/>
      </c>
      <c r="O99" s="630"/>
      <c r="P99" s="642"/>
      <c r="Q99" s="632"/>
      <c r="R99" s="18"/>
      <c r="S99" s="633" t="str">
        <f>IFERROR(ROUNDDOWN(Q99*VLOOKUP(N99,'【参考】数式用'!$AR$2:$AW$50,MATCH(P99,'【参考】数式用'!$AT$4:$AW$4)+2,FALSE)*0.5, 0), "")</f>
        <v/>
      </c>
      <c r="T99" s="640"/>
      <c r="U99" s="615" t="str">
        <f>IFERROR(IF(AG99&lt;&gt;"",Q99*VLOOKUP(N99,'【参考】数式用'!$AG$2:$AL$50,MATCH(P99,'【参考】数式用'!$AI$4:$AL$4,0)+2,0), ""), "")</f>
        <v/>
      </c>
      <c r="V99" s="634"/>
      <c r="W99" s="635"/>
      <c r="X99" s="450"/>
      <c r="Y99" s="631"/>
      <c r="Z99" s="636"/>
      <c r="AA99" s="615" t="str">
        <f>IFERROR(IF(Y99="ー", "", ROUNDDOWN(Z99*VLOOKUP(N99,'【参考】数式用'!$AR$2:$AW$50,MATCH(Y99,'【参考】数式用'!$AT$4:$AW$4)+2,FALSE)*0.5, 0)), "")</f>
        <v/>
      </c>
      <c r="AB99" s="637"/>
      <c r="AC99" s="632" t="str">
        <f>IFERROR(IF(AG99&lt;&gt;"",Z99*VLOOKUP(N99,'【参考】数式用'!$AG$2:$AL$50,MATCH(Y99,'【参考】数式用'!$AI$4:$AL$4,0)+2,0), ""), "")</f>
        <v/>
      </c>
      <c r="AD99" s="18"/>
      <c r="AE99" s="638"/>
      <c r="AF99" s="639"/>
      <c r="AG99" s="618" t="str">
        <f>IFERROR(VLOOKUP(O99, '【参考】数式用'!$AY$5:$AY$13, 1, FALSE), "")</f>
        <v/>
      </c>
      <c r="AH99" s="619" t="str">
        <f>IFERROR(VLOOKUP(N99, '【参考】数式用'!$BA$2:$BB$50, 2, FALSE), "")</f>
        <v/>
      </c>
      <c r="AI99" s="620" t="str">
        <f t="shared" si="1"/>
        <v/>
      </c>
      <c r="AJ99" s="621" t="str">
        <f t="shared" si="2"/>
        <v/>
      </c>
      <c r="AK99" s="622"/>
      <c r="AL99" s="622"/>
      <c r="AM99" s="514"/>
      <c r="AN99" s="514"/>
      <c r="AO99" s="514"/>
      <c r="AP99" s="514"/>
      <c r="AQ99" s="514"/>
      <c r="AR99" s="514"/>
      <c r="AS99" s="514"/>
      <c r="AT99" s="514"/>
      <c r="AU99" s="2"/>
      <c r="AV99" s="2"/>
      <c r="AW99" s="2"/>
      <c r="AX99" s="2"/>
      <c r="AY99" s="2"/>
      <c r="AZ99" s="2"/>
    </row>
    <row r="100" ht="30.0" customHeight="1">
      <c r="A100" s="625">
        <v>87.0</v>
      </c>
      <c r="B100" s="626" t="str">
        <f>IF('基本情報入力シート'!C125="","",'基本情報入力シート'!C125)</f>
        <v/>
      </c>
      <c r="C100" s="17"/>
      <c r="D100" s="17"/>
      <c r="E100" s="17"/>
      <c r="F100" s="17"/>
      <c r="G100" s="17"/>
      <c r="H100" s="17"/>
      <c r="I100" s="18"/>
      <c r="J100" s="627" t="str">
        <f>IF('基本情報入力シート'!M125="","",'基本情報入力シート'!M125)</f>
        <v/>
      </c>
      <c r="K100" s="628" t="str">
        <f>IF('基本情報入力シート'!R125="","",'基本情報入力シート'!R125)</f>
        <v/>
      </c>
      <c r="L100" s="628" t="str">
        <f>IF('基本情報入力シート'!W125="","",'基本情報入力シート'!W125)</f>
        <v/>
      </c>
      <c r="M100" s="627" t="str">
        <f>IF('基本情報入力シート'!X125="","",'基本情報入力シート'!X125)</f>
        <v/>
      </c>
      <c r="N100" s="629" t="str">
        <f>IF('基本情報入力シート'!Y125="","",'基本情報入力シート'!Y125)</f>
        <v/>
      </c>
      <c r="O100" s="630"/>
      <c r="P100" s="642"/>
      <c r="Q100" s="632"/>
      <c r="R100" s="18"/>
      <c r="S100" s="633" t="str">
        <f>IFERROR(ROUNDDOWN(Q100*VLOOKUP(N100,'【参考】数式用'!$AR$2:$AW$50,MATCH(P100,'【参考】数式用'!$AT$4:$AW$4)+2,FALSE)*0.5, 0), "")</f>
        <v/>
      </c>
      <c r="T100" s="640"/>
      <c r="U100" s="615" t="str">
        <f>IFERROR(IF(AG100&lt;&gt;"",Q100*VLOOKUP(N100,'【参考】数式用'!$AG$2:$AL$50,MATCH(P100,'【参考】数式用'!$AI$4:$AL$4,0)+2,0), ""), "")</f>
        <v/>
      </c>
      <c r="V100" s="634"/>
      <c r="W100" s="635"/>
      <c r="X100" s="450"/>
      <c r="Y100" s="631"/>
      <c r="Z100" s="636"/>
      <c r="AA100" s="615" t="str">
        <f>IFERROR(IF(Y100="ー", "", ROUNDDOWN(Z100*VLOOKUP(N100,'【参考】数式用'!$AR$2:$AW$50,MATCH(Y100,'【参考】数式用'!$AT$4:$AW$4)+2,FALSE)*0.5, 0)), "")</f>
        <v/>
      </c>
      <c r="AB100" s="637"/>
      <c r="AC100" s="632" t="str">
        <f>IFERROR(IF(AG100&lt;&gt;"",Z100*VLOOKUP(N100,'【参考】数式用'!$AG$2:$AL$50,MATCH(Y100,'【参考】数式用'!$AI$4:$AL$4,0)+2,0), ""), "")</f>
        <v/>
      </c>
      <c r="AD100" s="18"/>
      <c r="AE100" s="638"/>
      <c r="AF100" s="639"/>
      <c r="AG100" s="618" t="str">
        <f>IFERROR(VLOOKUP(O100, '【参考】数式用'!$AY$5:$AY$13, 1, FALSE), "")</f>
        <v/>
      </c>
      <c r="AH100" s="619" t="str">
        <f>IFERROR(VLOOKUP(N100, '【参考】数式用'!$BA$2:$BB$50, 2, FALSE), "")</f>
        <v/>
      </c>
      <c r="AI100" s="620" t="str">
        <f t="shared" si="1"/>
        <v/>
      </c>
      <c r="AJ100" s="621" t="str">
        <f t="shared" si="2"/>
        <v/>
      </c>
      <c r="AK100" s="622"/>
      <c r="AL100" s="622"/>
      <c r="AM100" s="514"/>
      <c r="AN100" s="514"/>
      <c r="AO100" s="514"/>
      <c r="AP100" s="514"/>
      <c r="AQ100" s="514"/>
      <c r="AR100" s="514"/>
      <c r="AS100" s="514"/>
      <c r="AT100" s="514"/>
      <c r="AU100" s="2"/>
      <c r="AV100" s="2"/>
      <c r="AW100" s="2"/>
      <c r="AX100" s="2"/>
      <c r="AY100" s="2"/>
      <c r="AZ100" s="2"/>
    </row>
    <row r="101" ht="30.0" customHeight="1">
      <c r="A101" s="625">
        <v>88.0</v>
      </c>
      <c r="B101" s="626" t="str">
        <f>IF('基本情報入力シート'!C126="","",'基本情報入力シート'!C126)</f>
        <v/>
      </c>
      <c r="C101" s="17"/>
      <c r="D101" s="17"/>
      <c r="E101" s="17"/>
      <c r="F101" s="17"/>
      <c r="G101" s="17"/>
      <c r="H101" s="17"/>
      <c r="I101" s="18"/>
      <c r="J101" s="627" t="str">
        <f>IF('基本情報入力シート'!M126="","",'基本情報入力シート'!M126)</f>
        <v/>
      </c>
      <c r="K101" s="628" t="str">
        <f>IF('基本情報入力シート'!R126="","",'基本情報入力シート'!R126)</f>
        <v/>
      </c>
      <c r="L101" s="628" t="str">
        <f>IF('基本情報入力シート'!W126="","",'基本情報入力シート'!W126)</f>
        <v/>
      </c>
      <c r="M101" s="627" t="str">
        <f>IF('基本情報入力シート'!X126="","",'基本情報入力シート'!X126)</f>
        <v/>
      </c>
      <c r="N101" s="629" t="str">
        <f>IF('基本情報入力シート'!Y126="","",'基本情報入力シート'!Y126)</f>
        <v/>
      </c>
      <c r="O101" s="630"/>
      <c r="P101" s="642"/>
      <c r="Q101" s="632"/>
      <c r="R101" s="18"/>
      <c r="S101" s="633" t="str">
        <f>IFERROR(ROUNDDOWN(Q101*VLOOKUP(N101,'【参考】数式用'!$AR$2:$AW$50,MATCH(P101,'【参考】数式用'!$AT$4:$AW$4)+2,FALSE)*0.5, 0), "")</f>
        <v/>
      </c>
      <c r="T101" s="640"/>
      <c r="U101" s="615" t="str">
        <f>IFERROR(IF(AG101&lt;&gt;"",Q101*VLOOKUP(N101,'【参考】数式用'!$AG$2:$AL$50,MATCH(P101,'【参考】数式用'!$AI$4:$AL$4,0)+2,0), ""), "")</f>
        <v/>
      </c>
      <c r="V101" s="634"/>
      <c r="W101" s="635"/>
      <c r="X101" s="450"/>
      <c r="Y101" s="631"/>
      <c r="Z101" s="636"/>
      <c r="AA101" s="615" t="str">
        <f>IFERROR(IF(Y101="ー", "", ROUNDDOWN(Z101*VLOOKUP(N101,'【参考】数式用'!$AR$2:$AW$50,MATCH(Y101,'【参考】数式用'!$AT$4:$AW$4)+2,FALSE)*0.5, 0)), "")</f>
        <v/>
      </c>
      <c r="AB101" s="637"/>
      <c r="AC101" s="632" t="str">
        <f>IFERROR(IF(AG101&lt;&gt;"",Z101*VLOOKUP(N101,'【参考】数式用'!$AG$2:$AL$50,MATCH(Y101,'【参考】数式用'!$AI$4:$AL$4,0)+2,0), ""), "")</f>
        <v/>
      </c>
      <c r="AD101" s="18"/>
      <c r="AE101" s="638"/>
      <c r="AF101" s="639"/>
      <c r="AG101" s="618" t="str">
        <f>IFERROR(VLOOKUP(O101, '【参考】数式用'!$AY$5:$AY$13, 1, FALSE), "")</f>
        <v/>
      </c>
      <c r="AH101" s="619" t="str">
        <f>IFERROR(VLOOKUP(N101, '【参考】数式用'!$BA$2:$BB$50, 2, FALSE), "")</f>
        <v/>
      </c>
      <c r="AI101" s="620" t="str">
        <f t="shared" si="1"/>
        <v/>
      </c>
      <c r="AJ101" s="621" t="str">
        <f t="shared" si="2"/>
        <v/>
      </c>
      <c r="AK101" s="622"/>
      <c r="AL101" s="622"/>
      <c r="AM101" s="514"/>
      <c r="AN101" s="514"/>
      <c r="AO101" s="514"/>
      <c r="AP101" s="514"/>
      <c r="AQ101" s="514"/>
      <c r="AR101" s="514"/>
      <c r="AS101" s="514"/>
      <c r="AT101" s="514"/>
      <c r="AU101" s="2"/>
      <c r="AV101" s="2"/>
      <c r="AW101" s="2"/>
      <c r="AX101" s="2"/>
      <c r="AY101" s="2"/>
      <c r="AZ101" s="2"/>
    </row>
    <row r="102" ht="30.0" customHeight="1">
      <c r="A102" s="625">
        <v>89.0</v>
      </c>
      <c r="B102" s="626" t="str">
        <f>IF('基本情報入力シート'!C127="","",'基本情報入力シート'!C127)</f>
        <v/>
      </c>
      <c r="C102" s="17"/>
      <c r="D102" s="17"/>
      <c r="E102" s="17"/>
      <c r="F102" s="17"/>
      <c r="G102" s="17"/>
      <c r="H102" s="17"/>
      <c r="I102" s="18"/>
      <c r="J102" s="627" t="str">
        <f>IF('基本情報入力シート'!M127="","",'基本情報入力シート'!M127)</f>
        <v/>
      </c>
      <c r="K102" s="628" t="str">
        <f>IF('基本情報入力シート'!R127="","",'基本情報入力シート'!R127)</f>
        <v/>
      </c>
      <c r="L102" s="628" t="str">
        <f>IF('基本情報入力シート'!W127="","",'基本情報入力シート'!W127)</f>
        <v/>
      </c>
      <c r="M102" s="627" t="str">
        <f>IF('基本情報入力シート'!X127="","",'基本情報入力シート'!X127)</f>
        <v/>
      </c>
      <c r="N102" s="629" t="str">
        <f>IF('基本情報入力シート'!Y127="","",'基本情報入力シート'!Y127)</f>
        <v/>
      </c>
      <c r="O102" s="630"/>
      <c r="P102" s="642"/>
      <c r="Q102" s="632"/>
      <c r="R102" s="18"/>
      <c r="S102" s="633" t="str">
        <f>IFERROR(ROUNDDOWN(Q102*VLOOKUP(N102,'【参考】数式用'!$AR$2:$AW$50,MATCH(P102,'【参考】数式用'!$AT$4:$AW$4)+2,FALSE)*0.5, 0), "")</f>
        <v/>
      </c>
      <c r="T102" s="640"/>
      <c r="U102" s="615" t="str">
        <f>IFERROR(IF(AG102&lt;&gt;"",Q102*VLOOKUP(N102,'【参考】数式用'!$AG$2:$AL$50,MATCH(P102,'【参考】数式用'!$AI$4:$AL$4,0)+2,0), ""), "")</f>
        <v/>
      </c>
      <c r="V102" s="634"/>
      <c r="W102" s="635"/>
      <c r="X102" s="450"/>
      <c r="Y102" s="631"/>
      <c r="Z102" s="636"/>
      <c r="AA102" s="615" t="str">
        <f>IFERROR(IF(Y102="ー", "", ROUNDDOWN(Z102*VLOOKUP(N102,'【参考】数式用'!$AR$2:$AW$50,MATCH(Y102,'【参考】数式用'!$AT$4:$AW$4)+2,FALSE)*0.5, 0)), "")</f>
        <v/>
      </c>
      <c r="AB102" s="637"/>
      <c r="AC102" s="632" t="str">
        <f>IFERROR(IF(AG102&lt;&gt;"",Z102*VLOOKUP(N102,'【参考】数式用'!$AG$2:$AL$50,MATCH(Y102,'【参考】数式用'!$AI$4:$AL$4,0)+2,0), ""), "")</f>
        <v/>
      </c>
      <c r="AD102" s="18"/>
      <c r="AE102" s="638"/>
      <c r="AF102" s="639"/>
      <c r="AG102" s="618" t="str">
        <f>IFERROR(VLOOKUP(O102, '【参考】数式用'!$AY$5:$AY$13, 1, FALSE), "")</f>
        <v/>
      </c>
      <c r="AH102" s="619" t="str">
        <f>IFERROR(VLOOKUP(N102, '【参考】数式用'!$BA$2:$BB$50, 2, FALSE), "")</f>
        <v/>
      </c>
      <c r="AI102" s="620" t="str">
        <f t="shared" si="1"/>
        <v/>
      </c>
      <c r="AJ102" s="621" t="str">
        <f t="shared" si="2"/>
        <v/>
      </c>
      <c r="AK102" s="622"/>
      <c r="AL102" s="622"/>
      <c r="AM102" s="514"/>
      <c r="AN102" s="514"/>
      <c r="AO102" s="514"/>
      <c r="AP102" s="514"/>
      <c r="AQ102" s="514"/>
      <c r="AR102" s="514"/>
      <c r="AS102" s="514"/>
      <c r="AT102" s="514"/>
      <c r="AU102" s="2"/>
      <c r="AV102" s="2"/>
      <c r="AW102" s="2"/>
      <c r="AX102" s="2"/>
      <c r="AY102" s="2"/>
      <c r="AZ102" s="2"/>
    </row>
    <row r="103" ht="30.0" customHeight="1">
      <c r="A103" s="625">
        <v>90.0</v>
      </c>
      <c r="B103" s="626" t="str">
        <f>IF('基本情報入力シート'!C128="","",'基本情報入力シート'!C128)</f>
        <v/>
      </c>
      <c r="C103" s="17"/>
      <c r="D103" s="17"/>
      <c r="E103" s="17"/>
      <c r="F103" s="17"/>
      <c r="G103" s="17"/>
      <c r="H103" s="17"/>
      <c r="I103" s="18"/>
      <c r="J103" s="627" t="str">
        <f>IF('基本情報入力シート'!M128="","",'基本情報入力シート'!M128)</f>
        <v/>
      </c>
      <c r="K103" s="628" t="str">
        <f>IF('基本情報入力シート'!R128="","",'基本情報入力シート'!R128)</f>
        <v/>
      </c>
      <c r="L103" s="628" t="str">
        <f>IF('基本情報入力シート'!W128="","",'基本情報入力シート'!W128)</f>
        <v/>
      </c>
      <c r="M103" s="627" t="str">
        <f>IF('基本情報入力シート'!X128="","",'基本情報入力シート'!X128)</f>
        <v/>
      </c>
      <c r="N103" s="629" t="str">
        <f>IF('基本情報入力シート'!Y128="","",'基本情報入力シート'!Y128)</f>
        <v/>
      </c>
      <c r="O103" s="630"/>
      <c r="P103" s="642"/>
      <c r="Q103" s="632"/>
      <c r="R103" s="18"/>
      <c r="S103" s="633" t="str">
        <f>IFERROR(ROUNDDOWN(Q103*VLOOKUP(N103,'【参考】数式用'!$AR$2:$AW$50,MATCH(P103,'【参考】数式用'!$AT$4:$AW$4)+2,FALSE)*0.5, 0), "")</f>
        <v/>
      </c>
      <c r="T103" s="640"/>
      <c r="U103" s="615" t="str">
        <f>IFERROR(IF(AG103&lt;&gt;"",Q103*VLOOKUP(N103,'【参考】数式用'!$AG$2:$AL$50,MATCH(P103,'【参考】数式用'!$AI$4:$AL$4,0)+2,0), ""), "")</f>
        <v/>
      </c>
      <c r="V103" s="634"/>
      <c r="W103" s="635"/>
      <c r="X103" s="450"/>
      <c r="Y103" s="631"/>
      <c r="Z103" s="636"/>
      <c r="AA103" s="615" t="str">
        <f>IFERROR(IF(Y103="ー", "", ROUNDDOWN(Z103*VLOOKUP(N103,'【参考】数式用'!$AR$2:$AW$50,MATCH(Y103,'【参考】数式用'!$AT$4:$AW$4)+2,FALSE)*0.5, 0)), "")</f>
        <v/>
      </c>
      <c r="AB103" s="637"/>
      <c r="AC103" s="632" t="str">
        <f>IFERROR(IF(AG103&lt;&gt;"",Z103*VLOOKUP(N103,'【参考】数式用'!$AG$2:$AL$50,MATCH(Y103,'【参考】数式用'!$AI$4:$AL$4,0)+2,0), ""), "")</f>
        <v/>
      </c>
      <c r="AD103" s="18"/>
      <c r="AE103" s="638"/>
      <c r="AF103" s="639"/>
      <c r="AG103" s="618" t="str">
        <f>IFERROR(VLOOKUP(O103, '【参考】数式用'!$AY$5:$AY$13, 1, FALSE), "")</f>
        <v/>
      </c>
      <c r="AH103" s="619" t="str">
        <f>IFERROR(VLOOKUP(N103, '【参考】数式用'!$BA$2:$BB$50, 2, FALSE), "")</f>
        <v/>
      </c>
      <c r="AI103" s="620" t="str">
        <f t="shared" si="1"/>
        <v/>
      </c>
      <c r="AJ103" s="621" t="str">
        <f t="shared" si="2"/>
        <v/>
      </c>
      <c r="AK103" s="622"/>
      <c r="AL103" s="622"/>
      <c r="AM103" s="514"/>
      <c r="AN103" s="514"/>
      <c r="AO103" s="514"/>
      <c r="AP103" s="514"/>
      <c r="AQ103" s="514"/>
      <c r="AR103" s="514"/>
      <c r="AS103" s="514"/>
      <c r="AT103" s="514"/>
      <c r="AU103" s="2"/>
      <c r="AV103" s="2"/>
      <c r="AW103" s="2"/>
      <c r="AX103" s="2"/>
      <c r="AY103" s="2"/>
      <c r="AZ103" s="2"/>
    </row>
    <row r="104" ht="30.0" customHeight="1">
      <c r="A104" s="625">
        <v>91.0</v>
      </c>
      <c r="B104" s="626" t="str">
        <f>IF('基本情報入力シート'!C129="","",'基本情報入力シート'!C129)</f>
        <v/>
      </c>
      <c r="C104" s="17"/>
      <c r="D104" s="17"/>
      <c r="E104" s="17"/>
      <c r="F104" s="17"/>
      <c r="G104" s="17"/>
      <c r="H104" s="17"/>
      <c r="I104" s="18"/>
      <c r="J104" s="627" t="str">
        <f>IF('基本情報入力シート'!M129="","",'基本情報入力シート'!M129)</f>
        <v/>
      </c>
      <c r="K104" s="628" t="str">
        <f>IF('基本情報入力シート'!R129="","",'基本情報入力シート'!R129)</f>
        <v/>
      </c>
      <c r="L104" s="628" t="str">
        <f>IF('基本情報入力シート'!W129="","",'基本情報入力シート'!W129)</f>
        <v/>
      </c>
      <c r="M104" s="627" t="str">
        <f>IF('基本情報入力シート'!X129="","",'基本情報入力シート'!X129)</f>
        <v/>
      </c>
      <c r="N104" s="629" t="str">
        <f>IF('基本情報入力シート'!Y129="","",'基本情報入力シート'!Y129)</f>
        <v/>
      </c>
      <c r="O104" s="630"/>
      <c r="P104" s="642"/>
      <c r="Q104" s="632"/>
      <c r="R104" s="18"/>
      <c r="S104" s="633" t="str">
        <f>IFERROR(ROUNDDOWN(Q104*VLOOKUP(N104,'【参考】数式用'!$AR$2:$AW$50,MATCH(P104,'【参考】数式用'!$AT$4:$AW$4)+2,FALSE)*0.5, 0), "")</f>
        <v/>
      </c>
      <c r="T104" s="640"/>
      <c r="U104" s="615" t="str">
        <f>IFERROR(IF(AG104&lt;&gt;"",Q104*VLOOKUP(N104,'【参考】数式用'!$AG$2:$AL$50,MATCH(P104,'【参考】数式用'!$AI$4:$AL$4,0)+2,0), ""), "")</f>
        <v/>
      </c>
      <c r="V104" s="634"/>
      <c r="W104" s="635"/>
      <c r="X104" s="450"/>
      <c r="Y104" s="631"/>
      <c r="Z104" s="636"/>
      <c r="AA104" s="615" t="str">
        <f>IFERROR(IF(Y104="ー", "", ROUNDDOWN(Z104*VLOOKUP(N104,'【参考】数式用'!$AR$2:$AW$50,MATCH(Y104,'【参考】数式用'!$AT$4:$AW$4)+2,FALSE)*0.5, 0)), "")</f>
        <v/>
      </c>
      <c r="AB104" s="637"/>
      <c r="AC104" s="632" t="str">
        <f>IFERROR(IF(AG104&lt;&gt;"",Z104*VLOOKUP(N104,'【参考】数式用'!$AG$2:$AL$50,MATCH(Y104,'【参考】数式用'!$AI$4:$AL$4,0)+2,0), ""), "")</f>
        <v/>
      </c>
      <c r="AD104" s="18"/>
      <c r="AE104" s="638"/>
      <c r="AF104" s="639"/>
      <c r="AG104" s="618" t="str">
        <f>IFERROR(VLOOKUP(O104, '【参考】数式用'!$AY$5:$AY$13, 1, FALSE), "")</f>
        <v/>
      </c>
      <c r="AH104" s="619" t="str">
        <f>IFERROR(VLOOKUP(N104, '【参考】数式用'!$BA$2:$BB$50, 2, FALSE), "")</f>
        <v/>
      </c>
      <c r="AI104" s="620" t="str">
        <f t="shared" si="1"/>
        <v/>
      </c>
      <c r="AJ104" s="621" t="str">
        <f t="shared" si="2"/>
        <v/>
      </c>
      <c r="AK104" s="622"/>
      <c r="AL104" s="622"/>
      <c r="AM104" s="514"/>
      <c r="AN104" s="514"/>
      <c r="AO104" s="514"/>
      <c r="AP104" s="514"/>
      <c r="AQ104" s="514"/>
      <c r="AR104" s="514"/>
      <c r="AS104" s="514"/>
      <c r="AT104" s="514"/>
      <c r="AU104" s="2"/>
      <c r="AV104" s="2"/>
      <c r="AW104" s="2"/>
      <c r="AX104" s="2"/>
      <c r="AY104" s="2"/>
      <c r="AZ104" s="2"/>
    </row>
    <row r="105" ht="30.0" customHeight="1">
      <c r="A105" s="625">
        <v>92.0</v>
      </c>
      <c r="B105" s="626" t="str">
        <f>IF('基本情報入力シート'!C130="","",'基本情報入力シート'!C130)</f>
        <v/>
      </c>
      <c r="C105" s="17"/>
      <c r="D105" s="17"/>
      <c r="E105" s="17"/>
      <c r="F105" s="17"/>
      <c r="G105" s="17"/>
      <c r="H105" s="17"/>
      <c r="I105" s="18"/>
      <c r="J105" s="627" t="str">
        <f>IF('基本情報入力シート'!M130="","",'基本情報入力シート'!M130)</f>
        <v/>
      </c>
      <c r="K105" s="628" t="str">
        <f>IF('基本情報入力シート'!R130="","",'基本情報入力シート'!R130)</f>
        <v/>
      </c>
      <c r="L105" s="628" t="str">
        <f>IF('基本情報入力シート'!W130="","",'基本情報入力シート'!W130)</f>
        <v/>
      </c>
      <c r="M105" s="627" t="str">
        <f>IF('基本情報入力シート'!X130="","",'基本情報入力シート'!X130)</f>
        <v/>
      </c>
      <c r="N105" s="629" t="str">
        <f>IF('基本情報入力シート'!Y130="","",'基本情報入力シート'!Y130)</f>
        <v/>
      </c>
      <c r="O105" s="630"/>
      <c r="P105" s="642"/>
      <c r="Q105" s="632"/>
      <c r="R105" s="18"/>
      <c r="S105" s="633" t="str">
        <f>IFERROR(ROUNDDOWN(Q105*VLOOKUP(N105,'【参考】数式用'!$AR$2:$AW$50,MATCH(P105,'【参考】数式用'!$AT$4:$AW$4)+2,FALSE)*0.5, 0), "")</f>
        <v/>
      </c>
      <c r="T105" s="640"/>
      <c r="U105" s="615" t="str">
        <f>IFERROR(IF(AG105&lt;&gt;"",Q105*VLOOKUP(N105,'【参考】数式用'!$AG$2:$AL$50,MATCH(P105,'【参考】数式用'!$AI$4:$AL$4,0)+2,0), ""), "")</f>
        <v/>
      </c>
      <c r="V105" s="634"/>
      <c r="W105" s="635"/>
      <c r="X105" s="450"/>
      <c r="Y105" s="631"/>
      <c r="Z105" s="636"/>
      <c r="AA105" s="615" t="str">
        <f>IFERROR(IF(Y105="ー", "", ROUNDDOWN(Z105*VLOOKUP(N105,'【参考】数式用'!$AR$2:$AW$50,MATCH(Y105,'【参考】数式用'!$AT$4:$AW$4)+2,FALSE)*0.5, 0)), "")</f>
        <v/>
      </c>
      <c r="AB105" s="637"/>
      <c r="AC105" s="632" t="str">
        <f>IFERROR(IF(AG105&lt;&gt;"",Z105*VLOOKUP(N105,'【参考】数式用'!$AG$2:$AL$50,MATCH(Y105,'【参考】数式用'!$AI$4:$AL$4,0)+2,0), ""), "")</f>
        <v/>
      </c>
      <c r="AD105" s="18"/>
      <c r="AE105" s="638"/>
      <c r="AF105" s="639"/>
      <c r="AG105" s="618" t="str">
        <f>IFERROR(VLOOKUP(O105, '【参考】数式用'!$AY$5:$AY$13, 1, FALSE), "")</f>
        <v/>
      </c>
      <c r="AH105" s="619" t="str">
        <f>IFERROR(VLOOKUP(N105, '【参考】数式用'!$BA$2:$BB$50, 2, FALSE), "")</f>
        <v/>
      </c>
      <c r="AI105" s="620" t="str">
        <f t="shared" si="1"/>
        <v/>
      </c>
      <c r="AJ105" s="621" t="str">
        <f t="shared" si="2"/>
        <v/>
      </c>
      <c r="AK105" s="622"/>
      <c r="AL105" s="622"/>
      <c r="AM105" s="514"/>
      <c r="AN105" s="514"/>
      <c r="AO105" s="514"/>
      <c r="AP105" s="514"/>
      <c r="AQ105" s="514"/>
      <c r="AR105" s="514"/>
      <c r="AS105" s="514"/>
      <c r="AT105" s="514"/>
      <c r="AU105" s="2"/>
      <c r="AV105" s="2"/>
      <c r="AW105" s="2"/>
      <c r="AX105" s="2"/>
      <c r="AY105" s="2"/>
      <c r="AZ105" s="2"/>
    </row>
    <row r="106" ht="30.0" customHeight="1">
      <c r="A106" s="625">
        <v>93.0</v>
      </c>
      <c r="B106" s="626" t="str">
        <f>IF('基本情報入力シート'!C131="","",'基本情報入力シート'!C131)</f>
        <v/>
      </c>
      <c r="C106" s="17"/>
      <c r="D106" s="17"/>
      <c r="E106" s="17"/>
      <c r="F106" s="17"/>
      <c r="G106" s="17"/>
      <c r="H106" s="17"/>
      <c r="I106" s="18"/>
      <c r="J106" s="627" t="str">
        <f>IF('基本情報入力シート'!M131="","",'基本情報入力シート'!M131)</f>
        <v/>
      </c>
      <c r="K106" s="628" t="str">
        <f>IF('基本情報入力シート'!R131="","",'基本情報入力シート'!R131)</f>
        <v/>
      </c>
      <c r="L106" s="628" t="str">
        <f>IF('基本情報入力シート'!W131="","",'基本情報入力シート'!W131)</f>
        <v/>
      </c>
      <c r="M106" s="627" t="str">
        <f>IF('基本情報入力シート'!X131="","",'基本情報入力シート'!X131)</f>
        <v/>
      </c>
      <c r="N106" s="629" t="str">
        <f>IF('基本情報入力シート'!Y131="","",'基本情報入力シート'!Y131)</f>
        <v/>
      </c>
      <c r="O106" s="630"/>
      <c r="P106" s="642"/>
      <c r="Q106" s="632"/>
      <c r="R106" s="18"/>
      <c r="S106" s="633" t="str">
        <f>IFERROR(ROUNDDOWN(Q106*VLOOKUP(N106,'【参考】数式用'!$AR$2:$AW$50,MATCH(P106,'【参考】数式用'!$AT$4:$AW$4)+2,FALSE)*0.5, 0), "")</f>
        <v/>
      </c>
      <c r="T106" s="640"/>
      <c r="U106" s="615" t="str">
        <f>IFERROR(IF(AG106&lt;&gt;"",Q106*VLOOKUP(N106,'【参考】数式用'!$AG$2:$AL$50,MATCH(P106,'【参考】数式用'!$AI$4:$AL$4,0)+2,0), ""), "")</f>
        <v/>
      </c>
      <c r="V106" s="634"/>
      <c r="W106" s="635"/>
      <c r="X106" s="450"/>
      <c r="Y106" s="631"/>
      <c r="Z106" s="636"/>
      <c r="AA106" s="615" t="str">
        <f>IFERROR(IF(Y106="ー", "", ROUNDDOWN(Z106*VLOOKUP(N106,'【参考】数式用'!$AR$2:$AW$50,MATCH(Y106,'【参考】数式用'!$AT$4:$AW$4)+2,FALSE)*0.5, 0)), "")</f>
        <v/>
      </c>
      <c r="AB106" s="637"/>
      <c r="AC106" s="632" t="str">
        <f>IFERROR(IF(AG106&lt;&gt;"",Z106*VLOOKUP(N106,'【参考】数式用'!$AG$2:$AL$50,MATCH(Y106,'【参考】数式用'!$AI$4:$AL$4,0)+2,0), ""), "")</f>
        <v/>
      </c>
      <c r="AD106" s="18"/>
      <c r="AE106" s="638"/>
      <c r="AF106" s="639"/>
      <c r="AG106" s="618" t="str">
        <f>IFERROR(VLOOKUP(O106, '【参考】数式用'!$AY$5:$AY$13, 1, FALSE), "")</f>
        <v/>
      </c>
      <c r="AH106" s="619" t="str">
        <f>IFERROR(VLOOKUP(N106, '【参考】数式用'!$BA$2:$BB$50, 2, FALSE), "")</f>
        <v/>
      </c>
      <c r="AI106" s="620" t="str">
        <f t="shared" si="1"/>
        <v/>
      </c>
      <c r="AJ106" s="621" t="str">
        <f t="shared" si="2"/>
        <v/>
      </c>
      <c r="AK106" s="622"/>
      <c r="AL106" s="622"/>
      <c r="AM106" s="514"/>
      <c r="AN106" s="514"/>
      <c r="AO106" s="514"/>
      <c r="AP106" s="514"/>
      <c r="AQ106" s="514"/>
      <c r="AR106" s="514"/>
      <c r="AS106" s="514"/>
      <c r="AT106" s="514"/>
      <c r="AU106" s="2"/>
      <c r="AV106" s="2"/>
      <c r="AW106" s="2"/>
      <c r="AX106" s="2"/>
      <c r="AY106" s="2"/>
      <c r="AZ106" s="2"/>
    </row>
    <row r="107" ht="30.0" customHeight="1">
      <c r="A107" s="625">
        <v>94.0</v>
      </c>
      <c r="B107" s="626" t="str">
        <f>IF('基本情報入力シート'!C132="","",'基本情報入力シート'!C132)</f>
        <v/>
      </c>
      <c r="C107" s="17"/>
      <c r="D107" s="17"/>
      <c r="E107" s="17"/>
      <c r="F107" s="17"/>
      <c r="G107" s="17"/>
      <c r="H107" s="17"/>
      <c r="I107" s="18"/>
      <c r="J107" s="627" t="str">
        <f>IF('基本情報入力シート'!M132="","",'基本情報入力シート'!M132)</f>
        <v/>
      </c>
      <c r="K107" s="628" t="str">
        <f>IF('基本情報入力シート'!R132="","",'基本情報入力シート'!R132)</f>
        <v/>
      </c>
      <c r="L107" s="628" t="str">
        <f>IF('基本情報入力シート'!W132="","",'基本情報入力シート'!W132)</f>
        <v/>
      </c>
      <c r="M107" s="627" t="str">
        <f>IF('基本情報入力シート'!X132="","",'基本情報入力シート'!X132)</f>
        <v/>
      </c>
      <c r="N107" s="629" t="str">
        <f>IF('基本情報入力シート'!Y132="","",'基本情報入力シート'!Y132)</f>
        <v/>
      </c>
      <c r="O107" s="630"/>
      <c r="P107" s="642"/>
      <c r="Q107" s="632"/>
      <c r="R107" s="18"/>
      <c r="S107" s="633" t="str">
        <f>IFERROR(ROUNDDOWN(Q107*VLOOKUP(N107,'【参考】数式用'!$AR$2:$AW$50,MATCH(P107,'【参考】数式用'!$AT$4:$AW$4)+2,FALSE)*0.5, 0), "")</f>
        <v/>
      </c>
      <c r="T107" s="640"/>
      <c r="U107" s="615" t="str">
        <f>IFERROR(IF(AG107&lt;&gt;"",Q107*VLOOKUP(N107,'【参考】数式用'!$AG$2:$AL$50,MATCH(P107,'【参考】数式用'!$AI$4:$AL$4,0)+2,0), ""), "")</f>
        <v/>
      </c>
      <c r="V107" s="634"/>
      <c r="W107" s="635"/>
      <c r="X107" s="450"/>
      <c r="Y107" s="631"/>
      <c r="Z107" s="636"/>
      <c r="AA107" s="615" t="str">
        <f>IFERROR(IF(Y107="ー", "", ROUNDDOWN(Z107*VLOOKUP(N107,'【参考】数式用'!$AR$2:$AW$50,MATCH(Y107,'【参考】数式用'!$AT$4:$AW$4)+2,FALSE)*0.5, 0)), "")</f>
        <v/>
      </c>
      <c r="AB107" s="637"/>
      <c r="AC107" s="632" t="str">
        <f>IFERROR(IF(AG107&lt;&gt;"",Z107*VLOOKUP(N107,'【参考】数式用'!$AG$2:$AL$50,MATCH(Y107,'【参考】数式用'!$AI$4:$AL$4,0)+2,0), ""), "")</f>
        <v/>
      </c>
      <c r="AD107" s="18"/>
      <c r="AE107" s="638"/>
      <c r="AF107" s="639"/>
      <c r="AG107" s="618" t="str">
        <f>IFERROR(VLOOKUP(O107, '【参考】数式用'!$AY$5:$AY$13, 1, FALSE), "")</f>
        <v/>
      </c>
      <c r="AH107" s="619" t="str">
        <f>IFERROR(VLOOKUP(N107, '【参考】数式用'!$BA$2:$BB$50, 2, FALSE), "")</f>
        <v/>
      </c>
      <c r="AI107" s="620" t="str">
        <f t="shared" si="1"/>
        <v/>
      </c>
      <c r="AJ107" s="621" t="str">
        <f t="shared" si="2"/>
        <v/>
      </c>
      <c r="AK107" s="622"/>
      <c r="AL107" s="622"/>
      <c r="AM107" s="514"/>
      <c r="AN107" s="514"/>
      <c r="AO107" s="514"/>
      <c r="AP107" s="514"/>
      <c r="AQ107" s="514"/>
      <c r="AR107" s="514"/>
      <c r="AS107" s="514"/>
      <c r="AT107" s="514"/>
      <c r="AU107" s="2"/>
      <c r="AV107" s="2"/>
      <c r="AW107" s="2"/>
      <c r="AX107" s="2"/>
      <c r="AY107" s="2"/>
      <c r="AZ107" s="2"/>
    </row>
    <row r="108" ht="30.0" customHeight="1">
      <c r="A108" s="625">
        <v>95.0</v>
      </c>
      <c r="B108" s="626" t="str">
        <f>IF('基本情報入力シート'!C133="","",'基本情報入力シート'!C133)</f>
        <v/>
      </c>
      <c r="C108" s="17"/>
      <c r="D108" s="17"/>
      <c r="E108" s="17"/>
      <c r="F108" s="17"/>
      <c r="G108" s="17"/>
      <c r="H108" s="17"/>
      <c r="I108" s="18"/>
      <c r="J108" s="627" t="str">
        <f>IF('基本情報入力シート'!M133="","",'基本情報入力シート'!M133)</f>
        <v/>
      </c>
      <c r="K108" s="628" t="str">
        <f>IF('基本情報入力シート'!R133="","",'基本情報入力シート'!R133)</f>
        <v/>
      </c>
      <c r="L108" s="628" t="str">
        <f>IF('基本情報入力シート'!W133="","",'基本情報入力シート'!W133)</f>
        <v/>
      </c>
      <c r="M108" s="627" t="str">
        <f>IF('基本情報入力シート'!X133="","",'基本情報入力シート'!X133)</f>
        <v/>
      </c>
      <c r="N108" s="629" t="str">
        <f>IF('基本情報入力シート'!Y133="","",'基本情報入力シート'!Y133)</f>
        <v/>
      </c>
      <c r="O108" s="630"/>
      <c r="P108" s="642"/>
      <c r="Q108" s="632"/>
      <c r="R108" s="18"/>
      <c r="S108" s="633" t="str">
        <f>IFERROR(ROUNDDOWN(Q108*VLOOKUP(N108,'【参考】数式用'!$AR$2:$AW$50,MATCH(P108,'【参考】数式用'!$AT$4:$AW$4)+2,FALSE)*0.5, 0), "")</f>
        <v/>
      </c>
      <c r="T108" s="640"/>
      <c r="U108" s="615" t="str">
        <f>IFERROR(IF(AG108&lt;&gt;"",Q108*VLOOKUP(N108,'【参考】数式用'!$AG$2:$AL$50,MATCH(P108,'【参考】数式用'!$AI$4:$AL$4,0)+2,0), ""), "")</f>
        <v/>
      </c>
      <c r="V108" s="634"/>
      <c r="W108" s="635"/>
      <c r="X108" s="450"/>
      <c r="Y108" s="631"/>
      <c r="Z108" s="636"/>
      <c r="AA108" s="615" t="str">
        <f>IFERROR(IF(Y108="ー", "", ROUNDDOWN(Z108*VLOOKUP(N108,'【参考】数式用'!$AR$2:$AW$50,MATCH(Y108,'【参考】数式用'!$AT$4:$AW$4)+2,FALSE)*0.5, 0)), "")</f>
        <v/>
      </c>
      <c r="AB108" s="637"/>
      <c r="AC108" s="632" t="str">
        <f>IFERROR(IF(AG108&lt;&gt;"",Z108*VLOOKUP(N108,'【参考】数式用'!$AG$2:$AL$50,MATCH(Y108,'【参考】数式用'!$AI$4:$AL$4,0)+2,0), ""), "")</f>
        <v/>
      </c>
      <c r="AD108" s="18"/>
      <c r="AE108" s="638"/>
      <c r="AF108" s="639"/>
      <c r="AG108" s="618" t="str">
        <f>IFERROR(VLOOKUP(O108, '【参考】数式用'!$AY$5:$AY$13, 1, FALSE), "")</f>
        <v/>
      </c>
      <c r="AH108" s="619" t="str">
        <f>IFERROR(VLOOKUP(N108, '【参考】数式用'!$BA$2:$BB$50, 2, FALSE), "")</f>
        <v/>
      </c>
      <c r="AI108" s="620" t="str">
        <f t="shared" si="1"/>
        <v/>
      </c>
      <c r="AJ108" s="621" t="str">
        <f t="shared" si="2"/>
        <v/>
      </c>
      <c r="AK108" s="622"/>
      <c r="AL108" s="622"/>
      <c r="AM108" s="514"/>
      <c r="AN108" s="514"/>
      <c r="AO108" s="514"/>
      <c r="AP108" s="514"/>
      <c r="AQ108" s="514"/>
      <c r="AR108" s="514"/>
      <c r="AS108" s="514"/>
      <c r="AT108" s="514"/>
      <c r="AU108" s="2"/>
      <c r="AV108" s="2"/>
      <c r="AW108" s="2"/>
      <c r="AX108" s="2"/>
      <c r="AY108" s="2"/>
      <c r="AZ108" s="2"/>
    </row>
    <row r="109" ht="30.0" customHeight="1">
      <c r="A109" s="625">
        <v>96.0</v>
      </c>
      <c r="B109" s="626" t="str">
        <f>IF('基本情報入力シート'!C134="","",'基本情報入力シート'!C134)</f>
        <v/>
      </c>
      <c r="C109" s="17"/>
      <c r="D109" s="17"/>
      <c r="E109" s="17"/>
      <c r="F109" s="17"/>
      <c r="G109" s="17"/>
      <c r="H109" s="17"/>
      <c r="I109" s="18"/>
      <c r="J109" s="627" t="str">
        <f>IF('基本情報入力シート'!M134="","",'基本情報入力シート'!M134)</f>
        <v/>
      </c>
      <c r="K109" s="628" t="str">
        <f>IF('基本情報入力シート'!R134="","",'基本情報入力シート'!R134)</f>
        <v/>
      </c>
      <c r="L109" s="628" t="str">
        <f>IF('基本情報入力シート'!W134="","",'基本情報入力シート'!W134)</f>
        <v/>
      </c>
      <c r="M109" s="627" t="str">
        <f>IF('基本情報入力シート'!X134="","",'基本情報入力シート'!X134)</f>
        <v/>
      </c>
      <c r="N109" s="629" t="str">
        <f>IF('基本情報入力シート'!Y134="","",'基本情報入力シート'!Y134)</f>
        <v/>
      </c>
      <c r="O109" s="630"/>
      <c r="P109" s="642"/>
      <c r="Q109" s="632"/>
      <c r="R109" s="18"/>
      <c r="S109" s="633" t="str">
        <f>IFERROR(ROUNDDOWN(Q109*VLOOKUP(N109,'【参考】数式用'!$AR$2:$AW$50,MATCH(P109,'【参考】数式用'!$AT$4:$AW$4)+2,FALSE)*0.5, 0), "")</f>
        <v/>
      </c>
      <c r="T109" s="640"/>
      <c r="U109" s="615" t="str">
        <f>IFERROR(IF(AG109&lt;&gt;"",Q109*VLOOKUP(N109,'【参考】数式用'!$AG$2:$AL$50,MATCH(P109,'【参考】数式用'!$AI$4:$AL$4,0)+2,0), ""), "")</f>
        <v/>
      </c>
      <c r="V109" s="634"/>
      <c r="W109" s="635"/>
      <c r="X109" s="450"/>
      <c r="Y109" s="631"/>
      <c r="Z109" s="636"/>
      <c r="AA109" s="615" t="str">
        <f>IFERROR(IF(Y109="ー", "", ROUNDDOWN(Z109*VLOOKUP(N109,'【参考】数式用'!$AR$2:$AW$50,MATCH(Y109,'【参考】数式用'!$AT$4:$AW$4)+2,FALSE)*0.5, 0)), "")</f>
        <v/>
      </c>
      <c r="AB109" s="637"/>
      <c r="AC109" s="632" t="str">
        <f>IFERROR(IF(AG109&lt;&gt;"",Z109*VLOOKUP(N109,'【参考】数式用'!$AG$2:$AL$50,MATCH(Y109,'【参考】数式用'!$AI$4:$AL$4,0)+2,0), ""), "")</f>
        <v/>
      </c>
      <c r="AD109" s="18"/>
      <c r="AE109" s="638"/>
      <c r="AF109" s="639"/>
      <c r="AG109" s="618" t="str">
        <f>IFERROR(VLOOKUP(O109, '【参考】数式用'!$AY$5:$AY$13, 1, FALSE), "")</f>
        <v/>
      </c>
      <c r="AH109" s="619" t="str">
        <f>IFERROR(VLOOKUP(N109, '【参考】数式用'!$BA$2:$BB$50, 2, FALSE), "")</f>
        <v/>
      </c>
      <c r="AI109" s="620" t="str">
        <f t="shared" si="1"/>
        <v/>
      </c>
      <c r="AJ109" s="621" t="str">
        <f t="shared" si="2"/>
        <v/>
      </c>
      <c r="AK109" s="622"/>
      <c r="AL109" s="622"/>
      <c r="AM109" s="514"/>
      <c r="AN109" s="514"/>
      <c r="AO109" s="514"/>
      <c r="AP109" s="514"/>
      <c r="AQ109" s="514"/>
      <c r="AR109" s="514"/>
      <c r="AS109" s="514"/>
      <c r="AT109" s="514"/>
      <c r="AU109" s="2"/>
      <c r="AV109" s="2"/>
      <c r="AW109" s="2"/>
      <c r="AX109" s="2"/>
      <c r="AY109" s="2"/>
      <c r="AZ109" s="2"/>
    </row>
    <row r="110" ht="30.0" customHeight="1">
      <c r="A110" s="625">
        <v>97.0</v>
      </c>
      <c r="B110" s="626" t="str">
        <f>IF('基本情報入力シート'!C135="","",'基本情報入力シート'!C135)</f>
        <v/>
      </c>
      <c r="C110" s="17"/>
      <c r="D110" s="17"/>
      <c r="E110" s="17"/>
      <c r="F110" s="17"/>
      <c r="G110" s="17"/>
      <c r="H110" s="17"/>
      <c r="I110" s="18"/>
      <c r="J110" s="627" t="str">
        <f>IF('基本情報入力シート'!M135="","",'基本情報入力シート'!M135)</f>
        <v/>
      </c>
      <c r="K110" s="628" t="str">
        <f>IF('基本情報入力シート'!R135="","",'基本情報入力シート'!R135)</f>
        <v/>
      </c>
      <c r="L110" s="628" t="str">
        <f>IF('基本情報入力シート'!W135="","",'基本情報入力シート'!W135)</f>
        <v/>
      </c>
      <c r="M110" s="627" t="str">
        <f>IF('基本情報入力シート'!X135="","",'基本情報入力シート'!X135)</f>
        <v/>
      </c>
      <c r="N110" s="629" t="str">
        <f>IF('基本情報入力シート'!Y135="","",'基本情報入力シート'!Y135)</f>
        <v/>
      </c>
      <c r="O110" s="630"/>
      <c r="P110" s="642"/>
      <c r="Q110" s="632"/>
      <c r="R110" s="18"/>
      <c r="S110" s="633" t="str">
        <f>IFERROR(ROUNDDOWN(Q110*VLOOKUP(N110,'【参考】数式用'!$AR$2:$AW$50,MATCH(P110,'【参考】数式用'!$AT$4:$AW$4)+2,FALSE)*0.5, 0), "")</f>
        <v/>
      </c>
      <c r="T110" s="640"/>
      <c r="U110" s="615" t="str">
        <f>IFERROR(IF(AG110&lt;&gt;"",Q110*VLOOKUP(N110,'【参考】数式用'!$AG$2:$AL$50,MATCH(P110,'【参考】数式用'!$AI$4:$AL$4,0)+2,0), ""), "")</f>
        <v/>
      </c>
      <c r="V110" s="634"/>
      <c r="W110" s="635"/>
      <c r="X110" s="450"/>
      <c r="Y110" s="631"/>
      <c r="Z110" s="636"/>
      <c r="AA110" s="615" t="str">
        <f>IFERROR(IF(Y110="ー", "", ROUNDDOWN(Z110*VLOOKUP(N110,'【参考】数式用'!$AR$2:$AW$50,MATCH(Y110,'【参考】数式用'!$AT$4:$AW$4)+2,FALSE)*0.5, 0)), "")</f>
        <v/>
      </c>
      <c r="AB110" s="637"/>
      <c r="AC110" s="632" t="str">
        <f>IFERROR(IF(AG110&lt;&gt;"",Z110*VLOOKUP(N110,'【参考】数式用'!$AG$2:$AL$50,MATCH(Y110,'【参考】数式用'!$AI$4:$AL$4,0)+2,0), ""), "")</f>
        <v/>
      </c>
      <c r="AD110" s="18"/>
      <c r="AE110" s="638"/>
      <c r="AF110" s="639"/>
      <c r="AG110" s="618" t="str">
        <f>IFERROR(VLOOKUP(O110, '【参考】数式用'!$AY$5:$AY$13, 1, FALSE), "")</f>
        <v/>
      </c>
      <c r="AH110" s="619" t="str">
        <f>IFERROR(VLOOKUP(N110, '【参考】数式用'!$BA$2:$BB$50, 2, FALSE), "")</f>
        <v/>
      </c>
      <c r="AI110" s="620" t="str">
        <f t="shared" si="1"/>
        <v/>
      </c>
      <c r="AJ110" s="621" t="str">
        <f t="shared" si="2"/>
        <v/>
      </c>
      <c r="AK110" s="622"/>
      <c r="AL110" s="622"/>
      <c r="AM110" s="514"/>
      <c r="AN110" s="514"/>
      <c r="AO110" s="514"/>
      <c r="AP110" s="514"/>
      <c r="AQ110" s="514"/>
      <c r="AR110" s="514"/>
      <c r="AS110" s="514"/>
      <c r="AT110" s="514"/>
      <c r="AU110" s="2"/>
      <c r="AV110" s="2"/>
      <c r="AW110" s="2"/>
      <c r="AX110" s="2"/>
      <c r="AY110" s="2"/>
      <c r="AZ110" s="2"/>
    </row>
    <row r="111" ht="30.0" customHeight="1">
      <c r="A111" s="625">
        <v>98.0</v>
      </c>
      <c r="B111" s="626" t="str">
        <f>IF('基本情報入力シート'!C136="","",'基本情報入力シート'!C136)</f>
        <v/>
      </c>
      <c r="C111" s="17"/>
      <c r="D111" s="17"/>
      <c r="E111" s="17"/>
      <c r="F111" s="17"/>
      <c r="G111" s="17"/>
      <c r="H111" s="17"/>
      <c r="I111" s="18"/>
      <c r="J111" s="627" t="str">
        <f>IF('基本情報入力シート'!M136="","",'基本情報入力シート'!M136)</f>
        <v/>
      </c>
      <c r="K111" s="628" t="str">
        <f>IF('基本情報入力シート'!R136="","",'基本情報入力シート'!R136)</f>
        <v/>
      </c>
      <c r="L111" s="628" t="str">
        <f>IF('基本情報入力シート'!W136="","",'基本情報入力シート'!W136)</f>
        <v/>
      </c>
      <c r="M111" s="627" t="str">
        <f>IF('基本情報入力シート'!X136="","",'基本情報入力シート'!X136)</f>
        <v/>
      </c>
      <c r="N111" s="629" t="str">
        <f>IF('基本情報入力シート'!Y136="","",'基本情報入力シート'!Y136)</f>
        <v/>
      </c>
      <c r="O111" s="630"/>
      <c r="P111" s="642"/>
      <c r="Q111" s="632"/>
      <c r="R111" s="18"/>
      <c r="S111" s="633" t="str">
        <f>IFERROR(ROUNDDOWN(Q111*VLOOKUP(N111,'【参考】数式用'!$AR$2:$AW$50,MATCH(P111,'【参考】数式用'!$AT$4:$AW$4)+2,FALSE)*0.5, 0), "")</f>
        <v/>
      </c>
      <c r="T111" s="640"/>
      <c r="U111" s="615" t="str">
        <f>IFERROR(IF(AG111&lt;&gt;"",Q111*VLOOKUP(N111,'【参考】数式用'!$AG$2:$AL$50,MATCH(P111,'【参考】数式用'!$AI$4:$AL$4,0)+2,0), ""), "")</f>
        <v/>
      </c>
      <c r="V111" s="634"/>
      <c r="W111" s="635"/>
      <c r="X111" s="450"/>
      <c r="Y111" s="631"/>
      <c r="Z111" s="636"/>
      <c r="AA111" s="615" t="str">
        <f>IFERROR(IF(Y111="ー", "", ROUNDDOWN(Z111*VLOOKUP(N111,'【参考】数式用'!$AR$2:$AW$50,MATCH(Y111,'【参考】数式用'!$AT$4:$AW$4)+2,FALSE)*0.5, 0)), "")</f>
        <v/>
      </c>
      <c r="AB111" s="637"/>
      <c r="AC111" s="632" t="str">
        <f>IFERROR(IF(AG111&lt;&gt;"",Z111*VLOOKUP(N111,'【参考】数式用'!$AG$2:$AL$50,MATCH(Y111,'【参考】数式用'!$AI$4:$AL$4,0)+2,0), ""), "")</f>
        <v/>
      </c>
      <c r="AD111" s="18"/>
      <c r="AE111" s="638"/>
      <c r="AF111" s="639"/>
      <c r="AG111" s="618" t="str">
        <f>IFERROR(VLOOKUP(O111, '【参考】数式用'!$AY$5:$AY$13, 1, FALSE), "")</f>
        <v/>
      </c>
      <c r="AH111" s="619" t="str">
        <f>IFERROR(VLOOKUP(N111, '【参考】数式用'!$BA$2:$BB$50, 2, FALSE), "")</f>
        <v/>
      </c>
      <c r="AI111" s="620" t="str">
        <f t="shared" si="1"/>
        <v/>
      </c>
      <c r="AJ111" s="621" t="str">
        <f t="shared" si="2"/>
        <v/>
      </c>
      <c r="AK111" s="622"/>
      <c r="AL111" s="622"/>
      <c r="AM111" s="514"/>
      <c r="AN111" s="514"/>
      <c r="AO111" s="514"/>
      <c r="AP111" s="514"/>
      <c r="AQ111" s="514"/>
      <c r="AR111" s="514"/>
      <c r="AS111" s="514"/>
      <c r="AT111" s="514"/>
      <c r="AU111" s="2"/>
      <c r="AV111" s="2"/>
      <c r="AW111" s="2"/>
      <c r="AX111" s="2"/>
      <c r="AY111" s="2"/>
      <c r="AZ111" s="2"/>
    </row>
    <row r="112" ht="30.0" customHeight="1">
      <c r="A112" s="625">
        <v>99.0</v>
      </c>
      <c r="B112" s="626" t="str">
        <f>IF('基本情報入力シート'!C137="","",'基本情報入力シート'!C137)</f>
        <v/>
      </c>
      <c r="C112" s="17"/>
      <c r="D112" s="17"/>
      <c r="E112" s="17"/>
      <c r="F112" s="17"/>
      <c r="G112" s="17"/>
      <c r="H112" s="17"/>
      <c r="I112" s="18"/>
      <c r="J112" s="627" t="str">
        <f>IF('基本情報入力シート'!M137="","",'基本情報入力シート'!M137)</f>
        <v/>
      </c>
      <c r="K112" s="628" t="str">
        <f>IF('基本情報入力シート'!R137="","",'基本情報入力シート'!R137)</f>
        <v/>
      </c>
      <c r="L112" s="628" t="str">
        <f>IF('基本情報入力シート'!W137="","",'基本情報入力シート'!W137)</f>
        <v/>
      </c>
      <c r="M112" s="627" t="str">
        <f>IF('基本情報入力シート'!X137="","",'基本情報入力シート'!X137)</f>
        <v/>
      </c>
      <c r="N112" s="629" t="str">
        <f>IF('基本情報入力シート'!Y137="","",'基本情報入力シート'!Y137)</f>
        <v/>
      </c>
      <c r="O112" s="630"/>
      <c r="P112" s="642"/>
      <c r="Q112" s="632"/>
      <c r="R112" s="18"/>
      <c r="S112" s="633" t="str">
        <f>IFERROR(ROUNDDOWN(Q112*VLOOKUP(N112,'【参考】数式用'!$AR$2:$AW$50,MATCH(P112,'【参考】数式用'!$AT$4:$AW$4)+2,FALSE)*0.5, 0), "")</f>
        <v/>
      </c>
      <c r="T112" s="640"/>
      <c r="U112" s="615" t="str">
        <f>IFERROR(IF(AG112&lt;&gt;"",Q112*VLOOKUP(N112,'【参考】数式用'!$AG$2:$AL$50,MATCH(P112,'【参考】数式用'!$AI$4:$AL$4,0)+2,0), ""), "")</f>
        <v/>
      </c>
      <c r="V112" s="634"/>
      <c r="W112" s="635"/>
      <c r="X112" s="450"/>
      <c r="Y112" s="631"/>
      <c r="Z112" s="636"/>
      <c r="AA112" s="615" t="str">
        <f>IFERROR(IF(Y112="ー", "", ROUNDDOWN(Z112*VLOOKUP(N112,'【参考】数式用'!$AR$2:$AW$50,MATCH(Y112,'【参考】数式用'!$AT$4:$AW$4)+2,FALSE)*0.5, 0)), "")</f>
        <v/>
      </c>
      <c r="AB112" s="637"/>
      <c r="AC112" s="632" t="str">
        <f>IFERROR(IF(AG112&lt;&gt;"",Z112*VLOOKUP(N112,'【参考】数式用'!$AG$2:$AL$50,MATCH(Y112,'【参考】数式用'!$AI$4:$AL$4,0)+2,0), ""), "")</f>
        <v/>
      </c>
      <c r="AD112" s="18"/>
      <c r="AE112" s="638"/>
      <c r="AF112" s="639"/>
      <c r="AG112" s="618" t="str">
        <f>IFERROR(VLOOKUP(O112, '【参考】数式用'!$AY$5:$AY$13, 1, FALSE), "")</f>
        <v/>
      </c>
      <c r="AH112" s="619" t="str">
        <f>IFERROR(VLOOKUP(N112, '【参考】数式用'!$BA$2:$BB$50, 2, FALSE), "")</f>
        <v/>
      </c>
      <c r="AI112" s="620" t="str">
        <f t="shared" si="1"/>
        <v/>
      </c>
      <c r="AJ112" s="621" t="str">
        <f t="shared" si="2"/>
        <v/>
      </c>
      <c r="AK112" s="622"/>
      <c r="AL112" s="622"/>
      <c r="AM112" s="514"/>
      <c r="AN112" s="514"/>
      <c r="AO112" s="514"/>
      <c r="AP112" s="514"/>
      <c r="AQ112" s="514"/>
      <c r="AR112" s="514"/>
      <c r="AS112" s="514"/>
      <c r="AT112" s="514"/>
      <c r="AU112" s="2"/>
      <c r="AV112" s="2"/>
      <c r="AW112" s="2"/>
      <c r="AX112" s="2"/>
      <c r="AY112" s="2"/>
      <c r="AZ112" s="2"/>
    </row>
    <row r="113" ht="30.0" customHeight="1">
      <c r="A113" s="645">
        <v>100.0</v>
      </c>
      <c r="B113" s="646" t="str">
        <f>IF('基本情報入力シート'!C138="","",'基本情報入力シート'!C138)</f>
        <v/>
      </c>
      <c r="C113" s="40"/>
      <c r="D113" s="40"/>
      <c r="E113" s="40"/>
      <c r="F113" s="40"/>
      <c r="G113" s="40"/>
      <c r="H113" s="40"/>
      <c r="I113" s="56"/>
      <c r="J113" s="647" t="str">
        <f>IF('基本情報入力シート'!M138="","",'基本情報入力シート'!M138)</f>
        <v/>
      </c>
      <c r="K113" s="647" t="str">
        <f>IF('基本情報入力シート'!R138="","",'基本情報入力シート'!R138)</f>
        <v/>
      </c>
      <c r="L113" s="647" t="str">
        <f>IF('基本情報入力シート'!W138="","",'基本情報入力シート'!W138)</f>
        <v/>
      </c>
      <c r="M113" s="647" t="str">
        <f>IF('基本情報入力シート'!X138="","",'基本情報入力シート'!X138)</f>
        <v/>
      </c>
      <c r="N113" s="648" t="str">
        <f>IF('基本情報入力シート'!Y138="","",'基本情報入力シート'!Y138)</f>
        <v/>
      </c>
      <c r="O113" s="649"/>
      <c r="P113" s="650"/>
      <c r="Q113" s="651"/>
      <c r="R113" s="56"/>
      <c r="S113" s="652" t="str">
        <f>IFERROR(ROUNDDOWN(Q113*VLOOKUP(N113,'【参考】数式用'!$AR$2:$AW$50,MATCH(P113,'【参考】数式用'!$AT$4:$AW$4)+2,FALSE)*0.5, 0), "")</f>
        <v/>
      </c>
      <c r="T113" s="653"/>
      <c r="U113" s="654" t="str">
        <f>IFERROR(IF(AG113&lt;&gt;"",Q113*VLOOKUP(N113,'【参考】数式用'!$AG$2:$AL$50,MATCH(P113,'【参考】数式用'!$AI$4:$AL$4,0)+2,0), ""), "")</f>
        <v/>
      </c>
      <c r="V113" s="655"/>
      <c r="W113" s="656"/>
      <c r="X113" s="41"/>
      <c r="Y113" s="657"/>
      <c r="Z113" s="658"/>
      <c r="AA113" s="654" t="str">
        <f>IFERROR(IF(Y113="ー", "", ROUNDDOWN(Z113*VLOOKUP(N113,'【参考】数式用'!$AR$2:$AW$50,MATCH(Y113,'【参考】数式用'!$AT$4:$AW$4)+2,FALSE)*0.5, 0)), "")</f>
        <v/>
      </c>
      <c r="AB113" s="659"/>
      <c r="AC113" s="651" t="str">
        <f>IFERROR(IF(AG113&lt;&gt;"",Z113*VLOOKUP(N113,'【参考】数式用'!$AG$2:$AL$50,MATCH(Y113,'【参考】数式用'!$AI$4:$AL$4,0)+2,0), ""), "")</f>
        <v/>
      </c>
      <c r="AD113" s="56"/>
      <c r="AE113" s="660"/>
      <c r="AF113" s="661"/>
      <c r="AG113" s="618" t="str">
        <f>IFERROR(VLOOKUP(O113, '【参考】数式用'!$AY$5:$AY$13, 1, FALSE), "")</f>
        <v/>
      </c>
      <c r="AH113" s="619" t="str">
        <f>IFERROR(VLOOKUP(N113, '【参考】数式用'!$BA$2:$BB$50, 2, FALSE), "")</f>
        <v/>
      </c>
      <c r="AI113" s="620" t="str">
        <f t="shared" si="1"/>
        <v/>
      </c>
      <c r="AJ113" s="621" t="str">
        <f t="shared" si="2"/>
        <v/>
      </c>
      <c r="AK113" s="622"/>
      <c r="AL113" s="622"/>
      <c r="AM113" s="514"/>
      <c r="AN113" s="514"/>
      <c r="AO113" s="514"/>
      <c r="AP113" s="514"/>
      <c r="AQ113" s="514"/>
      <c r="AR113" s="514"/>
      <c r="AS113" s="514"/>
      <c r="AT113" s="514"/>
      <c r="AU113" s="2"/>
      <c r="AV113" s="2"/>
      <c r="AW113" s="2"/>
      <c r="AX113" s="2"/>
      <c r="AY113" s="2"/>
      <c r="AZ113" s="2"/>
    </row>
    <row r="114" ht="30.0" customHeight="1">
      <c r="A114" s="645">
        <v>101.0</v>
      </c>
      <c r="B114" s="646" t="str">
        <f>IF('基本情報入力シート'!C139="","",'基本情報入力シート'!C139)</f>
        <v/>
      </c>
      <c r="C114" s="40"/>
      <c r="D114" s="40"/>
      <c r="E114" s="40"/>
      <c r="F114" s="40"/>
      <c r="G114" s="40"/>
      <c r="H114" s="40"/>
      <c r="I114" s="56"/>
      <c r="J114" s="647" t="str">
        <f>IF('基本情報入力シート'!M139="","",'基本情報入力シート'!M139)</f>
        <v/>
      </c>
      <c r="K114" s="647" t="str">
        <f>IF('基本情報入力シート'!R139="","",'基本情報入力シート'!R139)</f>
        <v/>
      </c>
      <c r="L114" s="647" t="str">
        <f>IF('基本情報入力シート'!W139="","",'基本情報入力シート'!W139)</f>
        <v/>
      </c>
      <c r="M114" s="647" t="str">
        <f>IF('基本情報入力シート'!X139="","",'基本情報入力シート'!X139)</f>
        <v/>
      </c>
      <c r="N114" s="648" t="str">
        <f>IF('基本情報入力シート'!Y139="","",'基本情報入力シート'!Y139)</f>
        <v/>
      </c>
      <c r="O114" s="649"/>
      <c r="P114" s="650"/>
      <c r="Q114" s="651"/>
      <c r="R114" s="56"/>
      <c r="S114" s="652" t="str">
        <f>IFERROR(ROUNDDOWN(Q114*VLOOKUP(N114,'【参考】数式用'!$AR$2:$AW$50,MATCH(P114,'【参考】数式用'!$AT$4:$AW$4)+2,FALSE)*0.5, 0), "")</f>
        <v/>
      </c>
      <c r="T114" s="653"/>
      <c r="U114" s="654" t="str">
        <f>IFERROR(IF(AG114&lt;&gt;"",Q114*VLOOKUP(N114,'【参考】数式用'!$AG$2:$AL$50,MATCH(P114,'【参考】数式用'!$AI$4:$AL$4,0)+2,0), ""), "")</f>
        <v/>
      </c>
      <c r="V114" s="655"/>
      <c r="W114" s="656"/>
      <c r="X114" s="41"/>
      <c r="Y114" s="657"/>
      <c r="Z114" s="658"/>
      <c r="AA114" s="654" t="str">
        <f>IFERROR(IF(Y114="ー", "", ROUNDDOWN(Z114*VLOOKUP(N114,'【参考】数式用'!$AR$2:$AW$50,MATCH(Y114,'【参考】数式用'!$AT$4:$AW$4)+2,FALSE)*0.5, 0)), "")</f>
        <v/>
      </c>
      <c r="AB114" s="659"/>
      <c r="AC114" s="651" t="str">
        <f>IFERROR(IF(AG114&lt;&gt;"",Z114*VLOOKUP(N114,'【参考】数式用'!$AG$2:$AL$50,MATCH(Y114,'【参考】数式用'!$AI$4:$AL$4,0)+2,0), ""), "")</f>
        <v/>
      </c>
      <c r="AD114" s="56"/>
      <c r="AE114" s="660"/>
      <c r="AF114" s="661"/>
      <c r="AG114" s="618" t="str">
        <f>IFERROR(VLOOKUP(O114, '【参考】数式用'!$AY$5:$AY$13, 1, FALSE), "")</f>
        <v/>
      </c>
      <c r="AH114" s="619" t="str">
        <f>IFERROR(VLOOKUP(N114, '【参考】数式用'!$BA$2:$BB$50, 2, FALSE), "")</f>
        <v/>
      </c>
      <c r="AI114" s="620" t="str">
        <f t="shared" si="1"/>
        <v/>
      </c>
      <c r="AJ114" s="621" t="str">
        <f t="shared" si="2"/>
        <v/>
      </c>
      <c r="AK114" s="622"/>
      <c r="AL114" s="622"/>
      <c r="AM114" s="514"/>
      <c r="AN114" s="514"/>
      <c r="AO114" s="514"/>
      <c r="AP114" s="514"/>
      <c r="AQ114" s="514"/>
      <c r="AR114" s="514"/>
      <c r="AS114" s="514"/>
      <c r="AT114" s="514"/>
      <c r="AU114" s="2"/>
      <c r="AV114" s="2"/>
      <c r="AW114" s="2"/>
      <c r="AX114" s="2"/>
      <c r="AY114" s="2"/>
      <c r="AZ114" s="2"/>
    </row>
    <row r="115" ht="30.0" customHeight="1">
      <c r="A115" s="645">
        <v>102.0</v>
      </c>
      <c r="B115" s="646" t="str">
        <f>IF('基本情報入力シート'!C140="","",'基本情報入力シート'!C140)</f>
        <v/>
      </c>
      <c r="C115" s="40"/>
      <c r="D115" s="40"/>
      <c r="E115" s="40"/>
      <c r="F115" s="40"/>
      <c r="G115" s="40"/>
      <c r="H115" s="40"/>
      <c r="I115" s="56"/>
      <c r="J115" s="647" t="str">
        <f>IF('基本情報入力シート'!M140="","",'基本情報入力シート'!M140)</f>
        <v/>
      </c>
      <c r="K115" s="647" t="str">
        <f>IF('基本情報入力シート'!R140="","",'基本情報入力シート'!R140)</f>
        <v/>
      </c>
      <c r="L115" s="647" t="str">
        <f>IF('基本情報入力シート'!W140="","",'基本情報入力シート'!W140)</f>
        <v/>
      </c>
      <c r="M115" s="647" t="str">
        <f>IF('基本情報入力シート'!X140="","",'基本情報入力シート'!X140)</f>
        <v/>
      </c>
      <c r="N115" s="648" t="str">
        <f>IF('基本情報入力シート'!Y140="","",'基本情報入力シート'!Y140)</f>
        <v/>
      </c>
      <c r="O115" s="649"/>
      <c r="P115" s="650"/>
      <c r="Q115" s="651"/>
      <c r="R115" s="56"/>
      <c r="S115" s="652" t="str">
        <f>IFERROR(ROUNDDOWN(Q115*VLOOKUP(N115,'【参考】数式用'!$AR$2:$AW$50,MATCH(P115,'【参考】数式用'!$AT$4:$AW$4)+2,FALSE)*0.5, 0), "")</f>
        <v/>
      </c>
      <c r="T115" s="653"/>
      <c r="U115" s="654" t="str">
        <f>IFERROR(IF(AG115&lt;&gt;"",Q115*VLOOKUP(N115,'【参考】数式用'!$AG$2:$AL$50,MATCH(P115,'【参考】数式用'!$AI$4:$AL$4,0)+2,0), ""), "")</f>
        <v/>
      </c>
      <c r="V115" s="655"/>
      <c r="W115" s="656"/>
      <c r="X115" s="41"/>
      <c r="Y115" s="657"/>
      <c r="Z115" s="658"/>
      <c r="AA115" s="654" t="str">
        <f>IFERROR(IF(Y115="ー", "", ROUNDDOWN(Z115*VLOOKUP(N115,'【参考】数式用'!$AR$2:$AW$50,MATCH(Y115,'【参考】数式用'!$AT$4:$AW$4)+2,FALSE)*0.5, 0)), "")</f>
        <v/>
      </c>
      <c r="AB115" s="659"/>
      <c r="AC115" s="651" t="str">
        <f>IFERROR(IF(AG115&lt;&gt;"",Z115*VLOOKUP(N115,'【参考】数式用'!$AG$2:$AL$50,MATCH(Y115,'【参考】数式用'!$AI$4:$AL$4,0)+2,0), ""), "")</f>
        <v/>
      </c>
      <c r="AD115" s="56"/>
      <c r="AE115" s="660"/>
      <c r="AF115" s="661"/>
      <c r="AG115" s="618" t="str">
        <f>IFERROR(VLOOKUP(O115, '【参考】数式用'!$AY$5:$AY$13, 1, FALSE), "")</f>
        <v/>
      </c>
      <c r="AH115" s="619" t="str">
        <f>IFERROR(VLOOKUP(N115, '【参考】数式用'!$BA$2:$BB$50, 2, FALSE), "")</f>
        <v/>
      </c>
      <c r="AI115" s="620" t="str">
        <f t="shared" si="1"/>
        <v/>
      </c>
      <c r="AJ115" s="621" t="str">
        <f t="shared" si="2"/>
        <v/>
      </c>
      <c r="AK115" s="622"/>
      <c r="AL115" s="622"/>
      <c r="AM115" s="514"/>
      <c r="AN115" s="514"/>
      <c r="AO115" s="514"/>
      <c r="AP115" s="514"/>
      <c r="AQ115" s="514"/>
      <c r="AR115" s="514"/>
      <c r="AS115" s="514"/>
      <c r="AT115" s="514"/>
      <c r="AU115" s="2"/>
      <c r="AV115" s="2"/>
      <c r="AW115" s="2"/>
      <c r="AX115" s="2"/>
      <c r="AY115" s="2"/>
      <c r="AZ115" s="2"/>
    </row>
    <row r="116" ht="30.0" customHeight="1">
      <c r="A116" s="645">
        <v>103.0</v>
      </c>
      <c r="B116" s="646" t="str">
        <f>IF('基本情報入力シート'!C141="","",'基本情報入力シート'!C141)</f>
        <v/>
      </c>
      <c r="C116" s="40"/>
      <c r="D116" s="40"/>
      <c r="E116" s="40"/>
      <c r="F116" s="40"/>
      <c r="G116" s="40"/>
      <c r="H116" s="40"/>
      <c r="I116" s="56"/>
      <c r="J116" s="647" t="str">
        <f>IF('基本情報入力シート'!M141="","",'基本情報入力シート'!M141)</f>
        <v/>
      </c>
      <c r="K116" s="647" t="str">
        <f>IF('基本情報入力シート'!R141="","",'基本情報入力シート'!R141)</f>
        <v/>
      </c>
      <c r="L116" s="647" t="str">
        <f>IF('基本情報入力シート'!W141="","",'基本情報入力シート'!W141)</f>
        <v/>
      </c>
      <c r="M116" s="647" t="str">
        <f>IF('基本情報入力シート'!X141="","",'基本情報入力シート'!X141)</f>
        <v/>
      </c>
      <c r="N116" s="648" t="str">
        <f>IF('基本情報入力シート'!Y141="","",'基本情報入力シート'!Y141)</f>
        <v/>
      </c>
      <c r="O116" s="649"/>
      <c r="P116" s="650"/>
      <c r="Q116" s="651"/>
      <c r="R116" s="56"/>
      <c r="S116" s="652" t="str">
        <f>IFERROR(ROUNDDOWN(Q116*VLOOKUP(N116,'【参考】数式用'!$AR$2:$AW$50,MATCH(P116,'【参考】数式用'!$AT$4:$AW$4)+2,FALSE)*0.5, 0), "")</f>
        <v/>
      </c>
      <c r="T116" s="653"/>
      <c r="U116" s="654" t="str">
        <f>IFERROR(IF(AG116&lt;&gt;"",Q116*VLOOKUP(N116,'【参考】数式用'!$AG$2:$AL$50,MATCH(P116,'【参考】数式用'!$AI$4:$AL$4,0)+2,0), ""), "")</f>
        <v/>
      </c>
      <c r="V116" s="655"/>
      <c r="W116" s="656"/>
      <c r="X116" s="41"/>
      <c r="Y116" s="657"/>
      <c r="Z116" s="658"/>
      <c r="AA116" s="654" t="str">
        <f>IFERROR(IF(Y116="ー", "", ROUNDDOWN(Z116*VLOOKUP(N116,'【参考】数式用'!$AR$2:$AW$50,MATCH(Y116,'【参考】数式用'!$AT$4:$AW$4)+2,FALSE)*0.5, 0)), "")</f>
        <v/>
      </c>
      <c r="AB116" s="659"/>
      <c r="AC116" s="651" t="str">
        <f>IFERROR(IF(AG116&lt;&gt;"",Z116*VLOOKUP(N116,'【参考】数式用'!$AG$2:$AL$50,MATCH(Y116,'【参考】数式用'!$AI$4:$AL$4,0)+2,0), ""), "")</f>
        <v/>
      </c>
      <c r="AD116" s="56"/>
      <c r="AE116" s="660"/>
      <c r="AF116" s="661"/>
      <c r="AG116" s="618" t="str">
        <f>IFERROR(VLOOKUP(O116, '【参考】数式用'!$AY$5:$AY$13, 1, FALSE), "")</f>
        <v/>
      </c>
      <c r="AH116" s="619" t="str">
        <f>IFERROR(VLOOKUP(N116, '【参考】数式用'!$BA$2:$BB$50, 2, FALSE), "")</f>
        <v/>
      </c>
      <c r="AI116" s="620" t="str">
        <f t="shared" si="1"/>
        <v/>
      </c>
      <c r="AJ116" s="621" t="str">
        <f t="shared" si="2"/>
        <v/>
      </c>
      <c r="AK116" s="622"/>
      <c r="AL116" s="622"/>
      <c r="AM116" s="514"/>
      <c r="AN116" s="514"/>
      <c r="AO116" s="514"/>
      <c r="AP116" s="514"/>
      <c r="AQ116" s="514"/>
      <c r="AR116" s="514"/>
      <c r="AS116" s="514"/>
      <c r="AT116" s="514"/>
      <c r="AU116" s="2"/>
      <c r="AV116" s="2"/>
      <c r="AW116" s="2"/>
      <c r="AX116" s="2"/>
      <c r="AY116" s="2"/>
      <c r="AZ116" s="2"/>
    </row>
    <row r="117" ht="30.0" customHeight="1">
      <c r="A117" s="645">
        <v>104.0</v>
      </c>
      <c r="B117" s="646" t="str">
        <f>IF('基本情報入力シート'!C142="","",'基本情報入力シート'!C142)</f>
        <v/>
      </c>
      <c r="C117" s="40"/>
      <c r="D117" s="40"/>
      <c r="E117" s="40"/>
      <c r="F117" s="40"/>
      <c r="G117" s="40"/>
      <c r="H117" s="40"/>
      <c r="I117" s="56"/>
      <c r="J117" s="647" t="str">
        <f>IF('基本情報入力シート'!M142="","",'基本情報入力シート'!M142)</f>
        <v/>
      </c>
      <c r="K117" s="647" t="str">
        <f>IF('基本情報入力シート'!R142="","",'基本情報入力シート'!R142)</f>
        <v/>
      </c>
      <c r="L117" s="647" t="str">
        <f>IF('基本情報入力シート'!W142="","",'基本情報入力シート'!W142)</f>
        <v/>
      </c>
      <c r="M117" s="647" t="str">
        <f>IF('基本情報入力シート'!X142="","",'基本情報入力シート'!X142)</f>
        <v/>
      </c>
      <c r="N117" s="648" t="str">
        <f>IF('基本情報入力シート'!Y142="","",'基本情報入力シート'!Y142)</f>
        <v/>
      </c>
      <c r="O117" s="649"/>
      <c r="P117" s="650"/>
      <c r="Q117" s="651"/>
      <c r="R117" s="56"/>
      <c r="S117" s="652" t="str">
        <f>IFERROR(ROUNDDOWN(Q117*VLOOKUP(N117,'【参考】数式用'!$AR$2:$AW$50,MATCH(P117,'【参考】数式用'!$AT$4:$AW$4)+2,FALSE)*0.5, 0), "")</f>
        <v/>
      </c>
      <c r="T117" s="653"/>
      <c r="U117" s="654" t="str">
        <f>IFERROR(IF(AG117&lt;&gt;"",Q117*VLOOKUP(N117,'【参考】数式用'!$AG$2:$AL$50,MATCH(P117,'【参考】数式用'!$AI$4:$AL$4,0)+2,0), ""), "")</f>
        <v/>
      </c>
      <c r="V117" s="655"/>
      <c r="W117" s="656"/>
      <c r="X117" s="41"/>
      <c r="Y117" s="657"/>
      <c r="Z117" s="658"/>
      <c r="AA117" s="654" t="str">
        <f>IFERROR(IF(Y117="ー", "", ROUNDDOWN(Z117*VLOOKUP(N117,'【参考】数式用'!$AR$2:$AW$50,MATCH(Y117,'【参考】数式用'!$AT$4:$AW$4)+2,FALSE)*0.5, 0)), "")</f>
        <v/>
      </c>
      <c r="AB117" s="659"/>
      <c r="AC117" s="651" t="str">
        <f>IFERROR(IF(AG117&lt;&gt;"",Z117*VLOOKUP(N117,'【参考】数式用'!$AG$2:$AL$50,MATCH(Y117,'【参考】数式用'!$AI$4:$AL$4,0)+2,0), ""), "")</f>
        <v/>
      </c>
      <c r="AD117" s="56"/>
      <c r="AE117" s="660"/>
      <c r="AF117" s="661"/>
      <c r="AG117" s="618" t="str">
        <f>IFERROR(VLOOKUP(O117, '【参考】数式用'!$AY$5:$AY$13, 1, FALSE), "")</f>
        <v/>
      </c>
      <c r="AH117" s="619" t="str">
        <f>IFERROR(VLOOKUP(N117, '【参考】数式用'!$BA$2:$BB$50, 2, FALSE), "")</f>
        <v/>
      </c>
      <c r="AI117" s="620" t="str">
        <f t="shared" si="1"/>
        <v/>
      </c>
      <c r="AJ117" s="621" t="str">
        <f t="shared" si="2"/>
        <v/>
      </c>
      <c r="AK117" s="622"/>
      <c r="AL117" s="622"/>
      <c r="AM117" s="514"/>
      <c r="AN117" s="514"/>
      <c r="AO117" s="514"/>
      <c r="AP117" s="514"/>
      <c r="AQ117" s="514"/>
      <c r="AR117" s="514"/>
      <c r="AS117" s="514"/>
      <c r="AT117" s="514"/>
      <c r="AU117" s="2"/>
      <c r="AV117" s="2"/>
      <c r="AW117" s="2"/>
      <c r="AX117" s="2"/>
      <c r="AY117" s="2"/>
      <c r="AZ117" s="2"/>
    </row>
    <row r="118" ht="30.0" customHeight="1">
      <c r="A118" s="645">
        <v>105.0</v>
      </c>
      <c r="B118" s="646" t="str">
        <f>IF('基本情報入力シート'!C143="","",'基本情報入力シート'!C143)</f>
        <v/>
      </c>
      <c r="C118" s="40"/>
      <c r="D118" s="40"/>
      <c r="E118" s="40"/>
      <c r="F118" s="40"/>
      <c r="G118" s="40"/>
      <c r="H118" s="40"/>
      <c r="I118" s="56"/>
      <c r="J118" s="647" t="str">
        <f>IF('基本情報入力シート'!M143="","",'基本情報入力シート'!M143)</f>
        <v/>
      </c>
      <c r="K118" s="647" t="str">
        <f>IF('基本情報入力シート'!R143="","",'基本情報入力シート'!R143)</f>
        <v/>
      </c>
      <c r="L118" s="647" t="str">
        <f>IF('基本情報入力シート'!W143="","",'基本情報入力シート'!W143)</f>
        <v/>
      </c>
      <c r="M118" s="647" t="str">
        <f>IF('基本情報入力シート'!X143="","",'基本情報入力シート'!X143)</f>
        <v/>
      </c>
      <c r="N118" s="648" t="str">
        <f>IF('基本情報入力シート'!Y143="","",'基本情報入力シート'!Y143)</f>
        <v/>
      </c>
      <c r="O118" s="649"/>
      <c r="P118" s="650"/>
      <c r="Q118" s="651"/>
      <c r="R118" s="56"/>
      <c r="S118" s="652" t="str">
        <f>IFERROR(ROUNDDOWN(Q118*VLOOKUP(N118,'【参考】数式用'!$AR$2:$AW$50,MATCH(P118,'【参考】数式用'!$AT$4:$AW$4)+2,FALSE)*0.5, 0), "")</f>
        <v/>
      </c>
      <c r="T118" s="653"/>
      <c r="U118" s="654" t="str">
        <f>IFERROR(IF(AG118&lt;&gt;"",Q118*VLOOKUP(N118,'【参考】数式用'!$AG$2:$AL$50,MATCH(P118,'【参考】数式用'!$AI$4:$AL$4,0)+2,0), ""), "")</f>
        <v/>
      </c>
      <c r="V118" s="655"/>
      <c r="W118" s="656"/>
      <c r="X118" s="41"/>
      <c r="Y118" s="657"/>
      <c r="Z118" s="658"/>
      <c r="AA118" s="654" t="str">
        <f>IFERROR(IF(Y118="ー", "", ROUNDDOWN(Z118*VLOOKUP(N118,'【参考】数式用'!$AR$2:$AW$50,MATCH(Y118,'【参考】数式用'!$AT$4:$AW$4)+2,FALSE)*0.5, 0)), "")</f>
        <v/>
      </c>
      <c r="AB118" s="659"/>
      <c r="AC118" s="651" t="str">
        <f>IFERROR(IF(AG118&lt;&gt;"",Z118*VLOOKUP(N118,'【参考】数式用'!$AG$2:$AL$50,MATCH(Y118,'【参考】数式用'!$AI$4:$AL$4,0)+2,0), ""), "")</f>
        <v/>
      </c>
      <c r="AD118" s="56"/>
      <c r="AE118" s="660"/>
      <c r="AF118" s="661"/>
      <c r="AG118" s="618" t="str">
        <f>IFERROR(VLOOKUP(O118, '【参考】数式用'!$AY$5:$AY$13, 1, FALSE), "")</f>
        <v/>
      </c>
      <c r="AH118" s="619" t="str">
        <f>IFERROR(VLOOKUP(N118, '【参考】数式用'!$BA$2:$BB$50, 2, FALSE), "")</f>
        <v/>
      </c>
      <c r="AI118" s="620" t="str">
        <f t="shared" si="1"/>
        <v/>
      </c>
      <c r="AJ118" s="621" t="str">
        <f t="shared" si="2"/>
        <v/>
      </c>
      <c r="AK118" s="622"/>
      <c r="AL118" s="622"/>
      <c r="AM118" s="514"/>
      <c r="AN118" s="514"/>
      <c r="AO118" s="514"/>
      <c r="AP118" s="514"/>
      <c r="AQ118" s="514"/>
      <c r="AR118" s="514"/>
      <c r="AS118" s="514"/>
      <c r="AT118" s="514"/>
      <c r="AU118" s="2"/>
      <c r="AV118" s="2"/>
      <c r="AW118" s="2"/>
      <c r="AX118" s="2"/>
      <c r="AY118" s="2"/>
      <c r="AZ118" s="2"/>
    </row>
    <row r="119" ht="30.0" customHeight="1">
      <c r="A119" s="645">
        <v>106.0</v>
      </c>
      <c r="B119" s="646" t="str">
        <f>IF('基本情報入力シート'!C144="","",'基本情報入力シート'!C144)</f>
        <v/>
      </c>
      <c r="C119" s="40"/>
      <c r="D119" s="40"/>
      <c r="E119" s="40"/>
      <c r="F119" s="40"/>
      <c r="G119" s="40"/>
      <c r="H119" s="40"/>
      <c r="I119" s="56"/>
      <c r="J119" s="647" t="str">
        <f>IF('基本情報入力シート'!M144="","",'基本情報入力シート'!M144)</f>
        <v/>
      </c>
      <c r="K119" s="647" t="str">
        <f>IF('基本情報入力シート'!R144="","",'基本情報入力シート'!R144)</f>
        <v/>
      </c>
      <c r="L119" s="647" t="str">
        <f>IF('基本情報入力シート'!W144="","",'基本情報入力シート'!W144)</f>
        <v/>
      </c>
      <c r="M119" s="647" t="str">
        <f>IF('基本情報入力シート'!X144="","",'基本情報入力シート'!X144)</f>
        <v/>
      </c>
      <c r="N119" s="648" t="str">
        <f>IF('基本情報入力シート'!Y144="","",'基本情報入力シート'!Y144)</f>
        <v/>
      </c>
      <c r="O119" s="649"/>
      <c r="P119" s="650"/>
      <c r="Q119" s="651"/>
      <c r="R119" s="56"/>
      <c r="S119" s="652" t="str">
        <f>IFERROR(ROUNDDOWN(Q119*VLOOKUP(N119,'【参考】数式用'!$AR$2:$AW$50,MATCH(P119,'【参考】数式用'!$AT$4:$AW$4)+2,FALSE)*0.5, 0), "")</f>
        <v/>
      </c>
      <c r="T119" s="653"/>
      <c r="U119" s="654" t="str">
        <f>IFERROR(IF(AG119&lt;&gt;"",Q119*VLOOKUP(N119,'【参考】数式用'!$AG$2:$AL$50,MATCH(P119,'【参考】数式用'!$AI$4:$AL$4,0)+2,0), ""), "")</f>
        <v/>
      </c>
      <c r="V119" s="655"/>
      <c r="W119" s="656"/>
      <c r="X119" s="41"/>
      <c r="Y119" s="657"/>
      <c r="Z119" s="658"/>
      <c r="AA119" s="654" t="str">
        <f>IFERROR(IF(Y119="ー", "", ROUNDDOWN(Z119*VLOOKUP(N119,'【参考】数式用'!$AR$2:$AW$50,MATCH(Y119,'【参考】数式用'!$AT$4:$AW$4)+2,FALSE)*0.5, 0)), "")</f>
        <v/>
      </c>
      <c r="AB119" s="659"/>
      <c r="AC119" s="651" t="str">
        <f>IFERROR(IF(AG119&lt;&gt;"",Z119*VLOOKUP(N119,'【参考】数式用'!$AG$2:$AL$50,MATCH(Y119,'【参考】数式用'!$AI$4:$AL$4,0)+2,0), ""), "")</f>
        <v/>
      </c>
      <c r="AD119" s="56"/>
      <c r="AE119" s="660"/>
      <c r="AF119" s="661"/>
      <c r="AG119" s="618" t="str">
        <f>IFERROR(VLOOKUP(O119, '【参考】数式用'!$AY$5:$AY$13, 1, FALSE), "")</f>
        <v/>
      </c>
      <c r="AH119" s="619" t="str">
        <f>IFERROR(VLOOKUP(N119, '【参考】数式用'!$BA$2:$BB$50, 2, FALSE), "")</f>
        <v/>
      </c>
      <c r="AI119" s="620" t="str">
        <f t="shared" si="1"/>
        <v/>
      </c>
      <c r="AJ119" s="621" t="str">
        <f t="shared" si="2"/>
        <v/>
      </c>
      <c r="AK119" s="622"/>
      <c r="AL119" s="622"/>
      <c r="AM119" s="514"/>
      <c r="AN119" s="514"/>
      <c r="AO119" s="514"/>
      <c r="AP119" s="514"/>
      <c r="AQ119" s="514"/>
      <c r="AR119" s="514"/>
      <c r="AS119" s="514"/>
      <c r="AT119" s="514"/>
      <c r="AU119" s="2"/>
      <c r="AV119" s="2"/>
      <c r="AW119" s="2"/>
      <c r="AX119" s="2"/>
      <c r="AY119" s="2"/>
      <c r="AZ119" s="2"/>
    </row>
    <row r="120" ht="30.0" customHeight="1">
      <c r="A120" s="645">
        <v>107.0</v>
      </c>
      <c r="B120" s="646" t="str">
        <f>IF('基本情報入力シート'!C145="","",'基本情報入力シート'!C145)</f>
        <v/>
      </c>
      <c r="C120" s="40"/>
      <c r="D120" s="40"/>
      <c r="E120" s="40"/>
      <c r="F120" s="40"/>
      <c r="G120" s="40"/>
      <c r="H120" s="40"/>
      <c r="I120" s="56"/>
      <c r="J120" s="647" t="str">
        <f>IF('基本情報入力シート'!M145="","",'基本情報入力シート'!M145)</f>
        <v/>
      </c>
      <c r="K120" s="647" t="str">
        <f>IF('基本情報入力シート'!R145="","",'基本情報入力シート'!R145)</f>
        <v/>
      </c>
      <c r="L120" s="647" t="str">
        <f>IF('基本情報入力シート'!W145="","",'基本情報入力シート'!W145)</f>
        <v/>
      </c>
      <c r="M120" s="647" t="str">
        <f>IF('基本情報入力シート'!X145="","",'基本情報入力シート'!X145)</f>
        <v/>
      </c>
      <c r="N120" s="648" t="str">
        <f>IF('基本情報入力シート'!Y145="","",'基本情報入力シート'!Y145)</f>
        <v/>
      </c>
      <c r="O120" s="649"/>
      <c r="P120" s="650"/>
      <c r="Q120" s="651"/>
      <c r="R120" s="56"/>
      <c r="S120" s="652" t="str">
        <f>IFERROR(ROUNDDOWN(Q120*VLOOKUP(N120,'【参考】数式用'!$AR$2:$AW$50,MATCH(P120,'【参考】数式用'!$AT$4:$AW$4)+2,FALSE)*0.5, 0), "")</f>
        <v/>
      </c>
      <c r="T120" s="653"/>
      <c r="U120" s="654" t="str">
        <f>IFERROR(IF(AG120&lt;&gt;"",Q120*VLOOKUP(N120,'【参考】数式用'!$AG$2:$AL$50,MATCH(P120,'【参考】数式用'!$AI$4:$AL$4,0)+2,0), ""), "")</f>
        <v/>
      </c>
      <c r="V120" s="655"/>
      <c r="W120" s="656"/>
      <c r="X120" s="41"/>
      <c r="Y120" s="657"/>
      <c r="Z120" s="658"/>
      <c r="AA120" s="654" t="str">
        <f>IFERROR(IF(Y120="ー", "", ROUNDDOWN(Z120*VLOOKUP(N120,'【参考】数式用'!$AR$2:$AW$50,MATCH(Y120,'【参考】数式用'!$AT$4:$AW$4)+2,FALSE)*0.5, 0)), "")</f>
        <v/>
      </c>
      <c r="AB120" s="659"/>
      <c r="AC120" s="651" t="str">
        <f>IFERROR(IF(AG120&lt;&gt;"",Z120*VLOOKUP(N120,'【参考】数式用'!$AG$2:$AL$50,MATCH(Y120,'【参考】数式用'!$AI$4:$AL$4,0)+2,0), ""), "")</f>
        <v/>
      </c>
      <c r="AD120" s="56"/>
      <c r="AE120" s="660"/>
      <c r="AF120" s="661"/>
      <c r="AG120" s="618" t="str">
        <f>IFERROR(VLOOKUP(O120, '【参考】数式用'!$AY$5:$AY$13, 1, FALSE), "")</f>
        <v/>
      </c>
      <c r="AH120" s="619" t="str">
        <f>IFERROR(VLOOKUP(N120, '【参考】数式用'!$BA$2:$BB$50, 2, FALSE), "")</f>
        <v/>
      </c>
      <c r="AI120" s="620" t="str">
        <f t="shared" si="1"/>
        <v/>
      </c>
      <c r="AJ120" s="621" t="str">
        <f t="shared" si="2"/>
        <v/>
      </c>
      <c r="AK120" s="622"/>
      <c r="AL120" s="622"/>
      <c r="AM120" s="514"/>
      <c r="AN120" s="514"/>
      <c r="AO120" s="514"/>
      <c r="AP120" s="514"/>
      <c r="AQ120" s="514"/>
      <c r="AR120" s="514"/>
      <c r="AS120" s="514"/>
      <c r="AT120" s="514"/>
      <c r="AU120" s="2"/>
      <c r="AV120" s="2"/>
      <c r="AW120" s="2"/>
      <c r="AX120" s="2"/>
      <c r="AY120" s="2"/>
      <c r="AZ120" s="2"/>
    </row>
    <row r="121" ht="30.0" customHeight="1">
      <c r="A121" s="645">
        <v>108.0</v>
      </c>
      <c r="B121" s="646" t="str">
        <f>IF('基本情報入力シート'!C146="","",'基本情報入力シート'!C146)</f>
        <v/>
      </c>
      <c r="C121" s="40"/>
      <c r="D121" s="40"/>
      <c r="E121" s="40"/>
      <c r="F121" s="40"/>
      <c r="G121" s="40"/>
      <c r="H121" s="40"/>
      <c r="I121" s="56"/>
      <c r="J121" s="647" t="str">
        <f>IF('基本情報入力シート'!M146="","",'基本情報入力シート'!M146)</f>
        <v/>
      </c>
      <c r="K121" s="647" t="str">
        <f>IF('基本情報入力シート'!R146="","",'基本情報入力シート'!R146)</f>
        <v/>
      </c>
      <c r="L121" s="647" t="str">
        <f>IF('基本情報入力シート'!W146="","",'基本情報入力シート'!W146)</f>
        <v/>
      </c>
      <c r="M121" s="647" t="str">
        <f>IF('基本情報入力シート'!X146="","",'基本情報入力シート'!X146)</f>
        <v/>
      </c>
      <c r="N121" s="648" t="str">
        <f>IF('基本情報入力シート'!Y146="","",'基本情報入力シート'!Y146)</f>
        <v/>
      </c>
      <c r="O121" s="649"/>
      <c r="P121" s="650"/>
      <c r="Q121" s="651"/>
      <c r="R121" s="56"/>
      <c r="S121" s="652" t="str">
        <f>IFERROR(ROUNDDOWN(Q121*VLOOKUP(N121,'【参考】数式用'!$AR$2:$AW$50,MATCH(P121,'【参考】数式用'!$AT$4:$AW$4)+2,FALSE)*0.5, 0), "")</f>
        <v/>
      </c>
      <c r="T121" s="653"/>
      <c r="U121" s="654" t="str">
        <f>IFERROR(IF(AG121&lt;&gt;"",Q121*VLOOKUP(N121,'【参考】数式用'!$AG$2:$AL$50,MATCH(P121,'【参考】数式用'!$AI$4:$AL$4,0)+2,0), ""), "")</f>
        <v/>
      </c>
      <c r="V121" s="655"/>
      <c r="W121" s="656"/>
      <c r="X121" s="41"/>
      <c r="Y121" s="657"/>
      <c r="Z121" s="658"/>
      <c r="AA121" s="654" t="str">
        <f>IFERROR(IF(Y121="ー", "", ROUNDDOWN(Z121*VLOOKUP(N121,'【参考】数式用'!$AR$2:$AW$50,MATCH(Y121,'【参考】数式用'!$AT$4:$AW$4)+2,FALSE)*0.5, 0)), "")</f>
        <v/>
      </c>
      <c r="AB121" s="659"/>
      <c r="AC121" s="651" t="str">
        <f>IFERROR(IF(AG121&lt;&gt;"",Z121*VLOOKUP(N121,'【参考】数式用'!$AG$2:$AL$50,MATCH(Y121,'【参考】数式用'!$AI$4:$AL$4,0)+2,0), ""), "")</f>
        <v/>
      </c>
      <c r="AD121" s="56"/>
      <c r="AE121" s="660"/>
      <c r="AF121" s="661"/>
      <c r="AG121" s="618" t="str">
        <f>IFERROR(VLOOKUP(O121, '【参考】数式用'!$AY$5:$AY$13, 1, FALSE), "")</f>
        <v/>
      </c>
      <c r="AH121" s="619" t="str">
        <f>IFERROR(VLOOKUP(N121, '【参考】数式用'!$BA$2:$BB$50, 2, FALSE), "")</f>
        <v/>
      </c>
      <c r="AI121" s="620" t="str">
        <f t="shared" si="1"/>
        <v/>
      </c>
      <c r="AJ121" s="621" t="str">
        <f t="shared" si="2"/>
        <v/>
      </c>
      <c r="AK121" s="622"/>
      <c r="AL121" s="622"/>
      <c r="AM121" s="514"/>
      <c r="AN121" s="514"/>
      <c r="AO121" s="514"/>
      <c r="AP121" s="514"/>
      <c r="AQ121" s="514"/>
      <c r="AR121" s="514"/>
      <c r="AS121" s="514"/>
      <c r="AT121" s="514"/>
      <c r="AU121" s="2"/>
      <c r="AV121" s="2"/>
      <c r="AW121" s="2"/>
      <c r="AX121" s="2"/>
      <c r="AY121" s="2"/>
      <c r="AZ121" s="2"/>
    </row>
    <row r="122" ht="30.0" customHeight="1">
      <c r="A122" s="645">
        <v>109.0</v>
      </c>
      <c r="B122" s="646" t="str">
        <f>IF('基本情報入力シート'!C147="","",'基本情報入力シート'!C147)</f>
        <v/>
      </c>
      <c r="C122" s="40"/>
      <c r="D122" s="40"/>
      <c r="E122" s="40"/>
      <c r="F122" s="40"/>
      <c r="G122" s="40"/>
      <c r="H122" s="40"/>
      <c r="I122" s="56"/>
      <c r="J122" s="647" t="str">
        <f>IF('基本情報入力シート'!M147="","",'基本情報入力シート'!M147)</f>
        <v/>
      </c>
      <c r="K122" s="647" t="str">
        <f>IF('基本情報入力シート'!R147="","",'基本情報入力シート'!R147)</f>
        <v/>
      </c>
      <c r="L122" s="647" t="str">
        <f>IF('基本情報入力シート'!W147="","",'基本情報入力シート'!W147)</f>
        <v/>
      </c>
      <c r="M122" s="647" t="str">
        <f>IF('基本情報入力シート'!X147="","",'基本情報入力シート'!X147)</f>
        <v/>
      </c>
      <c r="N122" s="648" t="str">
        <f>IF('基本情報入力シート'!Y147="","",'基本情報入力シート'!Y147)</f>
        <v/>
      </c>
      <c r="O122" s="649"/>
      <c r="P122" s="650"/>
      <c r="Q122" s="651"/>
      <c r="R122" s="56"/>
      <c r="S122" s="652" t="str">
        <f>IFERROR(ROUNDDOWN(Q122*VLOOKUP(N122,'【参考】数式用'!$AR$2:$AW$50,MATCH(P122,'【参考】数式用'!$AT$4:$AW$4)+2,FALSE)*0.5, 0), "")</f>
        <v/>
      </c>
      <c r="T122" s="653"/>
      <c r="U122" s="654" t="str">
        <f>IFERROR(IF(AG122&lt;&gt;"",Q122*VLOOKUP(N122,'【参考】数式用'!$AG$2:$AL$50,MATCH(P122,'【参考】数式用'!$AI$4:$AL$4,0)+2,0), ""), "")</f>
        <v/>
      </c>
      <c r="V122" s="655"/>
      <c r="W122" s="656"/>
      <c r="X122" s="41"/>
      <c r="Y122" s="657"/>
      <c r="Z122" s="658"/>
      <c r="AA122" s="654" t="str">
        <f>IFERROR(IF(Y122="ー", "", ROUNDDOWN(Z122*VLOOKUP(N122,'【参考】数式用'!$AR$2:$AW$50,MATCH(Y122,'【参考】数式用'!$AT$4:$AW$4)+2,FALSE)*0.5, 0)), "")</f>
        <v/>
      </c>
      <c r="AB122" s="659"/>
      <c r="AC122" s="651" t="str">
        <f>IFERROR(IF(AG122&lt;&gt;"",Z122*VLOOKUP(N122,'【参考】数式用'!$AG$2:$AL$50,MATCH(Y122,'【参考】数式用'!$AI$4:$AL$4,0)+2,0), ""), "")</f>
        <v/>
      </c>
      <c r="AD122" s="56"/>
      <c r="AE122" s="660"/>
      <c r="AF122" s="661"/>
      <c r="AG122" s="618" t="str">
        <f>IFERROR(VLOOKUP(O122, '【参考】数式用'!$AY$5:$AY$13, 1, FALSE), "")</f>
        <v/>
      </c>
      <c r="AH122" s="619" t="str">
        <f>IFERROR(VLOOKUP(N122, '【参考】数式用'!$BA$2:$BB$50, 2, FALSE), "")</f>
        <v/>
      </c>
      <c r="AI122" s="620" t="str">
        <f t="shared" si="1"/>
        <v/>
      </c>
      <c r="AJ122" s="621" t="str">
        <f t="shared" si="2"/>
        <v/>
      </c>
      <c r="AK122" s="622"/>
      <c r="AL122" s="622"/>
      <c r="AM122" s="514"/>
      <c r="AN122" s="514"/>
      <c r="AO122" s="514"/>
      <c r="AP122" s="514"/>
      <c r="AQ122" s="514"/>
      <c r="AR122" s="514"/>
      <c r="AS122" s="514"/>
      <c r="AT122" s="514"/>
      <c r="AU122" s="2"/>
      <c r="AV122" s="2"/>
      <c r="AW122" s="2"/>
      <c r="AX122" s="2"/>
      <c r="AY122" s="2"/>
      <c r="AZ122" s="2"/>
    </row>
    <row r="123" ht="30.0" customHeight="1">
      <c r="A123" s="645">
        <v>110.0</v>
      </c>
      <c r="B123" s="646" t="str">
        <f>IF('基本情報入力シート'!C148="","",'基本情報入力シート'!C148)</f>
        <v/>
      </c>
      <c r="C123" s="40"/>
      <c r="D123" s="40"/>
      <c r="E123" s="40"/>
      <c r="F123" s="40"/>
      <c r="G123" s="40"/>
      <c r="H123" s="40"/>
      <c r="I123" s="56"/>
      <c r="J123" s="647" t="str">
        <f>IF('基本情報入力シート'!M148="","",'基本情報入力シート'!M148)</f>
        <v/>
      </c>
      <c r="K123" s="647" t="str">
        <f>IF('基本情報入力シート'!R148="","",'基本情報入力シート'!R148)</f>
        <v/>
      </c>
      <c r="L123" s="647" t="str">
        <f>IF('基本情報入力シート'!W148="","",'基本情報入力シート'!W148)</f>
        <v/>
      </c>
      <c r="M123" s="647" t="str">
        <f>IF('基本情報入力シート'!X148="","",'基本情報入力シート'!X148)</f>
        <v/>
      </c>
      <c r="N123" s="648" t="str">
        <f>IF('基本情報入力シート'!Y148="","",'基本情報入力シート'!Y148)</f>
        <v/>
      </c>
      <c r="O123" s="649"/>
      <c r="P123" s="650"/>
      <c r="Q123" s="651"/>
      <c r="R123" s="56"/>
      <c r="S123" s="652" t="str">
        <f>IFERROR(ROUNDDOWN(Q123*VLOOKUP(N123,'【参考】数式用'!$AR$2:$AW$50,MATCH(P123,'【参考】数式用'!$AT$4:$AW$4)+2,FALSE)*0.5, 0), "")</f>
        <v/>
      </c>
      <c r="T123" s="653"/>
      <c r="U123" s="654" t="str">
        <f>IFERROR(IF(AG123&lt;&gt;"",Q123*VLOOKUP(N123,'【参考】数式用'!$AG$2:$AL$50,MATCH(P123,'【参考】数式用'!$AI$4:$AL$4,0)+2,0), ""), "")</f>
        <v/>
      </c>
      <c r="V123" s="655"/>
      <c r="W123" s="656"/>
      <c r="X123" s="41"/>
      <c r="Y123" s="657"/>
      <c r="Z123" s="658"/>
      <c r="AA123" s="654" t="str">
        <f>IFERROR(IF(Y123="ー", "", ROUNDDOWN(Z123*VLOOKUP(N123,'【参考】数式用'!$AR$2:$AW$50,MATCH(Y123,'【参考】数式用'!$AT$4:$AW$4)+2,FALSE)*0.5, 0)), "")</f>
        <v/>
      </c>
      <c r="AB123" s="659"/>
      <c r="AC123" s="651" t="str">
        <f>IFERROR(IF(AG123&lt;&gt;"",Z123*VLOOKUP(N123,'【参考】数式用'!$AG$2:$AL$50,MATCH(Y123,'【参考】数式用'!$AI$4:$AL$4,0)+2,0), ""), "")</f>
        <v/>
      </c>
      <c r="AD123" s="56"/>
      <c r="AE123" s="660"/>
      <c r="AF123" s="661"/>
      <c r="AG123" s="618" t="str">
        <f>IFERROR(VLOOKUP(O123, '【参考】数式用'!$AY$5:$AY$13, 1, FALSE), "")</f>
        <v/>
      </c>
      <c r="AH123" s="619" t="str">
        <f>IFERROR(VLOOKUP(N123, '【参考】数式用'!$BA$2:$BB$50, 2, FALSE), "")</f>
        <v/>
      </c>
      <c r="AI123" s="620" t="str">
        <f t="shared" si="1"/>
        <v/>
      </c>
      <c r="AJ123" s="621" t="str">
        <f t="shared" si="2"/>
        <v/>
      </c>
      <c r="AK123" s="622"/>
      <c r="AL123" s="622"/>
      <c r="AM123" s="514"/>
      <c r="AN123" s="514"/>
      <c r="AO123" s="514"/>
      <c r="AP123" s="514"/>
      <c r="AQ123" s="514"/>
      <c r="AR123" s="514"/>
      <c r="AS123" s="514"/>
      <c r="AT123" s="514"/>
      <c r="AU123" s="2"/>
      <c r="AV123" s="2"/>
      <c r="AW123" s="2"/>
      <c r="AX123" s="2"/>
      <c r="AY123" s="2"/>
      <c r="AZ123" s="2"/>
    </row>
    <row r="124" ht="30.0" customHeight="1">
      <c r="A124" s="645">
        <v>111.0</v>
      </c>
      <c r="B124" s="646" t="str">
        <f>IF('基本情報入力シート'!C149="","",'基本情報入力シート'!C149)</f>
        <v/>
      </c>
      <c r="C124" s="40"/>
      <c r="D124" s="40"/>
      <c r="E124" s="40"/>
      <c r="F124" s="40"/>
      <c r="G124" s="40"/>
      <c r="H124" s="40"/>
      <c r="I124" s="56"/>
      <c r="J124" s="647" t="str">
        <f>IF('基本情報入力シート'!M149="","",'基本情報入力シート'!M149)</f>
        <v/>
      </c>
      <c r="K124" s="647" t="str">
        <f>IF('基本情報入力シート'!R149="","",'基本情報入力シート'!R149)</f>
        <v/>
      </c>
      <c r="L124" s="647" t="str">
        <f>IF('基本情報入力シート'!W149="","",'基本情報入力シート'!W149)</f>
        <v/>
      </c>
      <c r="M124" s="647" t="str">
        <f>IF('基本情報入力シート'!X149="","",'基本情報入力シート'!X149)</f>
        <v/>
      </c>
      <c r="N124" s="648" t="str">
        <f>IF('基本情報入力シート'!Y149="","",'基本情報入力シート'!Y149)</f>
        <v/>
      </c>
      <c r="O124" s="649"/>
      <c r="P124" s="650"/>
      <c r="Q124" s="651"/>
      <c r="R124" s="56"/>
      <c r="S124" s="652" t="str">
        <f>IFERROR(ROUNDDOWN(Q124*VLOOKUP(N124,'【参考】数式用'!$AR$2:$AW$50,MATCH(P124,'【参考】数式用'!$AT$4:$AW$4)+2,FALSE)*0.5, 0), "")</f>
        <v/>
      </c>
      <c r="T124" s="653"/>
      <c r="U124" s="654" t="str">
        <f>IFERROR(IF(AG124&lt;&gt;"",Q124*VLOOKUP(N124,'【参考】数式用'!$AG$2:$AL$50,MATCH(P124,'【参考】数式用'!$AI$4:$AL$4,0)+2,0), ""), "")</f>
        <v/>
      </c>
      <c r="V124" s="655"/>
      <c r="W124" s="656"/>
      <c r="X124" s="41"/>
      <c r="Y124" s="657"/>
      <c r="Z124" s="658"/>
      <c r="AA124" s="654" t="str">
        <f>IFERROR(IF(Y124="ー", "", ROUNDDOWN(Z124*VLOOKUP(N124,'【参考】数式用'!$AR$2:$AW$50,MATCH(Y124,'【参考】数式用'!$AT$4:$AW$4)+2,FALSE)*0.5, 0)), "")</f>
        <v/>
      </c>
      <c r="AB124" s="659"/>
      <c r="AC124" s="651" t="str">
        <f>IFERROR(IF(AG124&lt;&gt;"",Z124*VLOOKUP(N124,'【参考】数式用'!$AG$2:$AL$50,MATCH(Y124,'【参考】数式用'!$AI$4:$AL$4,0)+2,0), ""), "")</f>
        <v/>
      </c>
      <c r="AD124" s="56"/>
      <c r="AE124" s="660"/>
      <c r="AF124" s="661"/>
      <c r="AG124" s="618" t="str">
        <f>IFERROR(VLOOKUP(O124, '【参考】数式用'!$AY$5:$AY$13, 1, FALSE), "")</f>
        <v/>
      </c>
      <c r="AH124" s="619" t="str">
        <f>IFERROR(VLOOKUP(N124, '【参考】数式用'!$BA$2:$BB$50, 2, FALSE), "")</f>
        <v/>
      </c>
      <c r="AI124" s="620" t="str">
        <f t="shared" si="1"/>
        <v/>
      </c>
      <c r="AJ124" s="621" t="str">
        <f t="shared" si="2"/>
        <v/>
      </c>
      <c r="AK124" s="622"/>
      <c r="AL124" s="622"/>
      <c r="AM124" s="514"/>
      <c r="AN124" s="514"/>
      <c r="AO124" s="514"/>
      <c r="AP124" s="514"/>
      <c r="AQ124" s="514"/>
      <c r="AR124" s="514"/>
      <c r="AS124" s="514"/>
      <c r="AT124" s="514"/>
      <c r="AU124" s="2"/>
      <c r="AV124" s="2"/>
      <c r="AW124" s="2"/>
      <c r="AX124" s="2"/>
      <c r="AY124" s="2"/>
      <c r="AZ124" s="2"/>
    </row>
    <row r="125" ht="30.0" customHeight="1">
      <c r="A125" s="645">
        <v>112.0</v>
      </c>
      <c r="B125" s="646" t="str">
        <f>IF('基本情報入力シート'!C150="","",'基本情報入力シート'!C150)</f>
        <v/>
      </c>
      <c r="C125" s="40"/>
      <c r="D125" s="40"/>
      <c r="E125" s="40"/>
      <c r="F125" s="40"/>
      <c r="G125" s="40"/>
      <c r="H125" s="40"/>
      <c r="I125" s="56"/>
      <c r="J125" s="647" t="str">
        <f>IF('基本情報入力シート'!M150="","",'基本情報入力シート'!M150)</f>
        <v/>
      </c>
      <c r="K125" s="647" t="str">
        <f>IF('基本情報入力シート'!R150="","",'基本情報入力シート'!R150)</f>
        <v/>
      </c>
      <c r="L125" s="647" t="str">
        <f>IF('基本情報入力シート'!W150="","",'基本情報入力シート'!W150)</f>
        <v/>
      </c>
      <c r="M125" s="647" t="str">
        <f>IF('基本情報入力シート'!X150="","",'基本情報入力シート'!X150)</f>
        <v/>
      </c>
      <c r="N125" s="648" t="str">
        <f>IF('基本情報入力シート'!Y150="","",'基本情報入力シート'!Y150)</f>
        <v/>
      </c>
      <c r="O125" s="649"/>
      <c r="P125" s="650"/>
      <c r="Q125" s="651"/>
      <c r="R125" s="56"/>
      <c r="S125" s="652" t="str">
        <f>IFERROR(ROUNDDOWN(Q125*VLOOKUP(N125,'【参考】数式用'!$AR$2:$AW$50,MATCH(P125,'【参考】数式用'!$AT$4:$AW$4)+2,FALSE)*0.5, 0), "")</f>
        <v/>
      </c>
      <c r="T125" s="653"/>
      <c r="U125" s="654" t="str">
        <f>IFERROR(IF(AG125&lt;&gt;"",Q125*VLOOKUP(N125,'【参考】数式用'!$AG$2:$AL$50,MATCH(P125,'【参考】数式用'!$AI$4:$AL$4,0)+2,0), ""), "")</f>
        <v/>
      </c>
      <c r="V125" s="655"/>
      <c r="W125" s="656"/>
      <c r="X125" s="41"/>
      <c r="Y125" s="657"/>
      <c r="Z125" s="658"/>
      <c r="AA125" s="654" t="str">
        <f>IFERROR(IF(Y125="ー", "", ROUNDDOWN(Z125*VLOOKUP(N125,'【参考】数式用'!$AR$2:$AW$50,MATCH(Y125,'【参考】数式用'!$AT$4:$AW$4)+2,FALSE)*0.5, 0)), "")</f>
        <v/>
      </c>
      <c r="AB125" s="659"/>
      <c r="AC125" s="651" t="str">
        <f>IFERROR(IF(AG125&lt;&gt;"",Z125*VLOOKUP(N125,'【参考】数式用'!$AG$2:$AL$50,MATCH(Y125,'【参考】数式用'!$AI$4:$AL$4,0)+2,0), ""), "")</f>
        <v/>
      </c>
      <c r="AD125" s="56"/>
      <c r="AE125" s="660"/>
      <c r="AF125" s="661"/>
      <c r="AG125" s="618" t="str">
        <f>IFERROR(VLOOKUP(O125, '【参考】数式用'!$AY$5:$AY$13, 1, FALSE), "")</f>
        <v/>
      </c>
      <c r="AH125" s="619" t="str">
        <f>IFERROR(VLOOKUP(N125, '【参考】数式用'!$BA$2:$BB$50, 2, FALSE), "")</f>
        <v/>
      </c>
      <c r="AI125" s="620" t="str">
        <f t="shared" si="1"/>
        <v/>
      </c>
      <c r="AJ125" s="621" t="str">
        <f t="shared" si="2"/>
        <v/>
      </c>
      <c r="AK125" s="622"/>
      <c r="AL125" s="622"/>
      <c r="AM125" s="514"/>
      <c r="AN125" s="514"/>
      <c r="AO125" s="514"/>
      <c r="AP125" s="514"/>
      <c r="AQ125" s="514"/>
      <c r="AR125" s="514"/>
      <c r="AS125" s="514"/>
      <c r="AT125" s="514"/>
      <c r="AU125" s="2"/>
      <c r="AV125" s="2"/>
      <c r="AW125" s="2"/>
      <c r="AX125" s="2"/>
      <c r="AY125" s="2"/>
      <c r="AZ125" s="2"/>
    </row>
    <row r="126" ht="30.0" customHeight="1">
      <c r="A126" s="645">
        <v>113.0</v>
      </c>
      <c r="B126" s="646" t="str">
        <f>IF('基本情報入力シート'!C151="","",'基本情報入力シート'!C151)</f>
        <v/>
      </c>
      <c r="C126" s="40"/>
      <c r="D126" s="40"/>
      <c r="E126" s="40"/>
      <c r="F126" s="40"/>
      <c r="G126" s="40"/>
      <c r="H126" s="40"/>
      <c r="I126" s="56"/>
      <c r="J126" s="647" t="str">
        <f>IF('基本情報入力シート'!M151="","",'基本情報入力シート'!M151)</f>
        <v/>
      </c>
      <c r="K126" s="647" t="str">
        <f>IF('基本情報入力シート'!R151="","",'基本情報入力シート'!R151)</f>
        <v/>
      </c>
      <c r="L126" s="647" t="str">
        <f>IF('基本情報入力シート'!W151="","",'基本情報入力シート'!W151)</f>
        <v/>
      </c>
      <c r="M126" s="647" t="str">
        <f>IF('基本情報入力シート'!X151="","",'基本情報入力シート'!X151)</f>
        <v/>
      </c>
      <c r="N126" s="648" t="str">
        <f>IF('基本情報入力シート'!Y151="","",'基本情報入力シート'!Y151)</f>
        <v/>
      </c>
      <c r="O126" s="649"/>
      <c r="P126" s="650"/>
      <c r="Q126" s="651"/>
      <c r="R126" s="56"/>
      <c r="S126" s="652" t="str">
        <f>IFERROR(ROUNDDOWN(Q126*VLOOKUP(N126,'【参考】数式用'!$AR$2:$AW$50,MATCH(P126,'【参考】数式用'!$AT$4:$AW$4)+2,FALSE)*0.5, 0), "")</f>
        <v/>
      </c>
      <c r="T126" s="653"/>
      <c r="U126" s="654" t="str">
        <f>IFERROR(IF(AG126&lt;&gt;"",Q126*VLOOKUP(N126,'【参考】数式用'!$AG$2:$AL$50,MATCH(P126,'【参考】数式用'!$AI$4:$AL$4,0)+2,0), ""), "")</f>
        <v/>
      </c>
      <c r="V126" s="655"/>
      <c r="W126" s="656"/>
      <c r="X126" s="41"/>
      <c r="Y126" s="657"/>
      <c r="Z126" s="658"/>
      <c r="AA126" s="654" t="str">
        <f>IFERROR(IF(Y126="ー", "", ROUNDDOWN(Z126*VLOOKUP(N126,'【参考】数式用'!$AR$2:$AW$50,MATCH(Y126,'【参考】数式用'!$AT$4:$AW$4)+2,FALSE)*0.5, 0)), "")</f>
        <v/>
      </c>
      <c r="AB126" s="659"/>
      <c r="AC126" s="651" t="str">
        <f>IFERROR(IF(AG126&lt;&gt;"",Z126*VLOOKUP(N126,'【参考】数式用'!$AG$2:$AL$50,MATCH(Y126,'【参考】数式用'!$AI$4:$AL$4,0)+2,0), ""), "")</f>
        <v/>
      </c>
      <c r="AD126" s="56"/>
      <c r="AE126" s="660"/>
      <c r="AF126" s="661"/>
      <c r="AG126" s="618" t="str">
        <f>IFERROR(VLOOKUP(O126, '【参考】数式用'!$AY$5:$AY$13, 1, FALSE), "")</f>
        <v/>
      </c>
      <c r="AH126" s="619" t="str">
        <f>IFERROR(VLOOKUP(N126, '【参考】数式用'!$BA$2:$BB$50, 2, FALSE), "")</f>
        <v/>
      </c>
      <c r="AI126" s="620" t="str">
        <f t="shared" si="1"/>
        <v/>
      </c>
      <c r="AJ126" s="621" t="str">
        <f t="shared" si="2"/>
        <v/>
      </c>
      <c r="AK126" s="622"/>
      <c r="AL126" s="622"/>
      <c r="AM126" s="514"/>
      <c r="AN126" s="514"/>
      <c r="AO126" s="514"/>
      <c r="AP126" s="514"/>
      <c r="AQ126" s="514"/>
      <c r="AR126" s="514"/>
      <c r="AS126" s="514"/>
      <c r="AT126" s="514"/>
      <c r="AU126" s="2"/>
      <c r="AV126" s="2"/>
      <c r="AW126" s="2"/>
      <c r="AX126" s="2"/>
      <c r="AY126" s="2"/>
      <c r="AZ126" s="2"/>
    </row>
    <row r="127" ht="30.0" customHeight="1">
      <c r="A127" s="645">
        <v>114.0</v>
      </c>
      <c r="B127" s="646" t="str">
        <f>IF('基本情報入力シート'!C152="","",'基本情報入力シート'!C152)</f>
        <v/>
      </c>
      <c r="C127" s="40"/>
      <c r="D127" s="40"/>
      <c r="E127" s="40"/>
      <c r="F127" s="40"/>
      <c r="G127" s="40"/>
      <c r="H127" s="40"/>
      <c r="I127" s="56"/>
      <c r="J127" s="647" t="str">
        <f>IF('基本情報入力シート'!M152="","",'基本情報入力シート'!M152)</f>
        <v/>
      </c>
      <c r="K127" s="647" t="str">
        <f>IF('基本情報入力シート'!R152="","",'基本情報入力シート'!R152)</f>
        <v/>
      </c>
      <c r="L127" s="647" t="str">
        <f>IF('基本情報入力シート'!W152="","",'基本情報入力シート'!W152)</f>
        <v/>
      </c>
      <c r="M127" s="647" t="str">
        <f>IF('基本情報入力シート'!X152="","",'基本情報入力シート'!X152)</f>
        <v/>
      </c>
      <c r="N127" s="648" t="str">
        <f>IF('基本情報入力シート'!Y152="","",'基本情報入力シート'!Y152)</f>
        <v/>
      </c>
      <c r="O127" s="649"/>
      <c r="P127" s="650"/>
      <c r="Q127" s="651"/>
      <c r="R127" s="56"/>
      <c r="S127" s="652" t="str">
        <f>IFERROR(ROUNDDOWN(Q127*VLOOKUP(N127,'【参考】数式用'!$AR$2:$AW$50,MATCH(P127,'【参考】数式用'!$AT$4:$AW$4)+2,FALSE)*0.5, 0), "")</f>
        <v/>
      </c>
      <c r="T127" s="653"/>
      <c r="U127" s="654" t="str">
        <f>IFERROR(IF(AG127&lt;&gt;"",Q127*VLOOKUP(N127,'【参考】数式用'!$AG$2:$AL$50,MATCH(P127,'【参考】数式用'!$AI$4:$AL$4,0)+2,0), ""), "")</f>
        <v/>
      </c>
      <c r="V127" s="655"/>
      <c r="W127" s="656"/>
      <c r="X127" s="41"/>
      <c r="Y127" s="657"/>
      <c r="Z127" s="658"/>
      <c r="AA127" s="654" t="str">
        <f>IFERROR(IF(Y127="ー", "", ROUNDDOWN(Z127*VLOOKUP(N127,'【参考】数式用'!$AR$2:$AW$50,MATCH(Y127,'【参考】数式用'!$AT$4:$AW$4)+2,FALSE)*0.5, 0)), "")</f>
        <v/>
      </c>
      <c r="AB127" s="659"/>
      <c r="AC127" s="651" t="str">
        <f>IFERROR(IF(AG127&lt;&gt;"",Z127*VLOOKUP(N127,'【参考】数式用'!$AG$2:$AL$50,MATCH(Y127,'【参考】数式用'!$AI$4:$AL$4,0)+2,0), ""), "")</f>
        <v/>
      </c>
      <c r="AD127" s="56"/>
      <c r="AE127" s="660"/>
      <c r="AF127" s="661"/>
      <c r="AG127" s="618" t="str">
        <f>IFERROR(VLOOKUP(O127, '【参考】数式用'!$AY$5:$AY$13, 1, FALSE), "")</f>
        <v/>
      </c>
      <c r="AH127" s="619" t="str">
        <f>IFERROR(VLOOKUP(N127, '【参考】数式用'!$BA$2:$BB$50, 2, FALSE), "")</f>
        <v/>
      </c>
      <c r="AI127" s="620" t="str">
        <f t="shared" si="1"/>
        <v/>
      </c>
      <c r="AJ127" s="621" t="str">
        <f t="shared" si="2"/>
        <v/>
      </c>
      <c r="AK127" s="622"/>
      <c r="AL127" s="622"/>
      <c r="AM127" s="514"/>
      <c r="AN127" s="514"/>
      <c r="AO127" s="514"/>
      <c r="AP127" s="514"/>
      <c r="AQ127" s="514"/>
      <c r="AR127" s="514"/>
      <c r="AS127" s="514"/>
      <c r="AT127" s="514"/>
      <c r="AU127" s="2"/>
      <c r="AV127" s="2"/>
      <c r="AW127" s="2"/>
      <c r="AX127" s="2"/>
      <c r="AY127" s="2"/>
      <c r="AZ127" s="2"/>
    </row>
    <row r="128" ht="30.0" customHeight="1">
      <c r="A128" s="645">
        <v>115.0</v>
      </c>
      <c r="B128" s="646" t="str">
        <f>IF('基本情報入力シート'!C153="","",'基本情報入力シート'!C153)</f>
        <v/>
      </c>
      <c r="C128" s="40"/>
      <c r="D128" s="40"/>
      <c r="E128" s="40"/>
      <c r="F128" s="40"/>
      <c r="G128" s="40"/>
      <c r="H128" s="40"/>
      <c r="I128" s="56"/>
      <c r="J128" s="647" t="str">
        <f>IF('基本情報入力シート'!M153="","",'基本情報入力シート'!M153)</f>
        <v/>
      </c>
      <c r="K128" s="647" t="str">
        <f>IF('基本情報入力シート'!R153="","",'基本情報入力シート'!R153)</f>
        <v/>
      </c>
      <c r="L128" s="647" t="str">
        <f>IF('基本情報入力シート'!W153="","",'基本情報入力シート'!W153)</f>
        <v/>
      </c>
      <c r="M128" s="647" t="str">
        <f>IF('基本情報入力シート'!X153="","",'基本情報入力シート'!X153)</f>
        <v/>
      </c>
      <c r="N128" s="648" t="str">
        <f>IF('基本情報入力シート'!Y153="","",'基本情報入力シート'!Y153)</f>
        <v/>
      </c>
      <c r="O128" s="649"/>
      <c r="P128" s="650"/>
      <c r="Q128" s="651"/>
      <c r="R128" s="56"/>
      <c r="S128" s="652" t="str">
        <f>IFERROR(ROUNDDOWN(Q128*VLOOKUP(N128,'【参考】数式用'!$AR$2:$AW$50,MATCH(P128,'【参考】数式用'!$AT$4:$AW$4)+2,FALSE)*0.5, 0), "")</f>
        <v/>
      </c>
      <c r="T128" s="653"/>
      <c r="U128" s="654" t="str">
        <f>IFERROR(IF(AG128&lt;&gt;"",Q128*VLOOKUP(N128,'【参考】数式用'!$AG$2:$AL$50,MATCH(P128,'【参考】数式用'!$AI$4:$AL$4,0)+2,0), ""), "")</f>
        <v/>
      </c>
      <c r="V128" s="655"/>
      <c r="W128" s="656"/>
      <c r="X128" s="41"/>
      <c r="Y128" s="657"/>
      <c r="Z128" s="658"/>
      <c r="AA128" s="654" t="str">
        <f>IFERROR(IF(Y128="ー", "", ROUNDDOWN(Z128*VLOOKUP(N128,'【参考】数式用'!$AR$2:$AW$50,MATCH(Y128,'【参考】数式用'!$AT$4:$AW$4)+2,FALSE)*0.5, 0)), "")</f>
        <v/>
      </c>
      <c r="AB128" s="659"/>
      <c r="AC128" s="651" t="str">
        <f>IFERROR(IF(AG128&lt;&gt;"",Z128*VLOOKUP(N128,'【参考】数式用'!$AG$2:$AL$50,MATCH(Y128,'【参考】数式用'!$AI$4:$AL$4,0)+2,0), ""), "")</f>
        <v/>
      </c>
      <c r="AD128" s="56"/>
      <c r="AE128" s="660"/>
      <c r="AF128" s="661"/>
      <c r="AG128" s="618" t="str">
        <f>IFERROR(VLOOKUP(O128, '【参考】数式用'!$AY$5:$AY$13, 1, FALSE), "")</f>
        <v/>
      </c>
      <c r="AH128" s="619" t="str">
        <f>IFERROR(VLOOKUP(N128, '【参考】数式用'!$BA$2:$BB$50, 2, FALSE), "")</f>
        <v/>
      </c>
      <c r="AI128" s="620" t="str">
        <f t="shared" si="1"/>
        <v/>
      </c>
      <c r="AJ128" s="621" t="str">
        <f t="shared" si="2"/>
        <v/>
      </c>
      <c r="AK128" s="622"/>
      <c r="AL128" s="622"/>
      <c r="AM128" s="514"/>
      <c r="AN128" s="514"/>
      <c r="AO128" s="514"/>
      <c r="AP128" s="514"/>
      <c r="AQ128" s="514"/>
      <c r="AR128" s="514"/>
      <c r="AS128" s="514"/>
      <c r="AT128" s="514"/>
      <c r="AU128" s="2"/>
      <c r="AV128" s="2"/>
      <c r="AW128" s="2"/>
      <c r="AX128" s="2"/>
      <c r="AY128" s="2"/>
      <c r="AZ128" s="2"/>
    </row>
    <row r="129" ht="30.0" customHeight="1">
      <c r="A129" s="645">
        <v>116.0</v>
      </c>
      <c r="B129" s="646" t="str">
        <f>IF('基本情報入力シート'!C154="","",'基本情報入力シート'!C154)</f>
        <v/>
      </c>
      <c r="C129" s="40"/>
      <c r="D129" s="40"/>
      <c r="E129" s="40"/>
      <c r="F129" s="40"/>
      <c r="G129" s="40"/>
      <c r="H129" s="40"/>
      <c r="I129" s="56"/>
      <c r="J129" s="647" t="str">
        <f>IF('基本情報入力シート'!M154="","",'基本情報入力シート'!M154)</f>
        <v/>
      </c>
      <c r="K129" s="647" t="str">
        <f>IF('基本情報入力シート'!R154="","",'基本情報入力シート'!R154)</f>
        <v/>
      </c>
      <c r="L129" s="647" t="str">
        <f>IF('基本情報入力シート'!W154="","",'基本情報入力シート'!W154)</f>
        <v/>
      </c>
      <c r="M129" s="647" t="str">
        <f>IF('基本情報入力シート'!X154="","",'基本情報入力シート'!X154)</f>
        <v/>
      </c>
      <c r="N129" s="648" t="str">
        <f>IF('基本情報入力シート'!Y154="","",'基本情報入力シート'!Y154)</f>
        <v/>
      </c>
      <c r="O129" s="649"/>
      <c r="P129" s="650"/>
      <c r="Q129" s="651"/>
      <c r="R129" s="56"/>
      <c r="S129" s="652" t="str">
        <f>IFERROR(ROUNDDOWN(Q129*VLOOKUP(N129,'【参考】数式用'!$AR$2:$AW$50,MATCH(P129,'【参考】数式用'!$AT$4:$AW$4)+2,FALSE)*0.5, 0), "")</f>
        <v/>
      </c>
      <c r="T129" s="653"/>
      <c r="U129" s="654" t="str">
        <f>IFERROR(IF(AG129&lt;&gt;"",Q129*VLOOKUP(N129,'【参考】数式用'!$AG$2:$AL$50,MATCH(P129,'【参考】数式用'!$AI$4:$AL$4,0)+2,0), ""), "")</f>
        <v/>
      </c>
      <c r="V129" s="655"/>
      <c r="W129" s="656"/>
      <c r="X129" s="41"/>
      <c r="Y129" s="657"/>
      <c r="Z129" s="658"/>
      <c r="AA129" s="654" t="str">
        <f>IFERROR(IF(Y129="ー", "", ROUNDDOWN(Z129*VLOOKUP(N129,'【参考】数式用'!$AR$2:$AW$50,MATCH(Y129,'【参考】数式用'!$AT$4:$AW$4)+2,FALSE)*0.5, 0)), "")</f>
        <v/>
      </c>
      <c r="AB129" s="659"/>
      <c r="AC129" s="651" t="str">
        <f>IFERROR(IF(AG129&lt;&gt;"",Z129*VLOOKUP(N129,'【参考】数式用'!$AG$2:$AL$50,MATCH(Y129,'【参考】数式用'!$AI$4:$AL$4,0)+2,0), ""), "")</f>
        <v/>
      </c>
      <c r="AD129" s="56"/>
      <c r="AE129" s="660"/>
      <c r="AF129" s="661"/>
      <c r="AG129" s="618" t="str">
        <f>IFERROR(VLOOKUP(O129, '【参考】数式用'!$AY$5:$AY$13, 1, FALSE), "")</f>
        <v/>
      </c>
      <c r="AH129" s="619" t="str">
        <f>IFERROR(VLOOKUP(N129, '【参考】数式用'!$BA$2:$BB$50, 2, FALSE), "")</f>
        <v/>
      </c>
      <c r="AI129" s="620" t="str">
        <f t="shared" si="1"/>
        <v/>
      </c>
      <c r="AJ129" s="621" t="str">
        <f t="shared" si="2"/>
        <v/>
      </c>
      <c r="AK129" s="622"/>
      <c r="AL129" s="622"/>
      <c r="AM129" s="514"/>
      <c r="AN129" s="514"/>
      <c r="AO129" s="514"/>
      <c r="AP129" s="514"/>
      <c r="AQ129" s="514"/>
      <c r="AR129" s="514"/>
      <c r="AS129" s="514"/>
      <c r="AT129" s="514"/>
      <c r="AU129" s="2"/>
      <c r="AV129" s="2"/>
      <c r="AW129" s="2"/>
      <c r="AX129" s="2"/>
      <c r="AY129" s="2"/>
      <c r="AZ129" s="2"/>
    </row>
    <row r="130" ht="30.0" customHeight="1">
      <c r="A130" s="645">
        <v>117.0</v>
      </c>
      <c r="B130" s="646" t="str">
        <f>IF('基本情報入力シート'!C155="","",'基本情報入力シート'!C155)</f>
        <v/>
      </c>
      <c r="C130" s="40"/>
      <c r="D130" s="40"/>
      <c r="E130" s="40"/>
      <c r="F130" s="40"/>
      <c r="G130" s="40"/>
      <c r="H130" s="40"/>
      <c r="I130" s="56"/>
      <c r="J130" s="647" t="str">
        <f>IF('基本情報入力シート'!M155="","",'基本情報入力シート'!M155)</f>
        <v/>
      </c>
      <c r="K130" s="647" t="str">
        <f>IF('基本情報入力シート'!R155="","",'基本情報入力シート'!R155)</f>
        <v/>
      </c>
      <c r="L130" s="647" t="str">
        <f>IF('基本情報入力シート'!W155="","",'基本情報入力シート'!W155)</f>
        <v/>
      </c>
      <c r="M130" s="647" t="str">
        <f>IF('基本情報入力シート'!X155="","",'基本情報入力シート'!X155)</f>
        <v/>
      </c>
      <c r="N130" s="648" t="str">
        <f>IF('基本情報入力シート'!Y155="","",'基本情報入力シート'!Y155)</f>
        <v/>
      </c>
      <c r="O130" s="649"/>
      <c r="P130" s="650"/>
      <c r="Q130" s="651"/>
      <c r="R130" s="56"/>
      <c r="S130" s="652" t="str">
        <f>IFERROR(ROUNDDOWN(Q130*VLOOKUP(N130,'【参考】数式用'!$AR$2:$AW$50,MATCH(P130,'【参考】数式用'!$AT$4:$AW$4)+2,FALSE)*0.5, 0), "")</f>
        <v/>
      </c>
      <c r="T130" s="653"/>
      <c r="U130" s="654" t="str">
        <f>IFERROR(IF(AG130&lt;&gt;"",Q130*VLOOKUP(N130,'【参考】数式用'!$AG$2:$AL$50,MATCH(P130,'【参考】数式用'!$AI$4:$AL$4,0)+2,0), ""), "")</f>
        <v/>
      </c>
      <c r="V130" s="655"/>
      <c r="W130" s="656"/>
      <c r="X130" s="41"/>
      <c r="Y130" s="657"/>
      <c r="Z130" s="658"/>
      <c r="AA130" s="654" t="str">
        <f>IFERROR(IF(Y130="ー", "", ROUNDDOWN(Z130*VLOOKUP(N130,'【参考】数式用'!$AR$2:$AW$50,MATCH(Y130,'【参考】数式用'!$AT$4:$AW$4)+2,FALSE)*0.5, 0)), "")</f>
        <v/>
      </c>
      <c r="AB130" s="659"/>
      <c r="AC130" s="651" t="str">
        <f>IFERROR(IF(AG130&lt;&gt;"",Z130*VLOOKUP(N130,'【参考】数式用'!$AG$2:$AL$50,MATCH(Y130,'【参考】数式用'!$AI$4:$AL$4,0)+2,0), ""), "")</f>
        <v/>
      </c>
      <c r="AD130" s="56"/>
      <c r="AE130" s="660"/>
      <c r="AF130" s="661"/>
      <c r="AG130" s="618" t="str">
        <f>IFERROR(VLOOKUP(O130, '【参考】数式用'!$AY$5:$AY$13, 1, FALSE), "")</f>
        <v/>
      </c>
      <c r="AH130" s="619" t="str">
        <f>IFERROR(VLOOKUP(N130, '【参考】数式用'!$BA$2:$BB$50, 2, FALSE), "")</f>
        <v/>
      </c>
      <c r="AI130" s="620" t="str">
        <f t="shared" si="1"/>
        <v/>
      </c>
      <c r="AJ130" s="621" t="str">
        <f t="shared" si="2"/>
        <v/>
      </c>
      <c r="AK130" s="622"/>
      <c r="AL130" s="622"/>
      <c r="AM130" s="514"/>
      <c r="AN130" s="514"/>
      <c r="AO130" s="514"/>
      <c r="AP130" s="514"/>
      <c r="AQ130" s="514"/>
      <c r="AR130" s="514"/>
      <c r="AS130" s="514"/>
      <c r="AT130" s="514"/>
      <c r="AU130" s="2"/>
      <c r="AV130" s="2"/>
      <c r="AW130" s="2"/>
      <c r="AX130" s="2"/>
      <c r="AY130" s="2"/>
      <c r="AZ130" s="2"/>
    </row>
    <row r="131" ht="30.0" customHeight="1">
      <c r="A131" s="645">
        <v>118.0</v>
      </c>
      <c r="B131" s="646" t="str">
        <f>IF('基本情報入力シート'!C156="","",'基本情報入力シート'!C156)</f>
        <v/>
      </c>
      <c r="C131" s="40"/>
      <c r="D131" s="40"/>
      <c r="E131" s="40"/>
      <c r="F131" s="40"/>
      <c r="G131" s="40"/>
      <c r="H131" s="40"/>
      <c r="I131" s="56"/>
      <c r="J131" s="647" t="str">
        <f>IF('基本情報入力シート'!M156="","",'基本情報入力シート'!M156)</f>
        <v/>
      </c>
      <c r="K131" s="647" t="str">
        <f>IF('基本情報入力シート'!R156="","",'基本情報入力シート'!R156)</f>
        <v/>
      </c>
      <c r="L131" s="647" t="str">
        <f>IF('基本情報入力シート'!W156="","",'基本情報入力シート'!W156)</f>
        <v/>
      </c>
      <c r="M131" s="647" t="str">
        <f>IF('基本情報入力シート'!X156="","",'基本情報入力シート'!X156)</f>
        <v/>
      </c>
      <c r="N131" s="648" t="str">
        <f>IF('基本情報入力シート'!Y156="","",'基本情報入力シート'!Y156)</f>
        <v/>
      </c>
      <c r="O131" s="649"/>
      <c r="P131" s="650"/>
      <c r="Q131" s="651"/>
      <c r="R131" s="56"/>
      <c r="S131" s="652" t="str">
        <f>IFERROR(ROUNDDOWN(Q131*VLOOKUP(N131,'【参考】数式用'!$AR$2:$AW$50,MATCH(P131,'【参考】数式用'!$AT$4:$AW$4)+2,FALSE)*0.5, 0), "")</f>
        <v/>
      </c>
      <c r="T131" s="653"/>
      <c r="U131" s="654" t="str">
        <f>IFERROR(IF(AG131&lt;&gt;"",Q131*VLOOKUP(N131,'【参考】数式用'!$AG$2:$AL$50,MATCH(P131,'【参考】数式用'!$AI$4:$AL$4,0)+2,0), ""), "")</f>
        <v/>
      </c>
      <c r="V131" s="655"/>
      <c r="W131" s="656"/>
      <c r="X131" s="41"/>
      <c r="Y131" s="657"/>
      <c r="Z131" s="658"/>
      <c r="AA131" s="654" t="str">
        <f>IFERROR(IF(Y131="ー", "", ROUNDDOWN(Z131*VLOOKUP(N131,'【参考】数式用'!$AR$2:$AW$50,MATCH(Y131,'【参考】数式用'!$AT$4:$AW$4)+2,FALSE)*0.5, 0)), "")</f>
        <v/>
      </c>
      <c r="AB131" s="659"/>
      <c r="AC131" s="651" t="str">
        <f>IFERROR(IF(AG131&lt;&gt;"",Z131*VLOOKUP(N131,'【参考】数式用'!$AG$2:$AL$50,MATCH(Y131,'【参考】数式用'!$AI$4:$AL$4,0)+2,0), ""), "")</f>
        <v/>
      </c>
      <c r="AD131" s="56"/>
      <c r="AE131" s="660"/>
      <c r="AF131" s="661"/>
      <c r="AG131" s="618" t="str">
        <f>IFERROR(VLOOKUP(O131, '【参考】数式用'!$AY$5:$AY$13, 1, FALSE), "")</f>
        <v/>
      </c>
      <c r="AH131" s="619" t="str">
        <f>IFERROR(VLOOKUP(N131, '【参考】数式用'!$BA$2:$BB$50, 2, FALSE), "")</f>
        <v/>
      </c>
      <c r="AI131" s="620" t="str">
        <f t="shared" si="1"/>
        <v/>
      </c>
      <c r="AJ131" s="621" t="str">
        <f t="shared" si="2"/>
        <v/>
      </c>
      <c r="AK131" s="622"/>
      <c r="AL131" s="622"/>
      <c r="AM131" s="514"/>
      <c r="AN131" s="514"/>
      <c r="AO131" s="514"/>
      <c r="AP131" s="514"/>
      <c r="AQ131" s="514"/>
      <c r="AR131" s="514"/>
      <c r="AS131" s="514"/>
      <c r="AT131" s="514"/>
      <c r="AU131" s="2"/>
      <c r="AV131" s="2"/>
      <c r="AW131" s="2"/>
      <c r="AX131" s="2"/>
      <c r="AY131" s="2"/>
      <c r="AZ131" s="2"/>
    </row>
    <row r="132" ht="30.0" customHeight="1">
      <c r="A132" s="645">
        <v>119.0</v>
      </c>
      <c r="B132" s="646" t="str">
        <f>IF('基本情報入力シート'!C157="","",'基本情報入力シート'!C157)</f>
        <v/>
      </c>
      <c r="C132" s="40"/>
      <c r="D132" s="40"/>
      <c r="E132" s="40"/>
      <c r="F132" s="40"/>
      <c r="G132" s="40"/>
      <c r="H132" s="40"/>
      <c r="I132" s="56"/>
      <c r="J132" s="647" t="str">
        <f>IF('基本情報入力シート'!M157="","",'基本情報入力シート'!M157)</f>
        <v/>
      </c>
      <c r="K132" s="647" t="str">
        <f>IF('基本情報入力シート'!R157="","",'基本情報入力シート'!R157)</f>
        <v/>
      </c>
      <c r="L132" s="647" t="str">
        <f>IF('基本情報入力シート'!W157="","",'基本情報入力シート'!W157)</f>
        <v/>
      </c>
      <c r="M132" s="647" t="str">
        <f>IF('基本情報入力シート'!X157="","",'基本情報入力シート'!X157)</f>
        <v/>
      </c>
      <c r="N132" s="648" t="str">
        <f>IF('基本情報入力シート'!Y157="","",'基本情報入力シート'!Y157)</f>
        <v/>
      </c>
      <c r="O132" s="649"/>
      <c r="P132" s="650"/>
      <c r="Q132" s="651"/>
      <c r="R132" s="56"/>
      <c r="S132" s="652" t="str">
        <f>IFERROR(ROUNDDOWN(Q132*VLOOKUP(N132,'【参考】数式用'!$AR$2:$AW$50,MATCH(P132,'【参考】数式用'!$AT$4:$AW$4)+2,FALSE)*0.5, 0), "")</f>
        <v/>
      </c>
      <c r="T132" s="653"/>
      <c r="U132" s="654" t="str">
        <f>IFERROR(IF(AG132&lt;&gt;"",Q132*VLOOKUP(N132,'【参考】数式用'!$AG$2:$AL$50,MATCH(P132,'【参考】数式用'!$AI$4:$AL$4,0)+2,0), ""), "")</f>
        <v/>
      </c>
      <c r="V132" s="655"/>
      <c r="W132" s="656"/>
      <c r="X132" s="41"/>
      <c r="Y132" s="657"/>
      <c r="Z132" s="658"/>
      <c r="AA132" s="654" t="str">
        <f>IFERROR(IF(Y132="ー", "", ROUNDDOWN(Z132*VLOOKUP(N132,'【参考】数式用'!$AR$2:$AW$50,MATCH(Y132,'【参考】数式用'!$AT$4:$AW$4)+2,FALSE)*0.5, 0)), "")</f>
        <v/>
      </c>
      <c r="AB132" s="659"/>
      <c r="AC132" s="651" t="str">
        <f>IFERROR(IF(AG132&lt;&gt;"",Z132*VLOOKUP(N132,'【参考】数式用'!$AG$2:$AL$50,MATCH(Y132,'【参考】数式用'!$AI$4:$AL$4,0)+2,0), ""), "")</f>
        <v/>
      </c>
      <c r="AD132" s="56"/>
      <c r="AE132" s="660"/>
      <c r="AF132" s="661"/>
      <c r="AG132" s="618" t="str">
        <f>IFERROR(VLOOKUP(O132, '【参考】数式用'!$AY$5:$AY$13, 1, FALSE), "")</f>
        <v/>
      </c>
      <c r="AH132" s="619" t="str">
        <f>IFERROR(VLOOKUP(N132, '【参考】数式用'!$BA$2:$BB$50, 2, FALSE), "")</f>
        <v/>
      </c>
      <c r="AI132" s="620" t="str">
        <f t="shared" si="1"/>
        <v/>
      </c>
      <c r="AJ132" s="621" t="str">
        <f t="shared" si="2"/>
        <v/>
      </c>
      <c r="AK132" s="622"/>
      <c r="AL132" s="622"/>
      <c r="AM132" s="514"/>
      <c r="AN132" s="514"/>
      <c r="AO132" s="514"/>
      <c r="AP132" s="514"/>
      <c r="AQ132" s="514"/>
      <c r="AR132" s="514"/>
      <c r="AS132" s="514"/>
      <c r="AT132" s="514"/>
      <c r="AU132" s="2"/>
      <c r="AV132" s="2"/>
      <c r="AW132" s="2"/>
      <c r="AX132" s="2"/>
      <c r="AY132" s="2"/>
      <c r="AZ132" s="2"/>
    </row>
    <row r="133" ht="30.0" customHeight="1">
      <c r="A133" s="645">
        <v>120.0</v>
      </c>
      <c r="B133" s="646" t="str">
        <f>IF('基本情報入力シート'!C158="","",'基本情報入力シート'!C158)</f>
        <v/>
      </c>
      <c r="C133" s="40"/>
      <c r="D133" s="40"/>
      <c r="E133" s="40"/>
      <c r="F133" s="40"/>
      <c r="G133" s="40"/>
      <c r="H133" s="40"/>
      <c r="I133" s="56"/>
      <c r="J133" s="647" t="str">
        <f>IF('基本情報入力シート'!M158="","",'基本情報入力シート'!M158)</f>
        <v/>
      </c>
      <c r="K133" s="647" t="str">
        <f>IF('基本情報入力シート'!R158="","",'基本情報入力シート'!R158)</f>
        <v/>
      </c>
      <c r="L133" s="647" t="str">
        <f>IF('基本情報入力シート'!W158="","",'基本情報入力シート'!W158)</f>
        <v/>
      </c>
      <c r="M133" s="647" t="str">
        <f>IF('基本情報入力シート'!X158="","",'基本情報入力シート'!X158)</f>
        <v/>
      </c>
      <c r="N133" s="648" t="str">
        <f>IF('基本情報入力シート'!Y158="","",'基本情報入力シート'!Y158)</f>
        <v/>
      </c>
      <c r="O133" s="649"/>
      <c r="P133" s="650"/>
      <c r="Q133" s="651"/>
      <c r="R133" s="56"/>
      <c r="S133" s="652" t="str">
        <f>IFERROR(ROUNDDOWN(Q133*VLOOKUP(N133,'【参考】数式用'!$AR$2:$AW$50,MATCH(P133,'【参考】数式用'!$AT$4:$AW$4)+2,FALSE)*0.5, 0), "")</f>
        <v/>
      </c>
      <c r="T133" s="653"/>
      <c r="U133" s="654" t="str">
        <f>IFERROR(IF(AG133&lt;&gt;"",Q133*VLOOKUP(N133,'【参考】数式用'!$AG$2:$AL$50,MATCH(P133,'【参考】数式用'!$AI$4:$AL$4,0)+2,0), ""), "")</f>
        <v/>
      </c>
      <c r="V133" s="655"/>
      <c r="W133" s="656"/>
      <c r="X133" s="41"/>
      <c r="Y133" s="657"/>
      <c r="Z133" s="658"/>
      <c r="AA133" s="654" t="str">
        <f>IFERROR(IF(Y133="ー", "", ROUNDDOWN(Z133*VLOOKUP(N133,'【参考】数式用'!$AR$2:$AW$50,MATCH(Y133,'【参考】数式用'!$AT$4:$AW$4)+2,FALSE)*0.5, 0)), "")</f>
        <v/>
      </c>
      <c r="AB133" s="659"/>
      <c r="AC133" s="651" t="str">
        <f>IFERROR(IF(AG133&lt;&gt;"",Z133*VLOOKUP(N133,'【参考】数式用'!$AG$2:$AL$50,MATCH(Y133,'【参考】数式用'!$AI$4:$AL$4,0)+2,0), ""), "")</f>
        <v/>
      </c>
      <c r="AD133" s="56"/>
      <c r="AE133" s="660"/>
      <c r="AF133" s="661"/>
      <c r="AG133" s="618" t="str">
        <f>IFERROR(VLOOKUP(O133, '【参考】数式用'!$AY$5:$AY$13, 1, FALSE), "")</f>
        <v/>
      </c>
      <c r="AH133" s="619" t="str">
        <f>IFERROR(VLOOKUP(N133, '【参考】数式用'!$BA$2:$BB$50, 2, FALSE), "")</f>
        <v/>
      </c>
      <c r="AI133" s="620" t="str">
        <f t="shared" si="1"/>
        <v/>
      </c>
      <c r="AJ133" s="621" t="str">
        <f t="shared" si="2"/>
        <v/>
      </c>
      <c r="AK133" s="622"/>
      <c r="AL133" s="622"/>
      <c r="AM133" s="514"/>
      <c r="AN133" s="514"/>
      <c r="AO133" s="514"/>
      <c r="AP133" s="514"/>
      <c r="AQ133" s="514"/>
      <c r="AR133" s="514"/>
      <c r="AS133" s="514"/>
      <c r="AT133" s="514"/>
      <c r="AU133" s="2"/>
      <c r="AV133" s="2"/>
      <c r="AW133" s="2"/>
      <c r="AX133" s="2"/>
      <c r="AY133" s="2"/>
      <c r="AZ133" s="2"/>
    </row>
    <row r="134" ht="30.0" customHeight="1">
      <c r="A134" s="645">
        <v>121.0</v>
      </c>
      <c r="B134" s="646" t="str">
        <f>IF('基本情報入力シート'!C159="","",'基本情報入力シート'!C159)</f>
        <v/>
      </c>
      <c r="C134" s="40"/>
      <c r="D134" s="40"/>
      <c r="E134" s="40"/>
      <c r="F134" s="40"/>
      <c r="G134" s="40"/>
      <c r="H134" s="40"/>
      <c r="I134" s="56"/>
      <c r="J134" s="647" t="str">
        <f>IF('基本情報入力シート'!M159="","",'基本情報入力シート'!M159)</f>
        <v/>
      </c>
      <c r="K134" s="647" t="str">
        <f>IF('基本情報入力シート'!R159="","",'基本情報入力シート'!R159)</f>
        <v/>
      </c>
      <c r="L134" s="647" t="str">
        <f>IF('基本情報入力シート'!W159="","",'基本情報入力シート'!W159)</f>
        <v/>
      </c>
      <c r="M134" s="647" t="str">
        <f>IF('基本情報入力シート'!X159="","",'基本情報入力シート'!X159)</f>
        <v/>
      </c>
      <c r="N134" s="648" t="str">
        <f>IF('基本情報入力シート'!Y159="","",'基本情報入力シート'!Y159)</f>
        <v/>
      </c>
      <c r="O134" s="649"/>
      <c r="P134" s="650"/>
      <c r="Q134" s="651"/>
      <c r="R134" s="56"/>
      <c r="S134" s="652" t="str">
        <f>IFERROR(ROUNDDOWN(Q134*VLOOKUP(N134,'【参考】数式用'!$AR$2:$AW$50,MATCH(P134,'【参考】数式用'!$AT$4:$AW$4)+2,FALSE)*0.5, 0), "")</f>
        <v/>
      </c>
      <c r="T134" s="653"/>
      <c r="U134" s="654" t="str">
        <f>IFERROR(IF(AG134&lt;&gt;"",Q134*VLOOKUP(N134,'【参考】数式用'!$AG$2:$AL$50,MATCH(P134,'【参考】数式用'!$AI$4:$AL$4,0)+2,0), ""), "")</f>
        <v/>
      </c>
      <c r="V134" s="655"/>
      <c r="W134" s="656"/>
      <c r="X134" s="41"/>
      <c r="Y134" s="657"/>
      <c r="Z134" s="658"/>
      <c r="AA134" s="654" t="str">
        <f>IFERROR(IF(Y134="ー", "", ROUNDDOWN(Z134*VLOOKUP(N134,'【参考】数式用'!$AR$2:$AW$50,MATCH(Y134,'【参考】数式用'!$AT$4:$AW$4)+2,FALSE)*0.5, 0)), "")</f>
        <v/>
      </c>
      <c r="AB134" s="659"/>
      <c r="AC134" s="651" t="str">
        <f>IFERROR(IF(AG134&lt;&gt;"",Z134*VLOOKUP(N134,'【参考】数式用'!$AG$2:$AL$50,MATCH(Y134,'【参考】数式用'!$AI$4:$AL$4,0)+2,0), ""), "")</f>
        <v/>
      </c>
      <c r="AD134" s="56"/>
      <c r="AE134" s="660"/>
      <c r="AF134" s="661"/>
      <c r="AG134" s="618" t="str">
        <f>IFERROR(VLOOKUP(O134, '【参考】数式用'!$AY$5:$AY$13, 1, FALSE), "")</f>
        <v/>
      </c>
      <c r="AH134" s="619" t="str">
        <f>IFERROR(VLOOKUP(N134, '【参考】数式用'!$BA$2:$BB$50, 2, FALSE), "")</f>
        <v/>
      </c>
      <c r="AI134" s="620" t="str">
        <f t="shared" si="1"/>
        <v/>
      </c>
      <c r="AJ134" s="621" t="str">
        <f t="shared" si="2"/>
        <v/>
      </c>
      <c r="AK134" s="622"/>
      <c r="AL134" s="622"/>
      <c r="AM134" s="514"/>
      <c r="AN134" s="514"/>
      <c r="AO134" s="514"/>
      <c r="AP134" s="514"/>
      <c r="AQ134" s="514"/>
      <c r="AR134" s="514"/>
      <c r="AS134" s="514"/>
      <c r="AT134" s="514"/>
      <c r="AU134" s="2"/>
      <c r="AV134" s="2"/>
      <c r="AW134" s="2"/>
      <c r="AX134" s="2"/>
      <c r="AY134" s="2"/>
      <c r="AZ134" s="2"/>
    </row>
    <row r="135" ht="30.0" customHeight="1">
      <c r="A135" s="645">
        <v>122.0</v>
      </c>
      <c r="B135" s="646" t="str">
        <f>IF('基本情報入力シート'!C160="","",'基本情報入力シート'!C160)</f>
        <v/>
      </c>
      <c r="C135" s="40"/>
      <c r="D135" s="40"/>
      <c r="E135" s="40"/>
      <c r="F135" s="40"/>
      <c r="G135" s="40"/>
      <c r="H135" s="40"/>
      <c r="I135" s="56"/>
      <c r="J135" s="647" t="str">
        <f>IF('基本情報入力シート'!M160="","",'基本情報入力シート'!M160)</f>
        <v/>
      </c>
      <c r="K135" s="647" t="str">
        <f>IF('基本情報入力シート'!R160="","",'基本情報入力シート'!R160)</f>
        <v/>
      </c>
      <c r="L135" s="647" t="str">
        <f>IF('基本情報入力シート'!W160="","",'基本情報入力シート'!W160)</f>
        <v/>
      </c>
      <c r="M135" s="647" t="str">
        <f>IF('基本情報入力シート'!X160="","",'基本情報入力シート'!X160)</f>
        <v/>
      </c>
      <c r="N135" s="648" t="str">
        <f>IF('基本情報入力シート'!Y160="","",'基本情報入力シート'!Y160)</f>
        <v/>
      </c>
      <c r="O135" s="649"/>
      <c r="P135" s="650"/>
      <c r="Q135" s="651"/>
      <c r="R135" s="56"/>
      <c r="S135" s="652" t="str">
        <f>IFERROR(ROUNDDOWN(Q135*VLOOKUP(N135,'【参考】数式用'!$AR$2:$AW$50,MATCH(P135,'【参考】数式用'!$AT$4:$AW$4)+2,FALSE)*0.5, 0), "")</f>
        <v/>
      </c>
      <c r="T135" s="653"/>
      <c r="U135" s="654" t="str">
        <f>IFERROR(IF(AG135&lt;&gt;"",Q135*VLOOKUP(N135,'【参考】数式用'!$AG$2:$AL$50,MATCH(P135,'【参考】数式用'!$AI$4:$AL$4,0)+2,0), ""), "")</f>
        <v/>
      </c>
      <c r="V135" s="655"/>
      <c r="W135" s="656"/>
      <c r="X135" s="41"/>
      <c r="Y135" s="657"/>
      <c r="Z135" s="658"/>
      <c r="AA135" s="654" t="str">
        <f>IFERROR(IF(Y135="ー", "", ROUNDDOWN(Z135*VLOOKUP(N135,'【参考】数式用'!$AR$2:$AW$50,MATCH(Y135,'【参考】数式用'!$AT$4:$AW$4)+2,FALSE)*0.5, 0)), "")</f>
        <v/>
      </c>
      <c r="AB135" s="659"/>
      <c r="AC135" s="651" t="str">
        <f>IFERROR(IF(AG135&lt;&gt;"",Z135*VLOOKUP(N135,'【参考】数式用'!$AG$2:$AL$50,MATCH(Y135,'【参考】数式用'!$AI$4:$AL$4,0)+2,0), ""), "")</f>
        <v/>
      </c>
      <c r="AD135" s="56"/>
      <c r="AE135" s="660"/>
      <c r="AF135" s="661"/>
      <c r="AG135" s="618" t="str">
        <f>IFERROR(VLOOKUP(O135, '【参考】数式用'!$AY$5:$AY$13, 1, FALSE), "")</f>
        <v/>
      </c>
      <c r="AH135" s="619" t="str">
        <f>IFERROR(VLOOKUP(N135, '【参考】数式用'!$BA$2:$BB$50, 2, FALSE), "")</f>
        <v/>
      </c>
      <c r="AI135" s="620" t="str">
        <f t="shared" si="1"/>
        <v/>
      </c>
      <c r="AJ135" s="621" t="str">
        <f t="shared" si="2"/>
        <v/>
      </c>
      <c r="AK135" s="622"/>
      <c r="AL135" s="622"/>
      <c r="AM135" s="514"/>
      <c r="AN135" s="514"/>
      <c r="AO135" s="514"/>
      <c r="AP135" s="514"/>
      <c r="AQ135" s="514"/>
      <c r="AR135" s="514"/>
      <c r="AS135" s="514"/>
      <c r="AT135" s="514"/>
      <c r="AU135" s="2"/>
      <c r="AV135" s="2"/>
      <c r="AW135" s="2"/>
      <c r="AX135" s="2"/>
      <c r="AY135" s="2"/>
      <c r="AZ135" s="2"/>
    </row>
    <row r="136" ht="30.0" customHeight="1">
      <c r="A136" s="645">
        <v>123.0</v>
      </c>
      <c r="B136" s="646" t="str">
        <f>IF('基本情報入力シート'!C161="","",'基本情報入力シート'!C161)</f>
        <v/>
      </c>
      <c r="C136" s="40"/>
      <c r="D136" s="40"/>
      <c r="E136" s="40"/>
      <c r="F136" s="40"/>
      <c r="G136" s="40"/>
      <c r="H136" s="40"/>
      <c r="I136" s="56"/>
      <c r="J136" s="647" t="str">
        <f>IF('基本情報入力シート'!M161="","",'基本情報入力シート'!M161)</f>
        <v/>
      </c>
      <c r="K136" s="647" t="str">
        <f>IF('基本情報入力シート'!R161="","",'基本情報入力シート'!R161)</f>
        <v/>
      </c>
      <c r="L136" s="647" t="str">
        <f>IF('基本情報入力シート'!W161="","",'基本情報入力シート'!W161)</f>
        <v/>
      </c>
      <c r="M136" s="647" t="str">
        <f>IF('基本情報入力シート'!X161="","",'基本情報入力シート'!X161)</f>
        <v/>
      </c>
      <c r="N136" s="648" t="str">
        <f>IF('基本情報入力シート'!Y161="","",'基本情報入力シート'!Y161)</f>
        <v/>
      </c>
      <c r="O136" s="649"/>
      <c r="P136" s="650"/>
      <c r="Q136" s="651"/>
      <c r="R136" s="56"/>
      <c r="S136" s="652" t="str">
        <f>IFERROR(ROUNDDOWN(Q136*VLOOKUP(N136,'【参考】数式用'!$AR$2:$AW$50,MATCH(P136,'【参考】数式用'!$AT$4:$AW$4)+2,FALSE)*0.5, 0), "")</f>
        <v/>
      </c>
      <c r="T136" s="653"/>
      <c r="U136" s="654" t="str">
        <f>IFERROR(IF(AG136&lt;&gt;"",Q136*VLOOKUP(N136,'【参考】数式用'!$AG$2:$AL$50,MATCH(P136,'【参考】数式用'!$AI$4:$AL$4,0)+2,0), ""), "")</f>
        <v/>
      </c>
      <c r="V136" s="655"/>
      <c r="W136" s="656"/>
      <c r="X136" s="41"/>
      <c r="Y136" s="657"/>
      <c r="Z136" s="658"/>
      <c r="AA136" s="654" t="str">
        <f>IFERROR(IF(Y136="ー", "", ROUNDDOWN(Z136*VLOOKUP(N136,'【参考】数式用'!$AR$2:$AW$50,MATCH(Y136,'【参考】数式用'!$AT$4:$AW$4)+2,FALSE)*0.5, 0)), "")</f>
        <v/>
      </c>
      <c r="AB136" s="659"/>
      <c r="AC136" s="651" t="str">
        <f>IFERROR(IF(AG136&lt;&gt;"",Z136*VLOOKUP(N136,'【参考】数式用'!$AG$2:$AL$50,MATCH(Y136,'【参考】数式用'!$AI$4:$AL$4,0)+2,0), ""), "")</f>
        <v/>
      </c>
      <c r="AD136" s="56"/>
      <c r="AE136" s="660"/>
      <c r="AF136" s="661"/>
      <c r="AG136" s="618" t="str">
        <f>IFERROR(VLOOKUP(O136, '【参考】数式用'!$AY$5:$AY$13, 1, FALSE), "")</f>
        <v/>
      </c>
      <c r="AH136" s="619" t="str">
        <f>IFERROR(VLOOKUP(N136, '【参考】数式用'!$BA$2:$BB$50, 2, FALSE), "")</f>
        <v/>
      </c>
      <c r="AI136" s="620" t="str">
        <f t="shared" si="1"/>
        <v/>
      </c>
      <c r="AJ136" s="621" t="str">
        <f t="shared" si="2"/>
        <v/>
      </c>
      <c r="AK136" s="622"/>
      <c r="AL136" s="622"/>
      <c r="AM136" s="514"/>
      <c r="AN136" s="514"/>
      <c r="AO136" s="514"/>
      <c r="AP136" s="514"/>
      <c r="AQ136" s="514"/>
      <c r="AR136" s="514"/>
      <c r="AS136" s="514"/>
      <c r="AT136" s="514"/>
      <c r="AU136" s="2"/>
      <c r="AV136" s="2"/>
      <c r="AW136" s="2"/>
      <c r="AX136" s="2"/>
      <c r="AY136" s="2"/>
      <c r="AZ136" s="2"/>
    </row>
    <row r="137" ht="30.0" customHeight="1">
      <c r="A137" s="645">
        <v>124.0</v>
      </c>
      <c r="B137" s="646" t="str">
        <f>IF('基本情報入力シート'!C162="","",'基本情報入力シート'!C162)</f>
        <v/>
      </c>
      <c r="C137" s="40"/>
      <c r="D137" s="40"/>
      <c r="E137" s="40"/>
      <c r="F137" s="40"/>
      <c r="G137" s="40"/>
      <c r="H137" s="40"/>
      <c r="I137" s="56"/>
      <c r="J137" s="647" t="str">
        <f>IF('基本情報入力シート'!M162="","",'基本情報入力シート'!M162)</f>
        <v/>
      </c>
      <c r="K137" s="647" t="str">
        <f>IF('基本情報入力シート'!R162="","",'基本情報入力シート'!R162)</f>
        <v/>
      </c>
      <c r="L137" s="647" t="str">
        <f>IF('基本情報入力シート'!W162="","",'基本情報入力シート'!W162)</f>
        <v/>
      </c>
      <c r="M137" s="647" t="str">
        <f>IF('基本情報入力シート'!X162="","",'基本情報入力シート'!X162)</f>
        <v/>
      </c>
      <c r="N137" s="648" t="str">
        <f>IF('基本情報入力シート'!Y162="","",'基本情報入力シート'!Y162)</f>
        <v/>
      </c>
      <c r="O137" s="649"/>
      <c r="P137" s="650"/>
      <c r="Q137" s="651"/>
      <c r="R137" s="56"/>
      <c r="S137" s="652" t="str">
        <f>IFERROR(ROUNDDOWN(Q137*VLOOKUP(N137,'【参考】数式用'!$AR$2:$AW$50,MATCH(P137,'【参考】数式用'!$AT$4:$AW$4)+2,FALSE)*0.5, 0), "")</f>
        <v/>
      </c>
      <c r="T137" s="653"/>
      <c r="U137" s="654" t="str">
        <f>IFERROR(IF(AG137&lt;&gt;"",Q137*VLOOKUP(N137,'【参考】数式用'!$AG$2:$AL$50,MATCH(P137,'【参考】数式用'!$AI$4:$AL$4,0)+2,0), ""), "")</f>
        <v/>
      </c>
      <c r="V137" s="655"/>
      <c r="W137" s="656"/>
      <c r="X137" s="41"/>
      <c r="Y137" s="657"/>
      <c r="Z137" s="658"/>
      <c r="AA137" s="654" t="str">
        <f>IFERROR(IF(Y137="ー", "", ROUNDDOWN(Z137*VLOOKUP(N137,'【参考】数式用'!$AR$2:$AW$50,MATCH(Y137,'【参考】数式用'!$AT$4:$AW$4)+2,FALSE)*0.5, 0)), "")</f>
        <v/>
      </c>
      <c r="AB137" s="659"/>
      <c r="AC137" s="651" t="str">
        <f>IFERROR(IF(AG137&lt;&gt;"",Z137*VLOOKUP(N137,'【参考】数式用'!$AG$2:$AL$50,MATCH(Y137,'【参考】数式用'!$AI$4:$AL$4,0)+2,0), ""), "")</f>
        <v/>
      </c>
      <c r="AD137" s="56"/>
      <c r="AE137" s="660"/>
      <c r="AF137" s="661"/>
      <c r="AG137" s="618" t="str">
        <f>IFERROR(VLOOKUP(O137, '【参考】数式用'!$AY$5:$AY$13, 1, FALSE), "")</f>
        <v/>
      </c>
      <c r="AH137" s="619" t="str">
        <f>IFERROR(VLOOKUP(N137, '【参考】数式用'!$BA$2:$BB$50, 2, FALSE), "")</f>
        <v/>
      </c>
      <c r="AI137" s="620" t="str">
        <f t="shared" si="1"/>
        <v/>
      </c>
      <c r="AJ137" s="621" t="str">
        <f t="shared" si="2"/>
        <v/>
      </c>
      <c r="AK137" s="622"/>
      <c r="AL137" s="622"/>
      <c r="AM137" s="514"/>
      <c r="AN137" s="514"/>
      <c r="AO137" s="514"/>
      <c r="AP137" s="514"/>
      <c r="AQ137" s="514"/>
      <c r="AR137" s="514"/>
      <c r="AS137" s="514"/>
      <c r="AT137" s="514"/>
      <c r="AU137" s="2"/>
      <c r="AV137" s="2"/>
      <c r="AW137" s="2"/>
      <c r="AX137" s="2"/>
      <c r="AY137" s="2"/>
      <c r="AZ137" s="2"/>
    </row>
    <row r="138" ht="30.0" customHeight="1">
      <c r="A138" s="645">
        <v>125.0</v>
      </c>
      <c r="B138" s="646" t="str">
        <f>IF('基本情報入力シート'!C163="","",'基本情報入力シート'!C163)</f>
        <v/>
      </c>
      <c r="C138" s="40"/>
      <c r="D138" s="40"/>
      <c r="E138" s="40"/>
      <c r="F138" s="40"/>
      <c r="G138" s="40"/>
      <c r="H138" s="40"/>
      <c r="I138" s="56"/>
      <c r="J138" s="647" t="str">
        <f>IF('基本情報入力シート'!M163="","",'基本情報入力シート'!M163)</f>
        <v/>
      </c>
      <c r="K138" s="647" t="str">
        <f>IF('基本情報入力シート'!R163="","",'基本情報入力シート'!R163)</f>
        <v/>
      </c>
      <c r="L138" s="647" t="str">
        <f>IF('基本情報入力シート'!W163="","",'基本情報入力シート'!W163)</f>
        <v/>
      </c>
      <c r="M138" s="647" t="str">
        <f>IF('基本情報入力シート'!X163="","",'基本情報入力シート'!X163)</f>
        <v/>
      </c>
      <c r="N138" s="648" t="str">
        <f>IF('基本情報入力シート'!Y163="","",'基本情報入力シート'!Y163)</f>
        <v/>
      </c>
      <c r="O138" s="649"/>
      <c r="P138" s="650"/>
      <c r="Q138" s="651"/>
      <c r="R138" s="56"/>
      <c r="S138" s="652" t="str">
        <f>IFERROR(ROUNDDOWN(Q138*VLOOKUP(N138,'【参考】数式用'!$AR$2:$AW$50,MATCH(P138,'【参考】数式用'!$AT$4:$AW$4)+2,FALSE)*0.5, 0), "")</f>
        <v/>
      </c>
      <c r="T138" s="653"/>
      <c r="U138" s="654" t="str">
        <f>IFERROR(IF(AG138&lt;&gt;"",Q138*VLOOKUP(N138,'【参考】数式用'!$AG$2:$AL$50,MATCH(P138,'【参考】数式用'!$AI$4:$AL$4,0)+2,0), ""), "")</f>
        <v/>
      </c>
      <c r="V138" s="655"/>
      <c r="W138" s="656"/>
      <c r="X138" s="41"/>
      <c r="Y138" s="657"/>
      <c r="Z138" s="658"/>
      <c r="AA138" s="654" t="str">
        <f>IFERROR(IF(Y138="ー", "", ROUNDDOWN(Z138*VLOOKUP(N138,'【参考】数式用'!$AR$2:$AW$50,MATCH(Y138,'【参考】数式用'!$AT$4:$AW$4)+2,FALSE)*0.5, 0)), "")</f>
        <v/>
      </c>
      <c r="AB138" s="659"/>
      <c r="AC138" s="651" t="str">
        <f>IFERROR(IF(AG138&lt;&gt;"",Z138*VLOOKUP(N138,'【参考】数式用'!$AG$2:$AL$50,MATCH(Y138,'【参考】数式用'!$AI$4:$AL$4,0)+2,0), ""), "")</f>
        <v/>
      </c>
      <c r="AD138" s="56"/>
      <c r="AE138" s="660"/>
      <c r="AF138" s="661"/>
      <c r="AG138" s="618" t="str">
        <f>IFERROR(VLOOKUP(O138, '【参考】数式用'!$AY$5:$AY$13, 1, FALSE), "")</f>
        <v/>
      </c>
      <c r="AH138" s="619" t="str">
        <f>IFERROR(VLOOKUP(N138, '【参考】数式用'!$BA$2:$BB$50, 2, FALSE), "")</f>
        <v/>
      </c>
      <c r="AI138" s="620" t="str">
        <f t="shared" si="1"/>
        <v/>
      </c>
      <c r="AJ138" s="621" t="str">
        <f t="shared" si="2"/>
        <v/>
      </c>
      <c r="AK138" s="622"/>
      <c r="AL138" s="622"/>
      <c r="AM138" s="514"/>
      <c r="AN138" s="514"/>
      <c r="AO138" s="514"/>
      <c r="AP138" s="514"/>
      <c r="AQ138" s="514"/>
      <c r="AR138" s="514"/>
      <c r="AS138" s="514"/>
      <c r="AT138" s="514"/>
      <c r="AU138" s="2"/>
      <c r="AV138" s="2"/>
      <c r="AW138" s="2"/>
      <c r="AX138" s="2"/>
      <c r="AY138" s="2"/>
      <c r="AZ138" s="2"/>
    </row>
    <row r="139" ht="30.0" customHeight="1">
      <c r="A139" s="645">
        <v>126.0</v>
      </c>
      <c r="B139" s="646" t="str">
        <f>IF('基本情報入力シート'!C164="","",'基本情報入力シート'!C164)</f>
        <v/>
      </c>
      <c r="C139" s="40"/>
      <c r="D139" s="40"/>
      <c r="E139" s="40"/>
      <c r="F139" s="40"/>
      <c r="G139" s="40"/>
      <c r="H139" s="40"/>
      <c r="I139" s="56"/>
      <c r="J139" s="647" t="str">
        <f>IF('基本情報入力シート'!M164="","",'基本情報入力シート'!M164)</f>
        <v/>
      </c>
      <c r="K139" s="647" t="str">
        <f>IF('基本情報入力シート'!R164="","",'基本情報入力シート'!R164)</f>
        <v/>
      </c>
      <c r="L139" s="647" t="str">
        <f>IF('基本情報入力シート'!W164="","",'基本情報入力シート'!W164)</f>
        <v/>
      </c>
      <c r="M139" s="647" t="str">
        <f>IF('基本情報入力シート'!X164="","",'基本情報入力シート'!X164)</f>
        <v/>
      </c>
      <c r="N139" s="648" t="str">
        <f>IF('基本情報入力シート'!Y164="","",'基本情報入力シート'!Y164)</f>
        <v/>
      </c>
      <c r="O139" s="649"/>
      <c r="P139" s="650"/>
      <c r="Q139" s="651"/>
      <c r="R139" s="56"/>
      <c r="S139" s="652" t="str">
        <f>IFERROR(ROUNDDOWN(Q139*VLOOKUP(N139,'【参考】数式用'!$AR$2:$AW$50,MATCH(P139,'【参考】数式用'!$AT$4:$AW$4)+2,FALSE)*0.5, 0), "")</f>
        <v/>
      </c>
      <c r="T139" s="653"/>
      <c r="U139" s="654" t="str">
        <f>IFERROR(IF(AG139&lt;&gt;"",Q139*VLOOKUP(N139,'【参考】数式用'!$AG$2:$AL$50,MATCH(P139,'【参考】数式用'!$AI$4:$AL$4,0)+2,0), ""), "")</f>
        <v/>
      </c>
      <c r="V139" s="655"/>
      <c r="W139" s="656"/>
      <c r="X139" s="41"/>
      <c r="Y139" s="657"/>
      <c r="Z139" s="658"/>
      <c r="AA139" s="654" t="str">
        <f>IFERROR(IF(Y139="ー", "", ROUNDDOWN(Z139*VLOOKUP(N139,'【参考】数式用'!$AR$2:$AW$50,MATCH(Y139,'【参考】数式用'!$AT$4:$AW$4)+2,FALSE)*0.5, 0)), "")</f>
        <v/>
      </c>
      <c r="AB139" s="659"/>
      <c r="AC139" s="651" t="str">
        <f>IFERROR(IF(AG139&lt;&gt;"",Z139*VLOOKUP(N139,'【参考】数式用'!$AG$2:$AL$50,MATCH(Y139,'【参考】数式用'!$AI$4:$AL$4,0)+2,0), ""), "")</f>
        <v/>
      </c>
      <c r="AD139" s="56"/>
      <c r="AE139" s="660"/>
      <c r="AF139" s="661"/>
      <c r="AG139" s="618" t="str">
        <f>IFERROR(VLOOKUP(O139, '【参考】数式用'!$AY$5:$AY$13, 1, FALSE), "")</f>
        <v/>
      </c>
      <c r="AH139" s="619" t="str">
        <f>IFERROR(VLOOKUP(N139, '【参考】数式用'!$BA$2:$BB$50, 2, FALSE), "")</f>
        <v/>
      </c>
      <c r="AI139" s="620" t="str">
        <f t="shared" si="1"/>
        <v/>
      </c>
      <c r="AJ139" s="621" t="str">
        <f t="shared" si="2"/>
        <v/>
      </c>
      <c r="AK139" s="622"/>
      <c r="AL139" s="622"/>
      <c r="AM139" s="514"/>
      <c r="AN139" s="514"/>
      <c r="AO139" s="514"/>
      <c r="AP139" s="514"/>
      <c r="AQ139" s="514"/>
      <c r="AR139" s="514"/>
      <c r="AS139" s="514"/>
      <c r="AT139" s="514"/>
      <c r="AU139" s="2"/>
      <c r="AV139" s="2"/>
      <c r="AW139" s="2"/>
      <c r="AX139" s="2"/>
      <c r="AY139" s="2"/>
      <c r="AZ139" s="2"/>
    </row>
    <row r="140" ht="30.0" customHeight="1">
      <c r="A140" s="645">
        <v>127.0</v>
      </c>
      <c r="B140" s="646" t="str">
        <f>IF('基本情報入力シート'!C165="","",'基本情報入力シート'!C165)</f>
        <v/>
      </c>
      <c r="C140" s="40"/>
      <c r="D140" s="40"/>
      <c r="E140" s="40"/>
      <c r="F140" s="40"/>
      <c r="G140" s="40"/>
      <c r="H140" s="40"/>
      <c r="I140" s="56"/>
      <c r="J140" s="647" t="str">
        <f>IF('基本情報入力シート'!M165="","",'基本情報入力シート'!M165)</f>
        <v/>
      </c>
      <c r="K140" s="647" t="str">
        <f>IF('基本情報入力シート'!R165="","",'基本情報入力シート'!R165)</f>
        <v/>
      </c>
      <c r="L140" s="647" t="str">
        <f>IF('基本情報入力シート'!W165="","",'基本情報入力シート'!W165)</f>
        <v/>
      </c>
      <c r="M140" s="647" t="str">
        <f>IF('基本情報入力シート'!X165="","",'基本情報入力シート'!X165)</f>
        <v/>
      </c>
      <c r="N140" s="648" t="str">
        <f>IF('基本情報入力シート'!Y165="","",'基本情報入力シート'!Y165)</f>
        <v/>
      </c>
      <c r="O140" s="649"/>
      <c r="P140" s="650"/>
      <c r="Q140" s="651"/>
      <c r="R140" s="56"/>
      <c r="S140" s="652" t="str">
        <f>IFERROR(ROUNDDOWN(Q140*VLOOKUP(N140,'【参考】数式用'!$AR$2:$AW$50,MATCH(P140,'【参考】数式用'!$AT$4:$AW$4)+2,FALSE)*0.5, 0), "")</f>
        <v/>
      </c>
      <c r="T140" s="653"/>
      <c r="U140" s="654" t="str">
        <f>IFERROR(IF(AG140&lt;&gt;"",Q140*VLOOKUP(N140,'【参考】数式用'!$AG$2:$AL$50,MATCH(P140,'【参考】数式用'!$AI$4:$AL$4,0)+2,0), ""), "")</f>
        <v/>
      </c>
      <c r="V140" s="655"/>
      <c r="W140" s="656"/>
      <c r="X140" s="41"/>
      <c r="Y140" s="657"/>
      <c r="Z140" s="658"/>
      <c r="AA140" s="654" t="str">
        <f>IFERROR(IF(Y140="ー", "", ROUNDDOWN(Z140*VLOOKUP(N140,'【参考】数式用'!$AR$2:$AW$50,MATCH(Y140,'【参考】数式用'!$AT$4:$AW$4)+2,FALSE)*0.5, 0)), "")</f>
        <v/>
      </c>
      <c r="AB140" s="659"/>
      <c r="AC140" s="651" t="str">
        <f>IFERROR(IF(AG140&lt;&gt;"",Z140*VLOOKUP(N140,'【参考】数式用'!$AG$2:$AL$50,MATCH(Y140,'【参考】数式用'!$AI$4:$AL$4,0)+2,0), ""), "")</f>
        <v/>
      </c>
      <c r="AD140" s="56"/>
      <c r="AE140" s="660"/>
      <c r="AF140" s="661"/>
      <c r="AG140" s="618" t="str">
        <f>IFERROR(VLOOKUP(O140, '【参考】数式用'!$AY$5:$AY$13, 1, FALSE), "")</f>
        <v/>
      </c>
      <c r="AH140" s="619" t="str">
        <f>IFERROR(VLOOKUP(N140, '【参考】数式用'!$BA$2:$BB$50, 2, FALSE), "")</f>
        <v/>
      </c>
      <c r="AI140" s="620" t="str">
        <f t="shared" si="1"/>
        <v/>
      </c>
      <c r="AJ140" s="621" t="str">
        <f t="shared" si="2"/>
        <v/>
      </c>
      <c r="AK140" s="622"/>
      <c r="AL140" s="622"/>
      <c r="AM140" s="514"/>
      <c r="AN140" s="514"/>
      <c r="AO140" s="514"/>
      <c r="AP140" s="514"/>
      <c r="AQ140" s="514"/>
      <c r="AR140" s="514"/>
      <c r="AS140" s="514"/>
      <c r="AT140" s="514"/>
      <c r="AU140" s="2"/>
      <c r="AV140" s="2"/>
      <c r="AW140" s="2"/>
      <c r="AX140" s="2"/>
      <c r="AY140" s="2"/>
      <c r="AZ140" s="2"/>
    </row>
    <row r="141" ht="30.0" customHeight="1">
      <c r="A141" s="645">
        <v>128.0</v>
      </c>
      <c r="B141" s="646" t="str">
        <f>IF('基本情報入力シート'!C166="","",'基本情報入力シート'!C166)</f>
        <v/>
      </c>
      <c r="C141" s="40"/>
      <c r="D141" s="40"/>
      <c r="E141" s="40"/>
      <c r="F141" s="40"/>
      <c r="G141" s="40"/>
      <c r="H141" s="40"/>
      <c r="I141" s="56"/>
      <c r="J141" s="647" t="str">
        <f>IF('基本情報入力シート'!M166="","",'基本情報入力シート'!M166)</f>
        <v/>
      </c>
      <c r="K141" s="647" t="str">
        <f>IF('基本情報入力シート'!R166="","",'基本情報入力シート'!R166)</f>
        <v/>
      </c>
      <c r="L141" s="647" t="str">
        <f>IF('基本情報入力シート'!W166="","",'基本情報入力シート'!W166)</f>
        <v/>
      </c>
      <c r="M141" s="647" t="str">
        <f>IF('基本情報入力シート'!X166="","",'基本情報入力シート'!X166)</f>
        <v/>
      </c>
      <c r="N141" s="648" t="str">
        <f>IF('基本情報入力シート'!Y166="","",'基本情報入力シート'!Y166)</f>
        <v/>
      </c>
      <c r="O141" s="649"/>
      <c r="P141" s="650"/>
      <c r="Q141" s="651"/>
      <c r="R141" s="56"/>
      <c r="S141" s="652" t="str">
        <f>IFERROR(ROUNDDOWN(Q141*VLOOKUP(N141,'【参考】数式用'!$AR$2:$AW$50,MATCH(P141,'【参考】数式用'!$AT$4:$AW$4)+2,FALSE)*0.5, 0), "")</f>
        <v/>
      </c>
      <c r="T141" s="653"/>
      <c r="U141" s="654" t="str">
        <f>IFERROR(IF(AG141&lt;&gt;"",Q141*VLOOKUP(N141,'【参考】数式用'!$AG$2:$AL$50,MATCH(P141,'【参考】数式用'!$AI$4:$AL$4,0)+2,0), ""), "")</f>
        <v/>
      </c>
      <c r="V141" s="655"/>
      <c r="W141" s="656"/>
      <c r="X141" s="41"/>
      <c r="Y141" s="657"/>
      <c r="Z141" s="658"/>
      <c r="AA141" s="654" t="str">
        <f>IFERROR(IF(Y141="ー", "", ROUNDDOWN(Z141*VLOOKUP(N141,'【参考】数式用'!$AR$2:$AW$50,MATCH(Y141,'【参考】数式用'!$AT$4:$AW$4)+2,FALSE)*0.5, 0)), "")</f>
        <v/>
      </c>
      <c r="AB141" s="659"/>
      <c r="AC141" s="651" t="str">
        <f>IFERROR(IF(AG141&lt;&gt;"",Z141*VLOOKUP(N141,'【参考】数式用'!$AG$2:$AL$50,MATCH(Y141,'【参考】数式用'!$AI$4:$AL$4,0)+2,0), ""), "")</f>
        <v/>
      </c>
      <c r="AD141" s="56"/>
      <c r="AE141" s="660"/>
      <c r="AF141" s="661"/>
      <c r="AG141" s="618" t="str">
        <f>IFERROR(VLOOKUP(O141, '【参考】数式用'!$AY$5:$AY$13, 1, FALSE), "")</f>
        <v/>
      </c>
      <c r="AH141" s="619" t="str">
        <f>IFERROR(VLOOKUP(N141, '【参考】数式用'!$BA$2:$BB$50, 2, FALSE), "")</f>
        <v/>
      </c>
      <c r="AI141" s="620" t="str">
        <f t="shared" si="1"/>
        <v/>
      </c>
      <c r="AJ141" s="621" t="str">
        <f t="shared" si="2"/>
        <v/>
      </c>
      <c r="AK141" s="622"/>
      <c r="AL141" s="622"/>
      <c r="AM141" s="514"/>
      <c r="AN141" s="514"/>
      <c r="AO141" s="514"/>
      <c r="AP141" s="514"/>
      <c r="AQ141" s="514"/>
      <c r="AR141" s="514"/>
      <c r="AS141" s="514"/>
      <c r="AT141" s="514"/>
      <c r="AU141" s="2"/>
      <c r="AV141" s="2"/>
      <c r="AW141" s="2"/>
      <c r="AX141" s="2"/>
      <c r="AY141" s="2"/>
      <c r="AZ141" s="2"/>
    </row>
    <row r="142" ht="30.0" customHeight="1">
      <c r="A142" s="645">
        <v>129.0</v>
      </c>
      <c r="B142" s="646" t="str">
        <f>IF('基本情報入力シート'!C167="","",'基本情報入力シート'!C167)</f>
        <v/>
      </c>
      <c r="C142" s="40"/>
      <c r="D142" s="40"/>
      <c r="E142" s="40"/>
      <c r="F142" s="40"/>
      <c r="G142" s="40"/>
      <c r="H142" s="40"/>
      <c r="I142" s="56"/>
      <c r="J142" s="647" t="str">
        <f>IF('基本情報入力シート'!M167="","",'基本情報入力シート'!M167)</f>
        <v/>
      </c>
      <c r="K142" s="647" t="str">
        <f>IF('基本情報入力シート'!R167="","",'基本情報入力シート'!R167)</f>
        <v/>
      </c>
      <c r="L142" s="647" t="str">
        <f>IF('基本情報入力シート'!W167="","",'基本情報入力シート'!W167)</f>
        <v/>
      </c>
      <c r="M142" s="647" t="str">
        <f>IF('基本情報入力シート'!X167="","",'基本情報入力シート'!X167)</f>
        <v/>
      </c>
      <c r="N142" s="648" t="str">
        <f>IF('基本情報入力シート'!Y167="","",'基本情報入力シート'!Y167)</f>
        <v/>
      </c>
      <c r="O142" s="649"/>
      <c r="P142" s="650"/>
      <c r="Q142" s="651"/>
      <c r="R142" s="56"/>
      <c r="S142" s="652" t="str">
        <f>IFERROR(ROUNDDOWN(Q142*VLOOKUP(N142,'【参考】数式用'!$AR$2:$AW$50,MATCH(P142,'【参考】数式用'!$AT$4:$AW$4)+2,FALSE)*0.5, 0), "")</f>
        <v/>
      </c>
      <c r="T142" s="653"/>
      <c r="U142" s="654" t="str">
        <f>IFERROR(IF(AG142&lt;&gt;"",Q142*VLOOKUP(N142,'【参考】数式用'!$AG$2:$AL$50,MATCH(P142,'【参考】数式用'!$AI$4:$AL$4,0)+2,0), ""), "")</f>
        <v/>
      </c>
      <c r="V142" s="655"/>
      <c r="W142" s="656"/>
      <c r="X142" s="41"/>
      <c r="Y142" s="657"/>
      <c r="Z142" s="658"/>
      <c r="AA142" s="654" t="str">
        <f>IFERROR(IF(Y142="ー", "", ROUNDDOWN(Z142*VLOOKUP(N142,'【参考】数式用'!$AR$2:$AW$50,MATCH(Y142,'【参考】数式用'!$AT$4:$AW$4)+2,FALSE)*0.5, 0)), "")</f>
        <v/>
      </c>
      <c r="AB142" s="659"/>
      <c r="AC142" s="651" t="str">
        <f>IFERROR(IF(AG142&lt;&gt;"",Z142*VLOOKUP(N142,'【参考】数式用'!$AG$2:$AL$50,MATCH(Y142,'【参考】数式用'!$AI$4:$AL$4,0)+2,0), ""), "")</f>
        <v/>
      </c>
      <c r="AD142" s="56"/>
      <c r="AE142" s="660"/>
      <c r="AF142" s="661"/>
      <c r="AG142" s="618" t="str">
        <f>IFERROR(VLOOKUP(O142, '【参考】数式用'!$AY$5:$AY$13, 1, FALSE), "")</f>
        <v/>
      </c>
      <c r="AH142" s="619" t="str">
        <f>IFERROR(VLOOKUP(N142, '【参考】数式用'!$BA$2:$BB$50, 2, FALSE), "")</f>
        <v/>
      </c>
      <c r="AI142" s="620" t="str">
        <f t="shared" si="1"/>
        <v/>
      </c>
      <c r="AJ142" s="621" t="str">
        <f t="shared" si="2"/>
        <v/>
      </c>
      <c r="AK142" s="622"/>
      <c r="AL142" s="622"/>
      <c r="AM142" s="514"/>
      <c r="AN142" s="514"/>
      <c r="AO142" s="514"/>
      <c r="AP142" s="514"/>
      <c r="AQ142" s="514"/>
      <c r="AR142" s="514"/>
      <c r="AS142" s="514"/>
      <c r="AT142" s="514"/>
      <c r="AU142" s="2"/>
      <c r="AV142" s="2"/>
      <c r="AW142" s="2"/>
      <c r="AX142" s="2"/>
      <c r="AY142" s="2"/>
      <c r="AZ142" s="2"/>
    </row>
    <row r="143" ht="30.0" customHeight="1">
      <c r="A143" s="645">
        <v>130.0</v>
      </c>
      <c r="B143" s="646" t="str">
        <f>IF('基本情報入力シート'!C168="","",'基本情報入力シート'!C168)</f>
        <v/>
      </c>
      <c r="C143" s="40"/>
      <c r="D143" s="40"/>
      <c r="E143" s="40"/>
      <c r="F143" s="40"/>
      <c r="G143" s="40"/>
      <c r="H143" s="40"/>
      <c r="I143" s="56"/>
      <c r="J143" s="647" t="str">
        <f>IF('基本情報入力シート'!M168="","",'基本情報入力シート'!M168)</f>
        <v/>
      </c>
      <c r="K143" s="647" t="str">
        <f>IF('基本情報入力シート'!R168="","",'基本情報入力シート'!R168)</f>
        <v/>
      </c>
      <c r="L143" s="647" t="str">
        <f>IF('基本情報入力シート'!W168="","",'基本情報入力シート'!W168)</f>
        <v/>
      </c>
      <c r="M143" s="647" t="str">
        <f>IF('基本情報入力シート'!X168="","",'基本情報入力シート'!X168)</f>
        <v/>
      </c>
      <c r="N143" s="648" t="str">
        <f>IF('基本情報入力シート'!Y168="","",'基本情報入力シート'!Y168)</f>
        <v/>
      </c>
      <c r="O143" s="649"/>
      <c r="P143" s="650"/>
      <c r="Q143" s="651"/>
      <c r="R143" s="56"/>
      <c r="S143" s="652" t="str">
        <f>IFERROR(ROUNDDOWN(Q143*VLOOKUP(N143,'【参考】数式用'!$AR$2:$AW$50,MATCH(P143,'【参考】数式用'!$AT$4:$AW$4)+2,FALSE)*0.5, 0), "")</f>
        <v/>
      </c>
      <c r="T143" s="653"/>
      <c r="U143" s="654" t="str">
        <f>IFERROR(IF(AG143&lt;&gt;"",Q143*VLOOKUP(N143,'【参考】数式用'!$AG$2:$AL$50,MATCH(P143,'【参考】数式用'!$AI$4:$AL$4,0)+2,0), ""), "")</f>
        <v/>
      </c>
      <c r="V143" s="655"/>
      <c r="W143" s="656"/>
      <c r="X143" s="41"/>
      <c r="Y143" s="657"/>
      <c r="Z143" s="658"/>
      <c r="AA143" s="654" t="str">
        <f>IFERROR(IF(Y143="ー", "", ROUNDDOWN(Z143*VLOOKUP(N143,'【参考】数式用'!$AR$2:$AW$50,MATCH(Y143,'【参考】数式用'!$AT$4:$AW$4)+2,FALSE)*0.5, 0)), "")</f>
        <v/>
      </c>
      <c r="AB143" s="659"/>
      <c r="AC143" s="651" t="str">
        <f>IFERROR(IF(AG143&lt;&gt;"",Z143*VLOOKUP(N143,'【参考】数式用'!$AG$2:$AL$50,MATCH(Y143,'【参考】数式用'!$AI$4:$AL$4,0)+2,0), ""), "")</f>
        <v/>
      </c>
      <c r="AD143" s="56"/>
      <c r="AE143" s="660"/>
      <c r="AF143" s="661"/>
      <c r="AG143" s="618" t="str">
        <f>IFERROR(VLOOKUP(O143, '【参考】数式用'!$AY$5:$AY$13, 1, FALSE), "")</f>
        <v/>
      </c>
      <c r="AH143" s="619" t="str">
        <f>IFERROR(VLOOKUP(N143, '【参考】数式用'!$BA$2:$BB$50, 2, FALSE), "")</f>
        <v/>
      </c>
      <c r="AI143" s="620" t="str">
        <f t="shared" si="1"/>
        <v/>
      </c>
      <c r="AJ143" s="621" t="str">
        <f t="shared" si="2"/>
        <v/>
      </c>
      <c r="AK143" s="622"/>
      <c r="AL143" s="622"/>
      <c r="AM143" s="514"/>
      <c r="AN143" s="514"/>
      <c r="AO143" s="514"/>
      <c r="AP143" s="514"/>
      <c r="AQ143" s="514"/>
      <c r="AR143" s="514"/>
      <c r="AS143" s="514"/>
      <c r="AT143" s="514"/>
      <c r="AU143" s="2"/>
      <c r="AV143" s="2"/>
      <c r="AW143" s="2"/>
      <c r="AX143" s="2"/>
      <c r="AY143" s="2"/>
      <c r="AZ143" s="2"/>
    </row>
    <row r="144" ht="30.0" customHeight="1">
      <c r="A144" s="645">
        <v>131.0</v>
      </c>
      <c r="B144" s="646" t="str">
        <f>IF('基本情報入力シート'!C169="","",'基本情報入力シート'!C169)</f>
        <v/>
      </c>
      <c r="C144" s="40"/>
      <c r="D144" s="40"/>
      <c r="E144" s="40"/>
      <c r="F144" s="40"/>
      <c r="G144" s="40"/>
      <c r="H144" s="40"/>
      <c r="I144" s="56"/>
      <c r="J144" s="647" t="str">
        <f>IF('基本情報入力シート'!M169="","",'基本情報入力シート'!M169)</f>
        <v/>
      </c>
      <c r="K144" s="647" t="str">
        <f>IF('基本情報入力シート'!R169="","",'基本情報入力シート'!R169)</f>
        <v/>
      </c>
      <c r="L144" s="647" t="str">
        <f>IF('基本情報入力シート'!W169="","",'基本情報入力シート'!W169)</f>
        <v/>
      </c>
      <c r="M144" s="647" t="str">
        <f>IF('基本情報入力シート'!X169="","",'基本情報入力シート'!X169)</f>
        <v/>
      </c>
      <c r="N144" s="648" t="str">
        <f>IF('基本情報入力シート'!Y169="","",'基本情報入力シート'!Y169)</f>
        <v/>
      </c>
      <c r="O144" s="649"/>
      <c r="P144" s="650"/>
      <c r="Q144" s="651"/>
      <c r="R144" s="56"/>
      <c r="S144" s="652" t="str">
        <f>IFERROR(ROUNDDOWN(Q144*VLOOKUP(N144,'【参考】数式用'!$AR$2:$AW$50,MATCH(P144,'【参考】数式用'!$AT$4:$AW$4)+2,FALSE)*0.5, 0), "")</f>
        <v/>
      </c>
      <c r="T144" s="653"/>
      <c r="U144" s="654" t="str">
        <f>IFERROR(IF(AG144&lt;&gt;"",Q144*VLOOKUP(N144,'【参考】数式用'!$AG$2:$AL$50,MATCH(P144,'【参考】数式用'!$AI$4:$AL$4,0)+2,0), ""), "")</f>
        <v/>
      </c>
      <c r="V144" s="655"/>
      <c r="W144" s="656"/>
      <c r="X144" s="41"/>
      <c r="Y144" s="657"/>
      <c r="Z144" s="658"/>
      <c r="AA144" s="654" t="str">
        <f>IFERROR(IF(Y144="ー", "", ROUNDDOWN(Z144*VLOOKUP(N144,'【参考】数式用'!$AR$2:$AW$50,MATCH(Y144,'【参考】数式用'!$AT$4:$AW$4)+2,FALSE)*0.5, 0)), "")</f>
        <v/>
      </c>
      <c r="AB144" s="659"/>
      <c r="AC144" s="651" t="str">
        <f>IFERROR(IF(AG144&lt;&gt;"",Z144*VLOOKUP(N144,'【参考】数式用'!$AG$2:$AL$50,MATCH(Y144,'【参考】数式用'!$AI$4:$AL$4,0)+2,0), ""), "")</f>
        <v/>
      </c>
      <c r="AD144" s="56"/>
      <c r="AE144" s="660"/>
      <c r="AF144" s="661"/>
      <c r="AG144" s="618" t="str">
        <f>IFERROR(VLOOKUP(O144, '【参考】数式用'!$AY$5:$AY$13, 1, FALSE), "")</f>
        <v/>
      </c>
      <c r="AH144" s="619" t="str">
        <f>IFERROR(VLOOKUP(N144, '【参考】数式用'!$BA$2:$BB$50, 2, FALSE), "")</f>
        <v/>
      </c>
      <c r="AI144" s="620" t="str">
        <f t="shared" si="1"/>
        <v/>
      </c>
      <c r="AJ144" s="621" t="str">
        <f t="shared" si="2"/>
        <v/>
      </c>
      <c r="AK144" s="622"/>
      <c r="AL144" s="622"/>
      <c r="AM144" s="514"/>
      <c r="AN144" s="514"/>
      <c r="AO144" s="514"/>
      <c r="AP144" s="514"/>
      <c r="AQ144" s="514"/>
      <c r="AR144" s="514"/>
      <c r="AS144" s="514"/>
      <c r="AT144" s="514"/>
      <c r="AU144" s="2"/>
      <c r="AV144" s="2"/>
      <c r="AW144" s="2"/>
      <c r="AX144" s="2"/>
      <c r="AY144" s="2"/>
      <c r="AZ144" s="2"/>
    </row>
    <row r="145" ht="30.0" customHeight="1">
      <c r="A145" s="645">
        <v>132.0</v>
      </c>
      <c r="B145" s="646" t="str">
        <f>IF('基本情報入力シート'!C170="","",'基本情報入力シート'!C170)</f>
        <v/>
      </c>
      <c r="C145" s="40"/>
      <c r="D145" s="40"/>
      <c r="E145" s="40"/>
      <c r="F145" s="40"/>
      <c r="G145" s="40"/>
      <c r="H145" s="40"/>
      <c r="I145" s="56"/>
      <c r="J145" s="647" t="str">
        <f>IF('基本情報入力シート'!M170="","",'基本情報入力シート'!M170)</f>
        <v/>
      </c>
      <c r="K145" s="647" t="str">
        <f>IF('基本情報入力シート'!R170="","",'基本情報入力シート'!R170)</f>
        <v/>
      </c>
      <c r="L145" s="647" t="str">
        <f>IF('基本情報入力シート'!W170="","",'基本情報入力シート'!W170)</f>
        <v/>
      </c>
      <c r="M145" s="647" t="str">
        <f>IF('基本情報入力シート'!X170="","",'基本情報入力シート'!X170)</f>
        <v/>
      </c>
      <c r="N145" s="648" t="str">
        <f>IF('基本情報入力シート'!Y170="","",'基本情報入力シート'!Y170)</f>
        <v/>
      </c>
      <c r="O145" s="649"/>
      <c r="P145" s="650"/>
      <c r="Q145" s="651"/>
      <c r="R145" s="56"/>
      <c r="S145" s="652" t="str">
        <f>IFERROR(ROUNDDOWN(Q145*VLOOKUP(N145,'【参考】数式用'!$AR$2:$AW$50,MATCH(P145,'【参考】数式用'!$AT$4:$AW$4)+2,FALSE)*0.5, 0), "")</f>
        <v/>
      </c>
      <c r="T145" s="653"/>
      <c r="U145" s="654" t="str">
        <f>IFERROR(IF(AG145&lt;&gt;"",Q145*VLOOKUP(N145,'【参考】数式用'!$AG$2:$AL$50,MATCH(P145,'【参考】数式用'!$AI$4:$AL$4,0)+2,0), ""), "")</f>
        <v/>
      </c>
      <c r="V145" s="655"/>
      <c r="W145" s="656"/>
      <c r="X145" s="41"/>
      <c r="Y145" s="657"/>
      <c r="Z145" s="658"/>
      <c r="AA145" s="654" t="str">
        <f>IFERROR(IF(Y145="ー", "", ROUNDDOWN(Z145*VLOOKUP(N145,'【参考】数式用'!$AR$2:$AW$50,MATCH(Y145,'【参考】数式用'!$AT$4:$AW$4)+2,FALSE)*0.5, 0)), "")</f>
        <v/>
      </c>
      <c r="AB145" s="659"/>
      <c r="AC145" s="651" t="str">
        <f>IFERROR(IF(AG145&lt;&gt;"",Z145*VLOOKUP(N145,'【参考】数式用'!$AG$2:$AL$50,MATCH(Y145,'【参考】数式用'!$AI$4:$AL$4,0)+2,0), ""), "")</f>
        <v/>
      </c>
      <c r="AD145" s="56"/>
      <c r="AE145" s="660"/>
      <c r="AF145" s="661"/>
      <c r="AG145" s="618" t="str">
        <f>IFERROR(VLOOKUP(O145, '【参考】数式用'!$AY$5:$AY$13, 1, FALSE), "")</f>
        <v/>
      </c>
      <c r="AH145" s="619" t="str">
        <f>IFERROR(VLOOKUP(N145, '【参考】数式用'!$BA$2:$BB$50, 2, FALSE), "")</f>
        <v/>
      </c>
      <c r="AI145" s="620" t="str">
        <f t="shared" si="1"/>
        <v/>
      </c>
      <c r="AJ145" s="621" t="str">
        <f t="shared" si="2"/>
        <v/>
      </c>
      <c r="AK145" s="622"/>
      <c r="AL145" s="622"/>
      <c r="AM145" s="514"/>
      <c r="AN145" s="514"/>
      <c r="AO145" s="514"/>
      <c r="AP145" s="514"/>
      <c r="AQ145" s="514"/>
      <c r="AR145" s="514"/>
      <c r="AS145" s="514"/>
      <c r="AT145" s="514"/>
      <c r="AU145" s="2"/>
      <c r="AV145" s="2"/>
      <c r="AW145" s="2"/>
      <c r="AX145" s="2"/>
      <c r="AY145" s="2"/>
      <c r="AZ145" s="2"/>
    </row>
    <row r="146" ht="30.0" customHeight="1">
      <c r="A146" s="645">
        <v>133.0</v>
      </c>
      <c r="B146" s="646" t="str">
        <f>IF('基本情報入力シート'!C171="","",'基本情報入力シート'!C171)</f>
        <v/>
      </c>
      <c r="C146" s="40"/>
      <c r="D146" s="40"/>
      <c r="E146" s="40"/>
      <c r="F146" s="40"/>
      <c r="G146" s="40"/>
      <c r="H146" s="40"/>
      <c r="I146" s="56"/>
      <c r="J146" s="647" t="str">
        <f>IF('基本情報入力シート'!M171="","",'基本情報入力シート'!M171)</f>
        <v/>
      </c>
      <c r="K146" s="647" t="str">
        <f>IF('基本情報入力シート'!R171="","",'基本情報入力シート'!R171)</f>
        <v/>
      </c>
      <c r="L146" s="647" t="str">
        <f>IF('基本情報入力シート'!W171="","",'基本情報入力シート'!W171)</f>
        <v/>
      </c>
      <c r="M146" s="647" t="str">
        <f>IF('基本情報入力シート'!X171="","",'基本情報入力シート'!X171)</f>
        <v/>
      </c>
      <c r="N146" s="648" t="str">
        <f>IF('基本情報入力シート'!Y171="","",'基本情報入力シート'!Y171)</f>
        <v/>
      </c>
      <c r="O146" s="649"/>
      <c r="P146" s="650"/>
      <c r="Q146" s="651"/>
      <c r="R146" s="56"/>
      <c r="S146" s="652" t="str">
        <f>IFERROR(ROUNDDOWN(Q146*VLOOKUP(N146,'【参考】数式用'!$AR$2:$AW$50,MATCH(P146,'【参考】数式用'!$AT$4:$AW$4)+2,FALSE)*0.5, 0), "")</f>
        <v/>
      </c>
      <c r="T146" s="653"/>
      <c r="U146" s="654" t="str">
        <f>IFERROR(IF(AG146&lt;&gt;"",Q146*VLOOKUP(N146,'【参考】数式用'!$AG$2:$AL$50,MATCH(P146,'【参考】数式用'!$AI$4:$AL$4,0)+2,0), ""), "")</f>
        <v/>
      </c>
      <c r="V146" s="655"/>
      <c r="W146" s="656"/>
      <c r="X146" s="41"/>
      <c r="Y146" s="657"/>
      <c r="Z146" s="658"/>
      <c r="AA146" s="654" t="str">
        <f>IFERROR(IF(Y146="ー", "", ROUNDDOWN(Z146*VLOOKUP(N146,'【参考】数式用'!$AR$2:$AW$50,MATCH(Y146,'【参考】数式用'!$AT$4:$AW$4)+2,FALSE)*0.5, 0)), "")</f>
        <v/>
      </c>
      <c r="AB146" s="659"/>
      <c r="AC146" s="651" t="str">
        <f>IFERROR(IF(AG146&lt;&gt;"",Z146*VLOOKUP(N146,'【参考】数式用'!$AG$2:$AL$50,MATCH(Y146,'【参考】数式用'!$AI$4:$AL$4,0)+2,0), ""), "")</f>
        <v/>
      </c>
      <c r="AD146" s="56"/>
      <c r="AE146" s="660"/>
      <c r="AF146" s="661"/>
      <c r="AG146" s="618" t="str">
        <f>IFERROR(VLOOKUP(O146, '【参考】数式用'!$AY$5:$AY$13, 1, FALSE), "")</f>
        <v/>
      </c>
      <c r="AH146" s="619" t="str">
        <f>IFERROR(VLOOKUP(N146, '【参考】数式用'!$BA$2:$BB$50, 2, FALSE), "")</f>
        <v/>
      </c>
      <c r="AI146" s="620" t="str">
        <f t="shared" si="1"/>
        <v/>
      </c>
      <c r="AJ146" s="621" t="str">
        <f t="shared" si="2"/>
        <v/>
      </c>
      <c r="AK146" s="622"/>
      <c r="AL146" s="622"/>
      <c r="AM146" s="514"/>
      <c r="AN146" s="514"/>
      <c r="AO146" s="514"/>
      <c r="AP146" s="514"/>
      <c r="AQ146" s="514"/>
      <c r="AR146" s="514"/>
      <c r="AS146" s="514"/>
      <c r="AT146" s="514"/>
      <c r="AU146" s="2"/>
      <c r="AV146" s="2"/>
      <c r="AW146" s="2"/>
      <c r="AX146" s="2"/>
      <c r="AY146" s="2"/>
      <c r="AZ146" s="2"/>
    </row>
    <row r="147" ht="30.0" customHeight="1">
      <c r="A147" s="645">
        <v>134.0</v>
      </c>
      <c r="B147" s="646" t="str">
        <f>IF('基本情報入力シート'!C172="","",'基本情報入力シート'!C172)</f>
        <v/>
      </c>
      <c r="C147" s="40"/>
      <c r="D147" s="40"/>
      <c r="E147" s="40"/>
      <c r="F147" s="40"/>
      <c r="G147" s="40"/>
      <c r="H147" s="40"/>
      <c r="I147" s="56"/>
      <c r="J147" s="647" t="str">
        <f>IF('基本情報入力シート'!M172="","",'基本情報入力シート'!M172)</f>
        <v/>
      </c>
      <c r="K147" s="647" t="str">
        <f>IF('基本情報入力シート'!R172="","",'基本情報入力シート'!R172)</f>
        <v/>
      </c>
      <c r="L147" s="647" t="str">
        <f>IF('基本情報入力シート'!W172="","",'基本情報入力シート'!W172)</f>
        <v/>
      </c>
      <c r="M147" s="647" t="str">
        <f>IF('基本情報入力シート'!X172="","",'基本情報入力シート'!X172)</f>
        <v/>
      </c>
      <c r="N147" s="648" t="str">
        <f>IF('基本情報入力シート'!Y172="","",'基本情報入力シート'!Y172)</f>
        <v/>
      </c>
      <c r="O147" s="649"/>
      <c r="P147" s="650"/>
      <c r="Q147" s="651"/>
      <c r="R147" s="56"/>
      <c r="S147" s="652" t="str">
        <f>IFERROR(ROUNDDOWN(Q147*VLOOKUP(N147,'【参考】数式用'!$AR$2:$AW$50,MATCH(P147,'【参考】数式用'!$AT$4:$AW$4)+2,FALSE)*0.5, 0), "")</f>
        <v/>
      </c>
      <c r="T147" s="653"/>
      <c r="U147" s="654" t="str">
        <f>IFERROR(IF(AG147&lt;&gt;"",Q147*VLOOKUP(N147,'【参考】数式用'!$AG$2:$AL$50,MATCH(P147,'【参考】数式用'!$AI$4:$AL$4,0)+2,0), ""), "")</f>
        <v/>
      </c>
      <c r="V147" s="655"/>
      <c r="W147" s="656"/>
      <c r="X147" s="41"/>
      <c r="Y147" s="657"/>
      <c r="Z147" s="658"/>
      <c r="AA147" s="654" t="str">
        <f>IFERROR(IF(Y147="ー", "", ROUNDDOWN(Z147*VLOOKUP(N147,'【参考】数式用'!$AR$2:$AW$50,MATCH(Y147,'【参考】数式用'!$AT$4:$AW$4)+2,FALSE)*0.5, 0)), "")</f>
        <v/>
      </c>
      <c r="AB147" s="659"/>
      <c r="AC147" s="651" t="str">
        <f>IFERROR(IF(AG147&lt;&gt;"",Z147*VLOOKUP(N147,'【参考】数式用'!$AG$2:$AL$50,MATCH(Y147,'【参考】数式用'!$AI$4:$AL$4,0)+2,0), ""), "")</f>
        <v/>
      </c>
      <c r="AD147" s="56"/>
      <c r="AE147" s="660"/>
      <c r="AF147" s="661"/>
      <c r="AG147" s="618" t="str">
        <f>IFERROR(VLOOKUP(O147, '【参考】数式用'!$AY$5:$AY$13, 1, FALSE), "")</f>
        <v/>
      </c>
      <c r="AH147" s="619" t="str">
        <f>IFERROR(VLOOKUP(N147, '【参考】数式用'!$BA$2:$BB$50, 2, FALSE), "")</f>
        <v/>
      </c>
      <c r="AI147" s="620" t="str">
        <f t="shared" si="1"/>
        <v/>
      </c>
      <c r="AJ147" s="621" t="str">
        <f t="shared" si="2"/>
        <v/>
      </c>
      <c r="AK147" s="622"/>
      <c r="AL147" s="622"/>
      <c r="AM147" s="514"/>
      <c r="AN147" s="514"/>
      <c r="AO147" s="514"/>
      <c r="AP147" s="514"/>
      <c r="AQ147" s="514"/>
      <c r="AR147" s="514"/>
      <c r="AS147" s="514"/>
      <c r="AT147" s="514"/>
      <c r="AU147" s="2"/>
      <c r="AV147" s="2"/>
      <c r="AW147" s="2"/>
      <c r="AX147" s="2"/>
      <c r="AY147" s="2"/>
      <c r="AZ147" s="2"/>
    </row>
    <row r="148" ht="30.0" customHeight="1">
      <c r="A148" s="645">
        <v>135.0</v>
      </c>
      <c r="B148" s="646" t="str">
        <f>IF('基本情報入力シート'!C173="","",'基本情報入力シート'!C173)</f>
        <v/>
      </c>
      <c r="C148" s="40"/>
      <c r="D148" s="40"/>
      <c r="E148" s="40"/>
      <c r="F148" s="40"/>
      <c r="G148" s="40"/>
      <c r="H148" s="40"/>
      <c r="I148" s="56"/>
      <c r="J148" s="647" t="str">
        <f>IF('基本情報入力シート'!M173="","",'基本情報入力シート'!M173)</f>
        <v/>
      </c>
      <c r="K148" s="647" t="str">
        <f>IF('基本情報入力シート'!R173="","",'基本情報入力シート'!R173)</f>
        <v/>
      </c>
      <c r="L148" s="647" t="str">
        <f>IF('基本情報入力シート'!W173="","",'基本情報入力シート'!W173)</f>
        <v/>
      </c>
      <c r="M148" s="647" t="str">
        <f>IF('基本情報入力シート'!X173="","",'基本情報入力シート'!X173)</f>
        <v/>
      </c>
      <c r="N148" s="648" t="str">
        <f>IF('基本情報入力シート'!Y173="","",'基本情報入力シート'!Y173)</f>
        <v/>
      </c>
      <c r="O148" s="649"/>
      <c r="P148" s="650"/>
      <c r="Q148" s="651"/>
      <c r="R148" s="56"/>
      <c r="S148" s="652" t="str">
        <f>IFERROR(ROUNDDOWN(Q148*VLOOKUP(N148,'【参考】数式用'!$AR$2:$AW$50,MATCH(P148,'【参考】数式用'!$AT$4:$AW$4)+2,FALSE)*0.5, 0), "")</f>
        <v/>
      </c>
      <c r="T148" s="653"/>
      <c r="U148" s="654" t="str">
        <f>IFERROR(IF(AG148&lt;&gt;"",Q148*VLOOKUP(N148,'【参考】数式用'!$AG$2:$AL$50,MATCH(P148,'【参考】数式用'!$AI$4:$AL$4,0)+2,0), ""), "")</f>
        <v/>
      </c>
      <c r="V148" s="655"/>
      <c r="W148" s="656"/>
      <c r="X148" s="41"/>
      <c r="Y148" s="657"/>
      <c r="Z148" s="658"/>
      <c r="AA148" s="654" t="str">
        <f>IFERROR(IF(Y148="ー", "", ROUNDDOWN(Z148*VLOOKUP(N148,'【参考】数式用'!$AR$2:$AW$50,MATCH(Y148,'【参考】数式用'!$AT$4:$AW$4)+2,FALSE)*0.5, 0)), "")</f>
        <v/>
      </c>
      <c r="AB148" s="659"/>
      <c r="AC148" s="651" t="str">
        <f>IFERROR(IF(AG148&lt;&gt;"",Z148*VLOOKUP(N148,'【参考】数式用'!$AG$2:$AL$50,MATCH(Y148,'【参考】数式用'!$AI$4:$AL$4,0)+2,0), ""), "")</f>
        <v/>
      </c>
      <c r="AD148" s="56"/>
      <c r="AE148" s="660"/>
      <c r="AF148" s="661"/>
      <c r="AG148" s="618" t="str">
        <f>IFERROR(VLOOKUP(O148, '【参考】数式用'!$AY$5:$AY$13, 1, FALSE), "")</f>
        <v/>
      </c>
      <c r="AH148" s="619" t="str">
        <f>IFERROR(VLOOKUP(N148, '【参考】数式用'!$BA$2:$BB$50, 2, FALSE), "")</f>
        <v/>
      </c>
      <c r="AI148" s="620" t="str">
        <f t="shared" si="1"/>
        <v/>
      </c>
      <c r="AJ148" s="621" t="str">
        <f t="shared" si="2"/>
        <v/>
      </c>
      <c r="AK148" s="622"/>
      <c r="AL148" s="622"/>
      <c r="AM148" s="514"/>
      <c r="AN148" s="514"/>
      <c r="AO148" s="514"/>
      <c r="AP148" s="514"/>
      <c r="AQ148" s="514"/>
      <c r="AR148" s="514"/>
      <c r="AS148" s="514"/>
      <c r="AT148" s="514"/>
      <c r="AU148" s="2"/>
      <c r="AV148" s="2"/>
      <c r="AW148" s="2"/>
      <c r="AX148" s="2"/>
      <c r="AY148" s="2"/>
      <c r="AZ148" s="2"/>
    </row>
    <row r="149" ht="30.0" customHeight="1">
      <c r="A149" s="645">
        <v>136.0</v>
      </c>
      <c r="B149" s="646" t="str">
        <f>IF('基本情報入力シート'!C174="","",'基本情報入力シート'!C174)</f>
        <v/>
      </c>
      <c r="C149" s="40"/>
      <c r="D149" s="40"/>
      <c r="E149" s="40"/>
      <c r="F149" s="40"/>
      <c r="G149" s="40"/>
      <c r="H149" s="40"/>
      <c r="I149" s="56"/>
      <c r="J149" s="647" t="str">
        <f>IF('基本情報入力シート'!M174="","",'基本情報入力シート'!M174)</f>
        <v/>
      </c>
      <c r="K149" s="647" t="str">
        <f>IF('基本情報入力シート'!R174="","",'基本情報入力シート'!R174)</f>
        <v/>
      </c>
      <c r="L149" s="647" t="str">
        <f>IF('基本情報入力シート'!W174="","",'基本情報入力シート'!W174)</f>
        <v/>
      </c>
      <c r="M149" s="647" t="str">
        <f>IF('基本情報入力シート'!X174="","",'基本情報入力シート'!X174)</f>
        <v/>
      </c>
      <c r="N149" s="648" t="str">
        <f>IF('基本情報入力シート'!Y174="","",'基本情報入力シート'!Y174)</f>
        <v/>
      </c>
      <c r="O149" s="649"/>
      <c r="P149" s="650"/>
      <c r="Q149" s="651"/>
      <c r="R149" s="56"/>
      <c r="S149" s="652" t="str">
        <f>IFERROR(ROUNDDOWN(Q149*VLOOKUP(N149,'【参考】数式用'!$AR$2:$AW$50,MATCH(P149,'【参考】数式用'!$AT$4:$AW$4)+2,FALSE)*0.5, 0), "")</f>
        <v/>
      </c>
      <c r="T149" s="653"/>
      <c r="U149" s="654" t="str">
        <f>IFERROR(IF(AG149&lt;&gt;"",Q149*VLOOKUP(N149,'【参考】数式用'!$AG$2:$AL$50,MATCH(P149,'【参考】数式用'!$AI$4:$AL$4,0)+2,0), ""), "")</f>
        <v/>
      </c>
      <c r="V149" s="655"/>
      <c r="W149" s="656"/>
      <c r="X149" s="41"/>
      <c r="Y149" s="657"/>
      <c r="Z149" s="658"/>
      <c r="AA149" s="654" t="str">
        <f>IFERROR(IF(Y149="ー", "", ROUNDDOWN(Z149*VLOOKUP(N149,'【参考】数式用'!$AR$2:$AW$50,MATCH(Y149,'【参考】数式用'!$AT$4:$AW$4)+2,FALSE)*0.5, 0)), "")</f>
        <v/>
      </c>
      <c r="AB149" s="659"/>
      <c r="AC149" s="651" t="str">
        <f>IFERROR(IF(AG149&lt;&gt;"",Z149*VLOOKUP(N149,'【参考】数式用'!$AG$2:$AL$50,MATCH(Y149,'【参考】数式用'!$AI$4:$AL$4,0)+2,0), ""), "")</f>
        <v/>
      </c>
      <c r="AD149" s="56"/>
      <c r="AE149" s="660"/>
      <c r="AF149" s="661"/>
      <c r="AG149" s="618" t="str">
        <f>IFERROR(VLOOKUP(O149, '【参考】数式用'!$AY$5:$AY$13, 1, FALSE), "")</f>
        <v/>
      </c>
      <c r="AH149" s="619" t="str">
        <f>IFERROR(VLOOKUP(N149, '【参考】数式用'!$BA$2:$BB$50, 2, FALSE), "")</f>
        <v/>
      </c>
      <c r="AI149" s="620" t="str">
        <f t="shared" si="1"/>
        <v/>
      </c>
      <c r="AJ149" s="621" t="str">
        <f t="shared" si="2"/>
        <v/>
      </c>
      <c r="AK149" s="622"/>
      <c r="AL149" s="622"/>
      <c r="AM149" s="514"/>
      <c r="AN149" s="514"/>
      <c r="AO149" s="514"/>
      <c r="AP149" s="514"/>
      <c r="AQ149" s="514"/>
      <c r="AR149" s="514"/>
      <c r="AS149" s="514"/>
      <c r="AT149" s="514"/>
      <c r="AU149" s="2"/>
      <c r="AV149" s="2"/>
      <c r="AW149" s="2"/>
      <c r="AX149" s="2"/>
      <c r="AY149" s="2"/>
      <c r="AZ149" s="2"/>
    </row>
    <row r="150" ht="30.0" customHeight="1">
      <c r="A150" s="645">
        <v>137.0</v>
      </c>
      <c r="B150" s="646" t="str">
        <f>IF('基本情報入力シート'!C175="","",'基本情報入力シート'!C175)</f>
        <v/>
      </c>
      <c r="C150" s="40"/>
      <c r="D150" s="40"/>
      <c r="E150" s="40"/>
      <c r="F150" s="40"/>
      <c r="G150" s="40"/>
      <c r="H150" s="40"/>
      <c r="I150" s="56"/>
      <c r="J150" s="647" t="str">
        <f>IF('基本情報入力シート'!M175="","",'基本情報入力シート'!M175)</f>
        <v/>
      </c>
      <c r="K150" s="647" t="str">
        <f>IF('基本情報入力シート'!R175="","",'基本情報入力シート'!R175)</f>
        <v/>
      </c>
      <c r="L150" s="647" t="str">
        <f>IF('基本情報入力シート'!W175="","",'基本情報入力シート'!W175)</f>
        <v/>
      </c>
      <c r="M150" s="647" t="str">
        <f>IF('基本情報入力シート'!X175="","",'基本情報入力シート'!X175)</f>
        <v/>
      </c>
      <c r="N150" s="648" t="str">
        <f>IF('基本情報入力シート'!Y175="","",'基本情報入力シート'!Y175)</f>
        <v/>
      </c>
      <c r="O150" s="649"/>
      <c r="P150" s="650"/>
      <c r="Q150" s="651"/>
      <c r="R150" s="56"/>
      <c r="S150" s="652" t="str">
        <f>IFERROR(ROUNDDOWN(Q150*VLOOKUP(N150,'【参考】数式用'!$AR$2:$AW$50,MATCH(P150,'【参考】数式用'!$AT$4:$AW$4)+2,FALSE)*0.5, 0), "")</f>
        <v/>
      </c>
      <c r="T150" s="653"/>
      <c r="U150" s="654" t="str">
        <f>IFERROR(IF(AG150&lt;&gt;"",Q150*VLOOKUP(N150,'【参考】数式用'!$AG$2:$AL$50,MATCH(P150,'【参考】数式用'!$AI$4:$AL$4,0)+2,0), ""), "")</f>
        <v/>
      </c>
      <c r="V150" s="655"/>
      <c r="W150" s="656"/>
      <c r="X150" s="41"/>
      <c r="Y150" s="657"/>
      <c r="Z150" s="658"/>
      <c r="AA150" s="654" t="str">
        <f>IFERROR(IF(Y150="ー", "", ROUNDDOWN(Z150*VLOOKUP(N150,'【参考】数式用'!$AR$2:$AW$50,MATCH(Y150,'【参考】数式用'!$AT$4:$AW$4)+2,FALSE)*0.5, 0)), "")</f>
        <v/>
      </c>
      <c r="AB150" s="659"/>
      <c r="AC150" s="651" t="str">
        <f>IFERROR(IF(AG150&lt;&gt;"",Z150*VLOOKUP(N150,'【参考】数式用'!$AG$2:$AL$50,MATCH(Y150,'【参考】数式用'!$AI$4:$AL$4,0)+2,0), ""), "")</f>
        <v/>
      </c>
      <c r="AD150" s="56"/>
      <c r="AE150" s="660"/>
      <c r="AF150" s="661"/>
      <c r="AG150" s="618" t="str">
        <f>IFERROR(VLOOKUP(O150, '【参考】数式用'!$AY$5:$AY$13, 1, FALSE), "")</f>
        <v/>
      </c>
      <c r="AH150" s="619" t="str">
        <f>IFERROR(VLOOKUP(N150, '【参考】数式用'!$BA$2:$BB$50, 2, FALSE), "")</f>
        <v/>
      </c>
      <c r="AI150" s="620" t="str">
        <f t="shared" si="1"/>
        <v/>
      </c>
      <c r="AJ150" s="621" t="str">
        <f t="shared" si="2"/>
        <v/>
      </c>
      <c r="AK150" s="622"/>
      <c r="AL150" s="622"/>
      <c r="AM150" s="514"/>
      <c r="AN150" s="514"/>
      <c r="AO150" s="514"/>
      <c r="AP150" s="514"/>
      <c r="AQ150" s="514"/>
      <c r="AR150" s="514"/>
      <c r="AS150" s="514"/>
      <c r="AT150" s="514"/>
      <c r="AU150" s="2"/>
      <c r="AV150" s="2"/>
      <c r="AW150" s="2"/>
      <c r="AX150" s="2"/>
      <c r="AY150" s="2"/>
      <c r="AZ150" s="2"/>
    </row>
    <row r="151" ht="30.0" customHeight="1">
      <c r="A151" s="645">
        <v>138.0</v>
      </c>
      <c r="B151" s="646" t="str">
        <f>IF('基本情報入力シート'!C176="","",'基本情報入力シート'!C176)</f>
        <v/>
      </c>
      <c r="C151" s="40"/>
      <c r="D151" s="40"/>
      <c r="E151" s="40"/>
      <c r="F151" s="40"/>
      <c r="G151" s="40"/>
      <c r="H151" s="40"/>
      <c r="I151" s="56"/>
      <c r="J151" s="647" t="str">
        <f>IF('基本情報入力シート'!M176="","",'基本情報入力シート'!M176)</f>
        <v/>
      </c>
      <c r="K151" s="647" t="str">
        <f>IF('基本情報入力シート'!R176="","",'基本情報入力シート'!R176)</f>
        <v/>
      </c>
      <c r="L151" s="647" t="str">
        <f>IF('基本情報入力シート'!W176="","",'基本情報入力シート'!W176)</f>
        <v/>
      </c>
      <c r="M151" s="647" t="str">
        <f>IF('基本情報入力シート'!X176="","",'基本情報入力シート'!X176)</f>
        <v/>
      </c>
      <c r="N151" s="648" t="str">
        <f>IF('基本情報入力シート'!Y176="","",'基本情報入力シート'!Y176)</f>
        <v/>
      </c>
      <c r="O151" s="649"/>
      <c r="P151" s="650"/>
      <c r="Q151" s="651"/>
      <c r="R151" s="56"/>
      <c r="S151" s="652" t="str">
        <f>IFERROR(ROUNDDOWN(Q151*VLOOKUP(N151,'【参考】数式用'!$AR$2:$AW$50,MATCH(P151,'【参考】数式用'!$AT$4:$AW$4)+2,FALSE)*0.5, 0), "")</f>
        <v/>
      </c>
      <c r="T151" s="653"/>
      <c r="U151" s="654" t="str">
        <f>IFERROR(IF(AG151&lt;&gt;"",Q151*VLOOKUP(N151,'【参考】数式用'!$AG$2:$AL$50,MATCH(P151,'【参考】数式用'!$AI$4:$AL$4,0)+2,0), ""), "")</f>
        <v/>
      </c>
      <c r="V151" s="655"/>
      <c r="W151" s="656"/>
      <c r="X151" s="41"/>
      <c r="Y151" s="657"/>
      <c r="Z151" s="658"/>
      <c r="AA151" s="654" t="str">
        <f>IFERROR(IF(Y151="ー", "", ROUNDDOWN(Z151*VLOOKUP(N151,'【参考】数式用'!$AR$2:$AW$50,MATCH(Y151,'【参考】数式用'!$AT$4:$AW$4)+2,FALSE)*0.5, 0)), "")</f>
        <v/>
      </c>
      <c r="AB151" s="659"/>
      <c r="AC151" s="651" t="str">
        <f>IFERROR(IF(AG151&lt;&gt;"",Z151*VLOOKUP(N151,'【参考】数式用'!$AG$2:$AL$50,MATCH(Y151,'【参考】数式用'!$AI$4:$AL$4,0)+2,0), ""), "")</f>
        <v/>
      </c>
      <c r="AD151" s="56"/>
      <c r="AE151" s="660"/>
      <c r="AF151" s="661"/>
      <c r="AG151" s="618" t="str">
        <f>IFERROR(VLOOKUP(O151, '【参考】数式用'!$AY$5:$AY$13, 1, FALSE), "")</f>
        <v/>
      </c>
      <c r="AH151" s="619" t="str">
        <f>IFERROR(VLOOKUP(N151, '【参考】数式用'!$BA$2:$BB$50, 2, FALSE), "")</f>
        <v/>
      </c>
      <c r="AI151" s="620" t="str">
        <f t="shared" si="1"/>
        <v/>
      </c>
      <c r="AJ151" s="621" t="str">
        <f t="shared" si="2"/>
        <v/>
      </c>
      <c r="AK151" s="622"/>
      <c r="AL151" s="622"/>
      <c r="AM151" s="514"/>
      <c r="AN151" s="514"/>
      <c r="AO151" s="514"/>
      <c r="AP151" s="514"/>
      <c r="AQ151" s="514"/>
      <c r="AR151" s="514"/>
      <c r="AS151" s="514"/>
      <c r="AT151" s="514"/>
      <c r="AU151" s="2"/>
      <c r="AV151" s="2"/>
      <c r="AW151" s="2"/>
      <c r="AX151" s="2"/>
      <c r="AY151" s="2"/>
      <c r="AZ151" s="2"/>
    </row>
    <row r="152" ht="30.0" customHeight="1">
      <c r="A152" s="645">
        <v>139.0</v>
      </c>
      <c r="B152" s="646" t="str">
        <f>IF('基本情報入力シート'!C177="","",'基本情報入力シート'!C177)</f>
        <v/>
      </c>
      <c r="C152" s="40"/>
      <c r="D152" s="40"/>
      <c r="E152" s="40"/>
      <c r="F152" s="40"/>
      <c r="G152" s="40"/>
      <c r="H152" s="40"/>
      <c r="I152" s="56"/>
      <c r="J152" s="647" t="str">
        <f>IF('基本情報入力シート'!M177="","",'基本情報入力シート'!M177)</f>
        <v/>
      </c>
      <c r="K152" s="647" t="str">
        <f>IF('基本情報入力シート'!R177="","",'基本情報入力シート'!R177)</f>
        <v/>
      </c>
      <c r="L152" s="647" t="str">
        <f>IF('基本情報入力シート'!W177="","",'基本情報入力シート'!W177)</f>
        <v/>
      </c>
      <c r="M152" s="647" t="str">
        <f>IF('基本情報入力シート'!X177="","",'基本情報入力シート'!X177)</f>
        <v/>
      </c>
      <c r="N152" s="648" t="str">
        <f>IF('基本情報入力シート'!Y177="","",'基本情報入力シート'!Y177)</f>
        <v/>
      </c>
      <c r="O152" s="649"/>
      <c r="P152" s="650"/>
      <c r="Q152" s="651"/>
      <c r="R152" s="56"/>
      <c r="S152" s="652" t="str">
        <f>IFERROR(ROUNDDOWN(Q152*VLOOKUP(N152,'【参考】数式用'!$AR$2:$AW$50,MATCH(P152,'【参考】数式用'!$AT$4:$AW$4)+2,FALSE)*0.5, 0), "")</f>
        <v/>
      </c>
      <c r="T152" s="653"/>
      <c r="U152" s="654" t="str">
        <f>IFERROR(IF(AG152&lt;&gt;"",Q152*VLOOKUP(N152,'【参考】数式用'!$AG$2:$AL$50,MATCH(P152,'【参考】数式用'!$AI$4:$AL$4,0)+2,0), ""), "")</f>
        <v/>
      </c>
      <c r="V152" s="655"/>
      <c r="W152" s="656"/>
      <c r="X152" s="41"/>
      <c r="Y152" s="657"/>
      <c r="Z152" s="658"/>
      <c r="AA152" s="654" t="str">
        <f>IFERROR(IF(Y152="ー", "", ROUNDDOWN(Z152*VLOOKUP(N152,'【参考】数式用'!$AR$2:$AW$50,MATCH(Y152,'【参考】数式用'!$AT$4:$AW$4)+2,FALSE)*0.5, 0)), "")</f>
        <v/>
      </c>
      <c r="AB152" s="659"/>
      <c r="AC152" s="651" t="str">
        <f>IFERROR(IF(AG152&lt;&gt;"",Z152*VLOOKUP(N152,'【参考】数式用'!$AG$2:$AL$50,MATCH(Y152,'【参考】数式用'!$AI$4:$AL$4,0)+2,0), ""), "")</f>
        <v/>
      </c>
      <c r="AD152" s="56"/>
      <c r="AE152" s="660"/>
      <c r="AF152" s="661"/>
      <c r="AG152" s="618" t="str">
        <f>IFERROR(VLOOKUP(O152, '【参考】数式用'!$AY$5:$AY$13, 1, FALSE), "")</f>
        <v/>
      </c>
      <c r="AH152" s="619" t="str">
        <f>IFERROR(VLOOKUP(N152, '【参考】数式用'!$BA$2:$BB$50, 2, FALSE), "")</f>
        <v/>
      </c>
      <c r="AI152" s="620" t="str">
        <f t="shared" si="1"/>
        <v/>
      </c>
      <c r="AJ152" s="621" t="str">
        <f t="shared" si="2"/>
        <v/>
      </c>
      <c r="AK152" s="622"/>
      <c r="AL152" s="622"/>
      <c r="AM152" s="514"/>
      <c r="AN152" s="514"/>
      <c r="AO152" s="514"/>
      <c r="AP152" s="514"/>
      <c r="AQ152" s="514"/>
      <c r="AR152" s="514"/>
      <c r="AS152" s="514"/>
      <c r="AT152" s="514"/>
      <c r="AU152" s="2"/>
      <c r="AV152" s="2"/>
      <c r="AW152" s="2"/>
      <c r="AX152" s="2"/>
      <c r="AY152" s="2"/>
      <c r="AZ152" s="2"/>
    </row>
    <row r="153" ht="30.0" customHeight="1">
      <c r="A153" s="645">
        <v>140.0</v>
      </c>
      <c r="B153" s="646" t="str">
        <f>IF('基本情報入力シート'!C178="","",'基本情報入力シート'!C178)</f>
        <v/>
      </c>
      <c r="C153" s="40"/>
      <c r="D153" s="40"/>
      <c r="E153" s="40"/>
      <c r="F153" s="40"/>
      <c r="G153" s="40"/>
      <c r="H153" s="40"/>
      <c r="I153" s="56"/>
      <c r="J153" s="647" t="str">
        <f>IF('基本情報入力シート'!M178="","",'基本情報入力シート'!M178)</f>
        <v/>
      </c>
      <c r="K153" s="647" t="str">
        <f>IF('基本情報入力シート'!R178="","",'基本情報入力シート'!R178)</f>
        <v/>
      </c>
      <c r="L153" s="647" t="str">
        <f>IF('基本情報入力シート'!W178="","",'基本情報入力シート'!W178)</f>
        <v/>
      </c>
      <c r="M153" s="647" t="str">
        <f>IF('基本情報入力シート'!X178="","",'基本情報入力シート'!X178)</f>
        <v/>
      </c>
      <c r="N153" s="648" t="str">
        <f>IF('基本情報入力シート'!Y178="","",'基本情報入力シート'!Y178)</f>
        <v/>
      </c>
      <c r="O153" s="649"/>
      <c r="P153" s="650"/>
      <c r="Q153" s="651"/>
      <c r="R153" s="56"/>
      <c r="S153" s="652" t="str">
        <f>IFERROR(ROUNDDOWN(Q153*VLOOKUP(N153,'【参考】数式用'!$AR$2:$AW$50,MATCH(P153,'【参考】数式用'!$AT$4:$AW$4)+2,FALSE)*0.5, 0), "")</f>
        <v/>
      </c>
      <c r="T153" s="653"/>
      <c r="U153" s="654" t="str">
        <f>IFERROR(IF(AG153&lt;&gt;"",Q153*VLOOKUP(N153,'【参考】数式用'!$AG$2:$AL$50,MATCH(P153,'【参考】数式用'!$AI$4:$AL$4,0)+2,0), ""), "")</f>
        <v/>
      </c>
      <c r="V153" s="655"/>
      <c r="W153" s="656"/>
      <c r="X153" s="41"/>
      <c r="Y153" s="657"/>
      <c r="Z153" s="658"/>
      <c r="AA153" s="654" t="str">
        <f>IFERROR(IF(Y153="ー", "", ROUNDDOWN(Z153*VLOOKUP(N153,'【参考】数式用'!$AR$2:$AW$50,MATCH(Y153,'【参考】数式用'!$AT$4:$AW$4)+2,FALSE)*0.5, 0)), "")</f>
        <v/>
      </c>
      <c r="AB153" s="659"/>
      <c r="AC153" s="651" t="str">
        <f>IFERROR(IF(AG153&lt;&gt;"",Z153*VLOOKUP(N153,'【参考】数式用'!$AG$2:$AL$50,MATCH(Y153,'【参考】数式用'!$AI$4:$AL$4,0)+2,0), ""), "")</f>
        <v/>
      </c>
      <c r="AD153" s="56"/>
      <c r="AE153" s="660"/>
      <c r="AF153" s="661"/>
      <c r="AG153" s="618" t="str">
        <f>IFERROR(VLOOKUP(O153, '【参考】数式用'!$AY$5:$AY$13, 1, FALSE), "")</f>
        <v/>
      </c>
      <c r="AH153" s="619" t="str">
        <f>IFERROR(VLOOKUP(N153, '【参考】数式用'!$BA$2:$BB$50, 2, FALSE), "")</f>
        <v/>
      </c>
      <c r="AI153" s="620" t="str">
        <f t="shared" si="1"/>
        <v/>
      </c>
      <c r="AJ153" s="621" t="str">
        <f t="shared" si="2"/>
        <v/>
      </c>
      <c r="AK153" s="622"/>
      <c r="AL153" s="622"/>
      <c r="AM153" s="514"/>
      <c r="AN153" s="514"/>
      <c r="AO153" s="514"/>
      <c r="AP153" s="514"/>
      <c r="AQ153" s="514"/>
      <c r="AR153" s="514"/>
      <c r="AS153" s="514"/>
      <c r="AT153" s="514"/>
      <c r="AU153" s="2"/>
      <c r="AV153" s="2"/>
      <c r="AW153" s="2"/>
      <c r="AX153" s="2"/>
      <c r="AY153" s="2"/>
      <c r="AZ153" s="2"/>
    </row>
    <row r="154" ht="30.0" customHeight="1">
      <c r="A154" s="645">
        <v>141.0</v>
      </c>
      <c r="B154" s="646" t="str">
        <f>IF('基本情報入力シート'!C179="","",'基本情報入力シート'!C179)</f>
        <v/>
      </c>
      <c r="C154" s="40"/>
      <c r="D154" s="40"/>
      <c r="E154" s="40"/>
      <c r="F154" s="40"/>
      <c r="G154" s="40"/>
      <c r="H154" s="40"/>
      <c r="I154" s="56"/>
      <c r="J154" s="647" t="str">
        <f>IF('基本情報入力シート'!M179="","",'基本情報入力シート'!M179)</f>
        <v/>
      </c>
      <c r="K154" s="647" t="str">
        <f>IF('基本情報入力シート'!R179="","",'基本情報入力シート'!R179)</f>
        <v/>
      </c>
      <c r="L154" s="647" t="str">
        <f>IF('基本情報入力シート'!W179="","",'基本情報入力シート'!W179)</f>
        <v/>
      </c>
      <c r="M154" s="647" t="str">
        <f>IF('基本情報入力シート'!X179="","",'基本情報入力シート'!X179)</f>
        <v/>
      </c>
      <c r="N154" s="648" t="str">
        <f>IF('基本情報入力シート'!Y179="","",'基本情報入力シート'!Y179)</f>
        <v/>
      </c>
      <c r="O154" s="649"/>
      <c r="P154" s="650"/>
      <c r="Q154" s="651"/>
      <c r="R154" s="56"/>
      <c r="S154" s="652" t="str">
        <f>IFERROR(ROUNDDOWN(Q154*VLOOKUP(N154,'【参考】数式用'!$AR$2:$AW$50,MATCH(P154,'【参考】数式用'!$AT$4:$AW$4)+2,FALSE)*0.5, 0), "")</f>
        <v/>
      </c>
      <c r="T154" s="653"/>
      <c r="U154" s="654" t="str">
        <f>IFERROR(IF(AG154&lt;&gt;"",Q154*VLOOKUP(N154,'【参考】数式用'!$AG$2:$AL$50,MATCH(P154,'【参考】数式用'!$AI$4:$AL$4,0)+2,0), ""), "")</f>
        <v/>
      </c>
      <c r="V154" s="655"/>
      <c r="W154" s="656"/>
      <c r="X154" s="41"/>
      <c r="Y154" s="657"/>
      <c r="Z154" s="658"/>
      <c r="AA154" s="654" t="str">
        <f>IFERROR(IF(Y154="ー", "", ROUNDDOWN(Z154*VLOOKUP(N154,'【参考】数式用'!$AR$2:$AW$50,MATCH(Y154,'【参考】数式用'!$AT$4:$AW$4)+2,FALSE)*0.5, 0)), "")</f>
        <v/>
      </c>
      <c r="AB154" s="659"/>
      <c r="AC154" s="651" t="str">
        <f>IFERROR(IF(AG154&lt;&gt;"",Z154*VLOOKUP(N154,'【参考】数式用'!$AG$2:$AL$50,MATCH(Y154,'【参考】数式用'!$AI$4:$AL$4,0)+2,0), ""), "")</f>
        <v/>
      </c>
      <c r="AD154" s="56"/>
      <c r="AE154" s="660"/>
      <c r="AF154" s="661"/>
      <c r="AG154" s="618" t="str">
        <f>IFERROR(VLOOKUP(O154, '【参考】数式用'!$AY$5:$AY$13, 1, FALSE), "")</f>
        <v/>
      </c>
      <c r="AH154" s="619" t="str">
        <f>IFERROR(VLOOKUP(N154, '【参考】数式用'!$BA$2:$BB$50, 2, FALSE), "")</f>
        <v/>
      </c>
      <c r="AI154" s="620" t="str">
        <f t="shared" si="1"/>
        <v/>
      </c>
      <c r="AJ154" s="621" t="str">
        <f t="shared" si="2"/>
        <v/>
      </c>
      <c r="AK154" s="622"/>
      <c r="AL154" s="622"/>
      <c r="AM154" s="514"/>
      <c r="AN154" s="514"/>
      <c r="AO154" s="514"/>
      <c r="AP154" s="514"/>
      <c r="AQ154" s="514"/>
      <c r="AR154" s="514"/>
      <c r="AS154" s="514"/>
      <c r="AT154" s="514"/>
      <c r="AU154" s="2"/>
      <c r="AV154" s="2"/>
      <c r="AW154" s="2"/>
      <c r="AX154" s="2"/>
      <c r="AY154" s="2"/>
      <c r="AZ154" s="2"/>
    </row>
    <row r="155" ht="30.0" customHeight="1">
      <c r="A155" s="645">
        <v>142.0</v>
      </c>
      <c r="B155" s="646" t="str">
        <f>IF('基本情報入力シート'!C180="","",'基本情報入力シート'!C180)</f>
        <v/>
      </c>
      <c r="C155" s="40"/>
      <c r="D155" s="40"/>
      <c r="E155" s="40"/>
      <c r="F155" s="40"/>
      <c r="G155" s="40"/>
      <c r="H155" s="40"/>
      <c r="I155" s="56"/>
      <c r="J155" s="647" t="str">
        <f>IF('基本情報入力シート'!M180="","",'基本情報入力シート'!M180)</f>
        <v/>
      </c>
      <c r="K155" s="647" t="str">
        <f>IF('基本情報入力シート'!R180="","",'基本情報入力シート'!R180)</f>
        <v/>
      </c>
      <c r="L155" s="647" t="str">
        <f>IF('基本情報入力シート'!W180="","",'基本情報入力シート'!W180)</f>
        <v/>
      </c>
      <c r="M155" s="647" t="str">
        <f>IF('基本情報入力シート'!X180="","",'基本情報入力シート'!X180)</f>
        <v/>
      </c>
      <c r="N155" s="648" t="str">
        <f>IF('基本情報入力シート'!Y180="","",'基本情報入力シート'!Y180)</f>
        <v/>
      </c>
      <c r="O155" s="649"/>
      <c r="P155" s="650"/>
      <c r="Q155" s="651"/>
      <c r="R155" s="56"/>
      <c r="S155" s="652" t="str">
        <f>IFERROR(ROUNDDOWN(Q155*VLOOKUP(N155,'【参考】数式用'!$AR$2:$AW$50,MATCH(P155,'【参考】数式用'!$AT$4:$AW$4)+2,FALSE)*0.5, 0), "")</f>
        <v/>
      </c>
      <c r="T155" s="653"/>
      <c r="U155" s="654" t="str">
        <f>IFERROR(IF(AG155&lt;&gt;"",Q155*VLOOKUP(N155,'【参考】数式用'!$AG$2:$AL$50,MATCH(P155,'【参考】数式用'!$AI$4:$AL$4,0)+2,0), ""), "")</f>
        <v/>
      </c>
      <c r="V155" s="655"/>
      <c r="W155" s="656"/>
      <c r="X155" s="41"/>
      <c r="Y155" s="657"/>
      <c r="Z155" s="658"/>
      <c r="AA155" s="654" t="str">
        <f>IFERROR(IF(Y155="ー", "", ROUNDDOWN(Z155*VLOOKUP(N155,'【参考】数式用'!$AR$2:$AW$50,MATCH(Y155,'【参考】数式用'!$AT$4:$AW$4)+2,FALSE)*0.5, 0)), "")</f>
        <v/>
      </c>
      <c r="AB155" s="659"/>
      <c r="AC155" s="651" t="str">
        <f>IFERROR(IF(AG155&lt;&gt;"",Z155*VLOOKUP(N155,'【参考】数式用'!$AG$2:$AL$50,MATCH(Y155,'【参考】数式用'!$AI$4:$AL$4,0)+2,0), ""), "")</f>
        <v/>
      </c>
      <c r="AD155" s="56"/>
      <c r="AE155" s="660"/>
      <c r="AF155" s="661"/>
      <c r="AG155" s="618" t="str">
        <f>IFERROR(VLOOKUP(O155, '【参考】数式用'!$AY$5:$AY$13, 1, FALSE), "")</f>
        <v/>
      </c>
      <c r="AH155" s="619" t="str">
        <f>IFERROR(VLOOKUP(N155, '【参考】数式用'!$BA$2:$BB$50, 2, FALSE), "")</f>
        <v/>
      </c>
      <c r="AI155" s="620" t="str">
        <f t="shared" si="1"/>
        <v/>
      </c>
      <c r="AJ155" s="621" t="str">
        <f t="shared" si="2"/>
        <v/>
      </c>
      <c r="AK155" s="622"/>
      <c r="AL155" s="622"/>
      <c r="AM155" s="514"/>
      <c r="AN155" s="514"/>
      <c r="AO155" s="514"/>
      <c r="AP155" s="514"/>
      <c r="AQ155" s="514"/>
      <c r="AR155" s="514"/>
      <c r="AS155" s="514"/>
      <c r="AT155" s="514"/>
      <c r="AU155" s="2"/>
      <c r="AV155" s="2"/>
      <c r="AW155" s="2"/>
      <c r="AX155" s="2"/>
      <c r="AY155" s="2"/>
      <c r="AZ155" s="2"/>
    </row>
    <row r="156" ht="30.0" customHeight="1">
      <c r="A156" s="645">
        <v>143.0</v>
      </c>
      <c r="B156" s="646" t="str">
        <f>IF('基本情報入力シート'!C181="","",'基本情報入力シート'!C181)</f>
        <v/>
      </c>
      <c r="C156" s="40"/>
      <c r="D156" s="40"/>
      <c r="E156" s="40"/>
      <c r="F156" s="40"/>
      <c r="G156" s="40"/>
      <c r="H156" s="40"/>
      <c r="I156" s="56"/>
      <c r="J156" s="647" t="str">
        <f>IF('基本情報入力シート'!M181="","",'基本情報入力シート'!M181)</f>
        <v/>
      </c>
      <c r="K156" s="647" t="str">
        <f>IF('基本情報入力シート'!R181="","",'基本情報入力シート'!R181)</f>
        <v/>
      </c>
      <c r="L156" s="647" t="str">
        <f>IF('基本情報入力シート'!W181="","",'基本情報入力シート'!W181)</f>
        <v/>
      </c>
      <c r="M156" s="647" t="str">
        <f>IF('基本情報入力シート'!X181="","",'基本情報入力シート'!X181)</f>
        <v/>
      </c>
      <c r="N156" s="648" t="str">
        <f>IF('基本情報入力シート'!Y181="","",'基本情報入力シート'!Y181)</f>
        <v/>
      </c>
      <c r="O156" s="649"/>
      <c r="P156" s="650"/>
      <c r="Q156" s="651"/>
      <c r="R156" s="56"/>
      <c r="S156" s="652" t="str">
        <f>IFERROR(ROUNDDOWN(Q156*VLOOKUP(N156,'【参考】数式用'!$AR$2:$AW$50,MATCH(P156,'【参考】数式用'!$AT$4:$AW$4)+2,FALSE)*0.5, 0), "")</f>
        <v/>
      </c>
      <c r="T156" s="653"/>
      <c r="U156" s="654" t="str">
        <f>IFERROR(IF(AG156&lt;&gt;"",Q156*VLOOKUP(N156,'【参考】数式用'!$AG$2:$AL$50,MATCH(P156,'【参考】数式用'!$AI$4:$AL$4,0)+2,0), ""), "")</f>
        <v/>
      </c>
      <c r="V156" s="655"/>
      <c r="W156" s="656"/>
      <c r="X156" s="41"/>
      <c r="Y156" s="657"/>
      <c r="Z156" s="658"/>
      <c r="AA156" s="654" t="str">
        <f>IFERROR(IF(Y156="ー", "", ROUNDDOWN(Z156*VLOOKUP(N156,'【参考】数式用'!$AR$2:$AW$50,MATCH(Y156,'【参考】数式用'!$AT$4:$AW$4)+2,FALSE)*0.5, 0)), "")</f>
        <v/>
      </c>
      <c r="AB156" s="659"/>
      <c r="AC156" s="651" t="str">
        <f>IFERROR(IF(AG156&lt;&gt;"",Z156*VLOOKUP(N156,'【参考】数式用'!$AG$2:$AL$50,MATCH(Y156,'【参考】数式用'!$AI$4:$AL$4,0)+2,0), ""), "")</f>
        <v/>
      </c>
      <c r="AD156" s="56"/>
      <c r="AE156" s="660"/>
      <c r="AF156" s="661"/>
      <c r="AG156" s="618" t="str">
        <f>IFERROR(VLOOKUP(O156, '【参考】数式用'!$AY$5:$AY$13, 1, FALSE), "")</f>
        <v/>
      </c>
      <c r="AH156" s="619" t="str">
        <f>IFERROR(VLOOKUP(N156, '【参考】数式用'!$BA$2:$BB$50, 2, FALSE), "")</f>
        <v/>
      </c>
      <c r="AI156" s="620" t="str">
        <f t="shared" si="1"/>
        <v/>
      </c>
      <c r="AJ156" s="621" t="str">
        <f t="shared" si="2"/>
        <v/>
      </c>
      <c r="AK156" s="622"/>
      <c r="AL156" s="622"/>
      <c r="AM156" s="514"/>
      <c r="AN156" s="514"/>
      <c r="AO156" s="514"/>
      <c r="AP156" s="514"/>
      <c r="AQ156" s="514"/>
      <c r="AR156" s="514"/>
      <c r="AS156" s="514"/>
      <c r="AT156" s="514"/>
      <c r="AU156" s="2"/>
      <c r="AV156" s="2"/>
      <c r="AW156" s="2"/>
      <c r="AX156" s="2"/>
      <c r="AY156" s="2"/>
      <c r="AZ156" s="2"/>
    </row>
    <row r="157" ht="30.0" customHeight="1">
      <c r="A157" s="645">
        <v>144.0</v>
      </c>
      <c r="B157" s="646" t="str">
        <f>IF('基本情報入力シート'!C182="","",'基本情報入力シート'!C182)</f>
        <v/>
      </c>
      <c r="C157" s="40"/>
      <c r="D157" s="40"/>
      <c r="E157" s="40"/>
      <c r="F157" s="40"/>
      <c r="G157" s="40"/>
      <c r="H157" s="40"/>
      <c r="I157" s="56"/>
      <c r="J157" s="647" t="str">
        <f>IF('基本情報入力シート'!M182="","",'基本情報入力シート'!M182)</f>
        <v/>
      </c>
      <c r="K157" s="647" t="str">
        <f>IF('基本情報入力シート'!R182="","",'基本情報入力シート'!R182)</f>
        <v/>
      </c>
      <c r="L157" s="647" t="str">
        <f>IF('基本情報入力シート'!W182="","",'基本情報入力シート'!W182)</f>
        <v/>
      </c>
      <c r="M157" s="647" t="str">
        <f>IF('基本情報入力シート'!X182="","",'基本情報入力シート'!X182)</f>
        <v/>
      </c>
      <c r="N157" s="648" t="str">
        <f>IF('基本情報入力シート'!Y182="","",'基本情報入力シート'!Y182)</f>
        <v/>
      </c>
      <c r="O157" s="649"/>
      <c r="P157" s="650"/>
      <c r="Q157" s="651"/>
      <c r="R157" s="56"/>
      <c r="S157" s="652" t="str">
        <f>IFERROR(ROUNDDOWN(Q157*VLOOKUP(N157,'【参考】数式用'!$AR$2:$AW$50,MATCH(P157,'【参考】数式用'!$AT$4:$AW$4)+2,FALSE)*0.5, 0), "")</f>
        <v/>
      </c>
      <c r="T157" s="653"/>
      <c r="U157" s="654" t="str">
        <f>IFERROR(IF(AG157&lt;&gt;"",Q157*VLOOKUP(N157,'【参考】数式用'!$AG$2:$AL$50,MATCH(P157,'【参考】数式用'!$AI$4:$AL$4,0)+2,0), ""), "")</f>
        <v/>
      </c>
      <c r="V157" s="655"/>
      <c r="W157" s="656"/>
      <c r="X157" s="41"/>
      <c r="Y157" s="657"/>
      <c r="Z157" s="658"/>
      <c r="AA157" s="654" t="str">
        <f>IFERROR(IF(Y157="ー", "", ROUNDDOWN(Z157*VLOOKUP(N157,'【参考】数式用'!$AR$2:$AW$50,MATCH(Y157,'【参考】数式用'!$AT$4:$AW$4)+2,FALSE)*0.5, 0)), "")</f>
        <v/>
      </c>
      <c r="AB157" s="659"/>
      <c r="AC157" s="651" t="str">
        <f>IFERROR(IF(AG157&lt;&gt;"",Z157*VLOOKUP(N157,'【参考】数式用'!$AG$2:$AL$50,MATCH(Y157,'【参考】数式用'!$AI$4:$AL$4,0)+2,0), ""), "")</f>
        <v/>
      </c>
      <c r="AD157" s="56"/>
      <c r="AE157" s="660"/>
      <c r="AF157" s="661"/>
      <c r="AG157" s="618" t="str">
        <f>IFERROR(VLOOKUP(O157, '【参考】数式用'!$AY$5:$AY$13, 1, FALSE), "")</f>
        <v/>
      </c>
      <c r="AH157" s="619" t="str">
        <f>IFERROR(VLOOKUP(N157, '【参考】数式用'!$BA$2:$BB$50, 2, FALSE), "")</f>
        <v/>
      </c>
      <c r="AI157" s="620" t="str">
        <f t="shared" si="1"/>
        <v/>
      </c>
      <c r="AJ157" s="621" t="str">
        <f t="shared" si="2"/>
        <v/>
      </c>
      <c r="AK157" s="622"/>
      <c r="AL157" s="622"/>
      <c r="AM157" s="514"/>
      <c r="AN157" s="514"/>
      <c r="AO157" s="514"/>
      <c r="AP157" s="514"/>
      <c r="AQ157" s="514"/>
      <c r="AR157" s="514"/>
      <c r="AS157" s="514"/>
      <c r="AT157" s="514"/>
      <c r="AU157" s="2"/>
      <c r="AV157" s="2"/>
      <c r="AW157" s="2"/>
      <c r="AX157" s="2"/>
      <c r="AY157" s="2"/>
      <c r="AZ157" s="2"/>
    </row>
    <row r="158" ht="30.0" customHeight="1">
      <c r="A158" s="645">
        <v>145.0</v>
      </c>
      <c r="B158" s="646" t="str">
        <f>IF('基本情報入力シート'!C183="","",'基本情報入力シート'!C183)</f>
        <v/>
      </c>
      <c r="C158" s="40"/>
      <c r="D158" s="40"/>
      <c r="E158" s="40"/>
      <c r="F158" s="40"/>
      <c r="G158" s="40"/>
      <c r="H158" s="40"/>
      <c r="I158" s="56"/>
      <c r="J158" s="647" t="str">
        <f>IF('基本情報入力シート'!M183="","",'基本情報入力シート'!M183)</f>
        <v/>
      </c>
      <c r="K158" s="647" t="str">
        <f>IF('基本情報入力シート'!R183="","",'基本情報入力シート'!R183)</f>
        <v/>
      </c>
      <c r="L158" s="647" t="str">
        <f>IF('基本情報入力シート'!W183="","",'基本情報入力シート'!W183)</f>
        <v/>
      </c>
      <c r="M158" s="647" t="str">
        <f>IF('基本情報入力シート'!X183="","",'基本情報入力シート'!X183)</f>
        <v/>
      </c>
      <c r="N158" s="648" t="str">
        <f>IF('基本情報入力シート'!Y183="","",'基本情報入力シート'!Y183)</f>
        <v/>
      </c>
      <c r="O158" s="649"/>
      <c r="P158" s="650"/>
      <c r="Q158" s="651"/>
      <c r="R158" s="56"/>
      <c r="S158" s="652" t="str">
        <f>IFERROR(ROUNDDOWN(Q158*VLOOKUP(N158,'【参考】数式用'!$AR$2:$AW$50,MATCH(P158,'【参考】数式用'!$AT$4:$AW$4)+2,FALSE)*0.5, 0), "")</f>
        <v/>
      </c>
      <c r="T158" s="653"/>
      <c r="U158" s="654" t="str">
        <f>IFERROR(IF(AG158&lt;&gt;"",Q158*VLOOKUP(N158,'【参考】数式用'!$AG$2:$AL$50,MATCH(P158,'【参考】数式用'!$AI$4:$AL$4,0)+2,0), ""), "")</f>
        <v/>
      </c>
      <c r="V158" s="655"/>
      <c r="W158" s="656"/>
      <c r="X158" s="41"/>
      <c r="Y158" s="657"/>
      <c r="Z158" s="658"/>
      <c r="AA158" s="654" t="str">
        <f>IFERROR(IF(Y158="ー", "", ROUNDDOWN(Z158*VLOOKUP(N158,'【参考】数式用'!$AR$2:$AW$50,MATCH(Y158,'【参考】数式用'!$AT$4:$AW$4)+2,FALSE)*0.5, 0)), "")</f>
        <v/>
      </c>
      <c r="AB158" s="659"/>
      <c r="AC158" s="651" t="str">
        <f>IFERROR(IF(AG158&lt;&gt;"",Z158*VLOOKUP(N158,'【参考】数式用'!$AG$2:$AL$50,MATCH(Y158,'【参考】数式用'!$AI$4:$AL$4,0)+2,0), ""), "")</f>
        <v/>
      </c>
      <c r="AD158" s="56"/>
      <c r="AE158" s="660"/>
      <c r="AF158" s="661"/>
      <c r="AG158" s="618" t="str">
        <f>IFERROR(VLOOKUP(O158, '【参考】数式用'!$AY$5:$AY$13, 1, FALSE), "")</f>
        <v/>
      </c>
      <c r="AH158" s="619" t="str">
        <f>IFERROR(VLOOKUP(N158, '【参考】数式用'!$BA$2:$BB$50, 2, FALSE), "")</f>
        <v/>
      </c>
      <c r="AI158" s="620" t="str">
        <f t="shared" si="1"/>
        <v/>
      </c>
      <c r="AJ158" s="621" t="str">
        <f t="shared" si="2"/>
        <v/>
      </c>
      <c r="AK158" s="622"/>
      <c r="AL158" s="622"/>
      <c r="AM158" s="514"/>
      <c r="AN158" s="514"/>
      <c r="AO158" s="514"/>
      <c r="AP158" s="514"/>
      <c r="AQ158" s="514"/>
      <c r="AR158" s="514"/>
      <c r="AS158" s="514"/>
      <c r="AT158" s="514"/>
      <c r="AU158" s="2"/>
      <c r="AV158" s="2"/>
      <c r="AW158" s="2"/>
      <c r="AX158" s="2"/>
      <c r="AY158" s="2"/>
      <c r="AZ158" s="2"/>
    </row>
    <row r="159" ht="30.0" customHeight="1">
      <c r="A159" s="645">
        <v>146.0</v>
      </c>
      <c r="B159" s="646" t="str">
        <f>IF('基本情報入力シート'!C184="","",'基本情報入力シート'!C184)</f>
        <v/>
      </c>
      <c r="C159" s="40"/>
      <c r="D159" s="40"/>
      <c r="E159" s="40"/>
      <c r="F159" s="40"/>
      <c r="G159" s="40"/>
      <c r="H159" s="40"/>
      <c r="I159" s="56"/>
      <c r="J159" s="647" t="str">
        <f>IF('基本情報入力シート'!M184="","",'基本情報入力シート'!M184)</f>
        <v/>
      </c>
      <c r="K159" s="647" t="str">
        <f>IF('基本情報入力シート'!R184="","",'基本情報入力シート'!R184)</f>
        <v/>
      </c>
      <c r="L159" s="647" t="str">
        <f>IF('基本情報入力シート'!W184="","",'基本情報入力シート'!W184)</f>
        <v/>
      </c>
      <c r="M159" s="647" t="str">
        <f>IF('基本情報入力シート'!X184="","",'基本情報入力シート'!X184)</f>
        <v/>
      </c>
      <c r="N159" s="648" t="str">
        <f>IF('基本情報入力シート'!Y184="","",'基本情報入力シート'!Y184)</f>
        <v/>
      </c>
      <c r="O159" s="649"/>
      <c r="P159" s="650"/>
      <c r="Q159" s="651"/>
      <c r="R159" s="56"/>
      <c r="S159" s="652" t="str">
        <f>IFERROR(ROUNDDOWN(Q159*VLOOKUP(N159,'【参考】数式用'!$AR$2:$AW$50,MATCH(P159,'【参考】数式用'!$AT$4:$AW$4)+2,FALSE)*0.5, 0), "")</f>
        <v/>
      </c>
      <c r="T159" s="653"/>
      <c r="U159" s="654" t="str">
        <f>IFERROR(IF(AG159&lt;&gt;"",Q159*VLOOKUP(N159,'【参考】数式用'!$AG$2:$AL$50,MATCH(P159,'【参考】数式用'!$AI$4:$AL$4,0)+2,0), ""), "")</f>
        <v/>
      </c>
      <c r="V159" s="655"/>
      <c r="W159" s="656"/>
      <c r="X159" s="41"/>
      <c r="Y159" s="657"/>
      <c r="Z159" s="658"/>
      <c r="AA159" s="654" t="str">
        <f>IFERROR(IF(Y159="ー", "", ROUNDDOWN(Z159*VLOOKUP(N159,'【参考】数式用'!$AR$2:$AW$50,MATCH(Y159,'【参考】数式用'!$AT$4:$AW$4)+2,FALSE)*0.5, 0)), "")</f>
        <v/>
      </c>
      <c r="AB159" s="659"/>
      <c r="AC159" s="651" t="str">
        <f>IFERROR(IF(AG159&lt;&gt;"",Z159*VLOOKUP(N159,'【参考】数式用'!$AG$2:$AL$50,MATCH(Y159,'【参考】数式用'!$AI$4:$AL$4,0)+2,0), ""), "")</f>
        <v/>
      </c>
      <c r="AD159" s="56"/>
      <c r="AE159" s="660"/>
      <c r="AF159" s="661"/>
      <c r="AG159" s="618" t="str">
        <f>IFERROR(VLOOKUP(O159, '【参考】数式用'!$AY$5:$AY$13, 1, FALSE), "")</f>
        <v/>
      </c>
      <c r="AH159" s="619" t="str">
        <f>IFERROR(VLOOKUP(N159, '【参考】数式用'!$BA$2:$BB$50, 2, FALSE), "")</f>
        <v/>
      </c>
      <c r="AI159" s="620" t="str">
        <f t="shared" si="1"/>
        <v/>
      </c>
      <c r="AJ159" s="621" t="str">
        <f t="shared" si="2"/>
        <v/>
      </c>
      <c r="AK159" s="622"/>
      <c r="AL159" s="622"/>
      <c r="AM159" s="514"/>
      <c r="AN159" s="514"/>
      <c r="AO159" s="514"/>
      <c r="AP159" s="514"/>
      <c r="AQ159" s="514"/>
      <c r="AR159" s="514"/>
      <c r="AS159" s="514"/>
      <c r="AT159" s="514"/>
      <c r="AU159" s="2"/>
      <c r="AV159" s="2"/>
      <c r="AW159" s="2"/>
      <c r="AX159" s="2"/>
      <c r="AY159" s="2"/>
      <c r="AZ159" s="2"/>
    </row>
    <row r="160" ht="30.0" customHeight="1">
      <c r="A160" s="645">
        <v>147.0</v>
      </c>
      <c r="B160" s="646" t="str">
        <f>IF('基本情報入力シート'!C185="","",'基本情報入力シート'!C185)</f>
        <v/>
      </c>
      <c r="C160" s="40"/>
      <c r="D160" s="40"/>
      <c r="E160" s="40"/>
      <c r="F160" s="40"/>
      <c r="G160" s="40"/>
      <c r="H160" s="40"/>
      <c r="I160" s="56"/>
      <c r="J160" s="647" t="str">
        <f>IF('基本情報入力シート'!M185="","",'基本情報入力シート'!M185)</f>
        <v/>
      </c>
      <c r="K160" s="647" t="str">
        <f>IF('基本情報入力シート'!R185="","",'基本情報入力シート'!R185)</f>
        <v/>
      </c>
      <c r="L160" s="647" t="str">
        <f>IF('基本情報入力シート'!W185="","",'基本情報入力シート'!W185)</f>
        <v/>
      </c>
      <c r="M160" s="647" t="str">
        <f>IF('基本情報入力シート'!X185="","",'基本情報入力シート'!X185)</f>
        <v/>
      </c>
      <c r="N160" s="648" t="str">
        <f>IF('基本情報入力シート'!Y185="","",'基本情報入力シート'!Y185)</f>
        <v/>
      </c>
      <c r="O160" s="649"/>
      <c r="P160" s="650"/>
      <c r="Q160" s="651"/>
      <c r="R160" s="56"/>
      <c r="S160" s="652" t="str">
        <f>IFERROR(ROUNDDOWN(Q160*VLOOKUP(N160,'【参考】数式用'!$AR$2:$AW$50,MATCH(P160,'【参考】数式用'!$AT$4:$AW$4)+2,FALSE)*0.5, 0), "")</f>
        <v/>
      </c>
      <c r="T160" s="653"/>
      <c r="U160" s="654" t="str">
        <f>IFERROR(IF(AG160&lt;&gt;"",Q160*VLOOKUP(N160,'【参考】数式用'!$AG$2:$AL$50,MATCH(P160,'【参考】数式用'!$AI$4:$AL$4,0)+2,0), ""), "")</f>
        <v/>
      </c>
      <c r="V160" s="655"/>
      <c r="W160" s="656"/>
      <c r="X160" s="41"/>
      <c r="Y160" s="657"/>
      <c r="Z160" s="658"/>
      <c r="AA160" s="654" t="str">
        <f>IFERROR(IF(Y160="ー", "", ROUNDDOWN(Z160*VLOOKUP(N160,'【参考】数式用'!$AR$2:$AW$50,MATCH(Y160,'【参考】数式用'!$AT$4:$AW$4)+2,FALSE)*0.5, 0)), "")</f>
        <v/>
      </c>
      <c r="AB160" s="659"/>
      <c r="AC160" s="651" t="str">
        <f>IFERROR(IF(AG160&lt;&gt;"",Z160*VLOOKUP(N160,'【参考】数式用'!$AG$2:$AL$50,MATCH(Y160,'【参考】数式用'!$AI$4:$AL$4,0)+2,0), ""), "")</f>
        <v/>
      </c>
      <c r="AD160" s="56"/>
      <c r="AE160" s="660"/>
      <c r="AF160" s="661"/>
      <c r="AG160" s="618" t="str">
        <f>IFERROR(VLOOKUP(O160, '【参考】数式用'!$AY$5:$AY$13, 1, FALSE), "")</f>
        <v/>
      </c>
      <c r="AH160" s="619" t="str">
        <f>IFERROR(VLOOKUP(N160, '【参考】数式用'!$BA$2:$BB$50, 2, FALSE), "")</f>
        <v/>
      </c>
      <c r="AI160" s="620" t="str">
        <f t="shared" si="1"/>
        <v/>
      </c>
      <c r="AJ160" s="621" t="str">
        <f t="shared" si="2"/>
        <v/>
      </c>
      <c r="AK160" s="622"/>
      <c r="AL160" s="622"/>
      <c r="AM160" s="514"/>
      <c r="AN160" s="514"/>
      <c r="AO160" s="514"/>
      <c r="AP160" s="514"/>
      <c r="AQ160" s="514"/>
      <c r="AR160" s="514"/>
      <c r="AS160" s="514"/>
      <c r="AT160" s="514"/>
      <c r="AU160" s="2"/>
      <c r="AV160" s="2"/>
      <c r="AW160" s="2"/>
      <c r="AX160" s="2"/>
      <c r="AY160" s="2"/>
      <c r="AZ160" s="2"/>
    </row>
    <row r="161" ht="30.0" customHeight="1">
      <c r="A161" s="645">
        <v>148.0</v>
      </c>
      <c r="B161" s="646" t="str">
        <f>IF('基本情報入力シート'!C186="","",'基本情報入力シート'!C186)</f>
        <v/>
      </c>
      <c r="C161" s="40"/>
      <c r="D161" s="40"/>
      <c r="E161" s="40"/>
      <c r="F161" s="40"/>
      <c r="G161" s="40"/>
      <c r="H161" s="40"/>
      <c r="I161" s="56"/>
      <c r="J161" s="647" t="str">
        <f>IF('基本情報入力シート'!M186="","",'基本情報入力シート'!M186)</f>
        <v/>
      </c>
      <c r="K161" s="647" t="str">
        <f>IF('基本情報入力シート'!R186="","",'基本情報入力シート'!R186)</f>
        <v/>
      </c>
      <c r="L161" s="647" t="str">
        <f>IF('基本情報入力シート'!W186="","",'基本情報入力シート'!W186)</f>
        <v/>
      </c>
      <c r="M161" s="647" t="str">
        <f>IF('基本情報入力シート'!X186="","",'基本情報入力シート'!X186)</f>
        <v/>
      </c>
      <c r="N161" s="648" t="str">
        <f>IF('基本情報入力シート'!Y186="","",'基本情報入力シート'!Y186)</f>
        <v/>
      </c>
      <c r="O161" s="649"/>
      <c r="P161" s="650"/>
      <c r="Q161" s="651"/>
      <c r="R161" s="56"/>
      <c r="S161" s="652" t="str">
        <f>IFERROR(ROUNDDOWN(Q161*VLOOKUP(N161,'【参考】数式用'!$AR$2:$AW$50,MATCH(P161,'【参考】数式用'!$AT$4:$AW$4)+2,FALSE)*0.5, 0), "")</f>
        <v/>
      </c>
      <c r="T161" s="653"/>
      <c r="U161" s="654" t="str">
        <f>IFERROR(IF(AG161&lt;&gt;"",Q161*VLOOKUP(N161,'【参考】数式用'!$AG$2:$AL$50,MATCH(P161,'【参考】数式用'!$AI$4:$AL$4,0)+2,0), ""), "")</f>
        <v/>
      </c>
      <c r="V161" s="655"/>
      <c r="W161" s="656"/>
      <c r="X161" s="41"/>
      <c r="Y161" s="657"/>
      <c r="Z161" s="658"/>
      <c r="AA161" s="654" t="str">
        <f>IFERROR(IF(Y161="ー", "", ROUNDDOWN(Z161*VLOOKUP(N161,'【参考】数式用'!$AR$2:$AW$50,MATCH(Y161,'【参考】数式用'!$AT$4:$AW$4)+2,FALSE)*0.5, 0)), "")</f>
        <v/>
      </c>
      <c r="AB161" s="659"/>
      <c r="AC161" s="651" t="str">
        <f>IFERROR(IF(AG161&lt;&gt;"",Z161*VLOOKUP(N161,'【参考】数式用'!$AG$2:$AL$50,MATCH(Y161,'【参考】数式用'!$AI$4:$AL$4,0)+2,0), ""), "")</f>
        <v/>
      </c>
      <c r="AD161" s="56"/>
      <c r="AE161" s="660"/>
      <c r="AF161" s="661"/>
      <c r="AG161" s="618" t="str">
        <f>IFERROR(VLOOKUP(O161, '【参考】数式用'!$AY$5:$AY$13, 1, FALSE), "")</f>
        <v/>
      </c>
      <c r="AH161" s="619" t="str">
        <f>IFERROR(VLOOKUP(N161, '【参考】数式用'!$BA$2:$BB$50, 2, FALSE), "")</f>
        <v/>
      </c>
      <c r="AI161" s="620" t="str">
        <f t="shared" si="1"/>
        <v/>
      </c>
      <c r="AJ161" s="621" t="str">
        <f t="shared" si="2"/>
        <v/>
      </c>
      <c r="AK161" s="622"/>
      <c r="AL161" s="622"/>
      <c r="AM161" s="514"/>
      <c r="AN161" s="514"/>
      <c r="AO161" s="514"/>
      <c r="AP161" s="514"/>
      <c r="AQ161" s="514"/>
      <c r="AR161" s="514"/>
      <c r="AS161" s="514"/>
      <c r="AT161" s="514"/>
      <c r="AU161" s="2"/>
      <c r="AV161" s="2"/>
      <c r="AW161" s="2"/>
      <c r="AX161" s="2"/>
      <c r="AY161" s="2"/>
      <c r="AZ161" s="2"/>
    </row>
    <row r="162" ht="30.0" customHeight="1">
      <c r="A162" s="645">
        <v>149.0</v>
      </c>
      <c r="B162" s="646" t="str">
        <f>IF('基本情報入力シート'!C187="","",'基本情報入力シート'!C187)</f>
        <v/>
      </c>
      <c r="C162" s="40"/>
      <c r="D162" s="40"/>
      <c r="E162" s="40"/>
      <c r="F162" s="40"/>
      <c r="G162" s="40"/>
      <c r="H162" s="40"/>
      <c r="I162" s="56"/>
      <c r="J162" s="647" t="str">
        <f>IF('基本情報入力シート'!M187="","",'基本情報入力シート'!M187)</f>
        <v/>
      </c>
      <c r="K162" s="647" t="str">
        <f>IF('基本情報入力シート'!R187="","",'基本情報入力シート'!R187)</f>
        <v/>
      </c>
      <c r="L162" s="647" t="str">
        <f>IF('基本情報入力シート'!W187="","",'基本情報入力シート'!W187)</f>
        <v/>
      </c>
      <c r="M162" s="647" t="str">
        <f>IF('基本情報入力シート'!X187="","",'基本情報入力シート'!X187)</f>
        <v/>
      </c>
      <c r="N162" s="648" t="str">
        <f>IF('基本情報入力シート'!Y187="","",'基本情報入力シート'!Y187)</f>
        <v/>
      </c>
      <c r="O162" s="649"/>
      <c r="P162" s="650"/>
      <c r="Q162" s="651"/>
      <c r="R162" s="56"/>
      <c r="S162" s="652" t="str">
        <f>IFERROR(ROUNDDOWN(Q162*VLOOKUP(N162,'【参考】数式用'!$AR$2:$AW$50,MATCH(P162,'【参考】数式用'!$AT$4:$AW$4)+2,FALSE)*0.5, 0), "")</f>
        <v/>
      </c>
      <c r="T162" s="653"/>
      <c r="U162" s="654" t="str">
        <f>IFERROR(IF(AG162&lt;&gt;"",Q162*VLOOKUP(N162,'【参考】数式用'!$AG$2:$AL$50,MATCH(P162,'【参考】数式用'!$AI$4:$AL$4,0)+2,0), ""), "")</f>
        <v/>
      </c>
      <c r="V162" s="655"/>
      <c r="W162" s="656"/>
      <c r="X162" s="41"/>
      <c r="Y162" s="657"/>
      <c r="Z162" s="658"/>
      <c r="AA162" s="654" t="str">
        <f>IFERROR(IF(Y162="ー", "", ROUNDDOWN(Z162*VLOOKUP(N162,'【参考】数式用'!$AR$2:$AW$50,MATCH(Y162,'【参考】数式用'!$AT$4:$AW$4)+2,FALSE)*0.5, 0)), "")</f>
        <v/>
      </c>
      <c r="AB162" s="659"/>
      <c r="AC162" s="651" t="str">
        <f>IFERROR(IF(AG162&lt;&gt;"",Z162*VLOOKUP(N162,'【参考】数式用'!$AG$2:$AL$50,MATCH(Y162,'【参考】数式用'!$AI$4:$AL$4,0)+2,0), ""), "")</f>
        <v/>
      </c>
      <c r="AD162" s="56"/>
      <c r="AE162" s="660"/>
      <c r="AF162" s="661"/>
      <c r="AG162" s="618" t="str">
        <f>IFERROR(VLOOKUP(O162, '【参考】数式用'!$AY$5:$AY$13, 1, FALSE), "")</f>
        <v/>
      </c>
      <c r="AH162" s="619" t="str">
        <f>IFERROR(VLOOKUP(N162, '【参考】数式用'!$BA$2:$BB$50, 2, FALSE), "")</f>
        <v/>
      </c>
      <c r="AI162" s="620" t="str">
        <f t="shared" si="1"/>
        <v/>
      </c>
      <c r="AJ162" s="621" t="str">
        <f t="shared" si="2"/>
        <v/>
      </c>
      <c r="AK162" s="622"/>
      <c r="AL162" s="622"/>
      <c r="AM162" s="514"/>
      <c r="AN162" s="514"/>
      <c r="AO162" s="514"/>
      <c r="AP162" s="514"/>
      <c r="AQ162" s="514"/>
      <c r="AR162" s="514"/>
      <c r="AS162" s="514"/>
      <c r="AT162" s="514"/>
      <c r="AU162" s="2"/>
      <c r="AV162" s="2"/>
      <c r="AW162" s="2"/>
      <c r="AX162" s="2"/>
      <c r="AY162" s="2"/>
      <c r="AZ162" s="2"/>
    </row>
    <row r="163" ht="30.0" customHeight="1">
      <c r="A163" s="645">
        <v>150.0</v>
      </c>
      <c r="B163" s="646" t="str">
        <f>IF('基本情報入力シート'!C188="","",'基本情報入力シート'!C188)</f>
        <v/>
      </c>
      <c r="C163" s="40"/>
      <c r="D163" s="40"/>
      <c r="E163" s="40"/>
      <c r="F163" s="40"/>
      <c r="G163" s="40"/>
      <c r="H163" s="40"/>
      <c r="I163" s="56"/>
      <c r="J163" s="647" t="str">
        <f>IF('基本情報入力シート'!M188="","",'基本情報入力シート'!M188)</f>
        <v/>
      </c>
      <c r="K163" s="647" t="str">
        <f>IF('基本情報入力シート'!R188="","",'基本情報入力シート'!R188)</f>
        <v/>
      </c>
      <c r="L163" s="647" t="str">
        <f>IF('基本情報入力シート'!W188="","",'基本情報入力シート'!W188)</f>
        <v/>
      </c>
      <c r="M163" s="647" t="str">
        <f>IF('基本情報入力シート'!X188="","",'基本情報入力シート'!X188)</f>
        <v/>
      </c>
      <c r="N163" s="648" t="str">
        <f>IF('基本情報入力シート'!Y188="","",'基本情報入力シート'!Y188)</f>
        <v/>
      </c>
      <c r="O163" s="649"/>
      <c r="P163" s="650"/>
      <c r="Q163" s="651"/>
      <c r="R163" s="56"/>
      <c r="S163" s="652" t="str">
        <f>IFERROR(ROUNDDOWN(Q163*VLOOKUP(N163,'【参考】数式用'!$AR$2:$AW$50,MATCH(P163,'【参考】数式用'!$AT$4:$AW$4)+2,FALSE)*0.5, 0), "")</f>
        <v/>
      </c>
      <c r="T163" s="653"/>
      <c r="U163" s="654" t="str">
        <f>IFERROR(IF(AG163&lt;&gt;"",Q163*VLOOKUP(N163,'【参考】数式用'!$AG$2:$AL$50,MATCH(P163,'【参考】数式用'!$AI$4:$AL$4,0)+2,0), ""), "")</f>
        <v/>
      </c>
      <c r="V163" s="655"/>
      <c r="W163" s="656"/>
      <c r="X163" s="41"/>
      <c r="Y163" s="657"/>
      <c r="Z163" s="658"/>
      <c r="AA163" s="654" t="str">
        <f>IFERROR(IF(Y163="ー", "", ROUNDDOWN(Z163*VLOOKUP(N163,'【参考】数式用'!$AR$2:$AW$50,MATCH(Y163,'【参考】数式用'!$AT$4:$AW$4)+2,FALSE)*0.5, 0)), "")</f>
        <v/>
      </c>
      <c r="AB163" s="659"/>
      <c r="AC163" s="651" t="str">
        <f>IFERROR(IF(AG163&lt;&gt;"",Z163*VLOOKUP(N163,'【参考】数式用'!$AG$2:$AL$50,MATCH(Y163,'【参考】数式用'!$AI$4:$AL$4,0)+2,0), ""), "")</f>
        <v/>
      </c>
      <c r="AD163" s="56"/>
      <c r="AE163" s="660"/>
      <c r="AF163" s="661"/>
      <c r="AG163" s="618" t="str">
        <f>IFERROR(VLOOKUP(O163, '【参考】数式用'!$AY$5:$AY$13, 1, FALSE), "")</f>
        <v/>
      </c>
      <c r="AH163" s="619" t="str">
        <f>IFERROR(VLOOKUP(N163, '【参考】数式用'!$BA$2:$BB$50, 2, FALSE), "")</f>
        <v/>
      </c>
      <c r="AI163" s="620" t="str">
        <f t="shared" si="1"/>
        <v/>
      </c>
      <c r="AJ163" s="621" t="str">
        <f t="shared" si="2"/>
        <v/>
      </c>
      <c r="AK163" s="622"/>
      <c r="AL163" s="622"/>
      <c r="AM163" s="514"/>
      <c r="AN163" s="514"/>
      <c r="AO163" s="514"/>
      <c r="AP163" s="514"/>
      <c r="AQ163" s="514"/>
      <c r="AR163" s="514"/>
      <c r="AS163" s="514"/>
      <c r="AT163" s="514"/>
      <c r="AU163" s="2"/>
      <c r="AV163" s="2"/>
      <c r="AW163" s="2"/>
      <c r="AX163" s="2"/>
      <c r="AY163" s="2"/>
      <c r="AZ163" s="2"/>
    </row>
    <row r="164" ht="30.0" customHeight="1">
      <c r="A164" s="645">
        <v>151.0</v>
      </c>
      <c r="B164" s="646" t="str">
        <f>IF('基本情報入力シート'!C189="","",'基本情報入力シート'!C189)</f>
        <v/>
      </c>
      <c r="C164" s="40"/>
      <c r="D164" s="40"/>
      <c r="E164" s="40"/>
      <c r="F164" s="40"/>
      <c r="G164" s="40"/>
      <c r="H164" s="40"/>
      <c r="I164" s="56"/>
      <c r="J164" s="647" t="str">
        <f>IF('基本情報入力シート'!M189="","",'基本情報入力シート'!M189)</f>
        <v/>
      </c>
      <c r="K164" s="647" t="str">
        <f>IF('基本情報入力シート'!R189="","",'基本情報入力シート'!R189)</f>
        <v/>
      </c>
      <c r="L164" s="647" t="str">
        <f>IF('基本情報入力シート'!W189="","",'基本情報入力シート'!W189)</f>
        <v/>
      </c>
      <c r="M164" s="647" t="str">
        <f>IF('基本情報入力シート'!X189="","",'基本情報入力シート'!X189)</f>
        <v/>
      </c>
      <c r="N164" s="648" t="str">
        <f>IF('基本情報入力シート'!Y189="","",'基本情報入力シート'!Y189)</f>
        <v/>
      </c>
      <c r="O164" s="649"/>
      <c r="P164" s="650"/>
      <c r="Q164" s="651"/>
      <c r="R164" s="56"/>
      <c r="S164" s="652" t="str">
        <f>IFERROR(ROUNDDOWN(Q164*VLOOKUP(N164,'【参考】数式用'!$AR$2:$AW$50,MATCH(P164,'【参考】数式用'!$AT$4:$AW$4)+2,FALSE)*0.5, 0), "")</f>
        <v/>
      </c>
      <c r="T164" s="653"/>
      <c r="U164" s="654" t="str">
        <f>IFERROR(IF(AG164&lt;&gt;"",Q164*VLOOKUP(N164,'【参考】数式用'!$AG$2:$AL$50,MATCH(P164,'【参考】数式用'!$AI$4:$AL$4,0)+2,0), ""), "")</f>
        <v/>
      </c>
      <c r="V164" s="655"/>
      <c r="W164" s="656"/>
      <c r="X164" s="41"/>
      <c r="Y164" s="657"/>
      <c r="Z164" s="658"/>
      <c r="AA164" s="654" t="str">
        <f>IFERROR(IF(Y164="ー", "", ROUNDDOWN(Z164*VLOOKUP(N164,'【参考】数式用'!$AR$2:$AW$50,MATCH(Y164,'【参考】数式用'!$AT$4:$AW$4)+2,FALSE)*0.5, 0)), "")</f>
        <v/>
      </c>
      <c r="AB164" s="659"/>
      <c r="AC164" s="651" t="str">
        <f>IFERROR(IF(AG164&lt;&gt;"",Z164*VLOOKUP(N164,'【参考】数式用'!$AG$2:$AL$50,MATCH(Y164,'【参考】数式用'!$AI$4:$AL$4,0)+2,0), ""), "")</f>
        <v/>
      </c>
      <c r="AD164" s="56"/>
      <c r="AE164" s="660"/>
      <c r="AF164" s="661"/>
      <c r="AG164" s="618" t="str">
        <f>IFERROR(VLOOKUP(O164, '【参考】数式用'!$AY$5:$AY$13, 1, FALSE), "")</f>
        <v/>
      </c>
      <c r="AH164" s="619" t="str">
        <f>IFERROR(VLOOKUP(N164, '【参考】数式用'!$BA$2:$BB$50, 2, FALSE), "")</f>
        <v/>
      </c>
      <c r="AI164" s="620" t="str">
        <f t="shared" si="1"/>
        <v/>
      </c>
      <c r="AJ164" s="621" t="str">
        <f t="shared" si="2"/>
        <v/>
      </c>
      <c r="AK164" s="622"/>
      <c r="AL164" s="622"/>
      <c r="AM164" s="514"/>
      <c r="AN164" s="514"/>
      <c r="AO164" s="514"/>
      <c r="AP164" s="514"/>
      <c r="AQ164" s="514"/>
      <c r="AR164" s="514"/>
      <c r="AS164" s="514"/>
      <c r="AT164" s="514"/>
      <c r="AU164" s="2"/>
      <c r="AV164" s="2"/>
      <c r="AW164" s="2"/>
      <c r="AX164" s="2"/>
      <c r="AY164" s="2"/>
      <c r="AZ164" s="2"/>
    </row>
    <row r="165" ht="30.0" customHeight="1">
      <c r="A165" s="645">
        <v>152.0</v>
      </c>
      <c r="B165" s="646" t="str">
        <f>IF('基本情報入力シート'!C190="","",'基本情報入力シート'!C190)</f>
        <v/>
      </c>
      <c r="C165" s="40"/>
      <c r="D165" s="40"/>
      <c r="E165" s="40"/>
      <c r="F165" s="40"/>
      <c r="G165" s="40"/>
      <c r="H165" s="40"/>
      <c r="I165" s="56"/>
      <c r="J165" s="647" t="str">
        <f>IF('基本情報入力シート'!M190="","",'基本情報入力シート'!M190)</f>
        <v/>
      </c>
      <c r="K165" s="647" t="str">
        <f>IF('基本情報入力シート'!R190="","",'基本情報入力シート'!R190)</f>
        <v/>
      </c>
      <c r="L165" s="647" t="str">
        <f>IF('基本情報入力シート'!W190="","",'基本情報入力シート'!W190)</f>
        <v/>
      </c>
      <c r="M165" s="647" t="str">
        <f>IF('基本情報入力シート'!X190="","",'基本情報入力シート'!X190)</f>
        <v/>
      </c>
      <c r="N165" s="648" t="str">
        <f>IF('基本情報入力シート'!Y190="","",'基本情報入力シート'!Y190)</f>
        <v/>
      </c>
      <c r="O165" s="649"/>
      <c r="P165" s="650"/>
      <c r="Q165" s="651"/>
      <c r="R165" s="56"/>
      <c r="S165" s="652" t="str">
        <f>IFERROR(ROUNDDOWN(Q165*VLOOKUP(N165,'【参考】数式用'!$AR$2:$AW$50,MATCH(P165,'【参考】数式用'!$AT$4:$AW$4)+2,FALSE)*0.5, 0), "")</f>
        <v/>
      </c>
      <c r="T165" s="653"/>
      <c r="U165" s="654" t="str">
        <f>IFERROR(IF(AG165&lt;&gt;"",Q165*VLOOKUP(N165,'【参考】数式用'!$AG$2:$AL$50,MATCH(P165,'【参考】数式用'!$AI$4:$AL$4,0)+2,0), ""), "")</f>
        <v/>
      </c>
      <c r="V165" s="655"/>
      <c r="W165" s="656"/>
      <c r="X165" s="41"/>
      <c r="Y165" s="657"/>
      <c r="Z165" s="658"/>
      <c r="AA165" s="654" t="str">
        <f>IFERROR(IF(Y165="ー", "", ROUNDDOWN(Z165*VLOOKUP(N165,'【参考】数式用'!$AR$2:$AW$50,MATCH(Y165,'【参考】数式用'!$AT$4:$AW$4)+2,FALSE)*0.5, 0)), "")</f>
        <v/>
      </c>
      <c r="AB165" s="659"/>
      <c r="AC165" s="651" t="str">
        <f>IFERROR(IF(AG165&lt;&gt;"",Z165*VLOOKUP(N165,'【参考】数式用'!$AG$2:$AL$50,MATCH(Y165,'【参考】数式用'!$AI$4:$AL$4,0)+2,0), ""), "")</f>
        <v/>
      </c>
      <c r="AD165" s="56"/>
      <c r="AE165" s="660"/>
      <c r="AF165" s="661"/>
      <c r="AG165" s="618" t="str">
        <f>IFERROR(VLOOKUP(O165, '【参考】数式用'!$AY$5:$AY$13, 1, FALSE), "")</f>
        <v/>
      </c>
      <c r="AH165" s="619" t="str">
        <f>IFERROR(VLOOKUP(N165, '【参考】数式用'!$BA$2:$BB$50, 2, FALSE), "")</f>
        <v/>
      </c>
      <c r="AI165" s="620" t="str">
        <f t="shared" si="1"/>
        <v/>
      </c>
      <c r="AJ165" s="621" t="str">
        <f t="shared" si="2"/>
        <v/>
      </c>
      <c r="AK165" s="622"/>
      <c r="AL165" s="622"/>
      <c r="AM165" s="514"/>
      <c r="AN165" s="514"/>
      <c r="AO165" s="514"/>
      <c r="AP165" s="514"/>
      <c r="AQ165" s="514"/>
      <c r="AR165" s="514"/>
      <c r="AS165" s="514"/>
      <c r="AT165" s="514"/>
      <c r="AU165" s="2"/>
      <c r="AV165" s="2"/>
      <c r="AW165" s="2"/>
      <c r="AX165" s="2"/>
      <c r="AY165" s="2"/>
      <c r="AZ165" s="2"/>
    </row>
    <row r="166" ht="30.0" customHeight="1">
      <c r="A166" s="645">
        <v>153.0</v>
      </c>
      <c r="B166" s="646" t="str">
        <f>IF('基本情報入力シート'!C191="","",'基本情報入力シート'!C191)</f>
        <v/>
      </c>
      <c r="C166" s="40"/>
      <c r="D166" s="40"/>
      <c r="E166" s="40"/>
      <c r="F166" s="40"/>
      <c r="G166" s="40"/>
      <c r="H166" s="40"/>
      <c r="I166" s="56"/>
      <c r="J166" s="647" t="str">
        <f>IF('基本情報入力シート'!M191="","",'基本情報入力シート'!M191)</f>
        <v/>
      </c>
      <c r="K166" s="647" t="str">
        <f>IF('基本情報入力シート'!R191="","",'基本情報入力シート'!R191)</f>
        <v/>
      </c>
      <c r="L166" s="647" t="str">
        <f>IF('基本情報入力シート'!W191="","",'基本情報入力シート'!W191)</f>
        <v/>
      </c>
      <c r="M166" s="647" t="str">
        <f>IF('基本情報入力シート'!X191="","",'基本情報入力シート'!X191)</f>
        <v/>
      </c>
      <c r="N166" s="648" t="str">
        <f>IF('基本情報入力シート'!Y191="","",'基本情報入力シート'!Y191)</f>
        <v/>
      </c>
      <c r="O166" s="649"/>
      <c r="P166" s="650"/>
      <c r="Q166" s="651"/>
      <c r="R166" s="56"/>
      <c r="S166" s="652" t="str">
        <f>IFERROR(ROUNDDOWN(Q166*VLOOKUP(N166,'【参考】数式用'!$AR$2:$AW$50,MATCH(P166,'【参考】数式用'!$AT$4:$AW$4)+2,FALSE)*0.5, 0), "")</f>
        <v/>
      </c>
      <c r="T166" s="653"/>
      <c r="U166" s="654" t="str">
        <f>IFERROR(IF(AG166&lt;&gt;"",Q166*VLOOKUP(N166,'【参考】数式用'!$AG$2:$AL$50,MATCH(P166,'【参考】数式用'!$AI$4:$AL$4,0)+2,0), ""), "")</f>
        <v/>
      </c>
      <c r="V166" s="655"/>
      <c r="W166" s="656"/>
      <c r="X166" s="41"/>
      <c r="Y166" s="657"/>
      <c r="Z166" s="658"/>
      <c r="AA166" s="654" t="str">
        <f>IFERROR(IF(Y166="ー", "", ROUNDDOWN(Z166*VLOOKUP(N166,'【参考】数式用'!$AR$2:$AW$50,MATCH(Y166,'【参考】数式用'!$AT$4:$AW$4)+2,FALSE)*0.5, 0)), "")</f>
        <v/>
      </c>
      <c r="AB166" s="659"/>
      <c r="AC166" s="651" t="str">
        <f>IFERROR(IF(AG166&lt;&gt;"",Z166*VLOOKUP(N166,'【参考】数式用'!$AG$2:$AL$50,MATCH(Y166,'【参考】数式用'!$AI$4:$AL$4,0)+2,0), ""), "")</f>
        <v/>
      </c>
      <c r="AD166" s="56"/>
      <c r="AE166" s="660"/>
      <c r="AF166" s="661"/>
      <c r="AG166" s="618" t="str">
        <f>IFERROR(VLOOKUP(O166, '【参考】数式用'!$AY$5:$AY$13, 1, FALSE), "")</f>
        <v/>
      </c>
      <c r="AH166" s="619" t="str">
        <f>IFERROR(VLOOKUP(N166, '【参考】数式用'!$BA$2:$BB$50, 2, FALSE), "")</f>
        <v/>
      </c>
      <c r="AI166" s="620" t="str">
        <f t="shared" si="1"/>
        <v/>
      </c>
      <c r="AJ166" s="621" t="str">
        <f t="shared" si="2"/>
        <v/>
      </c>
      <c r="AK166" s="622"/>
      <c r="AL166" s="622"/>
      <c r="AM166" s="514"/>
      <c r="AN166" s="514"/>
      <c r="AO166" s="514"/>
      <c r="AP166" s="514"/>
      <c r="AQ166" s="514"/>
      <c r="AR166" s="514"/>
      <c r="AS166" s="514"/>
      <c r="AT166" s="514"/>
      <c r="AU166" s="2"/>
      <c r="AV166" s="2"/>
      <c r="AW166" s="2"/>
      <c r="AX166" s="2"/>
      <c r="AY166" s="2"/>
      <c r="AZ166" s="2"/>
    </row>
    <row r="167" ht="30.0" customHeight="1">
      <c r="A167" s="645">
        <v>154.0</v>
      </c>
      <c r="B167" s="646" t="str">
        <f>IF('基本情報入力シート'!C192="","",'基本情報入力シート'!C192)</f>
        <v/>
      </c>
      <c r="C167" s="40"/>
      <c r="D167" s="40"/>
      <c r="E167" s="40"/>
      <c r="F167" s="40"/>
      <c r="G167" s="40"/>
      <c r="H167" s="40"/>
      <c r="I167" s="56"/>
      <c r="J167" s="647" t="str">
        <f>IF('基本情報入力シート'!M192="","",'基本情報入力シート'!M192)</f>
        <v/>
      </c>
      <c r="K167" s="647" t="str">
        <f>IF('基本情報入力シート'!R192="","",'基本情報入力シート'!R192)</f>
        <v/>
      </c>
      <c r="L167" s="647" t="str">
        <f>IF('基本情報入力シート'!W192="","",'基本情報入力シート'!W192)</f>
        <v/>
      </c>
      <c r="M167" s="647" t="str">
        <f>IF('基本情報入力シート'!X192="","",'基本情報入力シート'!X192)</f>
        <v/>
      </c>
      <c r="N167" s="648" t="str">
        <f>IF('基本情報入力シート'!Y192="","",'基本情報入力シート'!Y192)</f>
        <v/>
      </c>
      <c r="O167" s="649"/>
      <c r="P167" s="650"/>
      <c r="Q167" s="651"/>
      <c r="R167" s="56"/>
      <c r="S167" s="652" t="str">
        <f>IFERROR(ROUNDDOWN(Q167*VLOOKUP(N167,'【参考】数式用'!$AR$2:$AW$50,MATCH(P167,'【参考】数式用'!$AT$4:$AW$4)+2,FALSE)*0.5, 0), "")</f>
        <v/>
      </c>
      <c r="T167" s="653"/>
      <c r="U167" s="654" t="str">
        <f>IFERROR(IF(AG167&lt;&gt;"",Q167*VLOOKUP(N167,'【参考】数式用'!$AG$2:$AL$50,MATCH(P167,'【参考】数式用'!$AI$4:$AL$4,0)+2,0), ""), "")</f>
        <v/>
      </c>
      <c r="V167" s="655"/>
      <c r="W167" s="656"/>
      <c r="X167" s="41"/>
      <c r="Y167" s="657"/>
      <c r="Z167" s="658"/>
      <c r="AA167" s="654" t="str">
        <f>IFERROR(IF(Y167="ー", "", ROUNDDOWN(Z167*VLOOKUP(N167,'【参考】数式用'!$AR$2:$AW$50,MATCH(Y167,'【参考】数式用'!$AT$4:$AW$4)+2,FALSE)*0.5, 0)), "")</f>
        <v/>
      </c>
      <c r="AB167" s="659"/>
      <c r="AC167" s="651" t="str">
        <f>IFERROR(IF(AG167&lt;&gt;"",Z167*VLOOKUP(N167,'【参考】数式用'!$AG$2:$AL$50,MATCH(Y167,'【参考】数式用'!$AI$4:$AL$4,0)+2,0), ""), "")</f>
        <v/>
      </c>
      <c r="AD167" s="56"/>
      <c r="AE167" s="660"/>
      <c r="AF167" s="661"/>
      <c r="AG167" s="618" t="str">
        <f>IFERROR(VLOOKUP(O167, '【参考】数式用'!$AY$5:$AY$13, 1, FALSE), "")</f>
        <v/>
      </c>
      <c r="AH167" s="619" t="str">
        <f>IFERROR(VLOOKUP(N167, '【参考】数式用'!$BA$2:$BB$50, 2, FALSE), "")</f>
        <v/>
      </c>
      <c r="AI167" s="620" t="str">
        <f t="shared" si="1"/>
        <v/>
      </c>
      <c r="AJ167" s="621" t="str">
        <f t="shared" si="2"/>
        <v/>
      </c>
      <c r="AK167" s="622"/>
      <c r="AL167" s="622"/>
      <c r="AM167" s="514"/>
      <c r="AN167" s="514"/>
      <c r="AO167" s="514"/>
      <c r="AP167" s="514"/>
      <c r="AQ167" s="514"/>
      <c r="AR167" s="514"/>
      <c r="AS167" s="514"/>
      <c r="AT167" s="514"/>
      <c r="AU167" s="2"/>
      <c r="AV167" s="2"/>
      <c r="AW167" s="2"/>
      <c r="AX167" s="2"/>
      <c r="AY167" s="2"/>
      <c r="AZ167" s="2"/>
    </row>
    <row r="168" ht="30.0" customHeight="1">
      <c r="A168" s="645">
        <v>155.0</v>
      </c>
      <c r="B168" s="646" t="str">
        <f>IF('基本情報入力シート'!C193="","",'基本情報入力シート'!C193)</f>
        <v/>
      </c>
      <c r="C168" s="40"/>
      <c r="D168" s="40"/>
      <c r="E168" s="40"/>
      <c r="F168" s="40"/>
      <c r="G168" s="40"/>
      <c r="H168" s="40"/>
      <c r="I168" s="56"/>
      <c r="J168" s="647" t="str">
        <f>IF('基本情報入力シート'!M193="","",'基本情報入力シート'!M193)</f>
        <v/>
      </c>
      <c r="K168" s="647" t="str">
        <f>IF('基本情報入力シート'!R193="","",'基本情報入力シート'!R193)</f>
        <v/>
      </c>
      <c r="L168" s="647" t="str">
        <f>IF('基本情報入力シート'!W193="","",'基本情報入力シート'!W193)</f>
        <v/>
      </c>
      <c r="M168" s="647" t="str">
        <f>IF('基本情報入力シート'!X193="","",'基本情報入力シート'!X193)</f>
        <v/>
      </c>
      <c r="N168" s="648" t="str">
        <f>IF('基本情報入力シート'!Y193="","",'基本情報入力シート'!Y193)</f>
        <v/>
      </c>
      <c r="O168" s="649"/>
      <c r="P168" s="650"/>
      <c r="Q168" s="651"/>
      <c r="R168" s="56"/>
      <c r="S168" s="652" t="str">
        <f>IFERROR(ROUNDDOWN(Q168*VLOOKUP(N168,'【参考】数式用'!$AR$2:$AW$50,MATCH(P168,'【参考】数式用'!$AT$4:$AW$4)+2,FALSE)*0.5, 0), "")</f>
        <v/>
      </c>
      <c r="T168" s="653"/>
      <c r="U168" s="654" t="str">
        <f>IFERROR(IF(AG168&lt;&gt;"",Q168*VLOOKUP(N168,'【参考】数式用'!$AG$2:$AL$50,MATCH(P168,'【参考】数式用'!$AI$4:$AL$4,0)+2,0), ""), "")</f>
        <v/>
      </c>
      <c r="V168" s="655"/>
      <c r="W168" s="656"/>
      <c r="X168" s="41"/>
      <c r="Y168" s="657"/>
      <c r="Z168" s="658"/>
      <c r="AA168" s="654" t="str">
        <f>IFERROR(IF(Y168="ー", "", ROUNDDOWN(Z168*VLOOKUP(N168,'【参考】数式用'!$AR$2:$AW$50,MATCH(Y168,'【参考】数式用'!$AT$4:$AW$4)+2,FALSE)*0.5, 0)), "")</f>
        <v/>
      </c>
      <c r="AB168" s="659"/>
      <c r="AC168" s="651" t="str">
        <f>IFERROR(IF(AG168&lt;&gt;"",Z168*VLOOKUP(N168,'【参考】数式用'!$AG$2:$AL$50,MATCH(Y168,'【参考】数式用'!$AI$4:$AL$4,0)+2,0), ""), "")</f>
        <v/>
      </c>
      <c r="AD168" s="56"/>
      <c r="AE168" s="660"/>
      <c r="AF168" s="661"/>
      <c r="AG168" s="618" t="str">
        <f>IFERROR(VLOOKUP(O168, '【参考】数式用'!$AY$5:$AY$13, 1, FALSE), "")</f>
        <v/>
      </c>
      <c r="AH168" s="619" t="str">
        <f>IFERROR(VLOOKUP(N168, '【参考】数式用'!$BA$2:$BB$50, 2, FALSE), "")</f>
        <v/>
      </c>
      <c r="AI168" s="620" t="str">
        <f t="shared" si="1"/>
        <v/>
      </c>
      <c r="AJ168" s="621" t="str">
        <f t="shared" si="2"/>
        <v/>
      </c>
      <c r="AK168" s="622"/>
      <c r="AL168" s="622"/>
      <c r="AM168" s="514"/>
      <c r="AN168" s="514"/>
      <c r="AO168" s="514"/>
      <c r="AP168" s="514"/>
      <c r="AQ168" s="514"/>
      <c r="AR168" s="514"/>
      <c r="AS168" s="514"/>
      <c r="AT168" s="514"/>
      <c r="AU168" s="2"/>
      <c r="AV168" s="2"/>
      <c r="AW168" s="2"/>
      <c r="AX168" s="2"/>
      <c r="AY168" s="2"/>
      <c r="AZ168" s="2"/>
    </row>
    <row r="169" ht="30.0" customHeight="1">
      <c r="A169" s="645">
        <v>156.0</v>
      </c>
      <c r="B169" s="646" t="str">
        <f>IF('基本情報入力シート'!C194="","",'基本情報入力シート'!C194)</f>
        <v/>
      </c>
      <c r="C169" s="40"/>
      <c r="D169" s="40"/>
      <c r="E169" s="40"/>
      <c r="F169" s="40"/>
      <c r="G169" s="40"/>
      <c r="H169" s="40"/>
      <c r="I169" s="56"/>
      <c r="J169" s="647" t="str">
        <f>IF('基本情報入力シート'!M194="","",'基本情報入力シート'!M194)</f>
        <v/>
      </c>
      <c r="K169" s="647" t="str">
        <f>IF('基本情報入力シート'!R194="","",'基本情報入力シート'!R194)</f>
        <v/>
      </c>
      <c r="L169" s="647" t="str">
        <f>IF('基本情報入力シート'!W194="","",'基本情報入力シート'!W194)</f>
        <v/>
      </c>
      <c r="M169" s="647" t="str">
        <f>IF('基本情報入力シート'!X194="","",'基本情報入力シート'!X194)</f>
        <v/>
      </c>
      <c r="N169" s="648" t="str">
        <f>IF('基本情報入力シート'!Y194="","",'基本情報入力シート'!Y194)</f>
        <v/>
      </c>
      <c r="O169" s="649"/>
      <c r="P169" s="650"/>
      <c r="Q169" s="651"/>
      <c r="R169" s="56"/>
      <c r="S169" s="652" t="str">
        <f>IFERROR(ROUNDDOWN(Q169*VLOOKUP(N169,'【参考】数式用'!$AR$2:$AW$50,MATCH(P169,'【参考】数式用'!$AT$4:$AW$4)+2,FALSE)*0.5, 0), "")</f>
        <v/>
      </c>
      <c r="T169" s="653"/>
      <c r="U169" s="654" t="str">
        <f>IFERROR(IF(AG169&lt;&gt;"",Q169*VLOOKUP(N169,'【参考】数式用'!$AG$2:$AL$50,MATCH(P169,'【参考】数式用'!$AI$4:$AL$4,0)+2,0), ""), "")</f>
        <v/>
      </c>
      <c r="V169" s="655"/>
      <c r="W169" s="656"/>
      <c r="X169" s="41"/>
      <c r="Y169" s="657"/>
      <c r="Z169" s="658"/>
      <c r="AA169" s="654" t="str">
        <f>IFERROR(IF(Y169="ー", "", ROUNDDOWN(Z169*VLOOKUP(N169,'【参考】数式用'!$AR$2:$AW$50,MATCH(Y169,'【参考】数式用'!$AT$4:$AW$4)+2,FALSE)*0.5, 0)), "")</f>
        <v/>
      </c>
      <c r="AB169" s="659"/>
      <c r="AC169" s="651" t="str">
        <f>IFERROR(IF(AG169&lt;&gt;"",Z169*VLOOKUP(N169,'【参考】数式用'!$AG$2:$AL$50,MATCH(Y169,'【参考】数式用'!$AI$4:$AL$4,0)+2,0), ""), "")</f>
        <v/>
      </c>
      <c r="AD169" s="56"/>
      <c r="AE169" s="660"/>
      <c r="AF169" s="661"/>
      <c r="AG169" s="618" t="str">
        <f>IFERROR(VLOOKUP(O169, '【参考】数式用'!$AY$5:$AY$13, 1, FALSE), "")</f>
        <v/>
      </c>
      <c r="AH169" s="619" t="str">
        <f>IFERROR(VLOOKUP(N169, '【参考】数式用'!$BA$2:$BB$50, 2, FALSE), "")</f>
        <v/>
      </c>
      <c r="AI169" s="620" t="str">
        <f t="shared" si="1"/>
        <v/>
      </c>
      <c r="AJ169" s="621" t="str">
        <f t="shared" si="2"/>
        <v/>
      </c>
      <c r="AK169" s="622"/>
      <c r="AL169" s="622"/>
      <c r="AM169" s="514"/>
      <c r="AN169" s="514"/>
      <c r="AO169" s="514"/>
      <c r="AP169" s="514"/>
      <c r="AQ169" s="514"/>
      <c r="AR169" s="514"/>
      <c r="AS169" s="514"/>
      <c r="AT169" s="514"/>
      <c r="AU169" s="2"/>
      <c r="AV169" s="2"/>
      <c r="AW169" s="2"/>
      <c r="AX169" s="2"/>
      <c r="AY169" s="2"/>
      <c r="AZ169" s="2"/>
    </row>
    <row r="170" ht="30.0" customHeight="1">
      <c r="A170" s="645">
        <v>157.0</v>
      </c>
      <c r="B170" s="646" t="str">
        <f>IF('基本情報入力シート'!C195="","",'基本情報入力シート'!C195)</f>
        <v/>
      </c>
      <c r="C170" s="40"/>
      <c r="D170" s="40"/>
      <c r="E170" s="40"/>
      <c r="F170" s="40"/>
      <c r="G170" s="40"/>
      <c r="H170" s="40"/>
      <c r="I170" s="56"/>
      <c r="J170" s="647" t="str">
        <f>IF('基本情報入力シート'!M195="","",'基本情報入力シート'!M195)</f>
        <v/>
      </c>
      <c r="K170" s="647" t="str">
        <f>IF('基本情報入力シート'!R195="","",'基本情報入力シート'!R195)</f>
        <v/>
      </c>
      <c r="L170" s="647" t="str">
        <f>IF('基本情報入力シート'!W195="","",'基本情報入力シート'!W195)</f>
        <v/>
      </c>
      <c r="M170" s="647" t="str">
        <f>IF('基本情報入力シート'!X195="","",'基本情報入力シート'!X195)</f>
        <v/>
      </c>
      <c r="N170" s="648" t="str">
        <f>IF('基本情報入力シート'!Y195="","",'基本情報入力シート'!Y195)</f>
        <v/>
      </c>
      <c r="O170" s="649"/>
      <c r="P170" s="650"/>
      <c r="Q170" s="651"/>
      <c r="R170" s="56"/>
      <c r="S170" s="652" t="str">
        <f>IFERROR(ROUNDDOWN(Q170*VLOOKUP(N170,'【参考】数式用'!$AR$2:$AW$50,MATCH(P170,'【参考】数式用'!$AT$4:$AW$4)+2,FALSE)*0.5, 0), "")</f>
        <v/>
      </c>
      <c r="T170" s="653"/>
      <c r="U170" s="654" t="str">
        <f>IFERROR(IF(AG170&lt;&gt;"",Q170*VLOOKUP(N170,'【参考】数式用'!$AG$2:$AL$50,MATCH(P170,'【参考】数式用'!$AI$4:$AL$4,0)+2,0), ""), "")</f>
        <v/>
      </c>
      <c r="V170" s="655"/>
      <c r="W170" s="656"/>
      <c r="X170" s="41"/>
      <c r="Y170" s="657"/>
      <c r="Z170" s="658"/>
      <c r="AA170" s="654" t="str">
        <f>IFERROR(IF(Y170="ー", "", ROUNDDOWN(Z170*VLOOKUP(N170,'【参考】数式用'!$AR$2:$AW$50,MATCH(Y170,'【参考】数式用'!$AT$4:$AW$4)+2,FALSE)*0.5, 0)), "")</f>
        <v/>
      </c>
      <c r="AB170" s="659"/>
      <c r="AC170" s="651" t="str">
        <f>IFERROR(IF(AG170&lt;&gt;"",Z170*VLOOKUP(N170,'【参考】数式用'!$AG$2:$AL$50,MATCH(Y170,'【参考】数式用'!$AI$4:$AL$4,0)+2,0), ""), "")</f>
        <v/>
      </c>
      <c r="AD170" s="56"/>
      <c r="AE170" s="660"/>
      <c r="AF170" s="661"/>
      <c r="AG170" s="618" t="str">
        <f>IFERROR(VLOOKUP(O170, '【参考】数式用'!$AY$5:$AY$13, 1, FALSE), "")</f>
        <v/>
      </c>
      <c r="AH170" s="619" t="str">
        <f>IFERROR(VLOOKUP(N170, '【参考】数式用'!$BA$2:$BB$50, 2, FALSE), "")</f>
        <v/>
      </c>
      <c r="AI170" s="620" t="str">
        <f t="shared" si="1"/>
        <v/>
      </c>
      <c r="AJ170" s="621" t="str">
        <f t="shared" si="2"/>
        <v/>
      </c>
      <c r="AK170" s="622"/>
      <c r="AL170" s="622"/>
      <c r="AM170" s="514"/>
      <c r="AN170" s="514"/>
      <c r="AO170" s="514"/>
      <c r="AP170" s="514"/>
      <c r="AQ170" s="514"/>
      <c r="AR170" s="514"/>
      <c r="AS170" s="514"/>
      <c r="AT170" s="514"/>
      <c r="AU170" s="2"/>
      <c r="AV170" s="2"/>
      <c r="AW170" s="2"/>
      <c r="AX170" s="2"/>
      <c r="AY170" s="2"/>
      <c r="AZ170" s="2"/>
    </row>
    <row r="171" ht="30.0" customHeight="1">
      <c r="A171" s="645">
        <v>158.0</v>
      </c>
      <c r="B171" s="646" t="str">
        <f>IF('基本情報入力シート'!C196="","",'基本情報入力シート'!C196)</f>
        <v/>
      </c>
      <c r="C171" s="40"/>
      <c r="D171" s="40"/>
      <c r="E171" s="40"/>
      <c r="F171" s="40"/>
      <c r="G171" s="40"/>
      <c r="H171" s="40"/>
      <c r="I171" s="56"/>
      <c r="J171" s="647" t="str">
        <f>IF('基本情報入力シート'!M196="","",'基本情報入力シート'!M196)</f>
        <v/>
      </c>
      <c r="K171" s="647" t="str">
        <f>IF('基本情報入力シート'!R196="","",'基本情報入力シート'!R196)</f>
        <v/>
      </c>
      <c r="L171" s="647" t="str">
        <f>IF('基本情報入力シート'!W196="","",'基本情報入力シート'!W196)</f>
        <v/>
      </c>
      <c r="M171" s="647" t="str">
        <f>IF('基本情報入力シート'!X196="","",'基本情報入力シート'!X196)</f>
        <v/>
      </c>
      <c r="N171" s="648" t="str">
        <f>IF('基本情報入力シート'!Y196="","",'基本情報入力シート'!Y196)</f>
        <v/>
      </c>
      <c r="O171" s="649"/>
      <c r="P171" s="650"/>
      <c r="Q171" s="651"/>
      <c r="R171" s="56"/>
      <c r="S171" s="652" t="str">
        <f>IFERROR(ROUNDDOWN(Q171*VLOOKUP(N171,'【参考】数式用'!$AR$2:$AW$50,MATCH(P171,'【参考】数式用'!$AT$4:$AW$4)+2,FALSE)*0.5, 0), "")</f>
        <v/>
      </c>
      <c r="T171" s="653"/>
      <c r="U171" s="654" t="str">
        <f>IFERROR(IF(AG171&lt;&gt;"",Q171*VLOOKUP(N171,'【参考】数式用'!$AG$2:$AL$50,MATCH(P171,'【参考】数式用'!$AI$4:$AL$4,0)+2,0), ""), "")</f>
        <v/>
      </c>
      <c r="V171" s="655"/>
      <c r="W171" s="656"/>
      <c r="X171" s="41"/>
      <c r="Y171" s="657"/>
      <c r="Z171" s="658"/>
      <c r="AA171" s="654" t="str">
        <f>IFERROR(IF(Y171="ー", "", ROUNDDOWN(Z171*VLOOKUP(N171,'【参考】数式用'!$AR$2:$AW$50,MATCH(Y171,'【参考】数式用'!$AT$4:$AW$4)+2,FALSE)*0.5, 0)), "")</f>
        <v/>
      </c>
      <c r="AB171" s="659"/>
      <c r="AC171" s="651" t="str">
        <f>IFERROR(IF(AG171&lt;&gt;"",Z171*VLOOKUP(N171,'【参考】数式用'!$AG$2:$AL$50,MATCH(Y171,'【参考】数式用'!$AI$4:$AL$4,0)+2,0), ""), "")</f>
        <v/>
      </c>
      <c r="AD171" s="56"/>
      <c r="AE171" s="660"/>
      <c r="AF171" s="661"/>
      <c r="AG171" s="618" t="str">
        <f>IFERROR(VLOOKUP(O171, '【参考】数式用'!$AY$5:$AY$13, 1, FALSE), "")</f>
        <v/>
      </c>
      <c r="AH171" s="619" t="str">
        <f>IFERROR(VLOOKUP(N171, '【参考】数式用'!$BA$2:$BB$50, 2, FALSE), "")</f>
        <v/>
      </c>
      <c r="AI171" s="620" t="str">
        <f t="shared" si="1"/>
        <v/>
      </c>
      <c r="AJ171" s="621" t="str">
        <f t="shared" si="2"/>
        <v/>
      </c>
      <c r="AK171" s="622"/>
      <c r="AL171" s="622"/>
      <c r="AM171" s="514"/>
      <c r="AN171" s="514"/>
      <c r="AO171" s="514"/>
      <c r="AP171" s="514"/>
      <c r="AQ171" s="514"/>
      <c r="AR171" s="514"/>
      <c r="AS171" s="514"/>
      <c r="AT171" s="514"/>
      <c r="AU171" s="2"/>
      <c r="AV171" s="2"/>
      <c r="AW171" s="2"/>
      <c r="AX171" s="2"/>
      <c r="AY171" s="2"/>
      <c r="AZ171" s="2"/>
    </row>
    <row r="172" ht="30.0" customHeight="1">
      <c r="A172" s="645">
        <v>159.0</v>
      </c>
      <c r="B172" s="646" t="str">
        <f>IF('基本情報入力シート'!C197="","",'基本情報入力シート'!C197)</f>
        <v/>
      </c>
      <c r="C172" s="40"/>
      <c r="D172" s="40"/>
      <c r="E172" s="40"/>
      <c r="F172" s="40"/>
      <c r="G172" s="40"/>
      <c r="H172" s="40"/>
      <c r="I172" s="56"/>
      <c r="J172" s="647" t="str">
        <f>IF('基本情報入力シート'!M197="","",'基本情報入力シート'!M197)</f>
        <v/>
      </c>
      <c r="K172" s="647" t="str">
        <f>IF('基本情報入力シート'!R197="","",'基本情報入力シート'!R197)</f>
        <v/>
      </c>
      <c r="L172" s="647" t="str">
        <f>IF('基本情報入力シート'!W197="","",'基本情報入力シート'!W197)</f>
        <v/>
      </c>
      <c r="M172" s="647" t="str">
        <f>IF('基本情報入力シート'!X197="","",'基本情報入力シート'!X197)</f>
        <v/>
      </c>
      <c r="N172" s="648" t="str">
        <f>IF('基本情報入力シート'!Y197="","",'基本情報入力シート'!Y197)</f>
        <v/>
      </c>
      <c r="O172" s="649"/>
      <c r="P172" s="650"/>
      <c r="Q172" s="651"/>
      <c r="R172" s="56"/>
      <c r="S172" s="652" t="str">
        <f>IFERROR(ROUNDDOWN(Q172*VLOOKUP(N172,'【参考】数式用'!$AR$2:$AW$50,MATCH(P172,'【参考】数式用'!$AT$4:$AW$4)+2,FALSE)*0.5, 0), "")</f>
        <v/>
      </c>
      <c r="T172" s="653"/>
      <c r="U172" s="654" t="str">
        <f>IFERROR(IF(AG172&lt;&gt;"",Q172*VLOOKUP(N172,'【参考】数式用'!$AG$2:$AL$50,MATCH(P172,'【参考】数式用'!$AI$4:$AL$4,0)+2,0), ""), "")</f>
        <v/>
      </c>
      <c r="V172" s="655"/>
      <c r="W172" s="656"/>
      <c r="X172" s="41"/>
      <c r="Y172" s="657"/>
      <c r="Z172" s="658"/>
      <c r="AA172" s="654" t="str">
        <f>IFERROR(IF(Y172="ー", "", ROUNDDOWN(Z172*VLOOKUP(N172,'【参考】数式用'!$AR$2:$AW$50,MATCH(Y172,'【参考】数式用'!$AT$4:$AW$4)+2,FALSE)*0.5, 0)), "")</f>
        <v/>
      </c>
      <c r="AB172" s="659"/>
      <c r="AC172" s="651" t="str">
        <f>IFERROR(IF(AG172&lt;&gt;"",Z172*VLOOKUP(N172,'【参考】数式用'!$AG$2:$AL$50,MATCH(Y172,'【参考】数式用'!$AI$4:$AL$4,0)+2,0), ""), "")</f>
        <v/>
      </c>
      <c r="AD172" s="56"/>
      <c r="AE172" s="660"/>
      <c r="AF172" s="661"/>
      <c r="AG172" s="618" t="str">
        <f>IFERROR(VLOOKUP(O172, '【参考】数式用'!$AY$5:$AY$13, 1, FALSE), "")</f>
        <v/>
      </c>
      <c r="AH172" s="619" t="str">
        <f>IFERROR(VLOOKUP(N172, '【参考】数式用'!$BA$2:$BB$50, 2, FALSE), "")</f>
        <v/>
      </c>
      <c r="AI172" s="620" t="str">
        <f t="shared" si="1"/>
        <v/>
      </c>
      <c r="AJ172" s="621" t="str">
        <f t="shared" si="2"/>
        <v/>
      </c>
      <c r="AK172" s="622"/>
      <c r="AL172" s="622"/>
      <c r="AM172" s="514"/>
      <c r="AN172" s="514"/>
      <c r="AO172" s="514"/>
      <c r="AP172" s="514"/>
      <c r="AQ172" s="514"/>
      <c r="AR172" s="514"/>
      <c r="AS172" s="514"/>
      <c r="AT172" s="514"/>
      <c r="AU172" s="2"/>
      <c r="AV172" s="2"/>
      <c r="AW172" s="2"/>
      <c r="AX172" s="2"/>
      <c r="AY172" s="2"/>
      <c r="AZ172" s="2"/>
    </row>
    <row r="173" ht="30.0" customHeight="1">
      <c r="A173" s="645">
        <v>160.0</v>
      </c>
      <c r="B173" s="646" t="str">
        <f>IF('基本情報入力シート'!C198="","",'基本情報入力シート'!C198)</f>
        <v/>
      </c>
      <c r="C173" s="40"/>
      <c r="D173" s="40"/>
      <c r="E173" s="40"/>
      <c r="F173" s="40"/>
      <c r="G173" s="40"/>
      <c r="H173" s="40"/>
      <c r="I173" s="56"/>
      <c r="J173" s="647" t="str">
        <f>IF('基本情報入力シート'!M198="","",'基本情報入力シート'!M198)</f>
        <v/>
      </c>
      <c r="K173" s="647" t="str">
        <f>IF('基本情報入力シート'!R198="","",'基本情報入力シート'!R198)</f>
        <v/>
      </c>
      <c r="L173" s="647" t="str">
        <f>IF('基本情報入力シート'!W198="","",'基本情報入力シート'!W198)</f>
        <v/>
      </c>
      <c r="M173" s="647" t="str">
        <f>IF('基本情報入力シート'!X198="","",'基本情報入力シート'!X198)</f>
        <v/>
      </c>
      <c r="N173" s="648" t="str">
        <f>IF('基本情報入力シート'!Y198="","",'基本情報入力シート'!Y198)</f>
        <v/>
      </c>
      <c r="O173" s="649"/>
      <c r="P173" s="650"/>
      <c r="Q173" s="651"/>
      <c r="R173" s="56"/>
      <c r="S173" s="652" t="str">
        <f>IFERROR(ROUNDDOWN(Q173*VLOOKUP(N173,'【参考】数式用'!$AR$2:$AW$50,MATCH(P173,'【参考】数式用'!$AT$4:$AW$4)+2,FALSE)*0.5, 0), "")</f>
        <v/>
      </c>
      <c r="T173" s="653"/>
      <c r="U173" s="654" t="str">
        <f>IFERROR(IF(AG173&lt;&gt;"",Q173*VLOOKUP(N173,'【参考】数式用'!$AG$2:$AL$50,MATCH(P173,'【参考】数式用'!$AI$4:$AL$4,0)+2,0), ""), "")</f>
        <v/>
      </c>
      <c r="V173" s="655"/>
      <c r="W173" s="656"/>
      <c r="X173" s="41"/>
      <c r="Y173" s="657"/>
      <c r="Z173" s="658"/>
      <c r="AA173" s="654" t="str">
        <f>IFERROR(IF(Y173="ー", "", ROUNDDOWN(Z173*VLOOKUP(N173,'【参考】数式用'!$AR$2:$AW$50,MATCH(Y173,'【参考】数式用'!$AT$4:$AW$4)+2,FALSE)*0.5, 0)), "")</f>
        <v/>
      </c>
      <c r="AB173" s="659"/>
      <c r="AC173" s="651" t="str">
        <f>IFERROR(IF(AG173&lt;&gt;"",Z173*VLOOKUP(N173,'【参考】数式用'!$AG$2:$AL$50,MATCH(Y173,'【参考】数式用'!$AI$4:$AL$4,0)+2,0), ""), "")</f>
        <v/>
      </c>
      <c r="AD173" s="56"/>
      <c r="AE173" s="660"/>
      <c r="AF173" s="661"/>
      <c r="AG173" s="618" t="str">
        <f>IFERROR(VLOOKUP(O173, '【参考】数式用'!$AY$5:$AY$13, 1, FALSE), "")</f>
        <v/>
      </c>
      <c r="AH173" s="619" t="str">
        <f>IFERROR(VLOOKUP(N173, '【参考】数式用'!$BA$2:$BB$50, 2, FALSE), "")</f>
        <v/>
      </c>
      <c r="AI173" s="620" t="str">
        <f t="shared" si="1"/>
        <v/>
      </c>
      <c r="AJ173" s="621" t="str">
        <f t="shared" si="2"/>
        <v/>
      </c>
      <c r="AK173" s="622"/>
      <c r="AL173" s="622"/>
      <c r="AM173" s="514"/>
      <c r="AN173" s="514"/>
      <c r="AO173" s="514"/>
      <c r="AP173" s="514"/>
      <c r="AQ173" s="514"/>
      <c r="AR173" s="514"/>
      <c r="AS173" s="514"/>
      <c r="AT173" s="514"/>
      <c r="AU173" s="2"/>
      <c r="AV173" s="2"/>
      <c r="AW173" s="2"/>
      <c r="AX173" s="2"/>
      <c r="AY173" s="2"/>
      <c r="AZ173" s="2"/>
    </row>
    <row r="174" ht="30.0" customHeight="1">
      <c r="A174" s="645">
        <v>161.0</v>
      </c>
      <c r="B174" s="646" t="str">
        <f>IF('基本情報入力シート'!C199="","",'基本情報入力シート'!C199)</f>
        <v/>
      </c>
      <c r="C174" s="40"/>
      <c r="D174" s="40"/>
      <c r="E174" s="40"/>
      <c r="F174" s="40"/>
      <c r="G174" s="40"/>
      <c r="H174" s="40"/>
      <c r="I174" s="56"/>
      <c r="J174" s="647" t="str">
        <f>IF('基本情報入力シート'!M199="","",'基本情報入力シート'!M199)</f>
        <v/>
      </c>
      <c r="K174" s="647" t="str">
        <f>IF('基本情報入力シート'!R199="","",'基本情報入力シート'!R199)</f>
        <v/>
      </c>
      <c r="L174" s="647" t="str">
        <f>IF('基本情報入力シート'!W199="","",'基本情報入力シート'!W199)</f>
        <v/>
      </c>
      <c r="M174" s="647" t="str">
        <f>IF('基本情報入力シート'!X199="","",'基本情報入力シート'!X199)</f>
        <v/>
      </c>
      <c r="N174" s="648" t="str">
        <f>IF('基本情報入力シート'!Y199="","",'基本情報入力シート'!Y199)</f>
        <v/>
      </c>
      <c r="O174" s="649"/>
      <c r="P174" s="650"/>
      <c r="Q174" s="651"/>
      <c r="R174" s="56"/>
      <c r="S174" s="652" t="str">
        <f>IFERROR(ROUNDDOWN(Q174*VLOOKUP(N174,'【参考】数式用'!$AR$2:$AW$50,MATCH(P174,'【参考】数式用'!$AT$4:$AW$4)+2,FALSE)*0.5, 0), "")</f>
        <v/>
      </c>
      <c r="T174" s="653"/>
      <c r="U174" s="654" t="str">
        <f>IFERROR(IF(AG174&lt;&gt;"",Q174*VLOOKUP(N174,'【参考】数式用'!$AG$2:$AL$50,MATCH(P174,'【参考】数式用'!$AI$4:$AL$4,0)+2,0), ""), "")</f>
        <v/>
      </c>
      <c r="V174" s="655"/>
      <c r="W174" s="656"/>
      <c r="X174" s="41"/>
      <c r="Y174" s="657"/>
      <c r="Z174" s="658"/>
      <c r="AA174" s="654" t="str">
        <f>IFERROR(IF(Y174="ー", "", ROUNDDOWN(Z174*VLOOKUP(N174,'【参考】数式用'!$AR$2:$AW$50,MATCH(Y174,'【参考】数式用'!$AT$4:$AW$4)+2,FALSE)*0.5, 0)), "")</f>
        <v/>
      </c>
      <c r="AB174" s="659"/>
      <c r="AC174" s="651" t="str">
        <f>IFERROR(IF(AG174&lt;&gt;"",Z174*VLOOKUP(N174,'【参考】数式用'!$AG$2:$AL$50,MATCH(Y174,'【参考】数式用'!$AI$4:$AL$4,0)+2,0), ""), "")</f>
        <v/>
      </c>
      <c r="AD174" s="56"/>
      <c r="AE174" s="660"/>
      <c r="AF174" s="661"/>
      <c r="AG174" s="618" t="str">
        <f>IFERROR(VLOOKUP(O174, '【参考】数式用'!$AY$5:$AY$13, 1, FALSE), "")</f>
        <v/>
      </c>
      <c r="AH174" s="619" t="str">
        <f>IFERROR(VLOOKUP(N174, '【参考】数式用'!$BA$2:$BB$50, 2, FALSE), "")</f>
        <v/>
      </c>
      <c r="AI174" s="620" t="str">
        <f t="shared" si="1"/>
        <v/>
      </c>
      <c r="AJ174" s="621" t="str">
        <f t="shared" si="2"/>
        <v/>
      </c>
      <c r="AK174" s="622"/>
      <c r="AL174" s="622"/>
      <c r="AM174" s="514"/>
      <c r="AN174" s="514"/>
      <c r="AO174" s="514"/>
      <c r="AP174" s="514"/>
      <c r="AQ174" s="514"/>
      <c r="AR174" s="514"/>
      <c r="AS174" s="514"/>
      <c r="AT174" s="514"/>
      <c r="AU174" s="2"/>
      <c r="AV174" s="2"/>
      <c r="AW174" s="2"/>
      <c r="AX174" s="2"/>
      <c r="AY174" s="2"/>
      <c r="AZ174" s="2"/>
    </row>
    <row r="175" ht="30.0" customHeight="1">
      <c r="A175" s="645">
        <v>162.0</v>
      </c>
      <c r="B175" s="646" t="str">
        <f>IF('基本情報入力シート'!C200="","",'基本情報入力シート'!C200)</f>
        <v/>
      </c>
      <c r="C175" s="40"/>
      <c r="D175" s="40"/>
      <c r="E175" s="40"/>
      <c r="F175" s="40"/>
      <c r="G175" s="40"/>
      <c r="H175" s="40"/>
      <c r="I175" s="56"/>
      <c r="J175" s="647" t="str">
        <f>IF('基本情報入力シート'!M200="","",'基本情報入力シート'!M200)</f>
        <v/>
      </c>
      <c r="K175" s="647" t="str">
        <f>IF('基本情報入力シート'!R200="","",'基本情報入力シート'!R200)</f>
        <v/>
      </c>
      <c r="L175" s="647" t="str">
        <f>IF('基本情報入力シート'!W200="","",'基本情報入力シート'!W200)</f>
        <v/>
      </c>
      <c r="M175" s="647" t="str">
        <f>IF('基本情報入力シート'!X200="","",'基本情報入力シート'!X200)</f>
        <v/>
      </c>
      <c r="N175" s="648" t="str">
        <f>IF('基本情報入力シート'!Y200="","",'基本情報入力シート'!Y200)</f>
        <v/>
      </c>
      <c r="O175" s="649"/>
      <c r="P175" s="650"/>
      <c r="Q175" s="651"/>
      <c r="R175" s="56"/>
      <c r="S175" s="652" t="str">
        <f>IFERROR(ROUNDDOWN(Q175*VLOOKUP(N175,'【参考】数式用'!$AR$2:$AW$50,MATCH(P175,'【参考】数式用'!$AT$4:$AW$4)+2,FALSE)*0.5, 0), "")</f>
        <v/>
      </c>
      <c r="T175" s="653"/>
      <c r="U175" s="654" t="str">
        <f>IFERROR(IF(AG175&lt;&gt;"",Q175*VLOOKUP(N175,'【参考】数式用'!$AG$2:$AL$50,MATCH(P175,'【参考】数式用'!$AI$4:$AL$4,0)+2,0), ""), "")</f>
        <v/>
      </c>
      <c r="V175" s="655"/>
      <c r="W175" s="656"/>
      <c r="X175" s="41"/>
      <c r="Y175" s="657"/>
      <c r="Z175" s="658"/>
      <c r="AA175" s="654" t="str">
        <f>IFERROR(IF(Y175="ー", "", ROUNDDOWN(Z175*VLOOKUP(N175,'【参考】数式用'!$AR$2:$AW$50,MATCH(Y175,'【参考】数式用'!$AT$4:$AW$4)+2,FALSE)*0.5, 0)), "")</f>
        <v/>
      </c>
      <c r="AB175" s="659"/>
      <c r="AC175" s="651" t="str">
        <f>IFERROR(IF(AG175&lt;&gt;"",Z175*VLOOKUP(N175,'【参考】数式用'!$AG$2:$AL$50,MATCH(Y175,'【参考】数式用'!$AI$4:$AL$4,0)+2,0), ""), "")</f>
        <v/>
      </c>
      <c r="AD175" s="56"/>
      <c r="AE175" s="660"/>
      <c r="AF175" s="661"/>
      <c r="AG175" s="618" t="str">
        <f>IFERROR(VLOOKUP(O175, '【参考】数式用'!$AY$5:$AY$13, 1, FALSE), "")</f>
        <v/>
      </c>
      <c r="AH175" s="619" t="str">
        <f>IFERROR(VLOOKUP(N175, '【参考】数式用'!$BA$2:$BB$50, 2, FALSE), "")</f>
        <v/>
      </c>
      <c r="AI175" s="620" t="str">
        <f t="shared" si="1"/>
        <v/>
      </c>
      <c r="AJ175" s="621" t="str">
        <f t="shared" si="2"/>
        <v/>
      </c>
      <c r="AK175" s="622"/>
      <c r="AL175" s="622"/>
      <c r="AM175" s="514"/>
      <c r="AN175" s="514"/>
      <c r="AO175" s="514"/>
      <c r="AP175" s="514"/>
      <c r="AQ175" s="514"/>
      <c r="AR175" s="514"/>
      <c r="AS175" s="514"/>
      <c r="AT175" s="514"/>
      <c r="AU175" s="2"/>
      <c r="AV175" s="2"/>
      <c r="AW175" s="2"/>
      <c r="AX175" s="2"/>
      <c r="AY175" s="2"/>
      <c r="AZ175" s="2"/>
    </row>
    <row r="176" ht="30.0" customHeight="1">
      <c r="A176" s="645">
        <v>163.0</v>
      </c>
      <c r="B176" s="646" t="str">
        <f>IF('基本情報入力シート'!C201="","",'基本情報入力シート'!C201)</f>
        <v/>
      </c>
      <c r="C176" s="40"/>
      <c r="D176" s="40"/>
      <c r="E176" s="40"/>
      <c r="F176" s="40"/>
      <c r="G176" s="40"/>
      <c r="H176" s="40"/>
      <c r="I176" s="56"/>
      <c r="J176" s="647" t="str">
        <f>IF('基本情報入力シート'!M201="","",'基本情報入力シート'!M201)</f>
        <v/>
      </c>
      <c r="K176" s="647" t="str">
        <f>IF('基本情報入力シート'!R201="","",'基本情報入力シート'!R201)</f>
        <v/>
      </c>
      <c r="L176" s="647" t="str">
        <f>IF('基本情報入力シート'!W201="","",'基本情報入力シート'!W201)</f>
        <v/>
      </c>
      <c r="M176" s="647" t="str">
        <f>IF('基本情報入力シート'!X201="","",'基本情報入力シート'!X201)</f>
        <v/>
      </c>
      <c r="N176" s="648" t="str">
        <f>IF('基本情報入力シート'!Y201="","",'基本情報入力シート'!Y201)</f>
        <v/>
      </c>
      <c r="O176" s="649"/>
      <c r="P176" s="650"/>
      <c r="Q176" s="651"/>
      <c r="R176" s="56"/>
      <c r="S176" s="652" t="str">
        <f>IFERROR(ROUNDDOWN(Q176*VLOOKUP(N176,'【参考】数式用'!$AR$2:$AW$50,MATCH(P176,'【参考】数式用'!$AT$4:$AW$4)+2,FALSE)*0.5, 0), "")</f>
        <v/>
      </c>
      <c r="T176" s="653"/>
      <c r="U176" s="654" t="str">
        <f>IFERROR(IF(AG176&lt;&gt;"",Q176*VLOOKUP(N176,'【参考】数式用'!$AG$2:$AL$50,MATCH(P176,'【参考】数式用'!$AI$4:$AL$4,0)+2,0), ""), "")</f>
        <v/>
      </c>
      <c r="V176" s="655"/>
      <c r="W176" s="656"/>
      <c r="X176" s="41"/>
      <c r="Y176" s="657"/>
      <c r="Z176" s="658"/>
      <c r="AA176" s="654" t="str">
        <f>IFERROR(IF(Y176="ー", "", ROUNDDOWN(Z176*VLOOKUP(N176,'【参考】数式用'!$AR$2:$AW$50,MATCH(Y176,'【参考】数式用'!$AT$4:$AW$4)+2,FALSE)*0.5, 0)), "")</f>
        <v/>
      </c>
      <c r="AB176" s="659"/>
      <c r="AC176" s="651" t="str">
        <f>IFERROR(IF(AG176&lt;&gt;"",Z176*VLOOKUP(N176,'【参考】数式用'!$AG$2:$AL$50,MATCH(Y176,'【参考】数式用'!$AI$4:$AL$4,0)+2,0), ""), "")</f>
        <v/>
      </c>
      <c r="AD176" s="56"/>
      <c r="AE176" s="660"/>
      <c r="AF176" s="661"/>
      <c r="AG176" s="618" t="str">
        <f>IFERROR(VLOOKUP(O176, '【参考】数式用'!$AY$5:$AY$13, 1, FALSE), "")</f>
        <v/>
      </c>
      <c r="AH176" s="619" t="str">
        <f>IFERROR(VLOOKUP(N176, '【参考】数式用'!$BA$2:$BB$50, 2, FALSE), "")</f>
        <v/>
      </c>
      <c r="AI176" s="620" t="str">
        <f t="shared" si="1"/>
        <v/>
      </c>
      <c r="AJ176" s="621" t="str">
        <f t="shared" si="2"/>
        <v/>
      </c>
      <c r="AK176" s="622"/>
      <c r="AL176" s="622"/>
      <c r="AM176" s="514"/>
      <c r="AN176" s="514"/>
      <c r="AO176" s="514"/>
      <c r="AP176" s="514"/>
      <c r="AQ176" s="514"/>
      <c r="AR176" s="514"/>
      <c r="AS176" s="514"/>
      <c r="AT176" s="514"/>
      <c r="AU176" s="2"/>
      <c r="AV176" s="2"/>
      <c r="AW176" s="2"/>
      <c r="AX176" s="2"/>
      <c r="AY176" s="2"/>
      <c r="AZ176" s="2"/>
    </row>
    <row r="177" ht="30.0" customHeight="1">
      <c r="A177" s="645">
        <v>164.0</v>
      </c>
      <c r="B177" s="646" t="str">
        <f>IF('基本情報入力シート'!C202="","",'基本情報入力シート'!C202)</f>
        <v/>
      </c>
      <c r="C177" s="40"/>
      <c r="D177" s="40"/>
      <c r="E177" s="40"/>
      <c r="F177" s="40"/>
      <c r="G177" s="40"/>
      <c r="H177" s="40"/>
      <c r="I177" s="56"/>
      <c r="J177" s="647" t="str">
        <f>IF('基本情報入力シート'!M202="","",'基本情報入力シート'!M202)</f>
        <v/>
      </c>
      <c r="K177" s="647" t="str">
        <f>IF('基本情報入力シート'!R202="","",'基本情報入力シート'!R202)</f>
        <v/>
      </c>
      <c r="L177" s="647" t="str">
        <f>IF('基本情報入力シート'!W202="","",'基本情報入力シート'!W202)</f>
        <v/>
      </c>
      <c r="M177" s="647" t="str">
        <f>IF('基本情報入力シート'!X202="","",'基本情報入力シート'!X202)</f>
        <v/>
      </c>
      <c r="N177" s="648" t="str">
        <f>IF('基本情報入力シート'!Y202="","",'基本情報入力シート'!Y202)</f>
        <v/>
      </c>
      <c r="O177" s="649"/>
      <c r="P177" s="650"/>
      <c r="Q177" s="651"/>
      <c r="R177" s="56"/>
      <c r="S177" s="652" t="str">
        <f>IFERROR(ROUNDDOWN(Q177*VLOOKUP(N177,'【参考】数式用'!$AR$2:$AW$50,MATCH(P177,'【参考】数式用'!$AT$4:$AW$4)+2,FALSE)*0.5, 0), "")</f>
        <v/>
      </c>
      <c r="T177" s="653"/>
      <c r="U177" s="654" t="str">
        <f>IFERROR(IF(AG177&lt;&gt;"",Q177*VLOOKUP(N177,'【参考】数式用'!$AG$2:$AL$50,MATCH(P177,'【参考】数式用'!$AI$4:$AL$4,0)+2,0), ""), "")</f>
        <v/>
      </c>
      <c r="V177" s="655"/>
      <c r="W177" s="656"/>
      <c r="X177" s="41"/>
      <c r="Y177" s="657"/>
      <c r="Z177" s="658"/>
      <c r="AA177" s="654" t="str">
        <f>IFERROR(IF(Y177="ー", "", ROUNDDOWN(Z177*VLOOKUP(N177,'【参考】数式用'!$AR$2:$AW$50,MATCH(Y177,'【参考】数式用'!$AT$4:$AW$4)+2,FALSE)*0.5, 0)), "")</f>
        <v/>
      </c>
      <c r="AB177" s="659"/>
      <c r="AC177" s="651" t="str">
        <f>IFERROR(IF(AG177&lt;&gt;"",Z177*VLOOKUP(N177,'【参考】数式用'!$AG$2:$AL$50,MATCH(Y177,'【参考】数式用'!$AI$4:$AL$4,0)+2,0), ""), "")</f>
        <v/>
      </c>
      <c r="AD177" s="56"/>
      <c r="AE177" s="660"/>
      <c r="AF177" s="661"/>
      <c r="AG177" s="618" t="str">
        <f>IFERROR(VLOOKUP(O177, '【参考】数式用'!$AY$5:$AY$13, 1, FALSE), "")</f>
        <v/>
      </c>
      <c r="AH177" s="619" t="str">
        <f>IFERROR(VLOOKUP(N177, '【参考】数式用'!$BA$2:$BB$50, 2, FALSE), "")</f>
        <v/>
      </c>
      <c r="AI177" s="620" t="str">
        <f t="shared" si="1"/>
        <v/>
      </c>
      <c r="AJ177" s="621" t="str">
        <f t="shared" si="2"/>
        <v/>
      </c>
      <c r="AK177" s="622"/>
      <c r="AL177" s="622"/>
      <c r="AM177" s="514"/>
      <c r="AN177" s="514"/>
      <c r="AO177" s="514"/>
      <c r="AP177" s="514"/>
      <c r="AQ177" s="514"/>
      <c r="AR177" s="514"/>
      <c r="AS177" s="514"/>
      <c r="AT177" s="514"/>
      <c r="AU177" s="2"/>
      <c r="AV177" s="2"/>
      <c r="AW177" s="2"/>
      <c r="AX177" s="2"/>
      <c r="AY177" s="2"/>
      <c r="AZ177" s="2"/>
    </row>
    <row r="178" ht="30.0" customHeight="1">
      <c r="A178" s="645">
        <v>165.0</v>
      </c>
      <c r="B178" s="646" t="str">
        <f>IF('基本情報入力シート'!C203="","",'基本情報入力シート'!C203)</f>
        <v/>
      </c>
      <c r="C178" s="40"/>
      <c r="D178" s="40"/>
      <c r="E178" s="40"/>
      <c r="F178" s="40"/>
      <c r="G178" s="40"/>
      <c r="H178" s="40"/>
      <c r="I178" s="56"/>
      <c r="J178" s="647" t="str">
        <f>IF('基本情報入力シート'!M203="","",'基本情報入力シート'!M203)</f>
        <v/>
      </c>
      <c r="K178" s="647" t="str">
        <f>IF('基本情報入力シート'!R203="","",'基本情報入力シート'!R203)</f>
        <v/>
      </c>
      <c r="L178" s="647" t="str">
        <f>IF('基本情報入力シート'!W203="","",'基本情報入力シート'!W203)</f>
        <v/>
      </c>
      <c r="M178" s="647" t="str">
        <f>IF('基本情報入力シート'!X203="","",'基本情報入力シート'!X203)</f>
        <v/>
      </c>
      <c r="N178" s="648" t="str">
        <f>IF('基本情報入力シート'!Y203="","",'基本情報入力シート'!Y203)</f>
        <v/>
      </c>
      <c r="O178" s="649"/>
      <c r="P178" s="650"/>
      <c r="Q178" s="651"/>
      <c r="R178" s="56"/>
      <c r="S178" s="652" t="str">
        <f>IFERROR(ROUNDDOWN(Q178*VLOOKUP(N178,'【参考】数式用'!$AR$2:$AW$50,MATCH(P178,'【参考】数式用'!$AT$4:$AW$4)+2,FALSE)*0.5, 0), "")</f>
        <v/>
      </c>
      <c r="T178" s="653"/>
      <c r="U178" s="654" t="str">
        <f>IFERROR(IF(AG178&lt;&gt;"",Q178*VLOOKUP(N178,'【参考】数式用'!$AG$2:$AL$50,MATCH(P178,'【参考】数式用'!$AI$4:$AL$4,0)+2,0), ""), "")</f>
        <v/>
      </c>
      <c r="V178" s="655"/>
      <c r="W178" s="656"/>
      <c r="X178" s="41"/>
      <c r="Y178" s="657"/>
      <c r="Z178" s="658"/>
      <c r="AA178" s="654" t="str">
        <f>IFERROR(IF(Y178="ー", "", ROUNDDOWN(Z178*VLOOKUP(N178,'【参考】数式用'!$AR$2:$AW$50,MATCH(Y178,'【参考】数式用'!$AT$4:$AW$4)+2,FALSE)*0.5, 0)), "")</f>
        <v/>
      </c>
      <c r="AB178" s="659"/>
      <c r="AC178" s="651" t="str">
        <f>IFERROR(IF(AG178&lt;&gt;"",Z178*VLOOKUP(N178,'【参考】数式用'!$AG$2:$AL$50,MATCH(Y178,'【参考】数式用'!$AI$4:$AL$4,0)+2,0), ""), "")</f>
        <v/>
      </c>
      <c r="AD178" s="56"/>
      <c r="AE178" s="660"/>
      <c r="AF178" s="661"/>
      <c r="AG178" s="618" t="str">
        <f>IFERROR(VLOOKUP(O178, '【参考】数式用'!$AY$5:$AY$13, 1, FALSE), "")</f>
        <v/>
      </c>
      <c r="AH178" s="619" t="str">
        <f>IFERROR(VLOOKUP(N178, '【参考】数式用'!$BA$2:$BB$50, 2, FALSE), "")</f>
        <v/>
      </c>
      <c r="AI178" s="620" t="str">
        <f t="shared" si="1"/>
        <v/>
      </c>
      <c r="AJ178" s="621" t="str">
        <f t="shared" si="2"/>
        <v/>
      </c>
      <c r="AK178" s="622"/>
      <c r="AL178" s="622"/>
      <c r="AM178" s="514"/>
      <c r="AN178" s="514"/>
      <c r="AO178" s="514"/>
      <c r="AP178" s="514"/>
      <c r="AQ178" s="514"/>
      <c r="AR178" s="514"/>
      <c r="AS178" s="514"/>
      <c r="AT178" s="514"/>
      <c r="AU178" s="2"/>
      <c r="AV178" s="2"/>
      <c r="AW178" s="2"/>
      <c r="AX178" s="2"/>
      <c r="AY178" s="2"/>
      <c r="AZ178" s="2"/>
    </row>
    <row r="179" ht="30.0" customHeight="1">
      <c r="A179" s="645">
        <v>166.0</v>
      </c>
      <c r="B179" s="646" t="str">
        <f>IF('基本情報入力シート'!C204="","",'基本情報入力シート'!C204)</f>
        <v/>
      </c>
      <c r="C179" s="40"/>
      <c r="D179" s="40"/>
      <c r="E179" s="40"/>
      <c r="F179" s="40"/>
      <c r="G179" s="40"/>
      <c r="H179" s="40"/>
      <c r="I179" s="56"/>
      <c r="J179" s="647" t="str">
        <f>IF('基本情報入力シート'!M204="","",'基本情報入力シート'!M204)</f>
        <v/>
      </c>
      <c r="K179" s="647" t="str">
        <f>IF('基本情報入力シート'!R204="","",'基本情報入力シート'!R204)</f>
        <v/>
      </c>
      <c r="L179" s="647" t="str">
        <f>IF('基本情報入力シート'!W204="","",'基本情報入力シート'!W204)</f>
        <v/>
      </c>
      <c r="M179" s="647" t="str">
        <f>IF('基本情報入力シート'!X204="","",'基本情報入力シート'!X204)</f>
        <v/>
      </c>
      <c r="N179" s="648" t="str">
        <f>IF('基本情報入力シート'!Y204="","",'基本情報入力シート'!Y204)</f>
        <v/>
      </c>
      <c r="O179" s="649"/>
      <c r="P179" s="650"/>
      <c r="Q179" s="651"/>
      <c r="R179" s="56"/>
      <c r="S179" s="652" t="str">
        <f>IFERROR(ROUNDDOWN(Q179*VLOOKUP(N179,'【参考】数式用'!$AR$2:$AW$50,MATCH(P179,'【参考】数式用'!$AT$4:$AW$4)+2,FALSE)*0.5, 0), "")</f>
        <v/>
      </c>
      <c r="T179" s="653"/>
      <c r="U179" s="654" t="str">
        <f>IFERROR(IF(AG179&lt;&gt;"",Q179*VLOOKUP(N179,'【参考】数式用'!$AG$2:$AL$50,MATCH(P179,'【参考】数式用'!$AI$4:$AL$4,0)+2,0), ""), "")</f>
        <v/>
      </c>
      <c r="V179" s="655"/>
      <c r="W179" s="656"/>
      <c r="X179" s="41"/>
      <c r="Y179" s="657"/>
      <c r="Z179" s="658"/>
      <c r="AA179" s="654" t="str">
        <f>IFERROR(IF(Y179="ー", "", ROUNDDOWN(Z179*VLOOKUP(N179,'【参考】数式用'!$AR$2:$AW$50,MATCH(Y179,'【参考】数式用'!$AT$4:$AW$4)+2,FALSE)*0.5, 0)), "")</f>
        <v/>
      </c>
      <c r="AB179" s="659"/>
      <c r="AC179" s="651" t="str">
        <f>IFERROR(IF(AG179&lt;&gt;"",Z179*VLOOKUP(N179,'【参考】数式用'!$AG$2:$AL$50,MATCH(Y179,'【参考】数式用'!$AI$4:$AL$4,0)+2,0), ""), "")</f>
        <v/>
      </c>
      <c r="AD179" s="56"/>
      <c r="AE179" s="660"/>
      <c r="AF179" s="661"/>
      <c r="AG179" s="618" t="str">
        <f>IFERROR(VLOOKUP(O179, '【参考】数式用'!$AY$5:$AY$13, 1, FALSE), "")</f>
        <v/>
      </c>
      <c r="AH179" s="619" t="str">
        <f>IFERROR(VLOOKUP(N179, '【参考】数式用'!$BA$2:$BB$50, 2, FALSE), "")</f>
        <v/>
      </c>
      <c r="AI179" s="620" t="str">
        <f t="shared" si="1"/>
        <v/>
      </c>
      <c r="AJ179" s="621" t="str">
        <f t="shared" si="2"/>
        <v/>
      </c>
      <c r="AK179" s="622"/>
      <c r="AL179" s="622"/>
      <c r="AM179" s="514"/>
      <c r="AN179" s="514"/>
      <c r="AO179" s="514"/>
      <c r="AP179" s="514"/>
      <c r="AQ179" s="514"/>
      <c r="AR179" s="514"/>
      <c r="AS179" s="514"/>
      <c r="AT179" s="514"/>
      <c r="AU179" s="2"/>
      <c r="AV179" s="2"/>
      <c r="AW179" s="2"/>
      <c r="AX179" s="2"/>
      <c r="AY179" s="2"/>
      <c r="AZ179" s="2"/>
    </row>
    <row r="180" ht="30.0" customHeight="1">
      <c r="A180" s="645">
        <v>167.0</v>
      </c>
      <c r="B180" s="646" t="str">
        <f>IF('基本情報入力シート'!C205="","",'基本情報入力シート'!C205)</f>
        <v/>
      </c>
      <c r="C180" s="40"/>
      <c r="D180" s="40"/>
      <c r="E180" s="40"/>
      <c r="F180" s="40"/>
      <c r="G180" s="40"/>
      <c r="H180" s="40"/>
      <c r="I180" s="56"/>
      <c r="J180" s="647" t="str">
        <f>IF('基本情報入力シート'!M205="","",'基本情報入力シート'!M205)</f>
        <v/>
      </c>
      <c r="K180" s="647" t="str">
        <f>IF('基本情報入力シート'!R205="","",'基本情報入力シート'!R205)</f>
        <v/>
      </c>
      <c r="L180" s="647" t="str">
        <f>IF('基本情報入力シート'!W205="","",'基本情報入力シート'!W205)</f>
        <v/>
      </c>
      <c r="M180" s="647" t="str">
        <f>IF('基本情報入力シート'!X205="","",'基本情報入力シート'!X205)</f>
        <v/>
      </c>
      <c r="N180" s="648" t="str">
        <f>IF('基本情報入力シート'!Y205="","",'基本情報入力シート'!Y205)</f>
        <v/>
      </c>
      <c r="O180" s="649"/>
      <c r="P180" s="650"/>
      <c r="Q180" s="651"/>
      <c r="R180" s="56"/>
      <c r="S180" s="652" t="str">
        <f>IFERROR(ROUNDDOWN(Q180*VLOOKUP(N180,'【参考】数式用'!$AR$2:$AW$50,MATCH(P180,'【参考】数式用'!$AT$4:$AW$4)+2,FALSE)*0.5, 0), "")</f>
        <v/>
      </c>
      <c r="T180" s="653"/>
      <c r="U180" s="654" t="str">
        <f>IFERROR(IF(AG180&lt;&gt;"",Q180*VLOOKUP(N180,'【参考】数式用'!$AG$2:$AL$50,MATCH(P180,'【参考】数式用'!$AI$4:$AL$4,0)+2,0), ""), "")</f>
        <v/>
      </c>
      <c r="V180" s="655"/>
      <c r="W180" s="656"/>
      <c r="X180" s="41"/>
      <c r="Y180" s="657"/>
      <c r="Z180" s="658"/>
      <c r="AA180" s="654" t="str">
        <f>IFERROR(IF(Y180="ー", "", ROUNDDOWN(Z180*VLOOKUP(N180,'【参考】数式用'!$AR$2:$AW$50,MATCH(Y180,'【参考】数式用'!$AT$4:$AW$4)+2,FALSE)*0.5, 0)), "")</f>
        <v/>
      </c>
      <c r="AB180" s="659"/>
      <c r="AC180" s="651" t="str">
        <f>IFERROR(IF(AG180&lt;&gt;"",Z180*VLOOKUP(N180,'【参考】数式用'!$AG$2:$AL$50,MATCH(Y180,'【参考】数式用'!$AI$4:$AL$4,0)+2,0), ""), "")</f>
        <v/>
      </c>
      <c r="AD180" s="56"/>
      <c r="AE180" s="660"/>
      <c r="AF180" s="661"/>
      <c r="AG180" s="618" t="str">
        <f>IFERROR(VLOOKUP(O180, '【参考】数式用'!$AY$5:$AY$13, 1, FALSE), "")</f>
        <v/>
      </c>
      <c r="AH180" s="619" t="str">
        <f>IFERROR(VLOOKUP(N180, '【参考】数式用'!$BA$2:$BB$50, 2, FALSE), "")</f>
        <v/>
      </c>
      <c r="AI180" s="620" t="str">
        <f t="shared" si="1"/>
        <v/>
      </c>
      <c r="AJ180" s="621" t="str">
        <f t="shared" si="2"/>
        <v/>
      </c>
      <c r="AK180" s="622"/>
      <c r="AL180" s="622"/>
      <c r="AM180" s="514"/>
      <c r="AN180" s="514"/>
      <c r="AO180" s="514"/>
      <c r="AP180" s="514"/>
      <c r="AQ180" s="514"/>
      <c r="AR180" s="514"/>
      <c r="AS180" s="514"/>
      <c r="AT180" s="514"/>
      <c r="AU180" s="2"/>
      <c r="AV180" s="2"/>
      <c r="AW180" s="2"/>
      <c r="AX180" s="2"/>
      <c r="AY180" s="2"/>
      <c r="AZ180" s="2"/>
    </row>
    <row r="181" ht="30.0" customHeight="1">
      <c r="A181" s="645">
        <v>168.0</v>
      </c>
      <c r="B181" s="646" t="str">
        <f>IF('基本情報入力シート'!C206="","",'基本情報入力シート'!C206)</f>
        <v/>
      </c>
      <c r="C181" s="40"/>
      <c r="D181" s="40"/>
      <c r="E181" s="40"/>
      <c r="F181" s="40"/>
      <c r="G181" s="40"/>
      <c r="H181" s="40"/>
      <c r="I181" s="56"/>
      <c r="J181" s="647" t="str">
        <f>IF('基本情報入力シート'!M206="","",'基本情報入力シート'!M206)</f>
        <v/>
      </c>
      <c r="K181" s="647" t="str">
        <f>IF('基本情報入力シート'!R206="","",'基本情報入力シート'!R206)</f>
        <v/>
      </c>
      <c r="L181" s="647" t="str">
        <f>IF('基本情報入力シート'!W206="","",'基本情報入力シート'!W206)</f>
        <v/>
      </c>
      <c r="M181" s="647" t="str">
        <f>IF('基本情報入力シート'!X206="","",'基本情報入力シート'!X206)</f>
        <v/>
      </c>
      <c r="N181" s="648" t="str">
        <f>IF('基本情報入力シート'!Y206="","",'基本情報入力シート'!Y206)</f>
        <v/>
      </c>
      <c r="O181" s="649"/>
      <c r="P181" s="650"/>
      <c r="Q181" s="651"/>
      <c r="R181" s="56"/>
      <c r="S181" s="652" t="str">
        <f>IFERROR(ROUNDDOWN(Q181*VLOOKUP(N181,'【参考】数式用'!$AR$2:$AW$50,MATCH(P181,'【参考】数式用'!$AT$4:$AW$4)+2,FALSE)*0.5, 0), "")</f>
        <v/>
      </c>
      <c r="T181" s="653"/>
      <c r="U181" s="654" t="str">
        <f>IFERROR(IF(AG181&lt;&gt;"",Q181*VLOOKUP(N181,'【参考】数式用'!$AG$2:$AL$50,MATCH(P181,'【参考】数式用'!$AI$4:$AL$4,0)+2,0), ""), "")</f>
        <v/>
      </c>
      <c r="V181" s="655"/>
      <c r="W181" s="656"/>
      <c r="X181" s="41"/>
      <c r="Y181" s="657"/>
      <c r="Z181" s="658"/>
      <c r="AA181" s="654" t="str">
        <f>IFERROR(IF(Y181="ー", "", ROUNDDOWN(Z181*VLOOKUP(N181,'【参考】数式用'!$AR$2:$AW$50,MATCH(Y181,'【参考】数式用'!$AT$4:$AW$4)+2,FALSE)*0.5, 0)), "")</f>
        <v/>
      </c>
      <c r="AB181" s="659"/>
      <c r="AC181" s="651" t="str">
        <f>IFERROR(IF(AG181&lt;&gt;"",Z181*VLOOKUP(N181,'【参考】数式用'!$AG$2:$AL$50,MATCH(Y181,'【参考】数式用'!$AI$4:$AL$4,0)+2,0), ""), "")</f>
        <v/>
      </c>
      <c r="AD181" s="56"/>
      <c r="AE181" s="660"/>
      <c r="AF181" s="661"/>
      <c r="AG181" s="618" t="str">
        <f>IFERROR(VLOOKUP(O181, '【参考】数式用'!$AY$5:$AY$13, 1, FALSE), "")</f>
        <v/>
      </c>
      <c r="AH181" s="619" t="str">
        <f>IFERROR(VLOOKUP(N181, '【参考】数式用'!$BA$2:$BB$50, 2, FALSE), "")</f>
        <v/>
      </c>
      <c r="AI181" s="620" t="str">
        <f t="shared" si="1"/>
        <v/>
      </c>
      <c r="AJ181" s="621" t="str">
        <f t="shared" si="2"/>
        <v/>
      </c>
      <c r="AK181" s="622"/>
      <c r="AL181" s="622"/>
      <c r="AM181" s="514"/>
      <c r="AN181" s="514"/>
      <c r="AO181" s="514"/>
      <c r="AP181" s="514"/>
      <c r="AQ181" s="514"/>
      <c r="AR181" s="514"/>
      <c r="AS181" s="514"/>
      <c r="AT181" s="514"/>
      <c r="AU181" s="2"/>
      <c r="AV181" s="2"/>
      <c r="AW181" s="2"/>
      <c r="AX181" s="2"/>
      <c r="AY181" s="2"/>
      <c r="AZ181" s="2"/>
    </row>
    <row r="182" ht="30.0" customHeight="1">
      <c r="A182" s="645">
        <v>169.0</v>
      </c>
      <c r="B182" s="646" t="str">
        <f>IF('基本情報入力シート'!C207="","",'基本情報入力シート'!C207)</f>
        <v/>
      </c>
      <c r="C182" s="40"/>
      <c r="D182" s="40"/>
      <c r="E182" s="40"/>
      <c r="F182" s="40"/>
      <c r="G182" s="40"/>
      <c r="H182" s="40"/>
      <c r="I182" s="56"/>
      <c r="J182" s="647" t="str">
        <f>IF('基本情報入力シート'!M207="","",'基本情報入力シート'!M207)</f>
        <v/>
      </c>
      <c r="K182" s="647" t="str">
        <f>IF('基本情報入力シート'!R207="","",'基本情報入力シート'!R207)</f>
        <v/>
      </c>
      <c r="L182" s="647" t="str">
        <f>IF('基本情報入力シート'!W207="","",'基本情報入力シート'!W207)</f>
        <v/>
      </c>
      <c r="M182" s="647" t="str">
        <f>IF('基本情報入力シート'!X207="","",'基本情報入力シート'!X207)</f>
        <v/>
      </c>
      <c r="N182" s="648" t="str">
        <f>IF('基本情報入力シート'!Y207="","",'基本情報入力シート'!Y207)</f>
        <v/>
      </c>
      <c r="O182" s="649"/>
      <c r="P182" s="650"/>
      <c r="Q182" s="651"/>
      <c r="R182" s="56"/>
      <c r="S182" s="652" t="str">
        <f>IFERROR(ROUNDDOWN(Q182*VLOOKUP(N182,'【参考】数式用'!$AR$2:$AW$50,MATCH(P182,'【参考】数式用'!$AT$4:$AW$4)+2,FALSE)*0.5, 0), "")</f>
        <v/>
      </c>
      <c r="T182" s="653"/>
      <c r="U182" s="654" t="str">
        <f>IFERROR(IF(AG182&lt;&gt;"",Q182*VLOOKUP(N182,'【参考】数式用'!$AG$2:$AL$50,MATCH(P182,'【参考】数式用'!$AI$4:$AL$4,0)+2,0), ""), "")</f>
        <v/>
      </c>
      <c r="V182" s="655"/>
      <c r="W182" s="656"/>
      <c r="X182" s="41"/>
      <c r="Y182" s="657"/>
      <c r="Z182" s="658"/>
      <c r="AA182" s="654" t="str">
        <f>IFERROR(IF(Y182="ー", "", ROUNDDOWN(Z182*VLOOKUP(N182,'【参考】数式用'!$AR$2:$AW$50,MATCH(Y182,'【参考】数式用'!$AT$4:$AW$4)+2,FALSE)*0.5, 0)), "")</f>
        <v/>
      </c>
      <c r="AB182" s="659"/>
      <c r="AC182" s="651" t="str">
        <f>IFERROR(IF(AG182&lt;&gt;"",Z182*VLOOKUP(N182,'【参考】数式用'!$AG$2:$AL$50,MATCH(Y182,'【参考】数式用'!$AI$4:$AL$4,0)+2,0), ""), "")</f>
        <v/>
      </c>
      <c r="AD182" s="56"/>
      <c r="AE182" s="660"/>
      <c r="AF182" s="661"/>
      <c r="AG182" s="618" t="str">
        <f>IFERROR(VLOOKUP(O182, '【参考】数式用'!$AY$5:$AY$13, 1, FALSE), "")</f>
        <v/>
      </c>
      <c r="AH182" s="619" t="str">
        <f>IFERROR(VLOOKUP(N182, '【参考】数式用'!$BA$2:$BB$50, 2, FALSE), "")</f>
        <v/>
      </c>
      <c r="AI182" s="620" t="str">
        <f t="shared" si="1"/>
        <v/>
      </c>
      <c r="AJ182" s="621" t="str">
        <f t="shared" si="2"/>
        <v/>
      </c>
      <c r="AK182" s="622"/>
      <c r="AL182" s="622"/>
      <c r="AM182" s="514"/>
      <c r="AN182" s="514"/>
      <c r="AO182" s="514"/>
      <c r="AP182" s="514"/>
      <c r="AQ182" s="514"/>
      <c r="AR182" s="514"/>
      <c r="AS182" s="514"/>
      <c r="AT182" s="514"/>
      <c r="AU182" s="2"/>
      <c r="AV182" s="2"/>
      <c r="AW182" s="2"/>
      <c r="AX182" s="2"/>
      <c r="AY182" s="2"/>
      <c r="AZ182" s="2"/>
    </row>
    <row r="183" ht="30.0" customHeight="1">
      <c r="A183" s="645">
        <v>170.0</v>
      </c>
      <c r="B183" s="646" t="str">
        <f>IF('基本情報入力シート'!C208="","",'基本情報入力シート'!C208)</f>
        <v/>
      </c>
      <c r="C183" s="40"/>
      <c r="D183" s="40"/>
      <c r="E183" s="40"/>
      <c r="F183" s="40"/>
      <c r="G183" s="40"/>
      <c r="H183" s="40"/>
      <c r="I183" s="56"/>
      <c r="J183" s="647" t="str">
        <f>IF('基本情報入力シート'!M208="","",'基本情報入力シート'!M208)</f>
        <v/>
      </c>
      <c r="K183" s="647" t="str">
        <f>IF('基本情報入力シート'!R208="","",'基本情報入力シート'!R208)</f>
        <v/>
      </c>
      <c r="L183" s="647" t="str">
        <f>IF('基本情報入力シート'!W208="","",'基本情報入力シート'!W208)</f>
        <v/>
      </c>
      <c r="M183" s="647" t="str">
        <f>IF('基本情報入力シート'!X208="","",'基本情報入力シート'!X208)</f>
        <v/>
      </c>
      <c r="N183" s="648" t="str">
        <f>IF('基本情報入力シート'!Y208="","",'基本情報入力シート'!Y208)</f>
        <v/>
      </c>
      <c r="O183" s="649"/>
      <c r="P183" s="650"/>
      <c r="Q183" s="651"/>
      <c r="R183" s="56"/>
      <c r="S183" s="652" t="str">
        <f>IFERROR(ROUNDDOWN(Q183*VLOOKUP(N183,'【参考】数式用'!$AR$2:$AW$50,MATCH(P183,'【参考】数式用'!$AT$4:$AW$4)+2,FALSE)*0.5, 0), "")</f>
        <v/>
      </c>
      <c r="T183" s="653"/>
      <c r="U183" s="654" t="str">
        <f>IFERROR(IF(AG183&lt;&gt;"",Q183*VLOOKUP(N183,'【参考】数式用'!$AG$2:$AL$50,MATCH(P183,'【参考】数式用'!$AI$4:$AL$4,0)+2,0), ""), "")</f>
        <v/>
      </c>
      <c r="V183" s="655"/>
      <c r="W183" s="656"/>
      <c r="X183" s="41"/>
      <c r="Y183" s="657"/>
      <c r="Z183" s="658"/>
      <c r="AA183" s="654" t="str">
        <f>IFERROR(IF(Y183="ー", "", ROUNDDOWN(Z183*VLOOKUP(N183,'【参考】数式用'!$AR$2:$AW$50,MATCH(Y183,'【参考】数式用'!$AT$4:$AW$4)+2,FALSE)*0.5, 0)), "")</f>
        <v/>
      </c>
      <c r="AB183" s="659"/>
      <c r="AC183" s="651" t="str">
        <f>IFERROR(IF(AG183&lt;&gt;"",Z183*VLOOKUP(N183,'【参考】数式用'!$AG$2:$AL$50,MATCH(Y183,'【参考】数式用'!$AI$4:$AL$4,0)+2,0), ""), "")</f>
        <v/>
      </c>
      <c r="AD183" s="56"/>
      <c r="AE183" s="660"/>
      <c r="AF183" s="661"/>
      <c r="AG183" s="618" t="str">
        <f>IFERROR(VLOOKUP(O183, '【参考】数式用'!$AY$5:$AY$13, 1, FALSE), "")</f>
        <v/>
      </c>
      <c r="AH183" s="619" t="str">
        <f>IFERROR(VLOOKUP(N183, '【参考】数式用'!$BA$2:$BB$50, 2, FALSE), "")</f>
        <v/>
      </c>
      <c r="AI183" s="620" t="str">
        <f t="shared" si="1"/>
        <v/>
      </c>
      <c r="AJ183" s="621" t="str">
        <f t="shared" si="2"/>
        <v/>
      </c>
      <c r="AK183" s="622"/>
      <c r="AL183" s="622"/>
      <c r="AM183" s="514"/>
      <c r="AN183" s="514"/>
      <c r="AO183" s="514"/>
      <c r="AP183" s="514"/>
      <c r="AQ183" s="514"/>
      <c r="AR183" s="514"/>
      <c r="AS183" s="514"/>
      <c r="AT183" s="514"/>
      <c r="AU183" s="2"/>
      <c r="AV183" s="2"/>
      <c r="AW183" s="2"/>
      <c r="AX183" s="2"/>
      <c r="AY183" s="2"/>
      <c r="AZ183" s="2"/>
    </row>
    <row r="184" ht="30.0" customHeight="1">
      <c r="A184" s="645">
        <v>171.0</v>
      </c>
      <c r="B184" s="646" t="str">
        <f>IF('基本情報入力シート'!C209="","",'基本情報入力シート'!C209)</f>
        <v/>
      </c>
      <c r="C184" s="40"/>
      <c r="D184" s="40"/>
      <c r="E184" s="40"/>
      <c r="F184" s="40"/>
      <c r="G184" s="40"/>
      <c r="H184" s="40"/>
      <c r="I184" s="56"/>
      <c r="J184" s="647" t="str">
        <f>IF('基本情報入力シート'!M209="","",'基本情報入力シート'!M209)</f>
        <v/>
      </c>
      <c r="K184" s="647" t="str">
        <f>IF('基本情報入力シート'!R209="","",'基本情報入力シート'!R209)</f>
        <v/>
      </c>
      <c r="L184" s="647" t="str">
        <f>IF('基本情報入力シート'!W209="","",'基本情報入力シート'!W209)</f>
        <v/>
      </c>
      <c r="M184" s="647" t="str">
        <f>IF('基本情報入力シート'!X209="","",'基本情報入力シート'!X209)</f>
        <v/>
      </c>
      <c r="N184" s="648" t="str">
        <f>IF('基本情報入力シート'!Y209="","",'基本情報入力シート'!Y209)</f>
        <v/>
      </c>
      <c r="O184" s="649"/>
      <c r="P184" s="650"/>
      <c r="Q184" s="651"/>
      <c r="R184" s="56"/>
      <c r="S184" s="652" t="str">
        <f>IFERROR(ROUNDDOWN(Q184*VLOOKUP(N184,'【参考】数式用'!$AR$2:$AW$50,MATCH(P184,'【参考】数式用'!$AT$4:$AW$4)+2,FALSE)*0.5, 0), "")</f>
        <v/>
      </c>
      <c r="T184" s="653"/>
      <c r="U184" s="654" t="str">
        <f>IFERROR(IF(AG184&lt;&gt;"",Q184*VLOOKUP(N184,'【参考】数式用'!$AG$2:$AL$50,MATCH(P184,'【参考】数式用'!$AI$4:$AL$4,0)+2,0), ""), "")</f>
        <v/>
      </c>
      <c r="V184" s="655"/>
      <c r="W184" s="656"/>
      <c r="X184" s="41"/>
      <c r="Y184" s="657"/>
      <c r="Z184" s="658"/>
      <c r="AA184" s="654" t="str">
        <f>IFERROR(IF(Y184="ー", "", ROUNDDOWN(Z184*VLOOKUP(N184,'【参考】数式用'!$AR$2:$AW$50,MATCH(Y184,'【参考】数式用'!$AT$4:$AW$4)+2,FALSE)*0.5, 0)), "")</f>
        <v/>
      </c>
      <c r="AB184" s="659"/>
      <c r="AC184" s="651" t="str">
        <f>IFERROR(IF(AG184&lt;&gt;"",Z184*VLOOKUP(N184,'【参考】数式用'!$AG$2:$AL$50,MATCH(Y184,'【参考】数式用'!$AI$4:$AL$4,0)+2,0), ""), "")</f>
        <v/>
      </c>
      <c r="AD184" s="56"/>
      <c r="AE184" s="660"/>
      <c r="AF184" s="661"/>
      <c r="AG184" s="618" t="str">
        <f>IFERROR(VLOOKUP(O184, '【参考】数式用'!$AY$5:$AY$13, 1, FALSE), "")</f>
        <v/>
      </c>
      <c r="AH184" s="619" t="str">
        <f>IFERROR(VLOOKUP(N184, '【参考】数式用'!$BA$2:$BB$50, 2, FALSE), "")</f>
        <v/>
      </c>
      <c r="AI184" s="620" t="str">
        <f t="shared" si="1"/>
        <v/>
      </c>
      <c r="AJ184" s="621" t="str">
        <f t="shared" si="2"/>
        <v/>
      </c>
      <c r="AK184" s="622"/>
      <c r="AL184" s="622"/>
      <c r="AM184" s="514"/>
      <c r="AN184" s="514"/>
      <c r="AO184" s="514"/>
      <c r="AP184" s="514"/>
      <c r="AQ184" s="514"/>
      <c r="AR184" s="514"/>
      <c r="AS184" s="514"/>
      <c r="AT184" s="514"/>
      <c r="AU184" s="2"/>
      <c r="AV184" s="2"/>
      <c r="AW184" s="2"/>
      <c r="AX184" s="2"/>
      <c r="AY184" s="2"/>
      <c r="AZ184" s="2"/>
    </row>
    <row r="185" ht="30.0" customHeight="1">
      <c r="A185" s="645">
        <v>172.0</v>
      </c>
      <c r="B185" s="646" t="str">
        <f>IF('基本情報入力シート'!C210="","",'基本情報入力シート'!C210)</f>
        <v/>
      </c>
      <c r="C185" s="40"/>
      <c r="D185" s="40"/>
      <c r="E185" s="40"/>
      <c r="F185" s="40"/>
      <c r="G185" s="40"/>
      <c r="H185" s="40"/>
      <c r="I185" s="56"/>
      <c r="J185" s="647" t="str">
        <f>IF('基本情報入力シート'!M210="","",'基本情報入力シート'!M210)</f>
        <v/>
      </c>
      <c r="K185" s="647" t="str">
        <f>IF('基本情報入力シート'!R210="","",'基本情報入力シート'!R210)</f>
        <v/>
      </c>
      <c r="L185" s="647" t="str">
        <f>IF('基本情報入力シート'!W210="","",'基本情報入力シート'!W210)</f>
        <v/>
      </c>
      <c r="M185" s="647" t="str">
        <f>IF('基本情報入力シート'!X210="","",'基本情報入力シート'!X210)</f>
        <v/>
      </c>
      <c r="N185" s="648" t="str">
        <f>IF('基本情報入力シート'!Y210="","",'基本情報入力シート'!Y210)</f>
        <v/>
      </c>
      <c r="O185" s="649"/>
      <c r="P185" s="650"/>
      <c r="Q185" s="651"/>
      <c r="R185" s="56"/>
      <c r="S185" s="652" t="str">
        <f>IFERROR(ROUNDDOWN(Q185*VLOOKUP(N185,'【参考】数式用'!$AR$2:$AW$50,MATCH(P185,'【参考】数式用'!$AT$4:$AW$4)+2,FALSE)*0.5, 0), "")</f>
        <v/>
      </c>
      <c r="T185" s="653"/>
      <c r="U185" s="654" t="str">
        <f>IFERROR(IF(AG185&lt;&gt;"",Q185*VLOOKUP(N185,'【参考】数式用'!$AG$2:$AL$50,MATCH(P185,'【参考】数式用'!$AI$4:$AL$4,0)+2,0), ""), "")</f>
        <v/>
      </c>
      <c r="V185" s="655"/>
      <c r="W185" s="656"/>
      <c r="X185" s="41"/>
      <c r="Y185" s="657"/>
      <c r="Z185" s="658"/>
      <c r="AA185" s="654" t="str">
        <f>IFERROR(IF(Y185="ー", "", ROUNDDOWN(Z185*VLOOKUP(N185,'【参考】数式用'!$AR$2:$AW$50,MATCH(Y185,'【参考】数式用'!$AT$4:$AW$4)+2,FALSE)*0.5, 0)), "")</f>
        <v/>
      </c>
      <c r="AB185" s="659"/>
      <c r="AC185" s="651" t="str">
        <f>IFERROR(IF(AG185&lt;&gt;"",Z185*VLOOKUP(N185,'【参考】数式用'!$AG$2:$AL$50,MATCH(Y185,'【参考】数式用'!$AI$4:$AL$4,0)+2,0), ""), "")</f>
        <v/>
      </c>
      <c r="AD185" s="56"/>
      <c r="AE185" s="660"/>
      <c r="AF185" s="661"/>
      <c r="AG185" s="618" t="str">
        <f>IFERROR(VLOOKUP(O185, '【参考】数式用'!$AY$5:$AY$13, 1, FALSE), "")</f>
        <v/>
      </c>
      <c r="AH185" s="619" t="str">
        <f>IFERROR(VLOOKUP(N185, '【参考】数式用'!$BA$2:$BB$50, 2, FALSE), "")</f>
        <v/>
      </c>
      <c r="AI185" s="620" t="str">
        <f t="shared" si="1"/>
        <v/>
      </c>
      <c r="AJ185" s="621" t="str">
        <f t="shared" si="2"/>
        <v/>
      </c>
      <c r="AK185" s="622"/>
      <c r="AL185" s="622"/>
      <c r="AM185" s="514"/>
      <c r="AN185" s="514"/>
      <c r="AO185" s="514"/>
      <c r="AP185" s="514"/>
      <c r="AQ185" s="514"/>
      <c r="AR185" s="514"/>
      <c r="AS185" s="514"/>
      <c r="AT185" s="514"/>
      <c r="AU185" s="2"/>
      <c r="AV185" s="2"/>
      <c r="AW185" s="2"/>
      <c r="AX185" s="2"/>
      <c r="AY185" s="2"/>
      <c r="AZ185" s="2"/>
    </row>
    <row r="186" ht="30.0" customHeight="1">
      <c r="A186" s="645">
        <v>173.0</v>
      </c>
      <c r="B186" s="646" t="str">
        <f>IF('基本情報入力シート'!C211="","",'基本情報入力シート'!C211)</f>
        <v/>
      </c>
      <c r="C186" s="40"/>
      <c r="D186" s="40"/>
      <c r="E186" s="40"/>
      <c r="F186" s="40"/>
      <c r="G186" s="40"/>
      <c r="H186" s="40"/>
      <c r="I186" s="56"/>
      <c r="J186" s="647" t="str">
        <f>IF('基本情報入力シート'!M211="","",'基本情報入力シート'!M211)</f>
        <v/>
      </c>
      <c r="K186" s="647" t="str">
        <f>IF('基本情報入力シート'!R211="","",'基本情報入力シート'!R211)</f>
        <v/>
      </c>
      <c r="L186" s="647" t="str">
        <f>IF('基本情報入力シート'!W211="","",'基本情報入力シート'!W211)</f>
        <v/>
      </c>
      <c r="M186" s="647" t="str">
        <f>IF('基本情報入力シート'!X211="","",'基本情報入力シート'!X211)</f>
        <v/>
      </c>
      <c r="N186" s="648" t="str">
        <f>IF('基本情報入力シート'!Y211="","",'基本情報入力シート'!Y211)</f>
        <v/>
      </c>
      <c r="O186" s="649"/>
      <c r="P186" s="650"/>
      <c r="Q186" s="651"/>
      <c r="R186" s="56"/>
      <c r="S186" s="652" t="str">
        <f>IFERROR(ROUNDDOWN(Q186*VLOOKUP(N186,'【参考】数式用'!$AR$2:$AW$50,MATCH(P186,'【参考】数式用'!$AT$4:$AW$4)+2,FALSE)*0.5, 0), "")</f>
        <v/>
      </c>
      <c r="T186" s="653"/>
      <c r="U186" s="654" t="str">
        <f>IFERROR(IF(AG186&lt;&gt;"",Q186*VLOOKUP(N186,'【参考】数式用'!$AG$2:$AL$50,MATCH(P186,'【参考】数式用'!$AI$4:$AL$4,0)+2,0), ""), "")</f>
        <v/>
      </c>
      <c r="V186" s="655"/>
      <c r="W186" s="656"/>
      <c r="X186" s="41"/>
      <c r="Y186" s="657"/>
      <c r="Z186" s="658"/>
      <c r="AA186" s="654" t="str">
        <f>IFERROR(IF(Y186="ー", "", ROUNDDOWN(Z186*VLOOKUP(N186,'【参考】数式用'!$AR$2:$AW$50,MATCH(Y186,'【参考】数式用'!$AT$4:$AW$4)+2,FALSE)*0.5, 0)), "")</f>
        <v/>
      </c>
      <c r="AB186" s="659"/>
      <c r="AC186" s="651" t="str">
        <f>IFERROR(IF(AG186&lt;&gt;"",Z186*VLOOKUP(N186,'【参考】数式用'!$AG$2:$AL$50,MATCH(Y186,'【参考】数式用'!$AI$4:$AL$4,0)+2,0), ""), "")</f>
        <v/>
      </c>
      <c r="AD186" s="56"/>
      <c r="AE186" s="660"/>
      <c r="AF186" s="661"/>
      <c r="AG186" s="618" t="str">
        <f>IFERROR(VLOOKUP(O186, '【参考】数式用'!$AY$5:$AY$13, 1, FALSE), "")</f>
        <v/>
      </c>
      <c r="AH186" s="619" t="str">
        <f>IFERROR(VLOOKUP(N186, '【参考】数式用'!$BA$2:$BB$50, 2, FALSE), "")</f>
        <v/>
      </c>
      <c r="AI186" s="620" t="str">
        <f t="shared" si="1"/>
        <v/>
      </c>
      <c r="AJ186" s="621" t="str">
        <f t="shared" si="2"/>
        <v/>
      </c>
      <c r="AK186" s="622"/>
      <c r="AL186" s="622"/>
      <c r="AM186" s="514"/>
      <c r="AN186" s="514"/>
      <c r="AO186" s="514"/>
      <c r="AP186" s="514"/>
      <c r="AQ186" s="514"/>
      <c r="AR186" s="514"/>
      <c r="AS186" s="514"/>
      <c r="AT186" s="514"/>
      <c r="AU186" s="2"/>
      <c r="AV186" s="2"/>
      <c r="AW186" s="2"/>
      <c r="AX186" s="2"/>
      <c r="AY186" s="2"/>
      <c r="AZ186" s="2"/>
    </row>
    <row r="187" ht="30.0" customHeight="1">
      <c r="A187" s="645">
        <v>174.0</v>
      </c>
      <c r="B187" s="646" t="str">
        <f>IF('基本情報入力シート'!C212="","",'基本情報入力シート'!C212)</f>
        <v/>
      </c>
      <c r="C187" s="40"/>
      <c r="D187" s="40"/>
      <c r="E187" s="40"/>
      <c r="F187" s="40"/>
      <c r="G187" s="40"/>
      <c r="H187" s="40"/>
      <c r="I187" s="56"/>
      <c r="J187" s="647" t="str">
        <f>IF('基本情報入力シート'!M212="","",'基本情報入力シート'!M212)</f>
        <v/>
      </c>
      <c r="K187" s="647" t="str">
        <f>IF('基本情報入力シート'!R212="","",'基本情報入力シート'!R212)</f>
        <v/>
      </c>
      <c r="L187" s="647" t="str">
        <f>IF('基本情報入力シート'!W212="","",'基本情報入力シート'!W212)</f>
        <v/>
      </c>
      <c r="M187" s="647" t="str">
        <f>IF('基本情報入力シート'!X212="","",'基本情報入力シート'!X212)</f>
        <v/>
      </c>
      <c r="N187" s="648" t="str">
        <f>IF('基本情報入力シート'!Y212="","",'基本情報入力シート'!Y212)</f>
        <v/>
      </c>
      <c r="O187" s="649"/>
      <c r="P187" s="650"/>
      <c r="Q187" s="651"/>
      <c r="R187" s="56"/>
      <c r="S187" s="652" t="str">
        <f>IFERROR(ROUNDDOWN(Q187*VLOOKUP(N187,'【参考】数式用'!$AR$2:$AW$50,MATCH(P187,'【参考】数式用'!$AT$4:$AW$4)+2,FALSE)*0.5, 0), "")</f>
        <v/>
      </c>
      <c r="T187" s="653"/>
      <c r="U187" s="654" t="str">
        <f>IFERROR(IF(AG187&lt;&gt;"",Q187*VLOOKUP(N187,'【参考】数式用'!$AG$2:$AL$50,MATCH(P187,'【参考】数式用'!$AI$4:$AL$4,0)+2,0), ""), "")</f>
        <v/>
      </c>
      <c r="V187" s="655"/>
      <c r="W187" s="656"/>
      <c r="X187" s="41"/>
      <c r="Y187" s="657"/>
      <c r="Z187" s="658"/>
      <c r="AA187" s="654" t="str">
        <f>IFERROR(IF(Y187="ー", "", ROUNDDOWN(Z187*VLOOKUP(N187,'【参考】数式用'!$AR$2:$AW$50,MATCH(Y187,'【参考】数式用'!$AT$4:$AW$4)+2,FALSE)*0.5, 0)), "")</f>
        <v/>
      </c>
      <c r="AB187" s="659"/>
      <c r="AC187" s="651" t="str">
        <f>IFERROR(IF(AG187&lt;&gt;"",Z187*VLOOKUP(N187,'【参考】数式用'!$AG$2:$AL$50,MATCH(Y187,'【参考】数式用'!$AI$4:$AL$4,0)+2,0), ""), "")</f>
        <v/>
      </c>
      <c r="AD187" s="56"/>
      <c r="AE187" s="660"/>
      <c r="AF187" s="661"/>
      <c r="AG187" s="618" t="str">
        <f>IFERROR(VLOOKUP(O187, '【参考】数式用'!$AY$5:$AY$13, 1, FALSE), "")</f>
        <v/>
      </c>
      <c r="AH187" s="619" t="str">
        <f>IFERROR(VLOOKUP(N187, '【参考】数式用'!$BA$2:$BB$50, 2, FALSE), "")</f>
        <v/>
      </c>
      <c r="AI187" s="620" t="str">
        <f t="shared" si="1"/>
        <v/>
      </c>
      <c r="AJ187" s="621" t="str">
        <f t="shared" si="2"/>
        <v/>
      </c>
      <c r="AK187" s="622"/>
      <c r="AL187" s="622"/>
      <c r="AM187" s="514"/>
      <c r="AN187" s="514"/>
      <c r="AO187" s="514"/>
      <c r="AP187" s="514"/>
      <c r="AQ187" s="514"/>
      <c r="AR187" s="514"/>
      <c r="AS187" s="514"/>
      <c r="AT187" s="514"/>
      <c r="AU187" s="2"/>
      <c r="AV187" s="2"/>
      <c r="AW187" s="2"/>
      <c r="AX187" s="2"/>
      <c r="AY187" s="2"/>
      <c r="AZ187" s="2"/>
    </row>
    <row r="188" ht="30.0" customHeight="1">
      <c r="A188" s="645">
        <v>175.0</v>
      </c>
      <c r="B188" s="646" t="str">
        <f>IF('基本情報入力シート'!C213="","",'基本情報入力シート'!C213)</f>
        <v/>
      </c>
      <c r="C188" s="40"/>
      <c r="D188" s="40"/>
      <c r="E188" s="40"/>
      <c r="F188" s="40"/>
      <c r="G188" s="40"/>
      <c r="H188" s="40"/>
      <c r="I188" s="56"/>
      <c r="J188" s="647" t="str">
        <f>IF('基本情報入力シート'!M213="","",'基本情報入力シート'!M213)</f>
        <v/>
      </c>
      <c r="K188" s="647" t="str">
        <f>IF('基本情報入力シート'!R213="","",'基本情報入力シート'!R213)</f>
        <v/>
      </c>
      <c r="L188" s="647" t="str">
        <f>IF('基本情報入力シート'!W213="","",'基本情報入力シート'!W213)</f>
        <v/>
      </c>
      <c r="M188" s="647" t="str">
        <f>IF('基本情報入力シート'!X213="","",'基本情報入力シート'!X213)</f>
        <v/>
      </c>
      <c r="N188" s="648" t="str">
        <f>IF('基本情報入力シート'!Y213="","",'基本情報入力シート'!Y213)</f>
        <v/>
      </c>
      <c r="O188" s="649"/>
      <c r="P188" s="650"/>
      <c r="Q188" s="651"/>
      <c r="R188" s="56"/>
      <c r="S188" s="652" t="str">
        <f>IFERROR(ROUNDDOWN(Q188*VLOOKUP(N188,'【参考】数式用'!$AR$2:$AW$50,MATCH(P188,'【参考】数式用'!$AT$4:$AW$4)+2,FALSE)*0.5, 0), "")</f>
        <v/>
      </c>
      <c r="T188" s="653"/>
      <c r="U188" s="654" t="str">
        <f>IFERROR(IF(AG188&lt;&gt;"",Q188*VLOOKUP(N188,'【参考】数式用'!$AG$2:$AL$50,MATCH(P188,'【参考】数式用'!$AI$4:$AL$4,0)+2,0), ""), "")</f>
        <v/>
      </c>
      <c r="V188" s="655"/>
      <c r="W188" s="656"/>
      <c r="X188" s="41"/>
      <c r="Y188" s="657"/>
      <c r="Z188" s="658"/>
      <c r="AA188" s="654" t="str">
        <f>IFERROR(IF(Y188="ー", "", ROUNDDOWN(Z188*VLOOKUP(N188,'【参考】数式用'!$AR$2:$AW$50,MATCH(Y188,'【参考】数式用'!$AT$4:$AW$4)+2,FALSE)*0.5, 0)), "")</f>
        <v/>
      </c>
      <c r="AB188" s="659"/>
      <c r="AC188" s="651" t="str">
        <f>IFERROR(IF(AG188&lt;&gt;"",Z188*VLOOKUP(N188,'【参考】数式用'!$AG$2:$AL$50,MATCH(Y188,'【参考】数式用'!$AI$4:$AL$4,0)+2,0), ""), "")</f>
        <v/>
      </c>
      <c r="AD188" s="56"/>
      <c r="AE188" s="660"/>
      <c r="AF188" s="661"/>
      <c r="AG188" s="618" t="str">
        <f>IFERROR(VLOOKUP(O188, '【参考】数式用'!$AY$5:$AY$13, 1, FALSE), "")</f>
        <v/>
      </c>
      <c r="AH188" s="619" t="str">
        <f>IFERROR(VLOOKUP(N188, '【参考】数式用'!$BA$2:$BB$50, 2, FALSE), "")</f>
        <v/>
      </c>
      <c r="AI188" s="620" t="str">
        <f t="shared" si="1"/>
        <v/>
      </c>
      <c r="AJ188" s="621" t="str">
        <f t="shared" si="2"/>
        <v/>
      </c>
      <c r="AK188" s="622"/>
      <c r="AL188" s="622"/>
      <c r="AM188" s="514"/>
      <c r="AN188" s="514"/>
      <c r="AO188" s="514"/>
      <c r="AP188" s="514"/>
      <c r="AQ188" s="514"/>
      <c r="AR188" s="514"/>
      <c r="AS188" s="514"/>
      <c r="AT188" s="514"/>
      <c r="AU188" s="2"/>
      <c r="AV188" s="2"/>
      <c r="AW188" s="2"/>
      <c r="AX188" s="2"/>
      <c r="AY188" s="2"/>
      <c r="AZ188" s="2"/>
    </row>
    <row r="189" ht="30.0" customHeight="1">
      <c r="A189" s="645">
        <v>176.0</v>
      </c>
      <c r="B189" s="646" t="str">
        <f>IF('基本情報入力シート'!C214="","",'基本情報入力シート'!C214)</f>
        <v/>
      </c>
      <c r="C189" s="40"/>
      <c r="D189" s="40"/>
      <c r="E189" s="40"/>
      <c r="F189" s="40"/>
      <c r="G189" s="40"/>
      <c r="H189" s="40"/>
      <c r="I189" s="56"/>
      <c r="J189" s="647" t="str">
        <f>IF('基本情報入力シート'!M214="","",'基本情報入力シート'!M214)</f>
        <v/>
      </c>
      <c r="K189" s="647" t="str">
        <f>IF('基本情報入力シート'!R214="","",'基本情報入力シート'!R214)</f>
        <v/>
      </c>
      <c r="L189" s="647" t="str">
        <f>IF('基本情報入力シート'!W214="","",'基本情報入力シート'!W214)</f>
        <v/>
      </c>
      <c r="M189" s="647" t="str">
        <f>IF('基本情報入力シート'!X214="","",'基本情報入力シート'!X214)</f>
        <v/>
      </c>
      <c r="N189" s="648" t="str">
        <f>IF('基本情報入力シート'!Y214="","",'基本情報入力シート'!Y214)</f>
        <v/>
      </c>
      <c r="O189" s="649"/>
      <c r="P189" s="650"/>
      <c r="Q189" s="651"/>
      <c r="R189" s="56"/>
      <c r="S189" s="652" t="str">
        <f>IFERROR(ROUNDDOWN(Q189*VLOOKUP(N189,'【参考】数式用'!$AR$2:$AW$50,MATCH(P189,'【参考】数式用'!$AT$4:$AW$4)+2,FALSE)*0.5, 0), "")</f>
        <v/>
      </c>
      <c r="T189" s="653"/>
      <c r="U189" s="654" t="str">
        <f>IFERROR(IF(AG189&lt;&gt;"",Q189*VLOOKUP(N189,'【参考】数式用'!$AG$2:$AL$50,MATCH(P189,'【参考】数式用'!$AI$4:$AL$4,0)+2,0), ""), "")</f>
        <v/>
      </c>
      <c r="V189" s="655"/>
      <c r="W189" s="656"/>
      <c r="X189" s="41"/>
      <c r="Y189" s="657"/>
      <c r="Z189" s="658"/>
      <c r="AA189" s="654" t="str">
        <f>IFERROR(IF(Y189="ー", "", ROUNDDOWN(Z189*VLOOKUP(N189,'【参考】数式用'!$AR$2:$AW$50,MATCH(Y189,'【参考】数式用'!$AT$4:$AW$4)+2,FALSE)*0.5, 0)), "")</f>
        <v/>
      </c>
      <c r="AB189" s="659"/>
      <c r="AC189" s="651" t="str">
        <f>IFERROR(IF(AG189&lt;&gt;"",Z189*VLOOKUP(N189,'【参考】数式用'!$AG$2:$AL$50,MATCH(Y189,'【参考】数式用'!$AI$4:$AL$4,0)+2,0), ""), "")</f>
        <v/>
      </c>
      <c r="AD189" s="56"/>
      <c r="AE189" s="660"/>
      <c r="AF189" s="661"/>
      <c r="AG189" s="618" t="str">
        <f>IFERROR(VLOOKUP(O189, '【参考】数式用'!$AY$5:$AY$13, 1, FALSE), "")</f>
        <v/>
      </c>
      <c r="AH189" s="619" t="str">
        <f>IFERROR(VLOOKUP(N189, '【参考】数式用'!$BA$2:$BB$50, 2, FALSE), "")</f>
        <v/>
      </c>
      <c r="AI189" s="620" t="str">
        <f t="shared" si="1"/>
        <v/>
      </c>
      <c r="AJ189" s="621" t="str">
        <f t="shared" si="2"/>
        <v/>
      </c>
      <c r="AK189" s="622"/>
      <c r="AL189" s="622"/>
      <c r="AM189" s="514"/>
      <c r="AN189" s="514"/>
      <c r="AO189" s="514"/>
      <c r="AP189" s="514"/>
      <c r="AQ189" s="514"/>
      <c r="AR189" s="514"/>
      <c r="AS189" s="514"/>
      <c r="AT189" s="514"/>
      <c r="AU189" s="2"/>
      <c r="AV189" s="2"/>
      <c r="AW189" s="2"/>
      <c r="AX189" s="2"/>
      <c r="AY189" s="2"/>
      <c r="AZ189" s="2"/>
    </row>
    <row r="190" ht="30.0" customHeight="1">
      <c r="A190" s="645">
        <v>177.0</v>
      </c>
      <c r="B190" s="646" t="str">
        <f>IF('基本情報入力シート'!C215="","",'基本情報入力シート'!C215)</f>
        <v/>
      </c>
      <c r="C190" s="40"/>
      <c r="D190" s="40"/>
      <c r="E190" s="40"/>
      <c r="F190" s="40"/>
      <c r="G190" s="40"/>
      <c r="H190" s="40"/>
      <c r="I190" s="56"/>
      <c r="J190" s="647" t="str">
        <f>IF('基本情報入力シート'!M215="","",'基本情報入力シート'!M215)</f>
        <v/>
      </c>
      <c r="K190" s="647" t="str">
        <f>IF('基本情報入力シート'!R215="","",'基本情報入力シート'!R215)</f>
        <v/>
      </c>
      <c r="L190" s="647" t="str">
        <f>IF('基本情報入力シート'!W215="","",'基本情報入力シート'!W215)</f>
        <v/>
      </c>
      <c r="M190" s="647" t="str">
        <f>IF('基本情報入力シート'!X215="","",'基本情報入力シート'!X215)</f>
        <v/>
      </c>
      <c r="N190" s="648" t="str">
        <f>IF('基本情報入力シート'!Y215="","",'基本情報入力シート'!Y215)</f>
        <v/>
      </c>
      <c r="O190" s="649"/>
      <c r="P190" s="650"/>
      <c r="Q190" s="651"/>
      <c r="R190" s="56"/>
      <c r="S190" s="652" t="str">
        <f>IFERROR(ROUNDDOWN(Q190*VLOOKUP(N190,'【参考】数式用'!$AR$2:$AW$50,MATCH(P190,'【参考】数式用'!$AT$4:$AW$4)+2,FALSE)*0.5, 0), "")</f>
        <v/>
      </c>
      <c r="T190" s="653"/>
      <c r="U190" s="654" t="str">
        <f>IFERROR(IF(AG190&lt;&gt;"",Q190*VLOOKUP(N190,'【参考】数式用'!$AG$2:$AL$50,MATCH(P190,'【参考】数式用'!$AI$4:$AL$4,0)+2,0), ""), "")</f>
        <v/>
      </c>
      <c r="V190" s="655"/>
      <c r="W190" s="656"/>
      <c r="X190" s="41"/>
      <c r="Y190" s="657"/>
      <c r="Z190" s="658"/>
      <c r="AA190" s="654" t="str">
        <f>IFERROR(IF(Y190="ー", "", ROUNDDOWN(Z190*VLOOKUP(N190,'【参考】数式用'!$AR$2:$AW$50,MATCH(Y190,'【参考】数式用'!$AT$4:$AW$4)+2,FALSE)*0.5, 0)), "")</f>
        <v/>
      </c>
      <c r="AB190" s="659"/>
      <c r="AC190" s="651" t="str">
        <f>IFERROR(IF(AG190&lt;&gt;"",Z190*VLOOKUP(N190,'【参考】数式用'!$AG$2:$AL$50,MATCH(Y190,'【参考】数式用'!$AI$4:$AL$4,0)+2,0), ""), "")</f>
        <v/>
      </c>
      <c r="AD190" s="56"/>
      <c r="AE190" s="660"/>
      <c r="AF190" s="661"/>
      <c r="AG190" s="618" t="str">
        <f>IFERROR(VLOOKUP(O190, '【参考】数式用'!$AY$5:$AY$13, 1, FALSE), "")</f>
        <v/>
      </c>
      <c r="AH190" s="619" t="str">
        <f>IFERROR(VLOOKUP(N190, '【参考】数式用'!$BA$2:$BB$50, 2, FALSE), "")</f>
        <v/>
      </c>
      <c r="AI190" s="620" t="str">
        <f t="shared" si="1"/>
        <v/>
      </c>
      <c r="AJ190" s="621" t="str">
        <f t="shared" si="2"/>
        <v/>
      </c>
      <c r="AK190" s="622"/>
      <c r="AL190" s="622"/>
      <c r="AM190" s="514"/>
      <c r="AN190" s="514"/>
      <c r="AO190" s="514"/>
      <c r="AP190" s="514"/>
      <c r="AQ190" s="514"/>
      <c r="AR190" s="514"/>
      <c r="AS190" s="514"/>
      <c r="AT190" s="514"/>
      <c r="AU190" s="2"/>
      <c r="AV190" s="2"/>
      <c r="AW190" s="2"/>
      <c r="AX190" s="2"/>
      <c r="AY190" s="2"/>
      <c r="AZ190" s="2"/>
    </row>
    <row r="191" ht="30.0" customHeight="1">
      <c r="A191" s="645">
        <v>178.0</v>
      </c>
      <c r="B191" s="646" t="str">
        <f>IF('基本情報入力シート'!C216="","",'基本情報入力シート'!C216)</f>
        <v/>
      </c>
      <c r="C191" s="40"/>
      <c r="D191" s="40"/>
      <c r="E191" s="40"/>
      <c r="F191" s="40"/>
      <c r="G191" s="40"/>
      <c r="H191" s="40"/>
      <c r="I191" s="56"/>
      <c r="J191" s="647" t="str">
        <f>IF('基本情報入力シート'!M216="","",'基本情報入力シート'!M216)</f>
        <v/>
      </c>
      <c r="K191" s="647" t="str">
        <f>IF('基本情報入力シート'!R216="","",'基本情報入力シート'!R216)</f>
        <v/>
      </c>
      <c r="L191" s="647" t="str">
        <f>IF('基本情報入力シート'!W216="","",'基本情報入力シート'!W216)</f>
        <v/>
      </c>
      <c r="M191" s="647" t="str">
        <f>IF('基本情報入力シート'!X216="","",'基本情報入力シート'!X216)</f>
        <v/>
      </c>
      <c r="N191" s="648" t="str">
        <f>IF('基本情報入力シート'!Y216="","",'基本情報入力シート'!Y216)</f>
        <v/>
      </c>
      <c r="O191" s="649"/>
      <c r="P191" s="650"/>
      <c r="Q191" s="651"/>
      <c r="R191" s="56"/>
      <c r="S191" s="652" t="str">
        <f>IFERROR(ROUNDDOWN(Q191*VLOOKUP(N191,'【参考】数式用'!$AR$2:$AW$50,MATCH(P191,'【参考】数式用'!$AT$4:$AW$4)+2,FALSE)*0.5, 0), "")</f>
        <v/>
      </c>
      <c r="T191" s="653"/>
      <c r="U191" s="654" t="str">
        <f>IFERROR(IF(AG191&lt;&gt;"",Q191*VLOOKUP(N191,'【参考】数式用'!$AG$2:$AL$50,MATCH(P191,'【参考】数式用'!$AI$4:$AL$4,0)+2,0), ""), "")</f>
        <v/>
      </c>
      <c r="V191" s="655"/>
      <c r="W191" s="656"/>
      <c r="X191" s="41"/>
      <c r="Y191" s="657"/>
      <c r="Z191" s="658"/>
      <c r="AA191" s="654" t="str">
        <f>IFERROR(IF(Y191="ー", "", ROUNDDOWN(Z191*VLOOKUP(N191,'【参考】数式用'!$AR$2:$AW$50,MATCH(Y191,'【参考】数式用'!$AT$4:$AW$4)+2,FALSE)*0.5, 0)), "")</f>
        <v/>
      </c>
      <c r="AB191" s="659"/>
      <c r="AC191" s="651" t="str">
        <f>IFERROR(IF(AG191&lt;&gt;"",Z191*VLOOKUP(N191,'【参考】数式用'!$AG$2:$AL$50,MATCH(Y191,'【参考】数式用'!$AI$4:$AL$4,0)+2,0), ""), "")</f>
        <v/>
      </c>
      <c r="AD191" s="56"/>
      <c r="AE191" s="660"/>
      <c r="AF191" s="661"/>
      <c r="AG191" s="618" t="str">
        <f>IFERROR(VLOOKUP(O191, '【参考】数式用'!$AY$5:$AY$13, 1, FALSE), "")</f>
        <v/>
      </c>
      <c r="AH191" s="619" t="str">
        <f>IFERROR(VLOOKUP(N191, '【参考】数式用'!$BA$2:$BB$50, 2, FALSE), "")</f>
        <v/>
      </c>
      <c r="AI191" s="620" t="str">
        <f t="shared" si="1"/>
        <v/>
      </c>
      <c r="AJ191" s="621" t="str">
        <f t="shared" si="2"/>
        <v/>
      </c>
      <c r="AK191" s="622"/>
      <c r="AL191" s="622"/>
      <c r="AM191" s="514"/>
      <c r="AN191" s="514"/>
      <c r="AO191" s="514"/>
      <c r="AP191" s="514"/>
      <c r="AQ191" s="514"/>
      <c r="AR191" s="514"/>
      <c r="AS191" s="514"/>
      <c r="AT191" s="514"/>
      <c r="AU191" s="2"/>
      <c r="AV191" s="2"/>
      <c r="AW191" s="2"/>
      <c r="AX191" s="2"/>
      <c r="AY191" s="2"/>
      <c r="AZ191" s="2"/>
    </row>
    <row r="192" ht="30.0" customHeight="1">
      <c r="A192" s="645">
        <v>179.0</v>
      </c>
      <c r="B192" s="646" t="str">
        <f>IF('基本情報入力シート'!C217="","",'基本情報入力シート'!C217)</f>
        <v/>
      </c>
      <c r="C192" s="40"/>
      <c r="D192" s="40"/>
      <c r="E192" s="40"/>
      <c r="F192" s="40"/>
      <c r="G192" s="40"/>
      <c r="H192" s="40"/>
      <c r="I192" s="56"/>
      <c r="J192" s="647" t="str">
        <f>IF('基本情報入力シート'!M217="","",'基本情報入力シート'!M217)</f>
        <v/>
      </c>
      <c r="K192" s="647" t="str">
        <f>IF('基本情報入力シート'!R217="","",'基本情報入力シート'!R217)</f>
        <v/>
      </c>
      <c r="L192" s="647" t="str">
        <f>IF('基本情報入力シート'!W217="","",'基本情報入力シート'!W217)</f>
        <v/>
      </c>
      <c r="M192" s="647" t="str">
        <f>IF('基本情報入力シート'!X217="","",'基本情報入力シート'!X217)</f>
        <v/>
      </c>
      <c r="N192" s="648" t="str">
        <f>IF('基本情報入力シート'!Y217="","",'基本情報入力シート'!Y217)</f>
        <v/>
      </c>
      <c r="O192" s="649"/>
      <c r="P192" s="650"/>
      <c r="Q192" s="651"/>
      <c r="R192" s="56"/>
      <c r="S192" s="652" t="str">
        <f>IFERROR(ROUNDDOWN(Q192*VLOOKUP(N192,'【参考】数式用'!$AR$2:$AW$50,MATCH(P192,'【参考】数式用'!$AT$4:$AW$4)+2,FALSE)*0.5, 0), "")</f>
        <v/>
      </c>
      <c r="T192" s="653"/>
      <c r="U192" s="654" t="str">
        <f>IFERROR(IF(AG192&lt;&gt;"",Q192*VLOOKUP(N192,'【参考】数式用'!$AG$2:$AL$50,MATCH(P192,'【参考】数式用'!$AI$4:$AL$4,0)+2,0), ""), "")</f>
        <v/>
      </c>
      <c r="V192" s="655"/>
      <c r="W192" s="656"/>
      <c r="X192" s="41"/>
      <c r="Y192" s="657"/>
      <c r="Z192" s="658"/>
      <c r="AA192" s="654" t="str">
        <f>IFERROR(IF(Y192="ー", "", ROUNDDOWN(Z192*VLOOKUP(N192,'【参考】数式用'!$AR$2:$AW$50,MATCH(Y192,'【参考】数式用'!$AT$4:$AW$4)+2,FALSE)*0.5, 0)), "")</f>
        <v/>
      </c>
      <c r="AB192" s="659"/>
      <c r="AC192" s="651" t="str">
        <f>IFERROR(IF(AG192&lt;&gt;"",Z192*VLOOKUP(N192,'【参考】数式用'!$AG$2:$AL$50,MATCH(Y192,'【参考】数式用'!$AI$4:$AL$4,0)+2,0), ""), "")</f>
        <v/>
      </c>
      <c r="AD192" s="56"/>
      <c r="AE192" s="660"/>
      <c r="AF192" s="661"/>
      <c r="AG192" s="618" t="str">
        <f>IFERROR(VLOOKUP(O192, '【参考】数式用'!$AY$5:$AY$13, 1, FALSE), "")</f>
        <v/>
      </c>
      <c r="AH192" s="619" t="str">
        <f>IFERROR(VLOOKUP(N192, '【参考】数式用'!$BA$2:$BB$50, 2, FALSE), "")</f>
        <v/>
      </c>
      <c r="AI192" s="620" t="str">
        <f t="shared" si="1"/>
        <v/>
      </c>
      <c r="AJ192" s="621" t="str">
        <f t="shared" si="2"/>
        <v/>
      </c>
      <c r="AK192" s="622"/>
      <c r="AL192" s="622"/>
      <c r="AM192" s="514"/>
      <c r="AN192" s="514"/>
      <c r="AO192" s="514"/>
      <c r="AP192" s="514"/>
      <c r="AQ192" s="514"/>
      <c r="AR192" s="514"/>
      <c r="AS192" s="514"/>
      <c r="AT192" s="514"/>
      <c r="AU192" s="2"/>
      <c r="AV192" s="2"/>
      <c r="AW192" s="2"/>
      <c r="AX192" s="2"/>
      <c r="AY192" s="2"/>
      <c r="AZ192" s="2"/>
    </row>
    <row r="193" ht="30.0" customHeight="1">
      <c r="A193" s="645">
        <v>180.0</v>
      </c>
      <c r="B193" s="646" t="str">
        <f>IF('基本情報入力シート'!C218="","",'基本情報入力シート'!C218)</f>
        <v/>
      </c>
      <c r="C193" s="40"/>
      <c r="D193" s="40"/>
      <c r="E193" s="40"/>
      <c r="F193" s="40"/>
      <c r="G193" s="40"/>
      <c r="H193" s="40"/>
      <c r="I193" s="56"/>
      <c r="J193" s="647" t="str">
        <f>IF('基本情報入力シート'!M218="","",'基本情報入力シート'!M218)</f>
        <v/>
      </c>
      <c r="K193" s="647" t="str">
        <f>IF('基本情報入力シート'!R218="","",'基本情報入力シート'!R218)</f>
        <v/>
      </c>
      <c r="L193" s="647" t="str">
        <f>IF('基本情報入力シート'!W218="","",'基本情報入力シート'!W218)</f>
        <v/>
      </c>
      <c r="M193" s="647" t="str">
        <f>IF('基本情報入力シート'!X218="","",'基本情報入力シート'!X218)</f>
        <v/>
      </c>
      <c r="N193" s="648" t="str">
        <f>IF('基本情報入力シート'!Y218="","",'基本情報入力シート'!Y218)</f>
        <v/>
      </c>
      <c r="O193" s="649"/>
      <c r="P193" s="650"/>
      <c r="Q193" s="651"/>
      <c r="R193" s="56"/>
      <c r="S193" s="652" t="str">
        <f>IFERROR(ROUNDDOWN(Q193*VLOOKUP(N193,'【参考】数式用'!$AR$2:$AW$50,MATCH(P193,'【参考】数式用'!$AT$4:$AW$4)+2,FALSE)*0.5, 0), "")</f>
        <v/>
      </c>
      <c r="T193" s="653"/>
      <c r="U193" s="654" t="str">
        <f>IFERROR(IF(AG193&lt;&gt;"",Q193*VLOOKUP(N193,'【参考】数式用'!$AG$2:$AL$50,MATCH(P193,'【参考】数式用'!$AI$4:$AL$4,0)+2,0), ""), "")</f>
        <v/>
      </c>
      <c r="V193" s="655"/>
      <c r="W193" s="656"/>
      <c r="X193" s="41"/>
      <c r="Y193" s="657"/>
      <c r="Z193" s="658"/>
      <c r="AA193" s="654" t="str">
        <f>IFERROR(IF(Y193="ー", "", ROUNDDOWN(Z193*VLOOKUP(N193,'【参考】数式用'!$AR$2:$AW$50,MATCH(Y193,'【参考】数式用'!$AT$4:$AW$4)+2,FALSE)*0.5, 0)), "")</f>
        <v/>
      </c>
      <c r="AB193" s="659"/>
      <c r="AC193" s="651" t="str">
        <f>IFERROR(IF(AG193&lt;&gt;"",Z193*VLOOKUP(N193,'【参考】数式用'!$AG$2:$AL$50,MATCH(Y193,'【参考】数式用'!$AI$4:$AL$4,0)+2,0), ""), "")</f>
        <v/>
      </c>
      <c r="AD193" s="56"/>
      <c r="AE193" s="660"/>
      <c r="AF193" s="661"/>
      <c r="AG193" s="618" t="str">
        <f>IFERROR(VLOOKUP(O193, '【参考】数式用'!$AY$5:$AY$13, 1, FALSE), "")</f>
        <v/>
      </c>
      <c r="AH193" s="619" t="str">
        <f>IFERROR(VLOOKUP(N193, '【参考】数式用'!$BA$2:$BB$50, 2, FALSE), "")</f>
        <v/>
      </c>
      <c r="AI193" s="620" t="str">
        <f t="shared" si="1"/>
        <v/>
      </c>
      <c r="AJ193" s="621" t="str">
        <f t="shared" si="2"/>
        <v/>
      </c>
      <c r="AK193" s="622"/>
      <c r="AL193" s="622"/>
      <c r="AM193" s="514"/>
      <c r="AN193" s="514"/>
      <c r="AO193" s="514"/>
      <c r="AP193" s="514"/>
      <c r="AQ193" s="514"/>
      <c r="AR193" s="514"/>
      <c r="AS193" s="514"/>
      <c r="AT193" s="514"/>
      <c r="AU193" s="2"/>
      <c r="AV193" s="2"/>
      <c r="AW193" s="2"/>
      <c r="AX193" s="2"/>
      <c r="AY193" s="2"/>
      <c r="AZ193" s="2"/>
    </row>
    <row r="194" ht="30.0" customHeight="1">
      <c r="A194" s="645">
        <v>181.0</v>
      </c>
      <c r="B194" s="646" t="str">
        <f>IF('基本情報入力シート'!C219="","",'基本情報入力シート'!C219)</f>
        <v/>
      </c>
      <c r="C194" s="40"/>
      <c r="D194" s="40"/>
      <c r="E194" s="40"/>
      <c r="F194" s="40"/>
      <c r="G194" s="40"/>
      <c r="H194" s="40"/>
      <c r="I194" s="56"/>
      <c r="J194" s="647" t="str">
        <f>IF('基本情報入力シート'!M219="","",'基本情報入力シート'!M219)</f>
        <v/>
      </c>
      <c r="K194" s="647" t="str">
        <f>IF('基本情報入力シート'!R219="","",'基本情報入力シート'!R219)</f>
        <v/>
      </c>
      <c r="L194" s="647" t="str">
        <f>IF('基本情報入力シート'!W219="","",'基本情報入力シート'!W219)</f>
        <v/>
      </c>
      <c r="M194" s="647" t="str">
        <f>IF('基本情報入力シート'!X219="","",'基本情報入力シート'!X219)</f>
        <v/>
      </c>
      <c r="N194" s="648" t="str">
        <f>IF('基本情報入力シート'!Y219="","",'基本情報入力シート'!Y219)</f>
        <v/>
      </c>
      <c r="O194" s="649"/>
      <c r="P194" s="650"/>
      <c r="Q194" s="651"/>
      <c r="R194" s="56"/>
      <c r="S194" s="652" t="str">
        <f>IFERROR(ROUNDDOWN(Q194*VLOOKUP(N194,'【参考】数式用'!$AR$2:$AW$50,MATCH(P194,'【参考】数式用'!$AT$4:$AW$4)+2,FALSE)*0.5, 0), "")</f>
        <v/>
      </c>
      <c r="T194" s="653"/>
      <c r="U194" s="654" t="str">
        <f>IFERROR(IF(AG194&lt;&gt;"",Q194*VLOOKUP(N194,'【参考】数式用'!$AG$2:$AL$50,MATCH(P194,'【参考】数式用'!$AI$4:$AL$4,0)+2,0), ""), "")</f>
        <v/>
      </c>
      <c r="V194" s="655"/>
      <c r="W194" s="656"/>
      <c r="X194" s="41"/>
      <c r="Y194" s="657"/>
      <c r="Z194" s="658"/>
      <c r="AA194" s="654" t="str">
        <f>IFERROR(IF(Y194="ー", "", ROUNDDOWN(Z194*VLOOKUP(N194,'【参考】数式用'!$AR$2:$AW$50,MATCH(Y194,'【参考】数式用'!$AT$4:$AW$4)+2,FALSE)*0.5, 0)), "")</f>
        <v/>
      </c>
      <c r="AB194" s="659"/>
      <c r="AC194" s="651" t="str">
        <f>IFERROR(IF(AG194&lt;&gt;"",Z194*VLOOKUP(N194,'【参考】数式用'!$AG$2:$AL$50,MATCH(Y194,'【参考】数式用'!$AI$4:$AL$4,0)+2,0), ""), "")</f>
        <v/>
      </c>
      <c r="AD194" s="56"/>
      <c r="AE194" s="660"/>
      <c r="AF194" s="661"/>
      <c r="AG194" s="618" t="str">
        <f>IFERROR(VLOOKUP(O194, '【参考】数式用'!$AY$5:$AY$13, 1, FALSE), "")</f>
        <v/>
      </c>
      <c r="AH194" s="619" t="str">
        <f>IFERROR(VLOOKUP(N194, '【参考】数式用'!$BA$2:$BB$50, 2, FALSE), "")</f>
        <v/>
      </c>
      <c r="AI194" s="620" t="str">
        <f t="shared" si="1"/>
        <v/>
      </c>
      <c r="AJ194" s="621" t="str">
        <f t="shared" si="2"/>
        <v/>
      </c>
      <c r="AK194" s="622"/>
      <c r="AL194" s="622"/>
      <c r="AM194" s="514"/>
      <c r="AN194" s="514"/>
      <c r="AO194" s="514"/>
      <c r="AP194" s="514"/>
      <c r="AQ194" s="514"/>
      <c r="AR194" s="514"/>
      <c r="AS194" s="514"/>
      <c r="AT194" s="514"/>
      <c r="AU194" s="2"/>
      <c r="AV194" s="2"/>
      <c r="AW194" s="2"/>
      <c r="AX194" s="2"/>
      <c r="AY194" s="2"/>
      <c r="AZ194" s="2"/>
    </row>
    <row r="195" ht="30.0" customHeight="1">
      <c r="A195" s="645">
        <v>182.0</v>
      </c>
      <c r="B195" s="646" t="str">
        <f>IF('基本情報入力シート'!C220="","",'基本情報入力シート'!C220)</f>
        <v/>
      </c>
      <c r="C195" s="40"/>
      <c r="D195" s="40"/>
      <c r="E195" s="40"/>
      <c r="F195" s="40"/>
      <c r="G195" s="40"/>
      <c r="H195" s="40"/>
      <c r="I195" s="56"/>
      <c r="J195" s="647" t="str">
        <f>IF('基本情報入力シート'!M220="","",'基本情報入力シート'!M220)</f>
        <v/>
      </c>
      <c r="K195" s="647" t="str">
        <f>IF('基本情報入力シート'!R220="","",'基本情報入力シート'!R220)</f>
        <v/>
      </c>
      <c r="L195" s="647" t="str">
        <f>IF('基本情報入力シート'!W220="","",'基本情報入力シート'!W220)</f>
        <v/>
      </c>
      <c r="M195" s="647" t="str">
        <f>IF('基本情報入力シート'!X220="","",'基本情報入力シート'!X220)</f>
        <v/>
      </c>
      <c r="N195" s="648" t="str">
        <f>IF('基本情報入力シート'!Y220="","",'基本情報入力シート'!Y220)</f>
        <v/>
      </c>
      <c r="O195" s="649"/>
      <c r="P195" s="650"/>
      <c r="Q195" s="651"/>
      <c r="R195" s="56"/>
      <c r="S195" s="652" t="str">
        <f>IFERROR(ROUNDDOWN(Q195*VLOOKUP(N195,'【参考】数式用'!$AR$2:$AW$50,MATCH(P195,'【参考】数式用'!$AT$4:$AW$4)+2,FALSE)*0.5, 0), "")</f>
        <v/>
      </c>
      <c r="T195" s="653"/>
      <c r="U195" s="654" t="str">
        <f>IFERROR(IF(AG195&lt;&gt;"",Q195*VLOOKUP(N195,'【参考】数式用'!$AG$2:$AL$50,MATCH(P195,'【参考】数式用'!$AI$4:$AL$4,0)+2,0), ""), "")</f>
        <v/>
      </c>
      <c r="V195" s="655"/>
      <c r="W195" s="656"/>
      <c r="X195" s="41"/>
      <c r="Y195" s="657"/>
      <c r="Z195" s="658"/>
      <c r="AA195" s="654" t="str">
        <f>IFERROR(IF(Y195="ー", "", ROUNDDOWN(Z195*VLOOKUP(N195,'【参考】数式用'!$AR$2:$AW$50,MATCH(Y195,'【参考】数式用'!$AT$4:$AW$4)+2,FALSE)*0.5, 0)), "")</f>
        <v/>
      </c>
      <c r="AB195" s="659"/>
      <c r="AC195" s="651" t="str">
        <f>IFERROR(IF(AG195&lt;&gt;"",Z195*VLOOKUP(N195,'【参考】数式用'!$AG$2:$AL$50,MATCH(Y195,'【参考】数式用'!$AI$4:$AL$4,0)+2,0), ""), "")</f>
        <v/>
      </c>
      <c r="AD195" s="56"/>
      <c r="AE195" s="660"/>
      <c r="AF195" s="661"/>
      <c r="AG195" s="618" t="str">
        <f>IFERROR(VLOOKUP(O195, '【参考】数式用'!$AY$5:$AY$13, 1, FALSE), "")</f>
        <v/>
      </c>
      <c r="AH195" s="619" t="str">
        <f>IFERROR(VLOOKUP(N195, '【参考】数式用'!$BA$2:$BB$50, 2, FALSE), "")</f>
        <v/>
      </c>
      <c r="AI195" s="620" t="str">
        <f t="shared" si="1"/>
        <v/>
      </c>
      <c r="AJ195" s="621" t="str">
        <f t="shared" si="2"/>
        <v/>
      </c>
      <c r="AK195" s="622"/>
      <c r="AL195" s="622"/>
      <c r="AM195" s="514"/>
      <c r="AN195" s="514"/>
      <c r="AO195" s="514"/>
      <c r="AP195" s="514"/>
      <c r="AQ195" s="514"/>
      <c r="AR195" s="514"/>
      <c r="AS195" s="514"/>
      <c r="AT195" s="514"/>
      <c r="AU195" s="2"/>
      <c r="AV195" s="2"/>
      <c r="AW195" s="2"/>
      <c r="AX195" s="2"/>
      <c r="AY195" s="2"/>
      <c r="AZ195" s="2"/>
    </row>
    <row r="196" ht="30.0" customHeight="1">
      <c r="A196" s="645">
        <v>183.0</v>
      </c>
      <c r="B196" s="646" t="str">
        <f>IF('基本情報入力シート'!C221="","",'基本情報入力シート'!C221)</f>
        <v/>
      </c>
      <c r="C196" s="40"/>
      <c r="D196" s="40"/>
      <c r="E196" s="40"/>
      <c r="F196" s="40"/>
      <c r="G196" s="40"/>
      <c r="H196" s="40"/>
      <c r="I196" s="56"/>
      <c r="J196" s="647" t="str">
        <f>IF('基本情報入力シート'!M221="","",'基本情報入力シート'!M221)</f>
        <v/>
      </c>
      <c r="K196" s="647" t="str">
        <f>IF('基本情報入力シート'!R221="","",'基本情報入力シート'!R221)</f>
        <v/>
      </c>
      <c r="L196" s="647" t="str">
        <f>IF('基本情報入力シート'!W221="","",'基本情報入力シート'!W221)</f>
        <v/>
      </c>
      <c r="M196" s="647" t="str">
        <f>IF('基本情報入力シート'!X221="","",'基本情報入力シート'!X221)</f>
        <v/>
      </c>
      <c r="N196" s="648" t="str">
        <f>IF('基本情報入力シート'!Y221="","",'基本情報入力シート'!Y221)</f>
        <v/>
      </c>
      <c r="O196" s="649"/>
      <c r="P196" s="650"/>
      <c r="Q196" s="651"/>
      <c r="R196" s="56"/>
      <c r="S196" s="652" t="str">
        <f>IFERROR(ROUNDDOWN(Q196*VLOOKUP(N196,'【参考】数式用'!$AR$2:$AW$50,MATCH(P196,'【参考】数式用'!$AT$4:$AW$4)+2,FALSE)*0.5, 0), "")</f>
        <v/>
      </c>
      <c r="T196" s="653"/>
      <c r="U196" s="654" t="str">
        <f>IFERROR(IF(AG196&lt;&gt;"",Q196*VLOOKUP(N196,'【参考】数式用'!$AG$2:$AL$50,MATCH(P196,'【参考】数式用'!$AI$4:$AL$4,0)+2,0), ""), "")</f>
        <v/>
      </c>
      <c r="V196" s="655"/>
      <c r="W196" s="656"/>
      <c r="X196" s="41"/>
      <c r="Y196" s="657"/>
      <c r="Z196" s="658"/>
      <c r="AA196" s="654" t="str">
        <f>IFERROR(IF(Y196="ー", "", ROUNDDOWN(Z196*VLOOKUP(N196,'【参考】数式用'!$AR$2:$AW$50,MATCH(Y196,'【参考】数式用'!$AT$4:$AW$4)+2,FALSE)*0.5, 0)), "")</f>
        <v/>
      </c>
      <c r="AB196" s="659"/>
      <c r="AC196" s="651" t="str">
        <f>IFERROR(IF(AG196&lt;&gt;"",Z196*VLOOKUP(N196,'【参考】数式用'!$AG$2:$AL$50,MATCH(Y196,'【参考】数式用'!$AI$4:$AL$4,0)+2,0), ""), "")</f>
        <v/>
      </c>
      <c r="AD196" s="56"/>
      <c r="AE196" s="660"/>
      <c r="AF196" s="661"/>
      <c r="AG196" s="618" t="str">
        <f>IFERROR(VLOOKUP(O196, '【参考】数式用'!$AY$5:$AY$13, 1, FALSE), "")</f>
        <v/>
      </c>
      <c r="AH196" s="619" t="str">
        <f>IFERROR(VLOOKUP(N196, '【参考】数式用'!$BA$2:$BB$50, 2, FALSE), "")</f>
        <v/>
      </c>
      <c r="AI196" s="620" t="str">
        <f t="shared" si="1"/>
        <v/>
      </c>
      <c r="AJ196" s="621" t="str">
        <f t="shared" si="2"/>
        <v/>
      </c>
      <c r="AK196" s="622"/>
      <c r="AL196" s="622"/>
      <c r="AM196" s="514"/>
      <c r="AN196" s="514"/>
      <c r="AO196" s="514"/>
      <c r="AP196" s="514"/>
      <c r="AQ196" s="514"/>
      <c r="AR196" s="514"/>
      <c r="AS196" s="514"/>
      <c r="AT196" s="514"/>
      <c r="AU196" s="2"/>
      <c r="AV196" s="2"/>
      <c r="AW196" s="2"/>
      <c r="AX196" s="2"/>
      <c r="AY196" s="2"/>
      <c r="AZ196" s="2"/>
    </row>
    <row r="197" ht="30.0" customHeight="1">
      <c r="A197" s="645">
        <v>184.0</v>
      </c>
      <c r="B197" s="646" t="str">
        <f>IF('基本情報入力シート'!C222="","",'基本情報入力シート'!C222)</f>
        <v/>
      </c>
      <c r="C197" s="40"/>
      <c r="D197" s="40"/>
      <c r="E197" s="40"/>
      <c r="F197" s="40"/>
      <c r="G197" s="40"/>
      <c r="H197" s="40"/>
      <c r="I197" s="56"/>
      <c r="J197" s="647" t="str">
        <f>IF('基本情報入力シート'!M222="","",'基本情報入力シート'!M222)</f>
        <v/>
      </c>
      <c r="K197" s="647" t="str">
        <f>IF('基本情報入力シート'!R222="","",'基本情報入力シート'!R222)</f>
        <v/>
      </c>
      <c r="L197" s="647" t="str">
        <f>IF('基本情報入力シート'!W222="","",'基本情報入力シート'!W222)</f>
        <v/>
      </c>
      <c r="M197" s="647" t="str">
        <f>IF('基本情報入力シート'!X222="","",'基本情報入力シート'!X222)</f>
        <v/>
      </c>
      <c r="N197" s="648" t="str">
        <f>IF('基本情報入力シート'!Y222="","",'基本情報入力シート'!Y222)</f>
        <v/>
      </c>
      <c r="O197" s="649"/>
      <c r="P197" s="650"/>
      <c r="Q197" s="651"/>
      <c r="R197" s="56"/>
      <c r="S197" s="652" t="str">
        <f>IFERROR(ROUNDDOWN(Q197*VLOOKUP(N197,'【参考】数式用'!$AR$2:$AW$50,MATCH(P197,'【参考】数式用'!$AT$4:$AW$4)+2,FALSE)*0.5, 0), "")</f>
        <v/>
      </c>
      <c r="T197" s="653"/>
      <c r="U197" s="654" t="str">
        <f>IFERROR(IF(AG197&lt;&gt;"",Q197*VLOOKUP(N197,'【参考】数式用'!$AG$2:$AL$50,MATCH(P197,'【参考】数式用'!$AI$4:$AL$4,0)+2,0), ""), "")</f>
        <v/>
      </c>
      <c r="V197" s="655"/>
      <c r="W197" s="656"/>
      <c r="X197" s="41"/>
      <c r="Y197" s="657"/>
      <c r="Z197" s="658"/>
      <c r="AA197" s="654" t="str">
        <f>IFERROR(IF(Y197="ー", "", ROUNDDOWN(Z197*VLOOKUP(N197,'【参考】数式用'!$AR$2:$AW$50,MATCH(Y197,'【参考】数式用'!$AT$4:$AW$4)+2,FALSE)*0.5, 0)), "")</f>
        <v/>
      </c>
      <c r="AB197" s="659"/>
      <c r="AC197" s="651" t="str">
        <f>IFERROR(IF(AG197&lt;&gt;"",Z197*VLOOKUP(N197,'【参考】数式用'!$AG$2:$AL$50,MATCH(Y197,'【参考】数式用'!$AI$4:$AL$4,0)+2,0), ""), "")</f>
        <v/>
      </c>
      <c r="AD197" s="56"/>
      <c r="AE197" s="660"/>
      <c r="AF197" s="661"/>
      <c r="AG197" s="618" t="str">
        <f>IFERROR(VLOOKUP(O197, '【参考】数式用'!$AY$5:$AY$13, 1, FALSE), "")</f>
        <v/>
      </c>
      <c r="AH197" s="619" t="str">
        <f>IFERROR(VLOOKUP(N197, '【参考】数式用'!$BA$2:$BB$50, 2, FALSE), "")</f>
        <v/>
      </c>
      <c r="AI197" s="620" t="str">
        <f t="shared" si="1"/>
        <v/>
      </c>
      <c r="AJ197" s="621" t="str">
        <f t="shared" si="2"/>
        <v/>
      </c>
      <c r="AK197" s="622"/>
      <c r="AL197" s="622"/>
      <c r="AM197" s="514"/>
      <c r="AN197" s="514"/>
      <c r="AO197" s="514"/>
      <c r="AP197" s="514"/>
      <c r="AQ197" s="514"/>
      <c r="AR197" s="514"/>
      <c r="AS197" s="514"/>
      <c r="AT197" s="514"/>
      <c r="AU197" s="2"/>
      <c r="AV197" s="2"/>
      <c r="AW197" s="2"/>
      <c r="AX197" s="2"/>
      <c r="AY197" s="2"/>
      <c r="AZ197" s="2"/>
    </row>
    <row r="198" ht="30.0" customHeight="1">
      <c r="A198" s="645">
        <v>185.0</v>
      </c>
      <c r="B198" s="646" t="str">
        <f>IF('基本情報入力シート'!C223="","",'基本情報入力シート'!C223)</f>
        <v/>
      </c>
      <c r="C198" s="40"/>
      <c r="D198" s="40"/>
      <c r="E198" s="40"/>
      <c r="F198" s="40"/>
      <c r="G198" s="40"/>
      <c r="H198" s="40"/>
      <c r="I198" s="56"/>
      <c r="J198" s="647" t="str">
        <f>IF('基本情報入力シート'!M223="","",'基本情報入力シート'!M223)</f>
        <v/>
      </c>
      <c r="K198" s="647" t="str">
        <f>IF('基本情報入力シート'!R223="","",'基本情報入力シート'!R223)</f>
        <v/>
      </c>
      <c r="L198" s="647" t="str">
        <f>IF('基本情報入力シート'!W223="","",'基本情報入力シート'!W223)</f>
        <v/>
      </c>
      <c r="M198" s="647" t="str">
        <f>IF('基本情報入力シート'!X223="","",'基本情報入力シート'!X223)</f>
        <v/>
      </c>
      <c r="N198" s="648" t="str">
        <f>IF('基本情報入力シート'!Y223="","",'基本情報入力シート'!Y223)</f>
        <v/>
      </c>
      <c r="O198" s="649"/>
      <c r="P198" s="650"/>
      <c r="Q198" s="651"/>
      <c r="R198" s="56"/>
      <c r="S198" s="652" t="str">
        <f>IFERROR(ROUNDDOWN(Q198*VLOOKUP(N198,'【参考】数式用'!$AR$2:$AW$50,MATCH(P198,'【参考】数式用'!$AT$4:$AW$4)+2,FALSE)*0.5, 0), "")</f>
        <v/>
      </c>
      <c r="T198" s="653"/>
      <c r="U198" s="654" t="str">
        <f>IFERROR(IF(AG198&lt;&gt;"",Q198*VLOOKUP(N198,'【参考】数式用'!$AG$2:$AL$50,MATCH(P198,'【参考】数式用'!$AI$4:$AL$4,0)+2,0), ""), "")</f>
        <v/>
      </c>
      <c r="V198" s="655"/>
      <c r="W198" s="656"/>
      <c r="X198" s="41"/>
      <c r="Y198" s="657"/>
      <c r="Z198" s="658"/>
      <c r="AA198" s="654" t="str">
        <f>IFERROR(IF(Y198="ー", "", ROUNDDOWN(Z198*VLOOKUP(N198,'【参考】数式用'!$AR$2:$AW$50,MATCH(Y198,'【参考】数式用'!$AT$4:$AW$4)+2,FALSE)*0.5, 0)), "")</f>
        <v/>
      </c>
      <c r="AB198" s="659"/>
      <c r="AC198" s="651" t="str">
        <f>IFERROR(IF(AG198&lt;&gt;"",Z198*VLOOKUP(N198,'【参考】数式用'!$AG$2:$AL$50,MATCH(Y198,'【参考】数式用'!$AI$4:$AL$4,0)+2,0), ""), "")</f>
        <v/>
      </c>
      <c r="AD198" s="56"/>
      <c r="AE198" s="660"/>
      <c r="AF198" s="661"/>
      <c r="AG198" s="618" t="str">
        <f>IFERROR(VLOOKUP(O198, '【参考】数式用'!$AY$5:$AY$13, 1, FALSE), "")</f>
        <v/>
      </c>
      <c r="AH198" s="619" t="str">
        <f>IFERROR(VLOOKUP(N198, '【参考】数式用'!$BA$2:$BB$50, 2, FALSE), "")</f>
        <v/>
      </c>
      <c r="AI198" s="620" t="str">
        <f t="shared" si="1"/>
        <v/>
      </c>
      <c r="AJ198" s="621" t="str">
        <f t="shared" si="2"/>
        <v/>
      </c>
      <c r="AK198" s="622"/>
      <c r="AL198" s="622"/>
      <c r="AM198" s="514"/>
      <c r="AN198" s="514"/>
      <c r="AO198" s="514"/>
      <c r="AP198" s="514"/>
      <c r="AQ198" s="514"/>
      <c r="AR198" s="514"/>
      <c r="AS198" s="514"/>
      <c r="AT198" s="514"/>
      <c r="AU198" s="2"/>
      <c r="AV198" s="2"/>
      <c r="AW198" s="2"/>
      <c r="AX198" s="2"/>
      <c r="AY198" s="2"/>
      <c r="AZ198" s="2"/>
    </row>
    <row r="199" ht="30.0" customHeight="1">
      <c r="A199" s="645">
        <v>186.0</v>
      </c>
      <c r="B199" s="646" t="str">
        <f>IF('基本情報入力シート'!C224="","",'基本情報入力シート'!C224)</f>
        <v/>
      </c>
      <c r="C199" s="40"/>
      <c r="D199" s="40"/>
      <c r="E199" s="40"/>
      <c r="F199" s="40"/>
      <c r="G199" s="40"/>
      <c r="H199" s="40"/>
      <c r="I199" s="56"/>
      <c r="J199" s="647" t="str">
        <f>IF('基本情報入力シート'!M224="","",'基本情報入力シート'!M224)</f>
        <v/>
      </c>
      <c r="K199" s="647" t="str">
        <f>IF('基本情報入力シート'!R224="","",'基本情報入力シート'!R224)</f>
        <v/>
      </c>
      <c r="L199" s="647" t="str">
        <f>IF('基本情報入力シート'!W224="","",'基本情報入力シート'!W224)</f>
        <v/>
      </c>
      <c r="M199" s="647" t="str">
        <f>IF('基本情報入力シート'!X224="","",'基本情報入力シート'!X224)</f>
        <v/>
      </c>
      <c r="N199" s="648" t="str">
        <f>IF('基本情報入力シート'!Y224="","",'基本情報入力シート'!Y224)</f>
        <v/>
      </c>
      <c r="O199" s="649"/>
      <c r="P199" s="650"/>
      <c r="Q199" s="651"/>
      <c r="R199" s="56"/>
      <c r="S199" s="652" t="str">
        <f>IFERROR(ROUNDDOWN(Q199*VLOOKUP(N199,'【参考】数式用'!$AR$2:$AW$50,MATCH(P199,'【参考】数式用'!$AT$4:$AW$4)+2,FALSE)*0.5, 0), "")</f>
        <v/>
      </c>
      <c r="T199" s="653"/>
      <c r="U199" s="654" t="str">
        <f>IFERROR(IF(AG199&lt;&gt;"",Q199*VLOOKUP(N199,'【参考】数式用'!$AG$2:$AL$50,MATCH(P199,'【参考】数式用'!$AI$4:$AL$4,0)+2,0), ""), "")</f>
        <v/>
      </c>
      <c r="V199" s="655"/>
      <c r="W199" s="656"/>
      <c r="X199" s="41"/>
      <c r="Y199" s="657"/>
      <c r="Z199" s="658"/>
      <c r="AA199" s="654" t="str">
        <f>IFERROR(IF(Y199="ー", "", ROUNDDOWN(Z199*VLOOKUP(N199,'【参考】数式用'!$AR$2:$AW$50,MATCH(Y199,'【参考】数式用'!$AT$4:$AW$4)+2,FALSE)*0.5, 0)), "")</f>
        <v/>
      </c>
      <c r="AB199" s="659"/>
      <c r="AC199" s="651" t="str">
        <f>IFERROR(IF(AG199&lt;&gt;"",Z199*VLOOKUP(N199,'【参考】数式用'!$AG$2:$AL$50,MATCH(Y199,'【参考】数式用'!$AI$4:$AL$4,0)+2,0), ""), "")</f>
        <v/>
      </c>
      <c r="AD199" s="56"/>
      <c r="AE199" s="660"/>
      <c r="AF199" s="661"/>
      <c r="AG199" s="618" t="str">
        <f>IFERROR(VLOOKUP(O199, '【参考】数式用'!$AY$5:$AY$13, 1, FALSE), "")</f>
        <v/>
      </c>
      <c r="AH199" s="619" t="str">
        <f>IFERROR(VLOOKUP(N199, '【参考】数式用'!$BA$2:$BB$50, 2, FALSE), "")</f>
        <v/>
      </c>
      <c r="AI199" s="620" t="str">
        <f t="shared" si="1"/>
        <v/>
      </c>
      <c r="AJ199" s="621" t="str">
        <f t="shared" si="2"/>
        <v/>
      </c>
      <c r="AK199" s="622"/>
      <c r="AL199" s="622"/>
      <c r="AM199" s="514"/>
      <c r="AN199" s="514"/>
      <c r="AO199" s="514"/>
      <c r="AP199" s="514"/>
      <c r="AQ199" s="514"/>
      <c r="AR199" s="514"/>
      <c r="AS199" s="514"/>
      <c r="AT199" s="514"/>
      <c r="AU199" s="2"/>
      <c r="AV199" s="2"/>
      <c r="AW199" s="2"/>
      <c r="AX199" s="2"/>
      <c r="AY199" s="2"/>
      <c r="AZ199" s="2"/>
    </row>
    <row r="200" ht="30.0" customHeight="1">
      <c r="A200" s="645">
        <v>187.0</v>
      </c>
      <c r="B200" s="646" t="str">
        <f>IF('基本情報入力シート'!C225="","",'基本情報入力シート'!C225)</f>
        <v/>
      </c>
      <c r="C200" s="40"/>
      <c r="D200" s="40"/>
      <c r="E200" s="40"/>
      <c r="F200" s="40"/>
      <c r="G200" s="40"/>
      <c r="H200" s="40"/>
      <c r="I200" s="56"/>
      <c r="J200" s="647" t="str">
        <f>IF('基本情報入力シート'!M225="","",'基本情報入力シート'!M225)</f>
        <v/>
      </c>
      <c r="K200" s="647" t="str">
        <f>IF('基本情報入力シート'!R225="","",'基本情報入力シート'!R225)</f>
        <v/>
      </c>
      <c r="L200" s="647" t="str">
        <f>IF('基本情報入力シート'!W225="","",'基本情報入力シート'!W225)</f>
        <v/>
      </c>
      <c r="M200" s="647" t="str">
        <f>IF('基本情報入力シート'!X225="","",'基本情報入力シート'!X225)</f>
        <v/>
      </c>
      <c r="N200" s="648" t="str">
        <f>IF('基本情報入力シート'!Y225="","",'基本情報入力シート'!Y225)</f>
        <v/>
      </c>
      <c r="O200" s="649"/>
      <c r="P200" s="650"/>
      <c r="Q200" s="651"/>
      <c r="R200" s="56"/>
      <c r="S200" s="652" t="str">
        <f>IFERROR(ROUNDDOWN(Q200*VLOOKUP(N200,'【参考】数式用'!$AR$2:$AW$50,MATCH(P200,'【参考】数式用'!$AT$4:$AW$4)+2,FALSE)*0.5, 0), "")</f>
        <v/>
      </c>
      <c r="T200" s="653"/>
      <c r="U200" s="654" t="str">
        <f>IFERROR(IF(AG200&lt;&gt;"",Q200*VLOOKUP(N200,'【参考】数式用'!$AG$2:$AL$50,MATCH(P200,'【参考】数式用'!$AI$4:$AL$4,0)+2,0), ""), "")</f>
        <v/>
      </c>
      <c r="V200" s="655"/>
      <c r="W200" s="656"/>
      <c r="X200" s="41"/>
      <c r="Y200" s="657"/>
      <c r="Z200" s="658"/>
      <c r="AA200" s="654" t="str">
        <f>IFERROR(IF(Y200="ー", "", ROUNDDOWN(Z200*VLOOKUP(N200,'【参考】数式用'!$AR$2:$AW$50,MATCH(Y200,'【参考】数式用'!$AT$4:$AW$4)+2,FALSE)*0.5, 0)), "")</f>
        <v/>
      </c>
      <c r="AB200" s="659"/>
      <c r="AC200" s="651" t="str">
        <f>IFERROR(IF(AG200&lt;&gt;"",Z200*VLOOKUP(N200,'【参考】数式用'!$AG$2:$AL$50,MATCH(Y200,'【参考】数式用'!$AI$4:$AL$4,0)+2,0), ""), "")</f>
        <v/>
      </c>
      <c r="AD200" s="56"/>
      <c r="AE200" s="660"/>
      <c r="AF200" s="661"/>
      <c r="AG200" s="618" t="str">
        <f>IFERROR(VLOOKUP(O200, '【参考】数式用'!$AY$5:$AY$13, 1, FALSE), "")</f>
        <v/>
      </c>
      <c r="AH200" s="619" t="str">
        <f>IFERROR(VLOOKUP(N200, '【参考】数式用'!$BA$2:$BB$50, 2, FALSE), "")</f>
        <v/>
      </c>
      <c r="AI200" s="620" t="str">
        <f t="shared" si="1"/>
        <v/>
      </c>
      <c r="AJ200" s="621" t="str">
        <f t="shared" si="2"/>
        <v/>
      </c>
      <c r="AK200" s="622"/>
      <c r="AL200" s="622"/>
      <c r="AM200" s="514"/>
      <c r="AN200" s="514"/>
      <c r="AO200" s="514"/>
      <c r="AP200" s="514"/>
      <c r="AQ200" s="514"/>
      <c r="AR200" s="514"/>
      <c r="AS200" s="514"/>
      <c r="AT200" s="514"/>
      <c r="AU200" s="2"/>
      <c r="AV200" s="2"/>
      <c r="AW200" s="2"/>
      <c r="AX200" s="2"/>
      <c r="AY200" s="2"/>
      <c r="AZ200" s="2"/>
    </row>
    <row r="201" ht="30.0" customHeight="1">
      <c r="A201" s="645">
        <v>188.0</v>
      </c>
      <c r="B201" s="646" t="str">
        <f>IF('基本情報入力シート'!C226="","",'基本情報入力シート'!C226)</f>
        <v/>
      </c>
      <c r="C201" s="40"/>
      <c r="D201" s="40"/>
      <c r="E201" s="40"/>
      <c r="F201" s="40"/>
      <c r="G201" s="40"/>
      <c r="H201" s="40"/>
      <c r="I201" s="56"/>
      <c r="J201" s="647" t="str">
        <f>IF('基本情報入力シート'!M226="","",'基本情報入力シート'!M226)</f>
        <v/>
      </c>
      <c r="K201" s="647" t="str">
        <f>IF('基本情報入力シート'!R226="","",'基本情報入力シート'!R226)</f>
        <v/>
      </c>
      <c r="L201" s="647" t="str">
        <f>IF('基本情報入力シート'!W226="","",'基本情報入力シート'!W226)</f>
        <v/>
      </c>
      <c r="M201" s="647" t="str">
        <f>IF('基本情報入力シート'!X226="","",'基本情報入力シート'!X226)</f>
        <v/>
      </c>
      <c r="N201" s="648" t="str">
        <f>IF('基本情報入力シート'!Y226="","",'基本情報入力シート'!Y226)</f>
        <v/>
      </c>
      <c r="O201" s="649"/>
      <c r="P201" s="650"/>
      <c r="Q201" s="651"/>
      <c r="R201" s="56"/>
      <c r="S201" s="652" t="str">
        <f>IFERROR(ROUNDDOWN(Q201*VLOOKUP(N201,'【参考】数式用'!$AR$2:$AW$50,MATCH(P201,'【参考】数式用'!$AT$4:$AW$4)+2,FALSE)*0.5, 0), "")</f>
        <v/>
      </c>
      <c r="T201" s="653"/>
      <c r="U201" s="654" t="str">
        <f>IFERROR(IF(AG201&lt;&gt;"",Q201*VLOOKUP(N201,'【参考】数式用'!$AG$2:$AL$50,MATCH(P201,'【参考】数式用'!$AI$4:$AL$4,0)+2,0), ""), "")</f>
        <v/>
      </c>
      <c r="V201" s="655"/>
      <c r="W201" s="656"/>
      <c r="X201" s="41"/>
      <c r="Y201" s="657"/>
      <c r="Z201" s="658"/>
      <c r="AA201" s="654" t="str">
        <f>IFERROR(IF(Y201="ー", "", ROUNDDOWN(Z201*VLOOKUP(N201,'【参考】数式用'!$AR$2:$AW$50,MATCH(Y201,'【参考】数式用'!$AT$4:$AW$4)+2,FALSE)*0.5, 0)), "")</f>
        <v/>
      </c>
      <c r="AB201" s="659"/>
      <c r="AC201" s="651" t="str">
        <f>IFERROR(IF(AG201&lt;&gt;"",Z201*VLOOKUP(N201,'【参考】数式用'!$AG$2:$AL$50,MATCH(Y201,'【参考】数式用'!$AI$4:$AL$4,0)+2,0), ""), "")</f>
        <v/>
      </c>
      <c r="AD201" s="56"/>
      <c r="AE201" s="660"/>
      <c r="AF201" s="661"/>
      <c r="AG201" s="618" t="str">
        <f>IFERROR(VLOOKUP(O201, '【参考】数式用'!$AY$5:$AY$13, 1, FALSE), "")</f>
        <v/>
      </c>
      <c r="AH201" s="619" t="str">
        <f>IFERROR(VLOOKUP(N201, '【参考】数式用'!$BA$2:$BB$50, 2, FALSE), "")</f>
        <v/>
      </c>
      <c r="AI201" s="620" t="str">
        <f t="shared" si="1"/>
        <v/>
      </c>
      <c r="AJ201" s="621" t="str">
        <f t="shared" si="2"/>
        <v/>
      </c>
      <c r="AK201" s="622"/>
      <c r="AL201" s="622"/>
      <c r="AM201" s="514"/>
      <c r="AN201" s="514"/>
      <c r="AO201" s="514"/>
      <c r="AP201" s="514"/>
      <c r="AQ201" s="514"/>
      <c r="AR201" s="514"/>
      <c r="AS201" s="514"/>
      <c r="AT201" s="514"/>
      <c r="AU201" s="2"/>
      <c r="AV201" s="2"/>
      <c r="AW201" s="2"/>
      <c r="AX201" s="2"/>
      <c r="AY201" s="2"/>
      <c r="AZ201" s="2"/>
    </row>
    <row r="202" ht="30.0" customHeight="1">
      <c r="A202" s="645">
        <v>189.0</v>
      </c>
      <c r="B202" s="646" t="str">
        <f>IF('基本情報入力シート'!C227="","",'基本情報入力シート'!C227)</f>
        <v/>
      </c>
      <c r="C202" s="40"/>
      <c r="D202" s="40"/>
      <c r="E202" s="40"/>
      <c r="F202" s="40"/>
      <c r="G202" s="40"/>
      <c r="H202" s="40"/>
      <c r="I202" s="56"/>
      <c r="J202" s="647" t="str">
        <f>IF('基本情報入力シート'!M227="","",'基本情報入力シート'!M227)</f>
        <v/>
      </c>
      <c r="K202" s="647" t="str">
        <f>IF('基本情報入力シート'!R227="","",'基本情報入力シート'!R227)</f>
        <v/>
      </c>
      <c r="L202" s="647" t="str">
        <f>IF('基本情報入力シート'!W227="","",'基本情報入力シート'!W227)</f>
        <v/>
      </c>
      <c r="M202" s="647" t="str">
        <f>IF('基本情報入力シート'!X227="","",'基本情報入力シート'!X227)</f>
        <v/>
      </c>
      <c r="N202" s="648" t="str">
        <f>IF('基本情報入力シート'!Y227="","",'基本情報入力シート'!Y227)</f>
        <v/>
      </c>
      <c r="O202" s="649"/>
      <c r="P202" s="650"/>
      <c r="Q202" s="651"/>
      <c r="R202" s="56"/>
      <c r="S202" s="652" t="str">
        <f>IFERROR(ROUNDDOWN(Q202*VLOOKUP(N202,'【参考】数式用'!$AR$2:$AW$50,MATCH(P202,'【参考】数式用'!$AT$4:$AW$4)+2,FALSE)*0.5, 0), "")</f>
        <v/>
      </c>
      <c r="T202" s="653"/>
      <c r="U202" s="654" t="str">
        <f>IFERROR(IF(AG202&lt;&gt;"",Q202*VLOOKUP(N202,'【参考】数式用'!$AG$2:$AL$50,MATCH(P202,'【参考】数式用'!$AI$4:$AL$4,0)+2,0), ""), "")</f>
        <v/>
      </c>
      <c r="V202" s="655"/>
      <c r="W202" s="656"/>
      <c r="X202" s="41"/>
      <c r="Y202" s="657"/>
      <c r="Z202" s="658"/>
      <c r="AA202" s="654" t="str">
        <f>IFERROR(IF(Y202="ー", "", ROUNDDOWN(Z202*VLOOKUP(N202,'【参考】数式用'!$AR$2:$AW$50,MATCH(Y202,'【参考】数式用'!$AT$4:$AW$4)+2,FALSE)*0.5, 0)), "")</f>
        <v/>
      </c>
      <c r="AB202" s="659"/>
      <c r="AC202" s="651" t="str">
        <f>IFERROR(IF(AG202&lt;&gt;"",Z202*VLOOKUP(N202,'【参考】数式用'!$AG$2:$AL$50,MATCH(Y202,'【参考】数式用'!$AI$4:$AL$4,0)+2,0), ""), "")</f>
        <v/>
      </c>
      <c r="AD202" s="56"/>
      <c r="AE202" s="660"/>
      <c r="AF202" s="661"/>
      <c r="AG202" s="618" t="str">
        <f>IFERROR(VLOOKUP(O202, '【参考】数式用'!$AY$5:$AY$13, 1, FALSE), "")</f>
        <v/>
      </c>
      <c r="AH202" s="619" t="str">
        <f>IFERROR(VLOOKUP(N202, '【参考】数式用'!$BA$2:$BB$50, 2, FALSE), "")</f>
        <v/>
      </c>
      <c r="AI202" s="620" t="str">
        <f t="shared" si="1"/>
        <v/>
      </c>
      <c r="AJ202" s="621" t="str">
        <f t="shared" si="2"/>
        <v/>
      </c>
      <c r="AK202" s="622"/>
      <c r="AL202" s="622"/>
      <c r="AM202" s="514"/>
      <c r="AN202" s="514"/>
      <c r="AO202" s="514"/>
      <c r="AP202" s="514"/>
      <c r="AQ202" s="514"/>
      <c r="AR202" s="514"/>
      <c r="AS202" s="514"/>
      <c r="AT202" s="514"/>
      <c r="AU202" s="2"/>
      <c r="AV202" s="2"/>
      <c r="AW202" s="2"/>
      <c r="AX202" s="2"/>
      <c r="AY202" s="2"/>
      <c r="AZ202" s="2"/>
    </row>
    <row r="203" ht="30.0" customHeight="1">
      <c r="A203" s="645">
        <v>190.0</v>
      </c>
      <c r="B203" s="646" t="str">
        <f>IF('基本情報入力シート'!C228="","",'基本情報入力シート'!C228)</f>
        <v/>
      </c>
      <c r="C203" s="40"/>
      <c r="D203" s="40"/>
      <c r="E203" s="40"/>
      <c r="F203" s="40"/>
      <c r="G203" s="40"/>
      <c r="H203" s="40"/>
      <c r="I203" s="56"/>
      <c r="J203" s="647" t="str">
        <f>IF('基本情報入力シート'!M228="","",'基本情報入力シート'!M228)</f>
        <v/>
      </c>
      <c r="K203" s="647" t="str">
        <f>IF('基本情報入力シート'!R228="","",'基本情報入力シート'!R228)</f>
        <v/>
      </c>
      <c r="L203" s="647" t="str">
        <f>IF('基本情報入力シート'!W228="","",'基本情報入力シート'!W228)</f>
        <v/>
      </c>
      <c r="M203" s="647" t="str">
        <f>IF('基本情報入力シート'!X228="","",'基本情報入力シート'!X228)</f>
        <v/>
      </c>
      <c r="N203" s="648" t="str">
        <f>IF('基本情報入力シート'!Y228="","",'基本情報入力シート'!Y228)</f>
        <v/>
      </c>
      <c r="O203" s="649"/>
      <c r="P203" s="650"/>
      <c r="Q203" s="651"/>
      <c r="R203" s="56"/>
      <c r="S203" s="652" t="str">
        <f>IFERROR(ROUNDDOWN(Q203*VLOOKUP(N203,'【参考】数式用'!$AR$2:$AW$50,MATCH(P203,'【参考】数式用'!$AT$4:$AW$4)+2,FALSE)*0.5, 0), "")</f>
        <v/>
      </c>
      <c r="T203" s="653"/>
      <c r="U203" s="654" t="str">
        <f>IFERROR(IF(AG203&lt;&gt;"",Q203*VLOOKUP(N203,'【参考】数式用'!$AG$2:$AL$50,MATCH(P203,'【参考】数式用'!$AI$4:$AL$4,0)+2,0), ""), "")</f>
        <v/>
      </c>
      <c r="V203" s="655"/>
      <c r="W203" s="656"/>
      <c r="X203" s="41"/>
      <c r="Y203" s="657"/>
      <c r="Z203" s="658"/>
      <c r="AA203" s="654" t="str">
        <f>IFERROR(IF(Y203="ー", "", ROUNDDOWN(Z203*VLOOKUP(N203,'【参考】数式用'!$AR$2:$AW$50,MATCH(Y203,'【参考】数式用'!$AT$4:$AW$4)+2,FALSE)*0.5, 0)), "")</f>
        <v/>
      </c>
      <c r="AB203" s="659"/>
      <c r="AC203" s="651" t="str">
        <f>IFERROR(IF(AG203&lt;&gt;"",Z203*VLOOKUP(N203,'【参考】数式用'!$AG$2:$AL$50,MATCH(Y203,'【参考】数式用'!$AI$4:$AL$4,0)+2,0), ""), "")</f>
        <v/>
      </c>
      <c r="AD203" s="56"/>
      <c r="AE203" s="660"/>
      <c r="AF203" s="661"/>
      <c r="AG203" s="618" t="str">
        <f>IFERROR(VLOOKUP(O203, '【参考】数式用'!$AY$5:$AY$13, 1, FALSE), "")</f>
        <v/>
      </c>
      <c r="AH203" s="619" t="str">
        <f>IFERROR(VLOOKUP(N203, '【参考】数式用'!$BA$2:$BB$50, 2, FALSE), "")</f>
        <v/>
      </c>
      <c r="AI203" s="620" t="str">
        <f t="shared" si="1"/>
        <v/>
      </c>
      <c r="AJ203" s="621" t="str">
        <f t="shared" si="2"/>
        <v/>
      </c>
      <c r="AK203" s="622"/>
      <c r="AL203" s="622"/>
      <c r="AM203" s="514"/>
      <c r="AN203" s="514"/>
      <c r="AO203" s="514"/>
      <c r="AP203" s="514"/>
      <c r="AQ203" s="514"/>
      <c r="AR203" s="514"/>
      <c r="AS203" s="514"/>
      <c r="AT203" s="514"/>
      <c r="AU203" s="2"/>
      <c r="AV203" s="2"/>
      <c r="AW203" s="2"/>
      <c r="AX203" s="2"/>
      <c r="AY203" s="2"/>
      <c r="AZ203" s="2"/>
    </row>
    <row r="204" ht="30.0" customHeight="1">
      <c r="A204" s="645">
        <v>191.0</v>
      </c>
      <c r="B204" s="646" t="str">
        <f>IF('基本情報入力シート'!C229="","",'基本情報入力シート'!C229)</f>
        <v/>
      </c>
      <c r="C204" s="40"/>
      <c r="D204" s="40"/>
      <c r="E204" s="40"/>
      <c r="F204" s="40"/>
      <c r="G204" s="40"/>
      <c r="H204" s="40"/>
      <c r="I204" s="56"/>
      <c r="J204" s="647" t="str">
        <f>IF('基本情報入力シート'!M229="","",'基本情報入力シート'!M229)</f>
        <v/>
      </c>
      <c r="K204" s="647" t="str">
        <f>IF('基本情報入力シート'!R229="","",'基本情報入力シート'!R229)</f>
        <v/>
      </c>
      <c r="L204" s="647" t="str">
        <f>IF('基本情報入力シート'!W229="","",'基本情報入力シート'!W229)</f>
        <v/>
      </c>
      <c r="M204" s="647" t="str">
        <f>IF('基本情報入力シート'!X229="","",'基本情報入力シート'!X229)</f>
        <v/>
      </c>
      <c r="N204" s="648" t="str">
        <f>IF('基本情報入力シート'!Y229="","",'基本情報入力シート'!Y229)</f>
        <v/>
      </c>
      <c r="O204" s="649"/>
      <c r="P204" s="650"/>
      <c r="Q204" s="651"/>
      <c r="R204" s="56"/>
      <c r="S204" s="652" t="str">
        <f>IFERROR(ROUNDDOWN(Q204*VLOOKUP(N204,'【参考】数式用'!$AR$2:$AW$50,MATCH(P204,'【参考】数式用'!$AT$4:$AW$4)+2,FALSE)*0.5, 0), "")</f>
        <v/>
      </c>
      <c r="T204" s="653"/>
      <c r="U204" s="654" t="str">
        <f>IFERROR(IF(AG204&lt;&gt;"",Q204*VLOOKUP(N204,'【参考】数式用'!$AG$2:$AL$50,MATCH(P204,'【参考】数式用'!$AI$4:$AL$4,0)+2,0), ""), "")</f>
        <v/>
      </c>
      <c r="V204" s="655"/>
      <c r="W204" s="656"/>
      <c r="X204" s="41"/>
      <c r="Y204" s="657"/>
      <c r="Z204" s="658"/>
      <c r="AA204" s="654" t="str">
        <f>IFERROR(IF(Y204="ー", "", ROUNDDOWN(Z204*VLOOKUP(N204,'【参考】数式用'!$AR$2:$AW$50,MATCH(Y204,'【参考】数式用'!$AT$4:$AW$4)+2,FALSE)*0.5, 0)), "")</f>
        <v/>
      </c>
      <c r="AB204" s="659"/>
      <c r="AC204" s="651" t="str">
        <f>IFERROR(IF(AG204&lt;&gt;"",Z204*VLOOKUP(N204,'【参考】数式用'!$AG$2:$AL$50,MATCH(Y204,'【参考】数式用'!$AI$4:$AL$4,0)+2,0), ""), "")</f>
        <v/>
      </c>
      <c r="AD204" s="56"/>
      <c r="AE204" s="660"/>
      <c r="AF204" s="661"/>
      <c r="AG204" s="618" t="str">
        <f>IFERROR(VLOOKUP(O204, '【参考】数式用'!$AY$5:$AY$13, 1, FALSE), "")</f>
        <v/>
      </c>
      <c r="AH204" s="619" t="str">
        <f>IFERROR(VLOOKUP(N204, '【参考】数式用'!$BA$2:$BB$50, 2, FALSE), "")</f>
        <v/>
      </c>
      <c r="AI204" s="620" t="str">
        <f t="shared" si="1"/>
        <v/>
      </c>
      <c r="AJ204" s="621" t="str">
        <f t="shared" si="2"/>
        <v/>
      </c>
      <c r="AK204" s="622"/>
      <c r="AL204" s="622"/>
      <c r="AM204" s="514"/>
      <c r="AN204" s="514"/>
      <c r="AO204" s="514"/>
      <c r="AP204" s="514"/>
      <c r="AQ204" s="514"/>
      <c r="AR204" s="514"/>
      <c r="AS204" s="514"/>
      <c r="AT204" s="514"/>
      <c r="AU204" s="2"/>
      <c r="AV204" s="2"/>
      <c r="AW204" s="2"/>
      <c r="AX204" s="2"/>
      <c r="AY204" s="2"/>
      <c r="AZ204" s="2"/>
    </row>
    <row r="205" ht="30.0" customHeight="1">
      <c r="A205" s="645">
        <v>192.0</v>
      </c>
      <c r="B205" s="646" t="str">
        <f>IF('基本情報入力シート'!C230="","",'基本情報入力シート'!C230)</f>
        <v/>
      </c>
      <c r="C205" s="40"/>
      <c r="D205" s="40"/>
      <c r="E205" s="40"/>
      <c r="F205" s="40"/>
      <c r="G205" s="40"/>
      <c r="H205" s="40"/>
      <c r="I205" s="56"/>
      <c r="J205" s="647" t="str">
        <f>IF('基本情報入力シート'!M230="","",'基本情報入力シート'!M230)</f>
        <v/>
      </c>
      <c r="K205" s="647" t="str">
        <f>IF('基本情報入力シート'!R230="","",'基本情報入力シート'!R230)</f>
        <v/>
      </c>
      <c r="L205" s="647" t="str">
        <f>IF('基本情報入力シート'!W230="","",'基本情報入力シート'!W230)</f>
        <v/>
      </c>
      <c r="M205" s="647" t="str">
        <f>IF('基本情報入力シート'!X230="","",'基本情報入力シート'!X230)</f>
        <v/>
      </c>
      <c r="N205" s="648" t="str">
        <f>IF('基本情報入力シート'!Y230="","",'基本情報入力シート'!Y230)</f>
        <v/>
      </c>
      <c r="O205" s="649"/>
      <c r="P205" s="650"/>
      <c r="Q205" s="651"/>
      <c r="R205" s="56"/>
      <c r="S205" s="652" t="str">
        <f>IFERROR(ROUNDDOWN(Q205*VLOOKUP(N205,'【参考】数式用'!$AR$2:$AW$50,MATCH(P205,'【参考】数式用'!$AT$4:$AW$4)+2,FALSE)*0.5, 0), "")</f>
        <v/>
      </c>
      <c r="T205" s="653"/>
      <c r="U205" s="654" t="str">
        <f>IFERROR(IF(AG205&lt;&gt;"",Q205*VLOOKUP(N205,'【参考】数式用'!$AG$2:$AL$50,MATCH(P205,'【参考】数式用'!$AI$4:$AL$4,0)+2,0), ""), "")</f>
        <v/>
      </c>
      <c r="V205" s="655"/>
      <c r="W205" s="656"/>
      <c r="X205" s="41"/>
      <c r="Y205" s="657"/>
      <c r="Z205" s="658"/>
      <c r="AA205" s="654" t="str">
        <f>IFERROR(IF(Y205="ー", "", ROUNDDOWN(Z205*VLOOKUP(N205,'【参考】数式用'!$AR$2:$AW$50,MATCH(Y205,'【参考】数式用'!$AT$4:$AW$4)+2,FALSE)*0.5, 0)), "")</f>
        <v/>
      </c>
      <c r="AB205" s="659"/>
      <c r="AC205" s="651" t="str">
        <f>IFERROR(IF(AG205&lt;&gt;"",Z205*VLOOKUP(N205,'【参考】数式用'!$AG$2:$AL$50,MATCH(Y205,'【参考】数式用'!$AI$4:$AL$4,0)+2,0), ""), "")</f>
        <v/>
      </c>
      <c r="AD205" s="56"/>
      <c r="AE205" s="660"/>
      <c r="AF205" s="661"/>
      <c r="AG205" s="618" t="str">
        <f>IFERROR(VLOOKUP(O205, '【参考】数式用'!$AY$5:$AY$13, 1, FALSE), "")</f>
        <v/>
      </c>
      <c r="AH205" s="619" t="str">
        <f>IFERROR(VLOOKUP(N205, '【参考】数式用'!$BA$2:$BB$50, 2, FALSE), "")</f>
        <v/>
      </c>
      <c r="AI205" s="620" t="str">
        <f t="shared" si="1"/>
        <v/>
      </c>
      <c r="AJ205" s="621" t="str">
        <f t="shared" si="2"/>
        <v/>
      </c>
      <c r="AK205" s="622"/>
      <c r="AL205" s="622"/>
      <c r="AM205" s="514"/>
      <c r="AN205" s="514"/>
      <c r="AO205" s="514"/>
      <c r="AP205" s="514"/>
      <c r="AQ205" s="514"/>
      <c r="AR205" s="514"/>
      <c r="AS205" s="514"/>
      <c r="AT205" s="514"/>
      <c r="AU205" s="2"/>
      <c r="AV205" s="2"/>
      <c r="AW205" s="2"/>
      <c r="AX205" s="2"/>
      <c r="AY205" s="2"/>
      <c r="AZ205" s="2"/>
    </row>
    <row r="206" ht="30.0" customHeight="1">
      <c r="A206" s="645">
        <v>193.0</v>
      </c>
      <c r="B206" s="646" t="str">
        <f>IF('基本情報入力シート'!C231="","",'基本情報入力シート'!C231)</f>
        <v/>
      </c>
      <c r="C206" s="40"/>
      <c r="D206" s="40"/>
      <c r="E206" s="40"/>
      <c r="F206" s="40"/>
      <c r="G206" s="40"/>
      <c r="H206" s="40"/>
      <c r="I206" s="56"/>
      <c r="J206" s="647" t="str">
        <f>IF('基本情報入力シート'!M231="","",'基本情報入力シート'!M231)</f>
        <v/>
      </c>
      <c r="K206" s="647" t="str">
        <f>IF('基本情報入力シート'!R231="","",'基本情報入力シート'!R231)</f>
        <v/>
      </c>
      <c r="L206" s="647" t="str">
        <f>IF('基本情報入力シート'!W231="","",'基本情報入力シート'!W231)</f>
        <v/>
      </c>
      <c r="M206" s="647" t="str">
        <f>IF('基本情報入力シート'!X231="","",'基本情報入力シート'!X231)</f>
        <v/>
      </c>
      <c r="N206" s="648" t="str">
        <f>IF('基本情報入力シート'!Y231="","",'基本情報入力シート'!Y231)</f>
        <v/>
      </c>
      <c r="O206" s="649"/>
      <c r="P206" s="650"/>
      <c r="Q206" s="651"/>
      <c r="R206" s="56"/>
      <c r="S206" s="652" t="str">
        <f>IFERROR(ROUNDDOWN(Q206*VLOOKUP(N206,'【参考】数式用'!$AR$2:$AW$50,MATCH(P206,'【参考】数式用'!$AT$4:$AW$4)+2,FALSE)*0.5, 0), "")</f>
        <v/>
      </c>
      <c r="T206" s="653"/>
      <c r="U206" s="654" t="str">
        <f>IFERROR(IF(AG206&lt;&gt;"",Q206*VLOOKUP(N206,'【参考】数式用'!$AG$2:$AL$50,MATCH(P206,'【参考】数式用'!$AI$4:$AL$4,0)+2,0), ""), "")</f>
        <v/>
      </c>
      <c r="V206" s="655"/>
      <c r="W206" s="656"/>
      <c r="X206" s="41"/>
      <c r="Y206" s="657"/>
      <c r="Z206" s="658"/>
      <c r="AA206" s="654" t="str">
        <f>IFERROR(IF(Y206="ー", "", ROUNDDOWN(Z206*VLOOKUP(N206,'【参考】数式用'!$AR$2:$AW$50,MATCH(Y206,'【参考】数式用'!$AT$4:$AW$4)+2,FALSE)*0.5, 0)), "")</f>
        <v/>
      </c>
      <c r="AB206" s="659"/>
      <c r="AC206" s="651" t="str">
        <f>IFERROR(IF(AG206&lt;&gt;"",Z206*VLOOKUP(N206,'【参考】数式用'!$AG$2:$AL$50,MATCH(Y206,'【参考】数式用'!$AI$4:$AL$4,0)+2,0), ""), "")</f>
        <v/>
      </c>
      <c r="AD206" s="56"/>
      <c r="AE206" s="660"/>
      <c r="AF206" s="661"/>
      <c r="AG206" s="618" t="str">
        <f>IFERROR(VLOOKUP(O206, '【参考】数式用'!$AY$5:$AY$13, 1, FALSE), "")</f>
        <v/>
      </c>
      <c r="AH206" s="619" t="str">
        <f>IFERROR(VLOOKUP(N206, '【参考】数式用'!$BA$2:$BB$50, 2, FALSE), "")</f>
        <v/>
      </c>
      <c r="AI206" s="620" t="str">
        <f t="shared" si="1"/>
        <v/>
      </c>
      <c r="AJ206" s="621" t="str">
        <f t="shared" si="2"/>
        <v/>
      </c>
      <c r="AK206" s="622"/>
      <c r="AL206" s="622"/>
      <c r="AM206" s="514"/>
      <c r="AN206" s="514"/>
      <c r="AO206" s="514"/>
      <c r="AP206" s="514"/>
      <c r="AQ206" s="514"/>
      <c r="AR206" s="514"/>
      <c r="AS206" s="514"/>
      <c r="AT206" s="514"/>
      <c r="AU206" s="2"/>
      <c r="AV206" s="2"/>
      <c r="AW206" s="2"/>
      <c r="AX206" s="2"/>
      <c r="AY206" s="2"/>
      <c r="AZ206" s="2"/>
    </row>
    <row r="207" ht="30.0" customHeight="1">
      <c r="A207" s="645">
        <v>194.0</v>
      </c>
      <c r="B207" s="646" t="str">
        <f>IF('基本情報入力シート'!C232="","",'基本情報入力シート'!C232)</f>
        <v/>
      </c>
      <c r="C207" s="40"/>
      <c r="D207" s="40"/>
      <c r="E207" s="40"/>
      <c r="F207" s="40"/>
      <c r="G207" s="40"/>
      <c r="H207" s="40"/>
      <c r="I207" s="56"/>
      <c r="J207" s="647" t="str">
        <f>IF('基本情報入力シート'!M232="","",'基本情報入力シート'!M232)</f>
        <v/>
      </c>
      <c r="K207" s="647" t="str">
        <f>IF('基本情報入力シート'!R232="","",'基本情報入力シート'!R232)</f>
        <v/>
      </c>
      <c r="L207" s="647" t="str">
        <f>IF('基本情報入力シート'!W232="","",'基本情報入力シート'!W232)</f>
        <v/>
      </c>
      <c r="M207" s="647" t="str">
        <f>IF('基本情報入力シート'!X232="","",'基本情報入力シート'!X232)</f>
        <v/>
      </c>
      <c r="N207" s="648" t="str">
        <f>IF('基本情報入力シート'!Y232="","",'基本情報入力シート'!Y232)</f>
        <v/>
      </c>
      <c r="O207" s="649"/>
      <c r="P207" s="650"/>
      <c r="Q207" s="651"/>
      <c r="R207" s="56"/>
      <c r="S207" s="652" t="str">
        <f>IFERROR(ROUNDDOWN(Q207*VLOOKUP(N207,'【参考】数式用'!$AR$2:$AW$50,MATCH(P207,'【参考】数式用'!$AT$4:$AW$4)+2,FALSE)*0.5, 0), "")</f>
        <v/>
      </c>
      <c r="T207" s="653"/>
      <c r="U207" s="654" t="str">
        <f>IFERROR(IF(AG207&lt;&gt;"",Q207*VLOOKUP(N207,'【参考】数式用'!$AG$2:$AL$50,MATCH(P207,'【参考】数式用'!$AI$4:$AL$4,0)+2,0), ""), "")</f>
        <v/>
      </c>
      <c r="V207" s="655"/>
      <c r="W207" s="656"/>
      <c r="X207" s="41"/>
      <c r="Y207" s="657"/>
      <c r="Z207" s="658"/>
      <c r="AA207" s="654" t="str">
        <f>IFERROR(IF(Y207="ー", "", ROUNDDOWN(Z207*VLOOKUP(N207,'【参考】数式用'!$AR$2:$AW$50,MATCH(Y207,'【参考】数式用'!$AT$4:$AW$4)+2,FALSE)*0.5, 0)), "")</f>
        <v/>
      </c>
      <c r="AB207" s="659"/>
      <c r="AC207" s="651" t="str">
        <f>IFERROR(IF(AG207&lt;&gt;"",Z207*VLOOKUP(N207,'【参考】数式用'!$AG$2:$AL$50,MATCH(Y207,'【参考】数式用'!$AI$4:$AL$4,0)+2,0), ""), "")</f>
        <v/>
      </c>
      <c r="AD207" s="56"/>
      <c r="AE207" s="660"/>
      <c r="AF207" s="661"/>
      <c r="AG207" s="618" t="str">
        <f>IFERROR(VLOOKUP(O207, '【参考】数式用'!$AY$5:$AY$13, 1, FALSE), "")</f>
        <v/>
      </c>
      <c r="AH207" s="619" t="str">
        <f>IFERROR(VLOOKUP(N207, '【参考】数式用'!$BA$2:$BB$50, 2, FALSE), "")</f>
        <v/>
      </c>
      <c r="AI207" s="620" t="str">
        <f t="shared" si="1"/>
        <v/>
      </c>
      <c r="AJ207" s="621" t="str">
        <f t="shared" si="2"/>
        <v/>
      </c>
      <c r="AK207" s="622"/>
      <c r="AL207" s="622"/>
      <c r="AM207" s="514"/>
      <c r="AN207" s="514"/>
      <c r="AO207" s="514"/>
      <c r="AP207" s="514"/>
      <c r="AQ207" s="514"/>
      <c r="AR207" s="514"/>
      <c r="AS207" s="514"/>
      <c r="AT207" s="514"/>
      <c r="AU207" s="2"/>
      <c r="AV207" s="2"/>
      <c r="AW207" s="2"/>
      <c r="AX207" s="2"/>
      <c r="AY207" s="2"/>
      <c r="AZ207" s="2"/>
    </row>
    <row r="208" ht="30.0" customHeight="1">
      <c r="A208" s="645">
        <v>195.0</v>
      </c>
      <c r="B208" s="646" t="str">
        <f>IF('基本情報入力シート'!C233="","",'基本情報入力シート'!C233)</f>
        <v/>
      </c>
      <c r="C208" s="40"/>
      <c r="D208" s="40"/>
      <c r="E208" s="40"/>
      <c r="F208" s="40"/>
      <c r="G208" s="40"/>
      <c r="H208" s="40"/>
      <c r="I208" s="56"/>
      <c r="J208" s="647" t="str">
        <f>IF('基本情報入力シート'!M233="","",'基本情報入力シート'!M233)</f>
        <v/>
      </c>
      <c r="K208" s="647" t="str">
        <f>IF('基本情報入力シート'!R233="","",'基本情報入力シート'!R233)</f>
        <v/>
      </c>
      <c r="L208" s="647" t="str">
        <f>IF('基本情報入力シート'!W233="","",'基本情報入力シート'!W233)</f>
        <v/>
      </c>
      <c r="M208" s="647" t="str">
        <f>IF('基本情報入力シート'!X233="","",'基本情報入力シート'!X233)</f>
        <v/>
      </c>
      <c r="N208" s="648" t="str">
        <f>IF('基本情報入力シート'!Y233="","",'基本情報入力シート'!Y233)</f>
        <v/>
      </c>
      <c r="O208" s="649"/>
      <c r="P208" s="650"/>
      <c r="Q208" s="651"/>
      <c r="R208" s="56"/>
      <c r="S208" s="652" t="str">
        <f>IFERROR(ROUNDDOWN(Q208*VLOOKUP(N208,'【参考】数式用'!$AR$2:$AW$50,MATCH(P208,'【参考】数式用'!$AT$4:$AW$4)+2,FALSE)*0.5, 0), "")</f>
        <v/>
      </c>
      <c r="T208" s="653"/>
      <c r="U208" s="654" t="str">
        <f>IFERROR(IF(AG208&lt;&gt;"",Q208*VLOOKUP(N208,'【参考】数式用'!$AG$2:$AL$50,MATCH(P208,'【参考】数式用'!$AI$4:$AL$4,0)+2,0), ""), "")</f>
        <v/>
      </c>
      <c r="V208" s="655"/>
      <c r="W208" s="656"/>
      <c r="X208" s="41"/>
      <c r="Y208" s="657"/>
      <c r="Z208" s="658"/>
      <c r="AA208" s="654" t="str">
        <f>IFERROR(IF(Y208="ー", "", ROUNDDOWN(Z208*VLOOKUP(N208,'【参考】数式用'!$AR$2:$AW$50,MATCH(Y208,'【参考】数式用'!$AT$4:$AW$4)+2,FALSE)*0.5, 0)), "")</f>
        <v/>
      </c>
      <c r="AB208" s="659"/>
      <c r="AC208" s="651" t="str">
        <f>IFERROR(IF(AG208&lt;&gt;"",Z208*VLOOKUP(N208,'【参考】数式用'!$AG$2:$AL$50,MATCH(Y208,'【参考】数式用'!$AI$4:$AL$4,0)+2,0), ""), "")</f>
        <v/>
      </c>
      <c r="AD208" s="56"/>
      <c r="AE208" s="660"/>
      <c r="AF208" s="661"/>
      <c r="AG208" s="618" t="str">
        <f>IFERROR(VLOOKUP(O208, '【参考】数式用'!$AY$5:$AY$13, 1, FALSE), "")</f>
        <v/>
      </c>
      <c r="AH208" s="619" t="str">
        <f>IFERROR(VLOOKUP(N208, '【参考】数式用'!$BA$2:$BB$50, 2, FALSE), "")</f>
        <v/>
      </c>
      <c r="AI208" s="620" t="str">
        <f t="shared" si="1"/>
        <v/>
      </c>
      <c r="AJ208" s="621" t="str">
        <f t="shared" si="2"/>
        <v/>
      </c>
      <c r="AK208" s="622"/>
      <c r="AL208" s="622"/>
      <c r="AM208" s="514"/>
      <c r="AN208" s="514"/>
      <c r="AO208" s="514"/>
      <c r="AP208" s="514"/>
      <c r="AQ208" s="514"/>
      <c r="AR208" s="514"/>
      <c r="AS208" s="514"/>
      <c r="AT208" s="514"/>
      <c r="AU208" s="2"/>
      <c r="AV208" s="2"/>
      <c r="AW208" s="2"/>
      <c r="AX208" s="2"/>
      <c r="AY208" s="2"/>
      <c r="AZ208" s="2"/>
    </row>
    <row r="209" ht="30.0" customHeight="1">
      <c r="A209" s="645">
        <v>196.0</v>
      </c>
      <c r="B209" s="646" t="str">
        <f>IF('基本情報入力シート'!C234="","",'基本情報入力シート'!C234)</f>
        <v/>
      </c>
      <c r="C209" s="40"/>
      <c r="D209" s="40"/>
      <c r="E209" s="40"/>
      <c r="F209" s="40"/>
      <c r="G209" s="40"/>
      <c r="H209" s="40"/>
      <c r="I209" s="56"/>
      <c r="J209" s="647" t="str">
        <f>IF('基本情報入力シート'!M234="","",'基本情報入力シート'!M234)</f>
        <v/>
      </c>
      <c r="K209" s="647" t="str">
        <f>IF('基本情報入力シート'!R234="","",'基本情報入力シート'!R234)</f>
        <v/>
      </c>
      <c r="L209" s="647" t="str">
        <f>IF('基本情報入力シート'!W234="","",'基本情報入力シート'!W234)</f>
        <v/>
      </c>
      <c r="M209" s="647" t="str">
        <f>IF('基本情報入力シート'!X234="","",'基本情報入力シート'!X234)</f>
        <v/>
      </c>
      <c r="N209" s="648" t="str">
        <f>IF('基本情報入力シート'!Y234="","",'基本情報入力シート'!Y234)</f>
        <v/>
      </c>
      <c r="O209" s="649"/>
      <c r="P209" s="650"/>
      <c r="Q209" s="651"/>
      <c r="R209" s="56"/>
      <c r="S209" s="652" t="str">
        <f>IFERROR(ROUNDDOWN(Q209*VLOOKUP(N209,'【参考】数式用'!$AR$2:$AW$50,MATCH(P209,'【参考】数式用'!$AT$4:$AW$4)+2,FALSE)*0.5, 0), "")</f>
        <v/>
      </c>
      <c r="T209" s="653"/>
      <c r="U209" s="654" t="str">
        <f>IFERROR(IF(AG209&lt;&gt;"",Q209*VLOOKUP(N209,'【参考】数式用'!$AG$2:$AL$50,MATCH(P209,'【参考】数式用'!$AI$4:$AL$4,0)+2,0), ""), "")</f>
        <v/>
      </c>
      <c r="V209" s="655"/>
      <c r="W209" s="656"/>
      <c r="X209" s="41"/>
      <c r="Y209" s="657"/>
      <c r="Z209" s="658"/>
      <c r="AA209" s="654" t="str">
        <f>IFERROR(IF(Y209="ー", "", ROUNDDOWN(Z209*VLOOKUP(N209,'【参考】数式用'!$AR$2:$AW$50,MATCH(Y209,'【参考】数式用'!$AT$4:$AW$4)+2,FALSE)*0.5, 0)), "")</f>
        <v/>
      </c>
      <c r="AB209" s="659"/>
      <c r="AC209" s="651" t="str">
        <f>IFERROR(IF(AG209&lt;&gt;"",Z209*VLOOKUP(N209,'【参考】数式用'!$AG$2:$AL$50,MATCH(Y209,'【参考】数式用'!$AI$4:$AL$4,0)+2,0), ""), "")</f>
        <v/>
      </c>
      <c r="AD209" s="56"/>
      <c r="AE209" s="660"/>
      <c r="AF209" s="661"/>
      <c r="AG209" s="618" t="str">
        <f>IFERROR(VLOOKUP(O209, '【参考】数式用'!$AY$5:$AY$13, 1, FALSE), "")</f>
        <v/>
      </c>
      <c r="AH209" s="619" t="str">
        <f>IFERROR(VLOOKUP(N209, '【参考】数式用'!$BA$2:$BB$50, 2, FALSE), "")</f>
        <v/>
      </c>
      <c r="AI209" s="620" t="str">
        <f t="shared" si="1"/>
        <v/>
      </c>
      <c r="AJ209" s="621" t="str">
        <f t="shared" si="2"/>
        <v/>
      </c>
      <c r="AK209" s="622"/>
      <c r="AL209" s="622"/>
      <c r="AM209" s="514"/>
      <c r="AN209" s="514"/>
      <c r="AO209" s="514"/>
      <c r="AP209" s="514"/>
      <c r="AQ209" s="514"/>
      <c r="AR209" s="514"/>
      <c r="AS209" s="514"/>
      <c r="AT209" s="514"/>
      <c r="AU209" s="2"/>
      <c r="AV209" s="2"/>
      <c r="AW209" s="2"/>
      <c r="AX209" s="2"/>
      <c r="AY209" s="2"/>
      <c r="AZ209" s="2"/>
    </row>
    <row r="210" ht="30.0" customHeight="1">
      <c r="A210" s="645">
        <v>197.0</v>
      </c>
      <c r="B210" s="646" t="str">
        <f>IF('基本情報入力シート'!C235="","",'基本情報入力シート'!C235)</f>
        <v/>
      </c>
      <c r="C210" s="40"/>
      <c r="D210" s="40"/>
      <c r="E210" s="40"/>
      <c r="F210" s="40"/>
      <c r="G210" s="40"/>
      <c r="H210" s="40"/>
      <c r="I210" s="56"/>
      <c r="J210" s="647" t="str">
        <f>IF('基本情報入力シート'!M235="","",'基本情報入力シート'!M235)</f>
        <v/>
      </c>
      <c r="K210" s="647" t="str">
        <f>IF('基本情報入力シート'!R235="","",'基本情報入力シート'!R235)</f>
        <v/>
      </c>
      <c r="L210" s="647" t="str">
        <f>IF('基本情報入力シート'!W235="","",'基本情報入力シート'!W235)</f>
        <v/>
      </c>
      <c r="M210" s="647" t="str">
        <f>IF('基本情報入力シート'!X235="","",'基本情報入力シート'!X235)</f>
        <v/>
      </c>
      <c r="N210" s="648" t="str">
        <f>IF('基本情報入力シート'!Y235="","",'基本情報入力シート'!Y235)</f>
        <v/>
      </c>
      <c r="O210" s="649"/>
      <c r="P210" s="650"/>
      <c r="Q210" s="651"/>
      <c r="R210" s="56"/>
      <c r="S210" s="652" t="str">
        <f>IFERROR(ROUNDDOWN(Q210*VLOOKUP(N210,'【参考】数式用'!$AR$2:$AW$50,MATCH(P210,'【参考】数式用'!$AT$4:$AW$4)+2,FALSE)*0.5, 0), "")</f>
        <v/>
      </c>
      <c r="T210" s="653"/>
      <c r="U210" s="654" t="str">
        <f>IFERROR(IF(AG210&lt;&gt;"",Q210*VLOOKUP(N210,'【参考】数式用'!$AG$2:$AL$50,MATCH(P210,'【参考】数式用'!$AI$4:$AL$4,0)+2,0), ""), "")</f>
        <v/>
      </c>
      <c r="V210" s="655"/>
      <c r="W210" s="656"/>
      <c r="X210" s="41"/>
      <c r="Y210" s="657"/>
      <c r="Z210" s="658"/>
      <c r="AA210" s="654" t="str">
        <f>IFERROR(IF(Y210="ー", "", ROUNDDOWN(Z210*VLOOKUP(N210,'【参考】数式用'!$AR$2:$AW$50,MATCH(Y210,'【参考】数式用'!$AT$4:$AW$4)+2,FALSE)*0.5, 0)), "")</f>
        <v/>
      </c>
      <c r="AB210" s="659"/>
      <c r="AC210" s="651" t="str">
        <f>IFERROR(IF(AG210&lt;&gt;"",Z210*VLOOKUP(N210,'【参考】数式用'!$AG$2:$AL$50,MATCH(Y210,'【参考】数式用'!$AI$4:$AL$4,0)+2,0), ""), "")</f>
        <v/>
      </c>
      <c r="AD210" s="56"/>
      <c r="AE210" s="660"/>
      <c r="AF210" s="661"/>
      <c r="AG210" s="618" t="str">
        <f>IFERROR(VLOOKUP(O210, '【参考】数式用'!$AY$5:$AY$13, 1, FALSE), "")</f>
        <v/>
      </c>
      <c r="AH210" s="619" t="str">
        <f>IFERROR(VLOOKUP(N210, '【参考】数式用'!$BA$2:$BB$50, 2, FALSE), "")</f>
        <v/>
      </c>
      <c r="AI210" s="620" t="str">
        <f t="shared" si="1"/>
        <v/>
      </c>
      <c r="AJ210" s="621" t="str">
        <f t="shared" si="2"/>
        <v/>
      </c>
      <c r="AK210" s="622"/>
      <c r="AL210" s="622"/>
      <c r="AM210" s="514"/>
      <c r="AN210" s="514"/>
      <c r="AO210" s="514"/>
      <c r="AP210" s="514"/>
      <c r="AQ210" s="514"/>
      <c r="AR210" s="514"/>
      <c r="AS210" s="514"/>
      <c r="AT210" s="514"/>
      <c r="AU210" s="2"/>
      <c r="AV210" s="2"/>
      <c r="AW210" s="2"/>
      <c r="AX210" s="2"/>
      <c r="AY210" s="2"/>
      <c r="AZ210" s="2"/>
    </row>
    <row r="211" ht="30.0" customHeight="1">
      <c r="A211" s="645">
        <v>198.0</v>
      </c>
      <c r="B211" s="646" t="str">
        <f>IF('基本情報入力シート'!C236="","",'基本情報入力シート'!C236)</f>
        <v/>
      </c>
      <c r="C211" s="40"/>
      <c r="D211" s="40"/>
      <c r="E211" s="40"/>
      <c r="F211" s="40"/>
      <c r="G211" s="40"/>
      <c r="H211" s="40"/>
      <c r="I211" s="56"/>
      <c r="J211" s="647" t="str">
        <f>IF('基本情報入力シート'!M236="","",'基本情報入力シート'!M236)</f>
        <v/>
      </c>
      <c r="K211" s="647" t="str">
        <f>IF('基本情報入力シート'!R236="","",'基本情報入力シート'!R236)</f>
        <v/>
      </c>
      <c r="L211" s="647" t="str">
        <f>IF('基本情報入力シート'!W236="","",'基本情報入力シート'!W236)</f>
        <v/>
      </c>
      <c r="M211" s="647" t="str">
        <f>IF('基本情報入力シート'!X236="","",'基本情報入力シート'!X236)</f>
        <v/>
      </c>
      <c r="N211" s="648" t="str">
        <f>IF('基本情報入力シート'!Y236="","",'基本情報入力シート'!Y236)</f>
        <v/>
      </c>
      <c r="O211" s="649"/>
      <c r="P211" s="650"/>
      <c r="Q211" s="651"/>
      <c r="R211" s="56"/>
      <c r="S211" s="652" t="str">
        <f>IFERROR(ROUNDDOWN(Q211*VLOOKUP(N211,'【参考】数式用'!$AR$2:$AW$50,MATCH(P211,'【参考】数式用'!$AT$4:$AW$4)+2,FALSE)*0.5, 0), "")</f>
        <v/>
      </c>
      <c r="T211" s="653"/>
      <c r="U211" s="654" t="str">
        <f>IFERROR(IF(AG211&lt;&gt;"",Q211*VLOOKUP(N211,'【参考】数式用'!$AG$2:$AL$50,MATCH(P211,'【参考】数式用'!$AI$4:$AL$4,0)+2,0), ""), "")</f>
        <v/>
      </c>
      <c r="V211" s="655"/>
      <c r="W211" s="656"/>
      <c r="X211" s="41"/>
      <c r="Y211" s="657"/>
      <c r="Z211" s="658"/>
      <c r="AA211" s="654" t="str">
        <f>IFERROR(IF(Y211="ー", "", ROUNDDOWN(Z211*VLOOKUP(N211,'【参考】数式用'!$AR$2:$AW$50,MATCH(Y211,'【参考】数式用'!$AT$4:$AW$4)+2,FALSE)*0.5, 0)), "")</f>
        <v/>
      </c>
      <c r="AB211" s="659"/>
      <c r="AC211" s="651" t="str">
        <f>IFERROR(IF(AG211&lt;&gt;"",Z211*VLOOKUP(N211,'【参考】数式用'!$AG$2:$AL$50,MATCH(Y211,'【参考】数式用'!$AI$4:$AL$4,0)+2,0), ""), "")</f>
        <v/>
      </c>
      <c r="AD211" s="56"/>
      <c r="AE211" s="660"/>
      <c r="AF211" s="661"/>
      <c r="AG211" s="618" t="str">
        <f>IFERROR(VLOOKUP(O211, '【参考】数式用'!$AY$5:$AY$13, 1, FALSE), "")</f>
        <v/>
      </c>
      <c r="AH211" s="619" t="str">
        <f>IFERROR(VLOOKUP(N211, '【参考】数式用'!$BA$2:$BB$50, 2, FALSE), "")</f>
        <v/>
      </c>
      <c r="AI211" s="620" t="str">
        <f t="shared" si="1"/>
        <v/>
      </c>
      <c r="AJ211" s="621" t="str">
        <f t="shared" si="2"/>
        <v/>
      </c>
      <c r="AK211" s="622"/>
      <c r="AL211" s="622"/>
      <c r="AM211" s="514"/>
      <c r="AN211" s="514"/>
      <c r="AO211" s="514"/>
      <c r="AP211" s="514"/>
      <c r="AQ211" s="514"/>
      <c r="AR211" s="514"/>
      <c r="AS211" s="514"/>
      <c r="AT211" s="514"/>
      <c r="AU211" s="2"/>
      <c r="AV211" s="2"/>
      <c r="AW211" s="2"/>
      <c r="AX211" s="2"/>
      <c r="AY211" s="2"/>
      <c r="AZ211" s="2"/>
    </row>
    <row r="212" ht="30.0" customHeight="1">
      <c r="A212" s="645">
        <v>199.0</v>
      </c>
      <c r="B212" s="646" t="str">
        <f>IF('基本情報入力シート'!C237="","",'基本情報入力シート'!C237)</f>
        <v/>
      </c>
      <c r="C212" s="40"/>
      <c r="D212" s="40"/>
      <c r="E212" s="40"/>
      <c r="F212" s="40"/>
      <c r="G212" s="40"/>
      <c r="H212" s="40"/>
      <c r="I212" s="56"/>
      <c r="J212" s="647" t="str">
        <f>IF('基本情報入力シート'!M237="","",'基本情報入力シート'!M237)</f>
        <v/>
      </c>
      <c r="K212" s="647" t="str">
        <f>IF('基本情報入力シート'!R237="","",'基本情報入力シート'!R237)</f>
        <v/>
      </c>
      <c r="L212" s="647" t="str">
        <f>IF('基本情報入力シート'!W237="","",'基本情報入力シート'!W237)</f>
        <v/>
      </c>
      <c r="M212" s="647" t="str">
        <f>IF('基本情報入力シート'!X237="","",'基本情報入力シート'!X237)</f>
        <v/>
      </c>
      <c r="N212" s="648" t="str">
        <f>IF('基本情報入力シート'!Y237="","",'基本情報入力シート'!Y237)</f>
        <v/>
      </c>
      <c r="O212" s="649"/>
      <c r="P212" s="650"/>
      <c r="Q212" s="651"/>
      <c r="R212" s="56"/>
      <c r="S212" s="652" t="str">
        <f>IFERROR(ROUNDDOWN(Q212*VLOOKUP(N212,'【参考】数式用'!$AR$2:$AW$50,MATCH(P212,'【参考】数式用'!$AT$4:$AW$4)+2,FALSE)*0.5, 0), "")</f>
        <v/>
      </c>
      <c r="T212" s="653"/>
      <c r="U212" s="654" t="str">
        <f>IFERROR(IF(AG212&lt;&gt;"",Q212*VLOOKUP(N212,'【参考】数式用'!$AG$2:$AL$50,MATCH(P212,'【参考】数式用'!$AI$4:$AL$4,0)+2,0), ""), "")</f>
        <v/>
      </c>
      <c r="V212" s="655"/>
      <c r="W212" s="656"/>
      <c r="X212" s="41"/>
      <c r="Y212" s="657"/>
      <c r="Z212" s="658"/>
      <c r="AA212" s="654" t="str">
        <f>IFERROR(IF(Y212="ー", "", ROUNDDOWN(Z212*VLOOKUP(N212,'【参考】数式用'!$AR$2:$AW$50,MATCH(Y212,'【参考】数式用'!$AT$4:$AW$4)+2,FALSE)*0.5, 0)), "")</f>
        <v/>
      </c>
      <c r="AB212" s="659"/>
      <c r="AC212" s="651" t="str">
        <f>IFERROR(IF(AG212&lt;&gt;"",Z212*VLOOKUP(N212,'【参考】数式用'!$AG$2:$AL$50,MATCH(Y212,'【参考】数式用'!$AI$4:$AL$4,0)+2,0), ""), "")</f>
        <v/>
      </c>
      <c r="AD212" s="56"/>
      <c r="AE212" s="660"/>
      <c r="AF212" s="661"/>
      <c r="AG212" s="618" t="str">
        <f>IFERROR(VLOOKUP(O212, '【参考】数式用'!$AY$5:$AY$13, 1, FALSE), "")</f>
        <v/>
      </c>
      <c r="AH212" s="619" t="str">
        <f>IFERROR(VLOOKUP(N212, '【参考】数式用'!$BA$2:$BB$50, 2, FALSE), "")</f>
        <v/>
      </c>
      <c r="AI212" s="620" t="str">
        <f t="shared" si="1"/>
        <v/>
      </c>
      <c r="AJ212" s="621" t="str">
        <f t="shared" si="2"/>
        <v/>
      </c>
      <c r="AK212" s="622"/>
      <c r="AL212" s="622"/>
      <c r="AM212" s="514"/>
      <c r="AN212" s="514"/>
      <c r="AO212" s="514"/>
      <c r="AP212" s="514"/>
      <c r="AQ212" s="514"/>
      <c r="AR212" s="514"/>
      <c r="AS212" s="514"/>
      <c r="AT212" s="514"/>
      <c r="AU212" s="2"/>
      <c r="AV212" s="2"/>
      <c r="AW212" s="2"/>
      <c r="AX212" s="2"/>
      <c r="AY212" s="2"/>
      <c r="AZ212" s="2"/>
    </row>
    <row r="213" ht="30.0" customHeight="1">
      <c r="A213" s="645">
        <v>200.0</v>
      </c>
      <c r="B213" s="646" t="str">
        <f>IF('基本情報入力シート'!C238="","",'基本情報入力シート'!C238)</f>
        <v/>
      </c>
      <c r="C213" s="40"/>
      <c r="D213" s="40"/>
      <c r="E213" s="40"/>
      <c r="F213" s="40"/>
      <c r="G213" s="40"/>
      <c r="H213" s="40"/>
      <c r="I213" s="56"/>
      <c r="J213" s="647" t="str">
        <f>IF('基本情報入力シート'!M238="","",'基本情報入力シート'!M238)</f>
        <v/>
      </c>
      <c r="K213" s="647" t="str">
        <f>IF('基本情報入力シート'!R238="","",'基本情報入力シート'!R238)</f>
        <v/>
      </c>
      <c r="L213" s="647" t="str">
        <f>IF('基本情報入力シート'!W238="","",'基本情報入力シート'!W238)</f>
        <v/>
      </c>
      <c r="M213" s="647" t="str">
        <f>IF('基本情報入力シート'!X238="","",'基本情報入力シート'!X238)</f>
        <v/>
      </c>
      <c r="N213" s="648" t="str">
        <f>IF('基本情報入力シート'!Y238="","",'基本情報入力シート'!Y238)</f>
        <v/>
      </c>
      <c r="O213" s="649"/>
      <c r="P213" s="650"/>
      <c r="Q213" s="651"/>
      <c r="R213" s="56"/>
      <c r="S213" s="652" t="str">
        <f>IFERROR(ROUNDDOWN(Q213*VLOOKUP(N213,'【参考】数式用'!$AR$2:$AW$50,MATCH(P213,'【参考】数式用'!$AT$4:$AW$4)+2,FALSE)*0.5, 0), "")</f>
        <v/>
      </c>
      <c r="T213" s="653"/>
      <c r="U213" s="654" t="str">
        <f>IFERROR(IF(AG213&lt;&gt;"",Q213*VLOOKUP(N213,'【参考】数式用'!$AG$2:$AL$50,MATCH(P213,'【参考】数式用'!$AI$4:$AL$4,0)+2,0), ""), "")</f>
        <v/>
      </c>
      <c r="V213" s="655"/>
      <c r="W213" s="656"/>
      <c r="X213" s="41"/>
      <c r="Y213" s="657"/>
      <c r="Z213" s="658"/>
      <c r="AA213" s="654" t="str">
        <f>IFERROR(IF(Y213="ー", "", ROUNDDOWN(Z213*VLOOKUP(N213,'【参考】数式用'!$AR$2:$AW$50,MATCH(Y213,'【参考】数式用'!$AT$4:$AW$4)+2,FALSE)*0.5, 0)), "")</f>
        <v/>
      </c>
      <c r="AB213" s="659"/>
      <c r="AC213" s="651" t="str">
        <f>IFERROR(IF(AG213&lt;&gt;"",Z213*VLOOKUP(N213,'【参考】数式用'!$AG$2:$AL$50,MATCH(Y213,'【参考】数式用'!$AI$4:$AL$4,0)+2,0), ""), "")</f>
        <v/>
      </c>
      <c r="AD213" s="56"/>
      <c r="AE213" s="660"/>
      <c r="AF213" s="661"/>
      <c r="AG213" s="618" t="str">
        <f>IFERROR(VLOOKUP(O213, '【参考】数式用'!$AY$5:$AY$13, 1, FALSE), "")</f>
        <v/>
      </c>
      <c r="AH213" s="619" t="str">
        <f>IFERROR(VLOOKUP(N213, '【参考】数式用'!$BA$2:$BB$50, 2, FALSE), "")</f>
        <v/>
      </c>
      <c r="AI213" s="620" t="str">
        <f t="shared" si="1"/>
        <v/>
      </c>
      <c r="AJ213" s="621" t="str">
        <f t="shared" si="2"/>
        <v/>
      </c>
      <c r="AK213" s="622"/>
      <c r="AL213" s="622"/>
      <c r="AM213" s="514"/>
      <c r="AN213" s="514"/>
      <c r="AO213" s="514"/>
      <c r="AP213" s="514"/>
      <c r="AQ213" s="514"/>
      <c r="AR213" s="514"/>
      <c r="AS213" s="514"/>
      <c r="AT213" s="514"/>
      <c r="AU213" s="2"/>
      <c r="AV213" s="2"/>
      <c r="AW213" s="2"/>
      <c r="AX213" s="2"/>
      <c r="AY213" s="2"/>
      <c r="AZ213" s="2"/>
    </row>
    <row r="214" ht="30.0" customHeight="1">
      <c r="A214" s="645">
        <v>201.0</v>
      </c>
      <c r="B214" s="646" t="str">
        <f>IF('基本情報入力シート'!C239="","",'基本情報入力シート'!C239)</f>
        <v/>
      </c>
      <c r="C214" s="40"/>
      <c r="D214" s="40"/>
      <c r="E214" s="40"/>
      <c r="F214" s="40"/>
      <c r="G214" s="40"/>
      <c r="H214" s="40"/>
      <c r="I214" s="56"/>
      <c r="J214" s="647" t="str">
        <f>IF('基本情報入力シート'!M239="","",'基本情報入力シート'!M239)</f>
        <v/>
      </c>
      <c r="K214" s="647" t="str">
        <f>IF('基本情報入力シート'!R239="","",'基本情報入力シート'!R239)</f>
        <v/>
      </c>
      <c r="L214" s="647" t="str">
        <f>IF('基本情報入力シート'!W239="","",'基本情報入力シート'!W239)</f>
        <v/>
      </c>
      <c r="M214" s="647" t="str">
        <f>IF('基本情報入力シート'!X239="","",'基本情報入力シート'!X239)</f>
        <v/>
      </c>
      <c r="N214" s="648" t="str">
        <f>IF('基本情報入力シート'!Y239="","",'基本情報入力シート'!Y239)</f>
        <v/>
      </c>
      <c r="O214" s="649"/>
      <c r="P214" s="650"/>
      <c r="Q214" s="651"/>
      <c r="R214" s="56"/>
      <c r="S214" s="652" t="str">
        <f>IFERROR(ROUNDDOWN(Q214*VLOOKUP(N214,'【参考】数式用'!$AR$2:$AW$50,MATCH(P214,'【参考】数式用'!$AT$4:$AW$4)+2,FALSE)*0.5, 0), "")</f>
        <v/>
      </c>
      <c r="T214" s="653"/>
      <c r="U214" s="654" t="str">
        <f>IFERROR(IF(AG214&lt;&gt;"",Q214*VLOOKUP(N214,'【参考】数式用'!$AG$2:$AL$50,MATCH(P214,'【参考】数式用'!$AI$4:$AL$4,0)+2,0), ""), "")</f>
        <v/>
      </c>
      <c r="V214" s="655"/>
      <c r="W214" s="656"/>
      <c r="X214" s="41"/>
      <c r="Y214" s="657"/>
      <c r="Z214" s="658"/>
      <c r="AA214" s="654" t="str">
        <f>IFERROR(IF(Y214="ー", "", ROUNDDOWN(Z214*VLOOKUP(N214,'【参考】数式用'!$AR$2:$AW$50,MATCH(Y214,'【参考】数式用'!$AT$4:$AW$4)+2,FALSE)*0.5, 0)), "")</f>
        <v/>
      </c>
      <c r="AB214" s="659"/>
      <c r="AC214" s="651" t="str">
        <f>IFERROR(IF(AG214&lt;&gt;"",Z214*VLOOKUP(N214,'【参考】数式用'!$AG$2:$AL$50,MATCH(Y214,'【参考】数式用'!$AI$4:$AL$4,0)+2,0), ""), "")</f>
        <v/>
      </c>
      <c r="AD214" s="56"/>
      <c r="AE214" s="660"/>
      <c r="AF214" s="661"/>
      <c r="AG214" s="618" t="str">
        <f>IFERROR(VLOOKUP(O214, '【参考】数式用'!$AY$5:$AY$13, 1, FALSE), "")</f>
        <v/>
      </c>
      <c r="AH214" s="619" t="str">
        <f>IFERROR(VLOOKUP(N214, '【参考】数式用'!$BA$2:$BB$50, 2, FALSE), "")</f>
        <v/>
      </c>
      <c r="AI214" s="620" t="str">
        <f t="shared" si="1"/>
        <v/>
      </c>
      <c r="AJ214" s="621" t="str">
        <f t="shared" si="2"/>
        <v/>
      </c>
      <c r="AK214" s="622"/>
      <c r="AL214" s="622"/>
      <c r="AM214" s="514"/>
      <c r="AN214" s="514"/>
      <c r="AO214" s="514"/>
      <c r="AP214" s="514"/>
      <c r="AQ214" s="514"/>
      <c r="AR214" s="514"/>
      <c r="AS214" s="514"/>
      <c r="AT214" s="514"/>
      <c r="AU214" s="2"/>
      <c r="AV214" s="2"/>
      <c r="AW214" s="2"/>
      <c r="AX214" s="2"/>
      <c r="AY214" s="2"/>
      <c r="AZ214" s="2"/>
    </row>
    <row r="215" ht="30.0" customHeight="1">
      <c r="A215" s="645">
        <v>202.0</v>
      </c>
      <c r="B215" s="646" t="str">
        <f>IF('基本情報入力シート'!C240="","",'基本情報入力シート'!C240)</f>
        <v/>
      </c>
      <c r="C215" s="40"/>
      <c r="D215" s="40"/>
      <c r="E215" s="40"/>
      <c r="F215" s="40"/>
      <c r="G215" s="40"/>
      <c r="H215" s="40"/>
      <c r="I215" s="56"/>
      <c r="J215" s="647" t="str">
        <f>IF('基本情報入力シート'!M240="","",'基本情報入力シート'!M240)</f>
        <v/>
      </c>
      <c r="K215" s="647" t="str">
        <f>IF('基本情報入力シート'!R240="","",'基本情報入力シート'!R240)</f>
        <v/>
      </c>
      <c r="L215" s="647" t="str">
        <f>IF('基本情報入力シート'!W240="","",'基本情報入力シート'!W240)</f>
        <v/>
      </c>
      <c r="M215" s="647" t="str">
        <f>IF('基本情報入力シート'!X240="","",'基本情報入力シート'!X240)</f>
        <v/>
      </c>
      <c r="N215" s="648" t="str">
        <f>IF('基本情報入力シート'!Y240="","",'基本情報入力シート'!Y240)</f>
        <v/>
      </c>
      <c r="O215" s="649"/>
      <c r="P215" s="650"/>
      <c r="Q215" s="651"/>
      <c r="R215" s="56"/>
      <c r="S215" s="652" t="str">
        <f>IFERROR(ROUNDDOWN(Q215*VLOOKUP(N215,'【参考】数式用'!$AR$2:$AW$50,MATCH(P215,'【参考】数式用'!$AT$4:$AW$4)+2,FALSE)*0.5, 0), "")</f>
        <v/>
      </c>
      <c r="T215" s="653"/>
      <c r="U215" s="654" t="str">
        <f>IFERROR(IF(AG215&lt;&gt;"",Q215*VLOOKUP(N215,'【参考】数式用'!$AG$2:$AL$50,MATCH(P215,'【参考】数式用'!$AI$4:$AL$4,0)+2,0), ""), "")</f>
        <v/>
      </c>
      <c r="V215" s="655"/>
      <c r="W215" s="656"/>
      <c r="X215" s="41"/>
      <c r="Y215" s="657"/>
      <c r="Z215" s="658"/>
      <c r="AA215" s="654" t="str">
        <f>IFERROR(IF(Y215="ー", "", ROUNDDOWN(Z215*VLOOKUP(N215,'【参考】数式用'!$AR$2:$AW$50,MATCH(Y215,'【参考】数式用'!$AT$4:$AW$4)+2,FALSE)*0.5, 0)), "")</f>
        <v/>
      </c>
      <c r="AB215" s="659"/>
      <c r="AC215" s="651" t="str">
        <f>IFERROR(IF(AG215&lt;&gt;"",Z215*VLOOKUP(N215,'【参考】数式用'!$AG$2:$AL$50,MATCH(Y215,'【参考】数式用'!$AI$4:$AL$4,0)+2,0), ""), "")</f>
        <v/>
      </c>
      <c r="AD215" s="56"/>
      <c r="AE215" s="660"/>
      <c r="AF215" s="661"/>
      <c r="AG215" s="618" t="str">
        <f>IFERROR(VLOOKUP(O215, '【参考】数式用'!$AY$5:$AY$13, 1, FALSE), "")</f>
        <v/>
      </c>
      <c r="AH215" s="619" t="str">
        <f>IFERROR(VLOOKUP(N215, '【参考】数式用'!$BA$2:$BB$50, 2, FALSE), "")</f>
        <v/>
      </c>
      <c r="AI215" s="620" t="str">
        <f t="shared" si="1"/>
        <v/>
      </c>
      <c r="AJ215" s="621" t="str">
        <f t="shared" si="2"/>
        <v/>
      </c>
      <c r="AK215" s="622"/>
      <c r="AL215" s="622"/>
      <c r="AM215" s="514"/>
      <c r="AN215" s="514"/>
      <c r="AO215" s="514"/>
      <c r="AP215" s="514"/>
      <c r="AQ215" s="514"/>
      <c r="AR215" s="514"/>
      <c r="AS215" s="514"/>
      <c r="AT215" s="514"/>
      <c r="AU215" s="2"/>
      <c r="AV215" s="2"/>
      <c r="AW215" s="2"/>
      <c r="AX215" s="2"/>
      <c r="AY215" s="2"/>
      <c r="AZ215" s="2"/>
    </row>
    <row r="216" ht="30.0" customHeight="1">
      <c r="A216" s="645">
        <v>203.0</v>
      </c>
      <c r="B216" s="646" t="str">
        <f>IF('基本情報入力シート'!C241="","",'基本情報入力シート'!C241)</f>
        <v/>
      </c>
      <c r="C216" s="40"/>
      <c r="D216" s="40"/>
      <c r="E216" s="40"/>
      <c r="F216" s="40"/>
      <c r="G216" s="40"/>
      <c r="H216" s="40"/>
      <c r="I216" s="56"/>
      <c r="J216" s="647" t="str">
        <f>IF('基本情報入力シート'!M241="","",'基本情報入力シート'!M241)</f>
        <v/>
      </c>
      <c r="K216" s="647" t="str">
        <f>IF('基本情報入力シート'!R241="","",'基本情報入力シート'!R241)</f>
        <v/>
      </c>
      <c r="L216" s="647" t="str">
        <f>IF('基本情報入力シート'!W241="","",'基本情報入力シート'!W241)</f>
        <v/>
      </c>
      <c r="M216" s="647" t="str">
        <f>IF('基本情報入力シート'!X241="","",'基本情報入力シート'!X241)</f>
        <v/>
      </c>
      <c r="N216" s="648" t="str">
        <f>IF('基本情報入力シート'!Y241="","",'基本情報入力シート'!Y241)</f>
        <v/>
      </c>
      <c r="O216" s="649"/>
      <c r="P216" s="650"/>
      <c r="Q216" s="651"/>
      <c r="R216" s="56"/>
      <c r="S216" s="652" t="str">
        <f>IFERROR(ROUNDDOWN(Q216*VLOOKUP(N216,'【参考】数式用'!$AR$2:$AW$50,MATCH(P216,'【参考】数式用'!$AT$4:$AW$4)+2,FALSE)*0.5, 0), "")</f>
        <v/>
      </c>
      <c r="T216" s="653"/>
      <c r="U216" s="654" t="str">
        <f>IFERROR(IF(AG216&lt;&gt;"",Q216*VLOOKUP(N216,'【参考】数式用'!$AG$2:$AL$50,MATCH(P216,'【参考】数式用'!$AI$4:$AL$4,0)+2,0), ""), "")</f>
        <v/>
      </c>
      <c r="V216" s="655"/>
      <c r="W216" s="656"/>
      <c r="X216" s="41"/>
      <c r="Y216" s="657"/>
      <c r="Z216" s="658"/>
      <c r="AA216" s="654" t="str">
        <f>IFERROR(IF(Y216="ー", "", ROUNDDOWN(Z216*VLOOKUP(N216,'【参考】数式用'!$AR$2:$AW$50,MATCH(Y216,'【参考】数式用'!$AT$4:$AW$4)+2,FALSE)*0.5, 0)), "")</f>
        <v/>
      </c>
      <c r="AB216" s="659"/>
      <c r="AC216" s="651" t="str">
        <f>IFERROR(IF(AG216&lt;&gt;"",Z216*VLOOKUP(N216,'【参考】数式用'!$AG$2:$AL$50,MATCH(Y216,'【参考】数式用'!$AI$4:$AL$4,0)+2,0), ""), "")</f>
        <v/>
      </c>
      <c r="AD216" s="56"/>
      <c r="AE216" s="660"/>
      <c r="AF216" s="661"/>
      <c r="AG216" s="618" t="str">
        <f>IFERROR(VLOOKUP(O216, '【参考】数式用'!$AY$5:$AY$13, 1, FALSE), "")</f>
        <v/>
      </c>
      <c r="AH216" s="619" t="str">
        <f>IFERROR(VLOOKUP(N216, '【参考】数式用'!$BA$2:$BB$50, 2, FALSE), "")</f>
        <v/>
      </c>
      <c r="AI216" s="620" t="str">
        <f t="shared" si="1"/>
        <v/>
      </c>
      <c r="AJ216" s="621" t="str">
        <f t="shared" si="2"/>
        <v/>
      </c>
      <c r="AK216" s="622"/>
      <c r="AL216" s="622"/>
      <c r="AM216" s="514"/>
      <c r="AN216" s="514"/>
      <c r="AO216" s="514"/>
      <c r="AP216" s="514"/>
      <c r="AQ216" s="514"/>
      <c r="AR216" s="514"/>
      <c r="AS216" s="514"/>
      <c r="AT216" s="514"/>
      <c r="AU216" s="2"/>
      <c r="AV216" s="2"/>
      <c r="AW216" s="2"/>
      <c r="AX216" s="2"/>
      <c r="AY216" s="2"/>
      <c r="AZ216" s="2"/>
    </row>
    <row r="217" ht="30.0" customHeight="1">
      <c r="A217" s="645">
        <v>204.0</v>
      </c>
      <c r="B217" s="646" t="str">
        <f>IF('基本情報入力シート'!C242="","",'基本情報入力シート'!C242)</f>
        <v/>
      </c>
      <c r="C217" s="40"/>
      <c r="D217" s="40"/>
      <c r="E217" s="40"/>
      <c r="F217" s="40"/>
      <c r="G217" s="40"/>
      <c r="H217" s="40"/>
      <c r="I217" s="56"/>
      <c r="J217" s="647" t="str">
        <f>IF('基本情報入力シート'!M242="","",'基本情報入力シート'!M242)</f>
        <v/>
      </c>
      <c r="K217" s="647" t="str">
        <f>IF('基本情報入力シート'!R242="","",'基本情報入力シート'!R242)</f>
        <v/>
      </c>
      <c r="L217" s="647" t="str">
        <f>IF('基本情報入力シート'!W242="","",'基本情報入力シート'!W242)</f>
        <v/>
      </c>
      <c r="M217" s="647" t="str">
        <f>IF('基本情報入力シート'!X242="","",'基本情報入力シート'!X242)</f>
        <v/>
      </c>
      <c r="N217" s="648" t="str">
        <f>IF('基本情報入力シート'!Y242="","",'基本情報入力シート'!Y242)</f>
        <v/>
      </c>
      <c r="O217" s="649"/>
      <c r="P217" s="650"/>
      <c r="Q217" s="651"/>
      <c r="R217" s="56"/>
      <c r="S217" s="652" t="str">
        <f>IFERROR(ROUNDDOWN(Q217*VLOOKUP(N217,'【参考】数式用'!$AR$2:$AW$50,MATCH(P217,'【参考】数式用'!$AT$4:$AW$4)+2,FALSE)*0.5, 0), "")</f>
        <v/>
      </c>
      <c r="T217" s="653"/>
      <c r="U217" s="654" t="str">
        <f>IFERROR(IF(AG217&lt;&gt;"",Q217*VLOOKUP(N217,'【参考】数式用'!$AG$2:$AL$50,MATCH(P217,'【参考】数式用'!$AI$4:$AL$4,0)+2,0), ""), "")</f>
        <v/>
      </c>
      <c r="V217" s="655"/>
      <c r="W217" s="656"/>
      <c r="X217" s="41"/>
      <c r="Y217" s="657"/>
      <c r="Z217" s="658"/>
      <c r="AA217" s="654" t="str">
        <f>IFERROR(IF(Y217="ー", "", ROUNDDOWN(Z217*VLOOKUP(N217,'【参考】数式用'!$AR$2:$AW$50,MATCH(Y217,'【参考】数式用'!$AT$4:$AW$4)+2,FALSE)*0.5, 0)), "")</f>
        <v/>
      </c>
      <c r="AB217" s="659"/>
      <c r="AC217" s="651" t="str">
        <f>IFERROR(IF(AG217&lt;&gt;"",Z217*VLOOKUP(N217,'【参考】数式用'!$AG$2:$AL$50,MATCH(Y217,'【参考】数式用'!$AI$4:$AL$4,0)+2,0), ""), "")</f>
        <v/>
      </c>
      <c r="AD217" s="56"/>
      <c r="AE217" s="660"/>
      <c r="AF217" s="661"/>
      <c r="AG217" s="618" t="str">
        <f>IFERROR(VLOOKUP(O217, '【参考】数式用'!$AY$5:$AY$13, 1, FALSE), "")</f>
        <v/>
      </c>
      <c r="AH217" s="619" t="str">
        <f>IFERROR(VLOOKUP(N217, '【参考】数式用'!$BA$2:$BB$50, 2, FALSE), "")</f>
        <v/>
      </c>
      <c r="AI217" s="620" t="str">
        <f t="shared" si="1"/>
        <v/>
      </c>
      <c r="AJ217" s="621" t="str">
        <f t="shared" si="2"/>
        <v/>
      </c>
      <c r="AK217" s="622"/>
      <c r="AL217" s="622"/>
      <c r="AM217" s="514"/>
      <c r="AN217" s="514"/>
      <c r="AO217" s="514"/>
      <c r="AP217" s="514"/>
      <c r="AQ217" s="514"/>
      <c r="AR217" s="514"/>
      <c r="AS217" s="514"/>
      <c r="AT217" s="514"/>
      <c r="AU217" s="2"/>
      <c r="AV217" s="2"/>
      <c r="AW217" s="2"/>
      <c r="AX217" s="2"/>
      <c r="AY217" s="2"/>
      <c r="AZ217" s="2"/>
    </row>
    <row r="218" ht="30.0" customHeight="1">
      <c r="A218" s="645">
        <v>205.0</v>
      </c>
      <c r="B218" s="646" t="str">
        <f>IF('基本情報入力シート'!C243="","",'基本情報入力シート'!C243)</f>
        <v/>
      </c>
      <c r="C218" s="40"/>
      <c r="D218" s="40"/>
      <c r="E218" s="40"/>
      <c r="F218" s="40"/>
      <c r="G218" s="40"/>
      <c r="H218" s="40"/>
      <c r="I218" s="56"/>
      <c r="J218" s="647" t="str">
        <f>IF('基本情報入力シート'!M243="","",'基本情報入力シート'!M243)</f>
        <v/>
      </c>
      <c r="K218" s="647" t="str">
        <f>IF('基本情報入力シート'!R243="","",'基本情報入力シート'!R243)</f>
        <v/>
      </c>
      <c r="L218" s="647" t="str">
        <f>IF('基本情報入力シート'!W243="","",'基本情報入力シート'!W243)</f>
        <v/>
      </c>
      <c r="M218" s="647" t="str">
        <f>IF('基本情報入力シート'!X243="","",'基本情報入力シート'!X243)</f>
        <v/>
      </c>
      <c r="N218" s="648" t="str">
        <f>IF('基本情報入力シート'!Y243="","",'基本情報入力シート'!Y243)</f>
        <v/>
      </c>
      <c r="O218" s="649"/>
      <c r="P218" s="650"/>
      <c r="Q218" s="651"/>
      <c r="R218" s="56"/>
      <c r="S218" s="652" t="str">
        <f>IFERROR(ROUNDDOWN(Q218*VLOOKUP(N218,'【参考】数式用'!$AR$2:$AW$50,MATCH(P218,'【参考】数式用'!$AT$4:$AW$4)+2,FALSE)*0.5, 0), "")</f>
        <v/>
      </c>
      <c r="T218" s="653"/>
      <c r="U218" s="654" t="str">
        <f>IFERROR(IF(AG218&lt;&gt;"",Q218*VLOOKUP(N218,'【参考】数式用'!$AG$2:$AL$50,MATCH(P218,'【参考】数式用'!$AI$4:$AL$4,0)+2,0), ""), "")</f>
        <v/>
      </c>
      <c r="V218" s="655"/>
      <c r="W218" s="656"/>
      <c r="X218" s="41"/>
      <c r="Y218" s="657"/>
      <c r="Z218" s="658"/>
      <c r="AA218" s="654" t="str">
        <f>IFERROR(IF(Y218="ー", "", ROUNDDOWN(Z218*VLOOKUP(N218,'【参考】数式用'!$AR$2:$AW$50,MATCH(Y218,'【参考】数式用'!$AT$4:$AW$4)+2,FALSE)*0.5, 0)), "")</f>
        <v/>
      </c>
      <c r="AB218" s="659"/>
      <c r="AC218" s="651" t="str">
        <f>IFERROR(IF(AG218&lt;&gt;"",Z218*VLOOKUP(N218,'【参考】数式用'!$AG$2:$AL$50,MATCH(Y218,'【参考】数式用'!$AI$4:$AL$4,0)+2,0), ""), "")</f>
        <v/>
      </c>
      <c r="AD218" s="56"/>
      <c r="AE218" s="660"/>
      <c r="AF218" s="661"/>
      <c r="AG218" s="618" t="str">
        <f>IFERROR(VLOOKUP(O218, '【参考】数式用'!$AY$5:$AY$13, 1, FALSE), "")</f>
        <v/>
      </c>
      <c r="AH218" s="619" t="str">
        <f>IFERROR(VLOOKUP(N218, '【参考】数式用'!$BA$2:$BB$50, 2, FALSE), "")</f>
        <v/>
      </c>
      <c r="AI218" s="620" t="str">
        <f t="shared" si="1"/>
        <v/>
      </c>
      <c r="AJ218" s="621" t="str">
        <f t="shared" si="2"/>
        <v/>
      </c>
      <c r="AK218" s="622"/>
      <c r="AL218" s="622"/>
      <c r="AM218" s="514"/>
      <c r="AN218" s="514"/>
      <c r="AO218" s="514"/>
      <c r="AP218" s="514"/>
      <c r="AQ218" s="514"/>
      <c r="AR218" s="514"/>
      <c r="AS218" s="514"/>
      <c r="AT218" s="514"/>
      <c r="AU218" s="2"/>
      <c r="AV218" s="2"/>
      <c r="AW218" s="2"/>
      <c r="AX218" s="2"/>
      <c r="AY218" s="2"/>
      <c r="AZ218" s="2"/>
    </row>
    <row r="219" ht="30.0" customHeight="1">
      <c r="A219" s="645">
        <v>206.0</v>
      </c>
      <c r="B219" s="646" t="str">
        <f>IF('基本情報入力シート'!C244="","",'基本情報入力シート'!C244)</f>
        <v/>
      </c>
      <c r="C219" s="40"/>
      <c r="D219" s="40"/>
      <c r="E219" s="40"/>
      <c r="F219" s="40"/>
      <c r="G219" s="40"/>
      <c r="H219" s="40"/>
      <c r="I219" s="56"/>
      <c r="J219" s="647" t="str">
        <f>IF('基本情報入力シート'!M244="","",'基本情報入力シート'!M244)</f>
        <v/>
      </c>
      <c r="K219" s="647" t="str">
        <f>IF('基本情報入力シート'!R244="","",'基本情報入力シート'!R244)</f>
        <v/>
      </c>
      <c r="L219" s="647" t="str">
        <f>IF('基本情報入力シート'!W244="","",'基本情報入力シート'!W244)</f>
        <v/>
      </c>
      <c r="M219" s="647" t="str">
        <f>IF('基本情報入力シート'!X244="","",'基本情報入力シート'!X244)</f>
        <v/>
      </c>
      <c r="N219" s="648" t="str">
        <f>IF('基本情報入力シート'!Y244="","",'基本情報入力シート'!Y244)</f>
        <v/>
      </c>
      <c r="O219" s="649"/>
      <c r="P219" s="650"/>
      <c r="Q219" s="651"/>
      <c r="R219" s="56"/>
      <c r="S219" s="652" t="str">
        <f>IFERROR(ROUNDDOWN(Q219*VLOOKUP(N219,'【参考】数式用'!$AR$2:$AW$50,MATCH(P219,'【参考】数式用'!$AT$4:$AW$4)+2,FALSE)*0.5, 0), "")</f>
        <v/>
      </c>
      <c r="T219" s="653"/>
      <c r="U219" s="654" t="str">
        <f>IFERROR(IF(AG219&lt;&gt;"",Q219*VLOOKUP(N219,'【参考】数式用'!$AG$2:$AL$50,MATCH(P219,'【参考】数式用'!$AI$4:$AL$4,0)+2,0), ""), "")</f>
        <v/>
      </c>
      <c r="V219" s="655"/>
      <c r="W219" s="656"/>
      <c r="X219" s="41"/>
      <c r="Y219" s="657"/>
      <c r="Z219" s="658"/>
      <c r="AA219" s="654" t="str">
        <f>IFERROR(IF(Y219="ー", "", ROUNDDOWN(Z219*VLOOKUP(N219,'【参考】数式用'!$AR$2:$AW$50,MATCH(Y219,'【参考】数式用'!$AT$4:$AW$4)+2,FALSE)*0.5, 0)), "")</f>
        <v/>
      </c>
      <c r="AB219" s="659"/>
      <c r="AC219" s="651" t="str">
        <f>IFERROR(IF(AG219&lt;&gt;"",Z219*VLOOKUP(N219,'【参考】数式用'!$AG$2:$AL$50,MATCH(Y219,'【参考】数式用'!$AI$4:$AL$4,0)+2,0), ""), "")</f>
        <v/>
      </c>
      <c r="AD219" s="56"/>
      <c r="AE219" s="660"/>
      <c r="AF219" s="661"/>
      <c r="AG219" s="618" t="str">
        <f>IFERROR(VLOOKUP(O219, '【参考】数式用'!$AY$5:$AY$13, 1, FALSE), "")</f>
        <v/>
      </c>
      <c r="AH219" s="619" t="str">
        <f>IFERROR(VLOOKUP(N219, '【参考】数式用'!$BA$2:$BB$50, 2, FALSE), "")</f>
        <v/>
      </c>
      <c r="AI219" s="620" t="str">
        <f t="shared" si="1"/>
        <v/>
      </c>
      <c r="AJ219" s="621" t="str">
        <f t="shared" si="2"/>
        <v/>
      </c>
      <c r="AK219" s="622"/>
      <c r="AL219" s="622"/>
      <c r="AM219" s="514"/>
      <c r="AN219" s="514"/>
      <c r="AO219" s="514"/>
      <c r="AP219" s="514"/>
      <c r="AQ219" s="514"/>
      <c r="AR219" s="514"/>
      <c r="AS219" s="514"/>
      <c r="AT219" s="514"/>
      <c r="AU219" s="2"/>
      <c r="AV219" s="2"/>
      <c r="AW219" s="2"/>
      <c r="AX219" s="2"/>
      <c r="AY219" s="2"/>
      <c r="AZ219" s="2"/>
    </row>
    <row r="220" ht="30.0" customHeight="1">
      <c r="A220" s="645">
        <v>207.0</v>
      </c>
      <c r="B220" s="646" t="str">
        <f>IF('基本情報入力シート'!C245="","",'基本情報入力シート'!C245)</f>
        <v/>
      </c>
      <c r="C220" s="40"/>
      <c r="D220" s="40"/>
      <c r="E220" s="40"/>
      <c r="F220" s="40"/>
      <c r="G220" s="40"/>
      <c r="H220" s="40"/>
      <c r="I220" s="56"/>
      <c r="J220" s="647" t="str">
        <f>IF('基本情報入力シート'!M245="","",'基本情報入力シート'!M245)</f>
        <v/>
      </c>
      <c r="K220" s="647" t="str">
        <f>IF('基本情報入力シート'!R245="","",'基本情報入力シート'!R245)</f>
        <v/>
      </c>
      <c r="L220" s="647" t="str">
        <f>IF('基本情報入力シート'!W245="","",'基本情報入力シート'!W245)</f>
        <v/>
      </c>
      <c r="M220" s="647" t="str">
        <f>IF('基本情報入力シート'!X245="","",'基本情報入力シート'!X245)</f>
        <v/>
      </c>
      <c r="N220" s="648" t="str">
        <f>IF('基本情報入力シート'!Y245="","",'基本情報入力シート'!Y245)</f>
        <v/>
      </c>
      <c r="O220" s="649"/>
      <c r="P220" s="650"/>
      <c r="Q220" s="651"/>
      <c r="R220" s="56"/>
      <c r="S220" s="652" t="str">
        <f>IFERROR(ROUNDDOWN(Q220*VLOOKUP(N220,'【参考】数式用'!$AR$2:$AW$50,MATCH(P220,'【参考】数式用'!$AT$4:$AW$4)+2,FALSE)*0.5, 0), "")</f>
        <v/>
      </c>
      <c r="T220" s="653"/>
      <c r="U220" s="654" t="str">
        <f>IFERROR(IF(AG220&lt;&gt;"",Q220*VLOOKUP(N220,'【参考】数式用'!$AG$2:$AL$50,MATCH(P220,'【参考】数式用'!$AI$4:$AL$4,0)+2,0), ""), "")</f>
        <v/>
      </c>
      <c r="V220" s="655"/>
      <c r="W220" s="656"/>
      <c r="X220" s="41"/>
      <c r="Y220" s="657"/>
      <c r="Z220" s="658"/>
      <c r="AA220" s="654" t="str">
        <f>IFERROR(IF(Y220="ー", "", ROUNDDOWN(Z220*VLOOKUP(N220,'【参考】数式用'!$AR$2:$AW$50,MATCH(Y220,'【参考】数式用'!$AT$4:$AW$4)+2,FALSE)*0.5, 0)), "")</f>
        <v/>
      </c>
      <c r="AB220" s="659"/>
      <c r="AC220" s="651" t="str">
        <f>IFERROR(IF(AG220&lt;&gt;"",Z220*VLOOKUP(N220,'【参考】数式用'!$AG$2:$AL$50,MATCH(Y220,'【参考】数式用'!$AI$4:$AL$4,0)+2,0), ""), "")</f>
        <v/>
      </c>
      <c r="AD220" s="56"/>
      <c r="AE220" s="660"/>
      <c r="AF220" s="661"/>
      <c r="AG220" s="618" t="str">
        <f>IFERROR(VLOOKUP(O220, '【参考】数式用'!$AY$5:$AY$13, 1, FALSE), "")</f>
        <v/>
      </c>
      <c r="AH220" s="619" t="str">
        <f>IFERROR(VLOOKUP(N220, '【参考】数式用'!$BA$2:$BB$50, 2, FALSE), "")</f>
        <v/>
      </c>
      <c r="AI220" s="620" t="str">
        <f t="shared" si="1"/>
        <v/>
      </c>
      <c r="AJ220" s="621" t="str">
        <f t="shared" si="2"/>
        <v/>
      </c>
      <c r="AK220" s="622"/>
      <c r="AL220" s="622"/>
      <c r="AM220" s="514"/>
      <c r="AN220" s="514"/>
      <c r="AO220" s="514"/>
      <c r="AP220" s="514"/>
      <c r="AQ220" s="514"/>
      <c r="AR220" s="514"/>
      <c r="AS220" s="514"/>
      <c r="AT220" s="514"/>
      <c r="AU220" s="2"/>
      <c r="AV220" s="2"/>
      <c r="AW220" s="2"/>
      <c r="AX220" s="2"/>
      <c r="AY220" s="2"/>
      <c r="AZ220" s="2"/>
    </row>
    <row r="221" ht="30.0" customHeight="1">
      <c r="A221" s="645">
        <v>208.0</v>
      </c>
      <c r="B221" s="646" t="str">
        <f>IF('基本情報入力シート'!C246="","",'基本情報入力シート'!C246)</f>
        <v/>
      </c>
      <c r="C221" s="40"/>
      <c r="D221" s="40"/>
      <c r="E221" s="40"/>
      <c r="F221" s="40"/>
      <c r="G221" s="40"/>
      <c r="H221" s="40"/>
      <c r="I221" s="56"/>
      <c r="J221" s="647" t="str">
        <f>IF('基本情報入力シート'!M246="","",'基本情報入力シート'!M246)</f>
        <v/>
      </c>
      <c r="K221" s="647" t="str">
        <f>IF('基本情報入力シート'!R246="","",'基本情報入力シート'!R246)</f>
        <v/>
      </c>
      <c r="L221" s="647" t="str">
        <f>IF('基本情報入力シート'!W246="","",'基本情報入力シート'!W246)</f>
        <v/>
      </c>
      <c r="M221" s="647" t="str">
        <f>IF('基本情報入力シート'!X246="","",'基本情報入力シート'!X246)</f>
        <v/>
      </c>
      <c r="N221" s="648" t="str">
        <f>IF('基本情報入力シート'!Y246="","",'基本情報入力シート'!Y246)</f>
        <v/>
      </c>
      <c r="O221" s="649"/>
      <c r="P221" s="650"/>
      <c r="Q221" s="651"/>
      <c r="R221" s="56"/>
      <c r="S221" s="652" t="str">
        <f>IFERROR(ROUNDDOWN(Q221*VLOOKUP(N221,'【参考】数式用'!$AR$2:$AW$50,MATCH(P221,'【参考】数式用'!$AT$4:$AW$4)+2,FALSE)*0.5, 0), "")</f>
        <v/>
      </c>
      <c r="T221" s="653"/>
      <c r="U221" s="654" t="str">
        <f>IFERROR(IF(AG221&lt;&gt;"",Q221*VLOOKUP(N221,'【参考】数式用'!$AG$2:$AL$50,MATCH(P221,'【参考】数式用'!$AI$4:$AL$4,0)+2,0), ""), "")</f>
        <v/>
      </c>
      <c r="V221" s="655"/>
      <c r="W221" s="656"/>
      <c r="X221" s="41"/>
      <c r="Y221" s="657"/>
      <c r="Z221" s="658"/>
      <c r="AA221" s="654" t="str">
        <f>IFERROR(IF(Y221="ー", "", ROUNDDOWN(Z221*VLOOKUP(N221,'【参考】数式用'!$AR$2:$AW$50,MATCH(Y221,'【参考】数式用'!$AT$4:$AW$4)+2,FALSE)*0.5, 0)), "")</f>
        <v/>
      </c>
      <c r="AB221" s="659"/>
      <c r="AC221" s="651" t="str">
        <f>IFERROR(IF(AG221&lt;&gt;"",Z221*VLOOKUP(N221,'【参考】数式用'!$AG$2:$AL$50,MATCH(Y221,'【参考】数式用'!$AI$4:$AL$4,0)+2,0), ""), "")</f>
        <v/>
      </c>
      <c r="AD221" s="56"/>
      <c r="AE221" s="660"/>
      <c r="AF221" s="661"/>
      <c r="AG221" s="618" t="str">
        <f>IFERROR(VLOOKUP(O221, '【参考】数式用'!$AY$5:$AY$13, 1, FALSE), "")</f>
        <v/>
      </c>
      <c r="AH221" s="619" t="str">
        <f>IFERROR(VLOOKUP(N221, '【参考】数式用'!$BA$2:$BB$50, 2, FALSE), "")</f>
        <v/>
      </c>
      <c r="AI221" s="620" t="str">
        <f t="shared" si="1"/>
        <v/>
      </c>
      <c r="AJ221" s="621" t="str">
        <f t="shared" si="2"/>
        <v/>
      </c>
      <c r="AK221" s="622"/>
      <c r="AL221" s="622"/>
      <c r="AM221" s="514"/>
      <c r="AN221" s="514"/>
      <c r="AO221" s="514"/>
      <c r="AP221" s="514"/>
      <c r="AQ221" s="514"/>
      <c r="AR221" s="514"/>
      <c r="AS221" s="514"/>
      <c r="AT221" s="514"/>
      <c r="AU221" s="2"/>
      <c r="AV221" s="2"/>
      <c r="AW221" s="2"/>
      <c r="AX221" s="2"/>
      <c r="AY221" s="2"/>
      <c r="AZ221" s="2"/>
    </row>
    <row r="222" ht="30.0" customHeight="1">
      <c r="A222" s="645">
        <v>209.0</v>
      </c>
      <c r="B222" s="646" t="str">
        <f>IF('基本情報入力シート'!C247="","",'基本情報入力シート'!C247)</f>
        <v/>
      </c>
      <c r="C222" s="40"/>
      <c r="D222" s="40"/>
      <c r="E222" s="40"/>
      <c r="F222" s="40"/>
      <c r="G222" s="40"/>
      <c r="H222" s="40"/>
      <c r="I222" s="56"/>
      <c r="J222" s="647" t="str">
        <f>IF('基本情報入力シート'!M247="","",'基本情報入力シート'!M247)</f>
        <v/>
      </c>
      <c r="K222" s="647" t="str">
        <f>IF('基本情報入力シート'!R247="","",'基本情報入力シート'!R247)</f>
        <v/>
      </c>
      <c r="L222" s="647" t="str">
        <f>IF('基本情報入力シート'!W247="","",'基本情報入力シート'!W247)</f>
        <v/>
      </c>
      <c r="M222" s="647" t="str">
        <f>IF('基本情報入力シート'!X247="","",'基本情報入力シート'!X247)</f>
        <v/>
      </c>
      <c r="N222" s="648" t="str">
        <f>IF('基本情報入力シート'!Y247="","",'基本情報入力シート'!Y247)</f>
        <v/>
      </c>
      <c r="O222" s="649"/>
      <c r="P222" s="650"/>
      <c r="Q222" s="651"/>
      <c r="R222" s="56"/>
      <c r="S222" s="652" t="str">
        <f>IFERROR(ROUNDDOWN(Q222*VLOOKUP(N222,'【参考】数式用'!$AR$2:$AW$50,MATCH(P222,'【参考】数式用'!$AT$4:$AW$4)+2,FALSE)*0.5, 0), "")</f>
        <v/>
      </c>
      <c r="T222" s="653"/>
      <c r="U222" s="654" t="str">
        <f>IFERROR(IF(AG222&lt;&gt;"",Q222*VLOOKUP(N222,'【参考】数式用'!$AG$2:$AL$50,MATCH(P222,'【参考】数式用'!$AI$4:$AL$4,0)+2,0), ""), "")</f>
        <v/>
      </c>
      <c r="V222" s="655"/>
      <c r="W222" s="656"/>
      <c r="X222" s="41"/>
      <c r="Y222" s="657"/>
      <c r="Z222" s="658"/>
      <c r="AA222" s="654" t="str">
        <f>IFERROR(IF(Y222="ー", "", ROUNDDOWN(Z222*VLOOKUP(N222,'【参考】数式用'!$AR$2:$AW$50,MATCH(Y222,'【参考】数式用'!$AT$4:$AW$4)+2,FALSE)*0.5, 0)), "")</f>
        <v/>
      </c>
      <c r="AB222" s="659"/>
      <c r="AC222" s="651" t="str">
        <f>IFERROR(IF(AG222&lt;&gt;"",Z222*VLOOKUP(N222,'【参考】数式用'!$AG$2:$AL$50,MATCH(Y222,'【参考】数式用'!$AI$4:$AL$4,0)+2,0), ""), "")</f>
        <v/>
      </c>
      <c r="AD222" s="56"/>
      <c r="AE222" s="660"/>
      <c r="AF222" s="661"/>
      <c r="AG222" s="618" t="str">
        <f>IFERROR(VLOOKUP(O222, '【参考】数式用'!$AY$5:$AY$13, 1, FALSE), "")</f>
        <v/>
      </c>
      <c r="AH222" s="619" t="str">
        <f>IFERROR(VLOOKUP(N222, '【参考】数式用'!$BA$2:$BB$50, 2, FALSE), "")</f>
        <v/>
      </c>
      <c r="AI222" s="620" t="str">
        <f t="shared" si="1"/>
        <v/>
      </c>
      <c r="AJ222" s="621" t="str">
        <f t="shared" si="2"/>
        <v/>
      </c>
      <c r="AK222" s="622"/>
      <c r="AL222" s="622"/>
      <c r="AM222" s="514"/>
      <c r="AN222" s="514"/>
      <c r="AO222" s="514"/>
      <c r="AP222" s="514"/>
      <c r="AQ222" s="514"/>
      <c r="AR222" s="514"/>
      <c r="AS222" s="514"/>
      <c r="AT222" s="514"/>
      <c r="AU222" s="2"/>
      <c r="AV222" s="2"/>
      <c r="AW222" s="2"/>
      <c r="AX222" s="2"/>
      <c r="AY222" s="2"/>
      <c r="AZ222" s="2"/>
    </row>
    <row r="223" ht="30.0" customHeight="1">
      <c r="A223" s="645">
        <v>210.0</v>
      </c>
      <c r="B223" s="646" t="str">
        <f>IF('基本情報入力シート'!C248="","",'基本情報入力シート'!C248)</f>
        <v/>
      </c>
      <c r="C223" s="40"/>
      <c r="D223" s="40"/>
      <c r="E223" s="40"/>
      <c r="F223" s="40"/>
      <c r="G223" s="40"/>
      <c r="H223" s="40"/>
      <c r="I223" s="56"/>
      <c r="J223" s="647" t="str">
        <f>IF('基本情報入力シート'!M248="","",'基本情報入力シート'!M248)</f>
        <v/>
      </c>
      <c r="K223" s="647" t="str">
        <f>IF('基本情報入力シート'!R248="","",'基本情報入力シート'!R248)</f>
        <v/>
      </c>
      <c r="L223" s="647" t="str">
        <f>IF('基本情報入力シート'!W248="","",'基本情報入力シート'!W248)</f>
        <v/>
      </c>
      <c r="M223" s="647" t="str">
        <f>IF('基本情報入力シート'!X248="","",'基本情報入力シート'!X248)</f>
        <v/>
      </c>
      <c r="N223" s="648" t="str">
        <f>IF('基本情報入力シート'!Y248="","",'基本情報入力シート'!Y248)</f>
        <v/>
      </c>
      <c r="O223" s="649"/>
      <c r="P223" s="650"/>
      <c r="Q223" s="651"/>
      <c r="R223" s="56"/>
      <c r="S223" s="652" t="str">
        <f>IFERROR(ROUNDDOWN(Q223*VLOOKUP(N223,'【参考】数式用'!$AR$2:$AW$50,MATCH(P223,'【参考】数式用'!$AT$4:$AW$4)+2,FALSE)*0.5, 0), "")</f>
        <v/>
      </c>
      <c r="T223" s="653"/>
      <c r="U223" s="654" t="str">
        <f>IFERROR(IF(AG223&lt;&gt;"",Q223*VLOOKUP(N223,'【参考】数式用'!$AG$2:$AL$50,MATCH(P223,'【参考】数式用'!$AI$4:$AL$4,0)+2,0), ""), "")</f>
        <v/>
      </c>
      <c r="V223" s="655"/>
      <c r="W223" s="656"/>
      <c r="X223" s="41"/>
      <c r="Y223" s="657"/>
      <c r="Z223" s="658"/>
      <c r="AA223" s="654" t="str">
        <f>IFERROR(IF(Y223="ー", "", ROUNDDOWN(Z223*VLOOKUP(N223,'【参考】数式用'!$AR$2:$AW$50,MATCH(Y223,'【参考】数式用'!$AT$4:$AW$4)+2,FALSE)*0.5, 0)), "")</f>
        <v/>
      </c>
      <c r="AB223" s="659"/>
      <c r="AC223" s="651" t="str">
        <f>IFERROR(IF(AG223&lt;&gt;"",Z223*VLOOKUP(N223,'【参考】数式用'!$AG$2:$AL$50,MATCH(Y223,'【参考】数式用'!$AI$4:$AL$4,0)+2,0), ""), "")</f>
        <v/>
      </c>
      <c r="AD223" s="56"/>
      <c r="AE223" s="660"/>
      <c r="AF223" s="661"/>
      <c r="AG223" s="618" t="str">
        <f>IFERROR(VLOOKUP(O223, '【参考】数式用'!$AY$5:$AY$13, 1, FALSE), "")</f>
        <v/>
      </c>
      <c r="AH223" s="619" t="str">
        <f>IFERROR(VLOOKUP(N223, '【参考】数式用'!$BA$2:$BB$50, 2, FALSE), "")</f>
        <v/>
      </c>
      <c r="AI223" s="620" t="str">
        <f t="shared" si="1"/>
        <v/>
      </c>
      <c r="AJ223" s="621" t="str">
        <f t="shared" si="2"/>
        <v/>
      </c>
      <c r="AK223" s="622"/>
      <c r="AL223" s="622"/>
      <c r="AM223" s="514"/>
      <c r="AN223" s="514"/>
      <c r="AO223" s="514"/>
      <c r="AP223" s="514"/>
      <c r="AQ223" s="514"/>
      <c r="AR223" s="514"/>
      <c r="AS223" s="514"/>
      <c r="AT223" s="514"/>
      <c r="AU223" s="2"/>
      <c r="AV223" s="2"/>
      <c r="AW223" s="2"/>
      <c r="AX223" s="2"/>
      <c r="AY223" s="2"/>
      <c r="AZ223" s="2"/>
    </row>
    <row r="224" ht="30.0" customHeight="1">
      <c r="A224" s="645">
        <v>211.0</v>
      </c>
      <c r="B224" s="646" t="str">
        <f>IF('基本情報入力シート'!C249="","",'基本情報入力シート'!C249)</f>
        <v/>
      </c>
      <c r="C224" s="40"/>
      <c r="D224" s="40"/>
      <c r="E224" s="40"/>
      <c r="F224" s="40"/>
      <c r="G224" s="40"/>
      <c r="H224" s="40"/>
      <c r="I224" s="56"/>
      <c r="J224" s="647" t="str">
        <f>IF('基本情報入力シート'!M249="","",'基本情報入力シート'!M249)</f>
        <v/>
      </c>
      <c r="K224" s="647" t="str">
        <f>IF('基本情報入力シート'!R249="","",'基本情報入力シート'!R249)</f>
        <v/>
      </c>
      <c r="L224" s="647" t="str">
        <f>IF('基本情報入力シート'!W249="","",'基本情報入力シート'!W249)</f>
        <v/>
      </c>
      <c r="M224" s="647" t="str">
        <f>IF('基本情報入力シート'!X249="","",'基本情報入力シート'!X249)</f>
        <v/>
      </c>
      <c r="N224" s="648" t="str">
        <f>IF('基本情報入力シート'!Y249="","",'基本情報入力シート'!Y249)</f>
        <v/>
      </c>
      <c r="O224" s="649"/>
      <c r="P224" s="650"/>
      <c r="Q224" s="651"/>
      <c r="R224" s="56"/>
      <c r="S224" s="652" t="str">
        <f>IFERROR(ROUNDDOWN(Q224*VLOOKUP(N224,'【参考】数式用'!$AR$2:$AW$50,MATCH(P224,'【参考】数式用'!$AT$4:$AW$4)+2,FALSE)*0.5, 0), "")</f>
        <v/>
      </c>
      <c r="T224" s="653"/>
      <c r="U224" s="654" t="str">
        <f>IFERROR(IF(AG224&lt;&gt;"",Q224*VLOOKUP(N224,'【参考】数式用'!$AG$2:$AL$50,MATCH(P224,'【参考】数式用'!$AI$4:$AL$4,0)+2,0), ""), "")</f>
        <v/>
      </c>
      <c r="V224" s="655"/>
      <c r="W224" s="656"/>
      <c r="X224" s="41"/>
      <c r="Y224" s="657"/>
      <c r="Z224" s="658"/>
      <c r="AA224" s="654" t="str">
        <f>IFERROR(IF(Y224="ー", "", ROUNDDOWN(Z224*VLOOKUP(N224,'【参考】数式用'!$AR$2:$AW$50,MATCH(Y224,'【参考】数式用'!$AT$4:$AW$4)+2,FALSE)*0.5, 0)), "")</f>
        <v/>
      </c>
      <c r="AB224" s="659"/>
      <c r="AC224" s="651" t="str">
        <f>IFERROR(IF(AG224&lt;&gt;"",Z224*VLOOKUP(N224,'【参考】数式用'!$AG$2:$AL$50,MATCH(Y224,'【参考】数式用'!$AI$4:$AL$4,0)+2,0), ""), "")</f>
        <v/>
      </c>
      <c r="AD224" s="56"/>
      <c r="AE224" s="660"/>
      <c r="AF224" s="661"/>
      <c r="AG224" s="618" t="str">
        <f>IFERROR(VLOOKUP(O224, '【参考】数式用'!$AY$5:$AY$13, 1, FALSE), "")</f>
        <v/>
      </c>
      <c r="AH224" s="619" t="str">
        <f>IFERROR(VLOOKUP(N224, '【参考】数式用'!$BA$2:$BB$50, 2, FALSE), "")</f>
        <v/>
      </c>
      <c r="AI224" s="620" t="str">
        <f t="shared" si="1"/>
        <v/>
      </c>
      <c r="AJ224" s="621" t="str">
        <f t="shared" si="2"/>
        <v/>
      </c>
      <c r="AK224" s="622"/>
      <c r="AL224" s="622"/>
      <c r="AM224" s="514"/>
      <c r="AN224" s="514"/>
      <c r="AO224" s="514"/>
      <c r="AP224" s="514"/>
      <c r="AQ224" s="514"/>
      <c r="AR224" s="514"/>
      <c r="AS224" s="514"/>
      <c r="AT224" s="514"/>
      <c r="AU224" s="2"/>
      <c r="AV224" s="2"/>
      <c r="AW224" s="2"/>
      <c r="AX224" s="2"/>
      <c r="AY224" s="2"/>
      <c r="AZ224" s="2"/>
    </row>
    <row r="225" ht="30.0" customHeight="1">
      <c r="A225" s="645">
        <v>212.0</v>
      </c>
      <c r="B225" s="646" t="str">
        <f>IF('基本情報入力シート'!C250="","",'基本情報入力シート'!C250)</f>
        <v/>
      </c>
      <c r="C225" s="40"/>
      <c r="D225" s="40"/>
      <c r="E225" s="40"/>
      <c r="F225" s="40"/>
      <c r="G225" s="40"/>
      <c r="H225" s="40"/>
      <c r="I225" s="56"/>
      <c r="J225" s="647" t="str">
        <f>IF('基本情報入力シート'!M250="","",'基本情報入力シート'!M250)</f>
        <v/>
      </c>
      <c r="K225" s="647" t="str">
        <f>IF('基本情報入力シート'!R250="","",'基本情報入力シート'!R250)</f>
        <v/>
      </c>
      <c r="L225" s="647" t="str">
        <f>IF('基本情報入力シート'!W250="","",'基本情報入力シート'!W250)</f>
        <v/>
      </c>
      <c r="M225" s="647" t="str">
        <f>IF('基本情報入力シート'!X250="","",'基本情報入力シート'!X250)</f>
        <v/>
      </c>
      <c r="N225" s="648" t="str">
        <f>IF('基本情報入力シート'!Y250="","",'基本情報入力シート'!Y250)</f>
        <v/>
      </c>
      <c r="O225" s="649"/>
      <c r="P225" s="650"/>
      <c r="Q225" s="651"/>
      <c r="R225" s="56"/>
      <c r="S225" s="652" t="str">
        <f>IFERROR(ROUNDDOWN(Q225*VLOOKUP(N225,'【参考】数式用'!$AR$2:$AW$50,MATCH(P225,'【参考】数式用'!$AT$4:$AW$4)+2,FALSE)*0.5, 0), "")</f>
        <v/>
      </c>
      <c r="T225" s="653"/>
      <c r="U225" s="654" t="str">
        <f>IFERROR(IF(AG225&lt;&gt;"",Q225*VLOOKUP(N225,'【参考】数式用'!$AG$2:$AL$50,MATCH(P225,'【参考】数式用'!$AI$4:$AL$4,0)+2,0), ""), "")</f>
        <v/>
      </c>
      <c r="V225" s="655"/>
      <c r="W225" s="656"/>
      <c r="X225" s="41"/>
      <c r="Y225" s="657"/>
      <c r="Z225" s="658"/>
      <c r="AA225" s="654" t="str">
        <f>IFERROR(IF(Y225="ー", "", ROUNDDOWN(Z225*VLOOKUP(N225,'【参考】数式用'!$AR$2:$AW$50,MATCH(Y225,'【参考】数式用'!$AT$4:$AW$4)+2,FALSE)*0.5, 0)), "")</f>
        <v/>
      </c>
      <c r="AB225" s="659"/>
      <c r="AC225" s="651" t="str">
        <f>IFERROR(IF(AG225&lt;&gt;"",Z225*VLOOKUP(N225,'【参考】数式用'!$AG$2:$AL$50,MATCH(Y225,'【参考】数式用'!$AI$4:$AL$4,0)+2,0), ""), "")</f>
        <v/>
      </c>
      <c r="AD225" s="56"/>
      <c r="AE225" s="660"/>
      <c r="AF225" s="661"/>
      <c r="AG225" s="618" t="str">
        <f>IFERROR(VLOOKUP(O225, '【参考】数式用'!$AY$5:$AY$13, 1, FALSE), "")</f>
        <v/>
      </c>
      <c r="AH225" s="619" t="str">
        <f>IFERROR(VLOOKUP(N225, '【参考】数式用'!$BA$2:$BB$50, 2, FALSE), "")</f>
        <v/>
      </c>
      <c r="AI225" s="620" t="str">
        <f t="shared" si="1"/>
        <v/>
      </c>
      <c r="AJ225" s="621" t="str">
        <f t="shared" si="2"/>
        <v/>
      </c>
      <c r="AK225" s="622"/>
      <c r="AL225" s="622"/>
      <c r="AM225" s="514"/>
      <c r="AN225" s="514"/>
      <c r="AO225" s="514"/>
      <c r="AP225" s="514"/>
      <c r="AQ225" s="514"/>
      <c r="AR225" s="514"/>
      <c r="AS225" s="514"/>
      <c r="AT225" s="514"/>
      <c r="AU225" s="2"/>
      <c r="AV225" s="2"/>
      <c r="AW225" s="2"/>
      <c r="AX225" s="2"/>
      <c r="AY225" s="2"/>
      <c r="AZ225" s="2"/>
    </row>
    <row r="226" ht="30.0" customHeight="1">
      <c r="A226" s="645">
        <v>213.0</v>
      </c>
      <c r="B226" s="646" t="str">
        <f>IF('基本情報入力シート'!C251="","",'基本情報入力シート'!C251)</f>
        <v/>
      </c>
      <c r="C226" s="40"/>
      <c r="D226" s="40"/>
      <c r="E226" s="40"/>
      <c r="F226" s="40"/>
      <c r="G226" s="40"/>
      <c r="H226" s="40"/>
      <c r="I226" s="56"/>
      <c r="J226" s="647" t="str">
        <f>IF('基本情報入力シート'!M251="","",'基本情報入力シート'!M251)</f>
        <v/>
      </c>
      <c r="K226" s="647" t="str">
        <f>IF('基本情報入力シート'!R251="","",'基本情報入力シート'!R251)</f>
        <v/>
      </c>
      <c r="L226" s="647" t="str">
        <f>IF('基本情報入力シート'!W251="","",'基本情報入力シート'!W251)</f>
        <v/>
      </c>
      <c r="M226" s="647" t="str">
        <f>IF('基本情報入力シート'!X251="","",'基本情報入力シート'!X251)</f>
        <v/>
      </c>
      <c r="N226" s="648" t="str">
        <f>IF('基本情報入力シート'!Y251="","",'基本情報入力シート'!Y251)</f>
        <v/>
      </c>
      <c r="O226" s="649"/>
      <c r="P226" s="650"/>
      <c r="Q226" s="651"/>
      <c r="R226" s="56"/>
      <c r="S226" s="652" t="str">
        <f>IFERROR(ROUNDDOWN(Q226*VLOOKUP(N226,'【参考】数式用'!$AR$2:$AW$50,MATCH(P226,'【参考】数式用'!$AT$4:$AW$4)+2,FALSE)*0.5, 0), "")</f>
        <v/>
      </c>
      <c r="T226" s="653"/>
      <c r="U226" s="654" t="str">
        <f>IFERROR(IF(AG226&lt;&gt;"",Q226*VLOOKUP(N226,'【参考】数式用'!$AG$2:$AL$50,MATCH(P226,'【参考】数式用'!$AI$4:$AL$4,0)+2,0), ""), "")</f>
        <v/>
      </c>
      <c r="V226" s="655"/>
      <c r="W226" s="656"/>
      <c r="X226" s="41"/>
      <c r="Y226" s="657"/>
      <c r="Z226" s="658"/>
      <c r="AA226" s="654" t="str">
        <f>IFERROR(IF(Y226="ー", "", ROUNDDOWN(Z226*VLOOKUP(N226,'【参考】数式用'!$AR$2:$AW$50,MATCH(Y226,'【参考】数式用'!$AT$4:$AW$4)+2,FALSE)*0.5, 0)), "")</f>
        <v/>
      </c>
      <c r="AB226" s="659"/>
      <c r="AC226" s="651" t="str">
        <f>IFERROR(IF(AG226&lt;&gt;"",Z226*VLOOKUP(N226,'【参考】数式用'!$AG$2:$AL$50,MATCH(Y226,'【参考】数式用'!$AI$4:$AL$4,0)+2,0), ""), "")</f>
        <v/>
      </c>
      <c r="AD226" s="56"/>
      <c r="AE226" s="660"/>
      <c r="AF226" s="661"/>
      <c r="AG226" s="618" t="str">
        <f>IFERROR(VLOOKUP(O226, '【参考】数式用'!$AY$5:$AY$13, 1, FALSE), "")</f>
        <v/>
      </c>
      <c r="AH226" s="619" t="str">
        <f>IFERROR(VLOOKUP(N226, '【参考】数式用'!$BA$2:$BB$50, 2, FALSE), "")</f>
        <v/>
      </c>
      <c r="AI226" s="620" t="str">
        <f t="shared" si="1"/>
        <v/>
      </c>
      <c r="AJ226" s="621" t="str">
        <f t="shared" si="2"/>
        <v/>
      </c>
      <c r="AK226" s="622"/>
      <c r="AL226" s="622"/>
      <c r="AM226" s="514"/>
      <c r="AN226" s="514"/>
      <c r="AO226" s="514"/>
      <c r="AP226" s="514"/>
      <c r="AQ226" s="514"/>
      <c r="AR226" s="514"/>
      <c r="AS226" s="514"/>
      <c r="AT226" s="514"/>
      <c r="AU226" s="2"/>
      <c r="AV226" s="2"/>
      <c r="AW226" s="2"/>
      <c r="AX226" s="2"/>
      <c r="AY226" s="2"/>
      <c r="AZ226" s="2"/>
    </row>
    <row r="227" ht="30.0" customHeight="1">
      <c r="A227" s="645">
        <v>214.0</v>
      </c>
      <c r="B227" s="646" t="str">
        <f>IF('基本情報入力シート'!C252="","",'基本情報入力シート'!C252)</f>
        <v/>
      </c>
      <c r="C227" s="40"/>
      <c r="D227" s="40"/>
      <c r="E227" s="40"/>
      <c r="F227" s="40"/>
      <c r="G227" s="40"/>
      <c r="H227" s="40"/>
      <c r="I227" s="56"/>
      <c r="J227" s="647" t="str">
        <f>IF('基本情報入力シート'!M252="","",'基本情報入力シート'!M252)</f>
        <v/>
      </c>
      <c r="K227" s="647" t="str">
        <f>IF('基本情報入力シート'!R252="","",'基本情報入力シート'!R252)</f>
        <v/>
      </c>
      <c r="L227" s="647" t="str">
        <f>IF('基本情報入力シート'!W252="","",'基本情報入力シート'!W252)</f>
        <v/>
      </c>
      <c r="M227" s="647" t="str">
        <f>IF('基本情報入力シート'!X252="","",'基本情報入力シート'!X252)</f>
        <v/>
      </c>
      <c r="N227" s="648" t="str">
        <f>IF('基本情報入力シート'!Y252="","",'基本情報入力シート'!Y252)</f>
        <v/>
      </c>
      <c r="O227" s="649"/>
      <c r="P227" s="650"/>
      <c r="Q227" s="651"/>
      <c r="R227" s="56"/>
      <c r="S227" s="652" t="str">
        <f>IFERROR(ROUNDDOWN(Q227*VLOOKUP(N227,'【参考】数式用'!$AR$2:$AW$50,MATCH(P227,'【参考】数式用'!$AT$4:$AW$4)+2,FALSE)*0.5, 0), "")</f>
        <v/>
      </c>
      <c r="T227" s="653"/>
      <c r="U227" s="654" t="str">
        <f>IFERROR(IF(AG227&lt;&gt;"",Q227*VLOOKUP(N227,'【参考】数式用'!$AG$2:$AL$50,MATCH(P227,'【参考】数式用'!$AI$4:$AL$4,0)+2,0), ""), "")</f>
        <v/>
      </c>
      <c r="V227" s="655"/>
      <c r="W227" s="656"/>
      <c r="X227" s="41"/>
      <c r="Y227" s="657"/>
      <c r="Z227" s="658"/>
      <c r="AA227" s="654" t="str">
        <f>IFERROR(IF(Y227="ー", "", ROUNDDOWN(Z227*VLOOKUP(N227,'【参考】数式用'!$AR$2:$AW$50,MATCH(Y227,'【参考】数式用'!$AT$4:$AW$4)+2,FALSE)*0.5, 0)), "")</f>
        <v/>
      </c>
      <c r="AB227" s="659"/>
      <c r="AC227" s="651" t="str">
        <f>IFERROR(IF(AG227&lt;&gt;"",Z227*VLOOKUP(N227,'【参考】数式用'!$AG$2:$AL$50,MATCH(Y227,'【参考】数式用'!$AI$4:$AL$4,0)+2,0), ""), "")</f>
        <v/>
      </c>
      <c r="AD227" s="56"/>
      <c r="AE227" s="660"/>
      <c r="AF227" s="661"/>
      <c r="AG227" s="618" t="str">
        <f>IFERROR(VLOOKUP(O227, '【参考】数式用'!$AY$5:$AY$13, 1, FALSE), "")</f>
        <v/>
      </c>
      <c r="AH227" s="619" t="str">
        <f>IFERROR(VLOOKUP(N227, '【参考】数式用'!$BA$2:$BB$50, 2, FALSE), "")</f>
        <v/>
      </c>
      <c r="AI227" s="620" t="str">
        <f t="shared" si="1"/>
        <v/>
      </c>
      <c r="AJ227" s="621" t="str">
        <f t="shared" si="2"/>
        <v/>
      </c>
      <c r="AK227" s="622"/>
      <c r="AL227" s="622"/>
      <c r="AM227" s="514"/>
      <c r="AN227" s="514"/>
      <c r="AO227" s="514"/>
      <c r="AP227" s="514"/>
      <c r="AQ227" s="514"/>
      <c r="AR227" s="514"/>
      <c r="AS227" s="514"/>
      <c r="AT227" s="514"/>
      <c r="AU227" s="2"/>
      <c r="AV227" s="2"/>
      <c r="AW227" s="2"/>
      <c r="AX227" s="2"/>
      <c r="AY227" s="2"/>
      <c r="AZ227" s="2"/>
    </row>
    <row r="228" ht="30.0" customHeight="1">
      <c r="A228" s="645">
        <v>215.0</v>
      </c>
      <c r="B228" s="646" t="str">
        <f>IF('基本情報入力シート'!C253="","",'基本情報入力シート'!C253)</f>
        <v/>
      </c>
      <c r="C228" s="40"/>
      <c r="D228" s="40"/>
      <c r="E228" s="40"/>
      <c r="F228" s="40"/>
      <c r="G228" s="40"/>
      <c r="H228" s="40"/>
      <c r="I228" s="56"/>
      <c r="J228" s="647" t="str">
        <f>IF('基本情報入力シート'!M253="","",'基本情報入力シート'!M253)</f>
        <v/>
      </c>
      <c r="K228" s="647" t="str">
        <f>IF('基本情報入力シート'!R253="","",'基本情報入力シート'!R253)</f>
        <v/>
      </c>
      <c r="L228" s="647" t="str">
        <f>IF('基本情報入力シート'!W253="","",'基本情報入力シート'!W253)</f>
        <v/>
      </c>
      <c r="M228" s="647" t="str">
        <f>IF('基本情報入力シート'!X253="","",'基本情報入力シート'!X253)</f>
        <v/>
      </c>
      <c r="N228" s="648" t="str">
        <f>IF('基本情報入力シート'!Y253="","",'基本情報入力シート'!Y253)</f>
        <v/>
      </c>
      <c r="O228" s="649"/>
      <c r="P228" s="650"/>
      <c r="Q228" s="651"/>
      <c r="R228" s="56"/>
      <c r="S228" s="652" t="str">
        <f>IFERROR(ROUNDDOWN(Q228*VLOOKUP(N228,'【参考】数式用'!$AR$2:$AW$50,MATCH(P228,'【参考】数式用'!$AT$4:$AW$4)+2,FALSE)*0.5, 0), "")</f>
        <v/>
      </c>
      <c r="T228" s="653"/>
      <c r="U228" s="654" t="str">
        <f>IFERROR(IF(AG228&lt;&gt;"",Q228*VLOOKUP(N228,'【参考】数式用'!$AG$2:$AL$50,MATCH(P228,'【参考】数式用'!$AI$4:$AL$4,0)+2,0), ""), "")</f>
        <v/>
      </c>
      <c r="V228" s="655"/>
      <c r="W228" s="656"/>
      <c r="X228" s="41"/>
      <c r="Y228" s="657"/>
      <c r="Z228" s="658"/>
      <c r="AA228" s="654" t="str">
        <f>IFERROR(IF(Y228="ー", "", ROUNDDOWN(Z228*VLOOKUP(N228,'【参考】数式用'!$AR$2:$AW$50,MATCH(Y228,'【参考】数式用'!$AT$4:$AW$4)+2,FALSE)*0.5, 0)), "")</f>
        <v/>
      </c>
      <c r="AB228" s="659"/>
      <c r="AC228" s="651" t="str">
        <f>IFERROR(IF(AG228&lt;&gt;"",Z228*VLOOKUP(N228,'【参考】数式用'!$AG$2:$AL$50,MATCH(Y228,'【参考】数式用'!$AI$4:$AL$4,0)+2,0), ""), "")</f>
        <v/>
      </c>
      <c r="AD228" s="56"/>
      <c r="AE228" s="660"/>
      <c r="AF228" s="661"/>
      <c r="AG228" s="618" t="str">
        <f>IFERROR(VLOOKUP(O228, '【参考】数式用'!$AY$5:$AY$13, 1, FALSE), "")</f>
        <v/>
      </c>
      <c r="AH228" s="619" t="str">
        <f>IFERROR(VLOOKUP(N228, '【参考】数式用'!$BA$2:$BB$50, 2, FALSE), "")</f>
        <v/>
      </c>
      <c r="AI228" s="620" t="str">
        <f t="shared" si="1"/>
        <v/>
      </c>
      <c r="AJ228" s="621" t="str">
        <f t="shared" si="2"/>
        <v/>
      </c>
      <c r="AK228" s="622"/>
      <c r="AL228" s="622"/>
      <c r="AM228" s="514"/>
      <c r="AN228" s="514"/>
      <c r="AO228" s="514"/>
      <c r="AP228" s="514"/>
      <c r="AQ228" s="514"/>
      <c r="AR228" s="514"/>
      <c r="AS228" s="514"/>
      <c r="AT228" s="514"/>
      <c r="AU228" s="2"/>
      <c r="AV228" s="2"/>
      <c r="AW228" s="2"/>
      <c r="AX228" s="2"/>
      <c r="AY228" s="2"/>
      <c r="AZ228" s="2"/>
    </row>
    <row r="229" ht="30.0" customHeight="1">
      <c r="A229" s="645">
        <v>216.0</v>
      </c>
      <c r="B229" s="646" t="str">
        <f>IF('基本情報入力シート'!C254="","",'基本情報入力シート'!C254)</f>
        <v/>
      </c>
      <c r="C229" s="40"/>
      <c r="D229" s="40"/>
      <c r="E229" s="40"/>
      <c r="F229" s="40"/>
      <c r="G229" s="40"/>
      <c r="H229" s="40"/>
      <c r="I229" s="56"/>
      <c r="J229" s="647" t="str">
        <f>IF('基本情報入力シート'!M254="","",'基本情報入力シート'!M254)</f>
        <v/>
      </c>
      <c r="K229" s="647" t="str">
        <f>IF('基本情報入力シート'!R254="","",'基本情報入力シート'!R254)</f>
        <v/>
      </c>
      <c r="L229" s="647" t="str">
        <f>IF('基本情報入力シート'!W254="","",'基本情報入力シート'!W254)</f>
        <v/>
      </c>
      <c r="M229" s="647" t="str">
        <f>IF('基本情報入力シート'!X254="","",'基本情報入力シート'!X254)</f>
        <v/>
      </c>
      <c r="N229" s="648" t="str">
        <f>IF('基本情報入力シート'!Y254="","",'基本情報入力シート'!Y254)</f>
        <v/>
      </c>
      <c r="O229" s="649"/>
      <c r="P229" s="650"/>
      <c r="Q229" s="651"/>
      <c r="R229" s="56"/>
      <c r="S229" s="652" t="str">
        <f>IFERROR(ROUNDDOWN(Q229*VLOOKUP(N229,'【参考】数式用'!$AR$2:$AW$50,MATCH(P229,'【参考】数式用'!$AT$4:$AW$4)+2,FALSE)*0.5, 0), "")</f>
        <v/>
      </c>
      <c r="T229" s="653"/>
      <c r="U229" s="654" t="str">
        <f>IFERROR(IF(AG229&lt;&gt;"",Q229*VLOOKUP(N229,'【参考】数式用'!$AG$2:$AL$50,MATCH(P229,'【参考】数式用'!$AI$4:$AL$4,0)+2,0), ""), "")</f>
        <v/>
      </c>
      <c r="V229" s="655"/>
      <c r="W229" s="656"/>
      <c r="X229" s="41"/>
      <c r="Y229" s="657"/>
      <c r="Z229" s="658"/>
      <c r="AA229" s="654" t="str">
        <f>IFERROR(IF(Y229="ー", "", ROUNDDOWN(Z229*VLOOKUP(N229,'【参考】数式用'!$AR$2:$AW$50,MATCH(Y229,'【参考】数式用'!$AT$4:$AW$4)+2,FALSE)*0.5, 0)), "")</f>
        <v/>
      </c>
      <c r="AB229" s="659"/>
      <c r="AC229" s="651" t="str">
        <f>IFERROR(IF(AG229&lt;&gt;"",Z229*VLOOKUP(N229,'【参考】数式用'!$AG$2:$AL$50,MATCH(Y229,'【参考】数式用'!$AI$4:$AL$4,0)+2,0), ""), "")</f>
        <v/>
      </c>
      <c r="AD229" s="56"/>
      <c r="AE229" s="660"/>
      <c r="AF229" s="661"/>
      <c r="AG229" s="618" t="str">
        <f>IFERROR(VLOOKUP(O229, '【参考】数式用'!$AY$5:$AY$13, 1, FALSE), "")</f>
        <v/>
      </c>
      <c r="AH229" s="619" t="str">
        <f>IFERROR(VLOOKUP(N229, '【参考】数式用'!$BA$2:$BB$50, 2, FALSE), "")</f>
        <v/>
      </c>
      <c r="AI229" s="620" t="str">
        <f t="shared" si="1"/>
        <v/>
      </c>
      <c r="AJ229" s="621" t="str">
        <f t="shared" si="2"/>
        <v/>
      </c>
      <c r="AK229" s="622"/>
      <c r="AL229" s="622"/>
      <c r="AM229" s="514"/>
      <c r="AN229" s="514"/>
      <c r="AO229" s="514"/>
      <c r="AP229" s="514"/>
      <c r="AQ229" s="514"/>
      <c r="AR229" s="514"/>
      <c r="AS229" s="514"/>
      <c r="AT229" s="514"/>
      <c r="AU229" s="2"/>
      <c r="AV229" s="2"/>
      <c r="AW229" s="2"/>
      <c r="AX229" s="2"/>
      <c r="AY229" s="2"/>
      <c r="AZ229" s="2"/>
    </row>
    <row r="230" ht="30.0" customHeight="1">
      <c r="A230" s="645">
        <v>217.0</v>
      </c>
      <c r="B230" s="646" t="str">
        <f>IF('基本情報入力シート'!C255="","",'基本情報入力シート'!C255)</f>
        <v/>
      </c>
      <c r="C230" s="40"/>
      <c r="D230" s="40"/>
      <c r="E230" s="40"/>
      <c r="F230" s="40"/>
      <c r="G230" s="40"/>
      <c r="H230" s="40"/>
      <c r="I230" s="56"/>
      <c r="J230" s="647" t="str">
        <f>IF('基本情報入力シート'!M255="","",'基本情報入力シート'!M255)</f>
        <v/>
      </c>
      <c r="K230" s="647" t="str">
        <f>IF('基本情報入力シート'!R255="","",'基本情報入力シート'!R255)</f>
        <v/>
      </c>
      <c r="L230" s="647" t="str">
        <f>IF('基本情報入力シート'!W255="","",'基本情報入力シート'!W255)</f>
        <v/>
      </c>
      <c r="M230" s="647" t="str">
        <f>IF('基本情報入力シート'!X255="","",'基本情報入力シート'!X255)</f>
        <v/>
      </c>
      <c r="N230" s="648" t="str">
        <f>IF('基本情報入力シート'!Y255="","",'基本情報入力シート'!Y255)</f>
        <v/>
      </c>
      <c r="O230" s="649"/>
      <c r="P230" s="650"/>
      <c r="Q230" s="651"/>
      <c r="R230" s="56"/>
      <c r="S230" s="652" t="str">
        <f>IFERROR(ROUNDDOWN(Q230*VLOOKUP(N230,'【参考】数式用'!$AR$2:$AW$50,MATCH(P230,'【参考】数式用'!$AT$4:$AW$4)+2,FALSE)*0.5, 0), "")</f>
        <v/>
      </c>
      <c r="T230" s="653"/>
      <c r="U230" s="654" t="str">
        <f>IFERROR(IF(AG230&lt;&gt;"",Q230*VLOOKUP(N230,'【参考】数式用'!$AG$2:$AL$50,MATCH(P230,'【参考】数式用'!$AI$4:$AL$4,0)+2,0), ""), "")</f>
        <v/>
      </c>
      <c r="V230" s="655"/>
      <c r="W230" s="656"/>
      <c r="X230" s="41"/>
      <c r="Y230" s="657"/>
      <c r="Z230" s="658"/>
      <c r="AA230" s="654" t="str">
        <f>IFERROR(IF(Y230="ー", "", ROUNDDOWN(Z230*VLOOKUP(N230,'【参考】数式用'!$AR$2:$AW$50,MATCH(Y230,'【参考】数式用'!$AT$4:$AW$4)+2,FALSE)*0.5, 0)), "")</f>
        <v/>
      </c>
      <c r="AB230" s="659"/>
      <c r="AC230" s="651" t="str">
        <f>IFERROR(IF(AG230&lt;&gt;"",Z230*VLOOKUP(N230,'【参考】数式用'!$AG$2:$AL$50,MATCH(Y230,'【参考】数式用'!$AI$4:$AL$4,0)+2,0), ""), "")</f>
        <v/>
      </c>
      <c r="AD230" s="56"/>
      <c r="AE230" s="660"/>
      <c r="AF230" s="661"/>
      <c r="AG230" s="618" t="str">
        <f>IFERROR(VLOOKUP(O230, '【参考】数式用'!$AY$5:$AY$13, 1, FALSE), "")</f>
        <v/>
      </c>
      <c r="AH230" s="619" t="str">
        <f>IFERROR(VLOOKUP(N230, '【参考】数式用'!$BA$2:$BB$50, 2, FALSE), "")</f>
        <v/>
      </c>
      <c r="AI230" s="620" t="str">
        <f t="shared" si="1"/>
        <v/>
      </c>
      <c r="AJ230" s="621" t="str">
        <f t="shared" si="2"/>
        <v/>
      </c>
      <c r="AK230" s="622"/>
      <c r="AL230" s="622"/>
      <c r="AM230" s="514"/>
      <c r="AN230" s="514"/>
      <c r="AO230" s="514"/>
      <c r="AP230" s="514"/>
      <c r="AQ230" s="514"/>
      <c r="AR230" s="514"/>
      <c r="AS230" s="514"/>
      <c r="AT230" s="514"/>
      <c r="AU230" s="2"/>
      <c r="AV230" s="2"/>
      <c r="AW230" s="2"/>
      <c r="AX230" s="2"/>
      <c r="AY230" s="2"/>
      <c r="AZ230" s="2"/>
    </row>
    <row r="231" ht="30.0" customHeight="1">
      <c r="A231" s="645">
        <v>218.0</v>
      </c>
      <c r="B231" s="646" t="str">
        <f>IF('基本情報入力シート'!C256="","",'基本情報入力シート'!C256)</f>
        <v/>
      </c>
      <c r="C231" s="40"/>
      <c r="D231" s="40"/>
      <c r="E231" s="40"/>
      <c r="F231" s="40"/>
      <c r="G231" s="40"/>
      <c r="H231" s="40"/>
      <c r="I231" s="56"/>
      <c r="J231" s="647" t="str">
        <f>IF('基本情報入力シート'!M256="","",'基本情報入力シート'!M256)</f>
        <v/>
      </c>
      <c r="K231" s="647" t="str">
        <f>IF('基本情報入力シート'!R256="","",'基本情報入力シート'!R256)</f>
        <v/>
      </c>
      <c r="L231" s="647" t="str">
        <f>IF('基本情報入力シート'!W256="","",'基本情報入力シート'!W256)</f>
        <v/>
      </c>
      <c r="M231" s="647" t="str">
        <f>IF('基本情報入力シート'!X256="","",'基本情報入力シート'!X256)</f>
        <v/>
      </c>
      <c r="N231" s="648" t="str">
        <f>IF('基本情報入力シート'!Y256="","",'基本情報入力シート'!Y256)</f>
        <v/>
      </c>
      <c r="O231" s="649"/>
      <c r="P231" s="650"/>
      <c r="Q231" s="651"/>
      <c r="R231" s="56"/>
      <c r="S231" s="652" t="str">
        <f>IFERROR(ROUNDDOWN(Q231*VLOOKUP(N231,'【参考】数式用'!$AR$2:$AW$50,MATCH(P231,'【参考】数式用'!$AT$4:$AW$4)+2,FALSE)*0.5, 0), "")</f>
        <v/>
      </c>
      <c r="T231" s="653"/>
      <c r="U231" s="654" t="str">
        <f>IFERROR(IF(AG231&lt;&gt;"",Q231*VLOOKUP(N231,'【参考】数式用'!$AG$2:$AL$50,MATCH(P231,'【参考】数式用'!$AI$4:$AL$4,0)+2,0), ""), "")</f>
        <v/>
      </c>
      <c r="V231" s="655"/>
      <c r="W231" s="656"/>
      <c r="X231" s="41"/>
      <c r="Y231" s="657"/>
      <c r="Z231" s="658"/>
      <c r="AA231" s="654" t="str">
        <f>IFERROR(IF(Y231="ー", "", ROUNDDOWN(Z231*VLOOKUP(N231,'【参考】数式用'!$AR$2:$AW$50,MATCH(Y231,'【参考】数式用'!$AT$4:$AW$4)+2,FALSE)*0.5, 0)), "")</f>
        <v/>
      </c>
      <c r="AB231" s="659"/>
      <c r="AC231" s="651" t="str">
        <f>IFERROR(IF(AG231&lt;&gt;"",Z231*VLOOKUP(N231,'【参考】数式用'!$AG$2:$AL$50,MATCH(Y231,'【参考】数式用'!$AI$4:$AL$4,0)+2,0), ""), "")</f>
        <v/>
      </c>
      <c r="AD231" s="56"/>
      <c r="AE231" s="660"/>
      <c r="AF231" s="661"/>
      <c r="AG231" s="618" t="str">
        <f>IFERROR(VLOOKUP(O231, '【参考】数式用'!$AY$5:$AY$13, 1, FALSE), "")</f>
        <v/>
      </c>
      <c r="AH231" s="619" t="str">
        <f>IFERROR(VLOOKUP(N231, '【参考】数式用'!$BA$2:$BB$50, 2, FALSE), "")</f>
        <v/>
      </c>
      <c r="AI231" s="620" t="str">
        <f t="shared" si="1"/>
        <v/>
      </c>
      <c r="AJ231" s="621" t="str">
        <f t="shared" si="2"/>
        <v/>
      </c>
      <c r="AK231" s="622"/>
      <c r="AL231" s="622"/>
      <c r="AM231" s="514"/>
      <c r="AN231" s="514"/>
      <c r="AO231" s="514"/>
      <c r="AP231" s="514"/>
      <c r="AQ231" s="514"/>
      <c r="AR231" s="514"/>
      <c r="AS231" s="514"/>
      <c r="AT231" s="514"/>
      <c r="AU231" s="2"/>
      <c r="AV231" s="2"/>
      <c r="AW231" s="2"/>
      <c r="AX231" s="2"/>
      <c r="AY231" s="2"/>
      <c r="AZ231" s="2"/>
    </row>
    <row r="232" ht="30.0" customHeight="1">
      <c r="A232" s="645">
        <v>219.0</v>
      </c>
      <c r="B232" s="646" t="str">
        <f>IF('基本情報入力シート'!C257="","",'基本情報入力シート'!C257)</f>
        <v/>
      </c>
      <c r="C232" s="40"/>
      <c r="D232" s="40"/>
      <c r="E232" s="40"/>
      <c r="F232" s="40"/>
      <c r="G232" s="40"/>
      <c r="H232" s="40"/>
      <c r="I232" s="56"/>
      <c r="J232" s="647" t="str">
        <f>IF('基本情報入力シート'!M257="","",'基本情報入力シート'!M257)</f>
        <v/>
      </c>
      <c r="K232" s="647" t="str">
        <f>IF('基本情報入力シート'!R257="","",'基本情報入力シート'!R257)</f>
        <v/>
      </c>
      <c r="L232" s="647" t="str">
        <f>IF('基本情報入力シート'!W257="","",'基本情報入力シート'!W257)</f>
        <v/>
      </c>
      <c r="M232" s="647" t="str">
        <f>IF('基本情報入力シート'!X257="","",'基本情報入力シート'!X257)</f>
        <v/>
      </c>
      <c r="N232" s="648" t="str">
        <f>IF('基本情報入力シート'!Y257="","",'基本情報入力シート'!Y257)</f>
        <v/>
      </c>
      <c r="O232" s="649"/>
      <c r="P232" s="650"/>
      <c r="Q232" s="651"/>
      <c r="R232" s="56"/>
      <c r="S232" s="652" t="str">
        <f>IFERROR(ROUNDDOWN(Q232*VLOOKUP(N232,'【参考】数式用'!$AR$2:$AW$50,MATCH(P232,'【参考】数式用'!$AT$4:$AW$4)+2,FALSE)*0.5, 0), "")</f>
        <v/>
      </c>
      <c r="T232" s="653"/>
      <c r="U232" s="654" t="str">
        <f>IFERROR(IF(AG232&lt;&gt;"",Q232*VLOOKUP(N232,'【参考】数式用'!$AG$2:$AL$50,MATCH(P232,'【参考】数式用'!$AI$4:$AL$4,0)+2,0), ""), "")</f>
        <v/>
      </c>
      <c r="V232" s="655"/>
      <c r="W232" s="656"/>
      <c r="X232" s="41"/>
      <c r="Y232" s="657"/>
      <c r="Z232" s="658"/>
      <c r="AA232" s="654" t="str">
        <f>IFERROR(IF(Y232="ー", "", ROUNDDOWN(Z232*VLOOKUP(N232,'【参考】数式用'!$AR$2:$AW$50,MATCH(Y232,'【参考】数式用'!$AT$4:$AW$4)+2,FALSE)*0.5, 0)), "")</f>
        <v/>
      </c>
      <c r="AB232" s="659"/>
      <c r="AC232" s="651" t="str">
        <f>IFERROR(IF(AG232&lt;&gt;"",Z232*VLOOKUP(N232,'【参考】数式用'!$AG$2:$AL$50,MATCH(Y232,'【参考】数式用'!$AI$4:$AL$4,0)+2,0), ""), "")</f>
        <v/>
      </c>
      <c r="AD232" s="56"/>
      <c r="AE232" s="660"/>
      <c r="AF232" s="661"/>
      <c r="AG232" s="618" t="str">
        <f>IFERROR(VLOOKUP(O232, '【参考】数式用'!$AY$5:$AY$13, 1, FALSE), "")</f>
        <v/>
      </c>
      <c r="AH232" s="619" t="str">
        <f>IFERROR(VLOOKUP(N232, '【参考】数式用'!$BA$2:$BB$50, 2, FALSE), "")</f>
        <v/>
      </c>
      <c r="AI232" s="620" t="str">
        <f t="shared" si="1"/>
        <v/>
      </c>
      <c r="AJ232" s="621" t="str">
        <f t="shared" si="2"/>
        <v/>
      </c>
      <c r="AK232" s="622"/>
      <c r="AL232" s="622"/>
      <c r="AM232" s="514"/>
      <c r="AN232" s="514"/>
      <c r="AO232" s="514"/>
      <c r="AP232" s="514"/>
      <c r="AQ232" s="514"/>
      <c r="AR232" s="514"/>
      <c r="AS232" s="514"/>
      <c r="AT232" s="514"/>
      <c r="AU232" s="2"/>
      <c r="AV232" s="2"/>
      <c r="AW232" s="2"/>
      <c r="AX232" s="2"/>
      <c r="AY232" s="2"/>
      <c r="AZ232" s="2"/>
    </row>
    <row r="233" ht="30.0" customHeight="1">
      <c r="A233" s="645">
        <v>220.0</v>
      </c>
      <c r="B233" s="646" t="str">
        <f>IF('基本情報入力シート'!C258="","",'基本情報入力シート'!C258)</f>
        <v/>
      </c>
      <c r="C233" s="40"/>
      <c r="D233" s="40"/>
      <c r="E233" s="40"/>
      <c r="F233" s="40"/>
      <c r="G233" s="40"/>
      <c r="H233" s="40"/>
      <c r="I233" s="56"/>
      <c r="J233" s="647" t="str">
        <f>IF('基本情報入力シート'!M258="","",'基本情報入力シート'!M258)</f>
        <v/>
      </c>
      <c r="K233" s="647" t="str">
        <f>IF('基本情報入力シート'!R258="","",'基本情報入力シート'!R258)</f>
        <v/>
      </c>
      <c r="L233" s="647" t="str">
        <f>IF('基本情報入力シート'!W258="","",'基本情報入力シート'!W258)</f>
        <v/>
      </c>
      <c r="M233" s="647" t="str">
        <f>IF('基本情報入力シート'!X258="","",'基本情報入力シート'!X258)</f>
        <v/>
      </c>
      <c r="N233" s="648" t="str">
        <f>IF('基本情報入力シート'!Y258="","",'基本情報入力シート'!Y258)</f>
        <v/>
      </c>
      <c r="O233" s="649"/>
      <c r="P233" s="650"/>
      <c r="Q233" s="651"/>
      <c r="R233" s="56"/>
      <c r="S233" s="652" t="str">
        <f>IFERROR(ROUNDDOWN(Q233*VLOOKUP(N233,'【参考】数式用'!$AR$2:$AW$50,MATCH(P233,'【参考】数式用'!$AT$4:$AW$4)+2,FALSE)*0.5, 0), "")</f>
        <v/>
      </c>
      <c r="T233" s="653"/>
      <c r="U233" s="654" t="str">
        <f>IFERROR(IF(AG233&lt;&gt;"",Q233*VLOOKUP(N233,'【参考】数式用'!$AG$2:$AL$50,MATCH(P233,'【参考】数式用'!$AI$4:$AL$4,0)+2,0), ""), "")</f>
        <v/>
      </c>
      <c r="V233" s="655"/>
      <c r="W233" s="656"/>
      <c r="X233" s="41"/>
      <c r="Y233" s="657"/>
      <c r="Z233" s="658"/>
      <c r="AA233" s="654" t="str">
        <f>IFERROR(IF(Y233="ー", "", ROUNDDOWN(Z233*VLOOKUP(N233,'【参考】数式用'!$AR$2:$AW$50,MATCH(Y233,'【参考】数式用'!$AT$4:$AW$4)+2,FALSE)*0.5, 0)), "")</f>
        <v/>
      </c>
      <c r="AB233" s="659"/>
      <c r="AC233" s="651" t="str">
        <f>IFERROR(IF(AG233&lt;&gt;"",Z233*VLOOKUP(N233,'【参考】数式用'!$AG$2:$AL$50,MATCH(Y233,'【参考】数式用'!$AI$4:$AL$4,0)+2,0), ""), "")</f>
        <v/>
      </c>
      <c r="AD233" s="56"/>
      <c r="AE233" s="660"/>
      <c r="AF233" s="661"/>
      <c r="AG233" s="618" t="str">
        <f>IFERROR(VLOOKUP(O233, '【参考】数式用'!$AY$5:$AY$13, 1, FALSE), "")</f>
        <v/>
      </c>
      <c r="AH233" s="619" t="str">
        <f>IFERROR(VLOOKUP(N233, '【参考】数式用'!$BA$2:$BB$50, 2, FALSE), "")</f>
        <v/>
      </c>
      <c r="AI233" s="620" t="str">
        <f t="shared" si="1"/>
        <v/>
      </c>
      <c r="AJ233" s="621" t="str">
        <f t="shared" si="2"/>
        <v/>
      </c>
      <c r="AK233" s="622"/>
      <c r="AL233" s="622"/>
      <c r="AM233" s="514"/>
      <c r="AN233" s="514"/>
      <c r="AO233" s="514"/>
      <c r="AP233" s="514"/>
      <c r="AQ233" s="514"/>
      <c r="AR233" s="514"/>
      <c r="AS233" s="514"/>
      <c r="AT233" s="514"/>
      <c r="AU233" s="2"/>
      <c r="AV233" s="2"/>
      <c r="AW233" s="2"/>
      <c r="AX233" s="2"/>
      <c r="AY233" s="2"/>
      <c r="AZ233" s="2"/>
    </row>
    <row r="234" ht="30.0" customHeight="1">
      <c r="A234" s="645">
        <v>221.0</v>
      </c>
      <c r="B234" s="646" t="str">
        <f>IF('基本情報入力シート'!C259="","",'基本情報入力シート'!C259)</f>
        <v/>
      </c>
      <c r="C234" s="40"/>
      <c r="D234" s="40"/>
      <c r="E234" s="40"/>
      <c r="F234" s="40"/>
      <c r="G234" s="40"/>
      <c r="H234" s="40"/>
      <c r="I234" s="56"/>
      <c r="J234" s="647" t="str">
        <f>IF('基本情報入力シート'!M259="","",'基本情報入力シート'!M259)</f>
        <v/>
      </c>
      <c r="K234" s="647" t="str">
        <f>IF('基本情報入力シート'!R259="","",'基本情報入力シート'!R259)</f>
        <v/>
      </c>
      <c r="L234" s="647" t="str">
        <f>IF('基本情報入力シート'!W259="","",'基本情報入力シート'!W259)</f>
        <v/>
      </c>
      <c r="M234" s="647" t="str">
        <f>IF('基本情報入力シート'!X259="","",'基本情報入力シート'!X259)</f>
        <v/>
      </c>
      <c r="N234" s="648" t="str">
        <f>IF('基本情報入力シート'!Y259="","",'基本情報入力シート'!Y259)</f>
        <v/>
      </c>
      <c r="O234" s="649"/>
      <c r="P234" s="650"/>
      <c r="Q234" s="651"/>
      <c r="R234" s="56"/>
      <c r="S234" s="652" t="str">
        <f>IFERROR(ROUNDDOWN(Q234*VLOOKUP(N234,'【参考】数式用'!$AR$2:$AW$50,MATCH(P234,'【参考】数式用'!$AT$4:$AW$4)+2,FALSE)*0.5, 0), "")</f>
        <v/>
      </c>
      <c r="T234" s="653"/>
      <c r="U234" s="654" t="str">
        <f>IFERROR(IF(AG234&lt;&gt;"",Q234*VLOOKUP(N234,'【参考】数式用'!$AG$2:$AL$50,MATCH(P234,'【参考】数式用'!$AI$4:$AL$4,0)+2,0), ""), "")</f>
        <v/>
      </c>
      <c r="V234" s="655"/>
      <c r="W234" s="656"/>
      <c r="X234" s="41"/>
      <c r="Y234" s="657"/>
      <c r="Z234" s="658"/>
      <c r="AA234" s="654" t="str">
        <f>IFERROR(IF(Y234="ー", "", ROUNDDOWN(Z234*VLOOKUP(N234,'【参考】数式用'!$AR$2:$AW$50,MATCH(Y234,'【参考】数式用'!$AT$4:$AW$4)+2,FALSE)*0.5, 0)), "")</f>
        <v/>
      </c>
      <c r="AB234" s="659"/>
      <c r="AC234" s="651" t="str">
        <f>IFERROR(IF(AG234&lt;&gt;"",Z234*VLOOKUP(N234,'【参考】数式用'!$AG$2:$AL$50,MATCH(Y234,'【参考】数式用'!$AI$4:$AL$4,0)+2,0), ""), "")</f>
        <v/>
      </c>
      <c r="AD234" s="56"/>
      <c r="AE234" s="660"/>
      <c r="AF234" s="661"/>
      <c r="AG234" s="618" t="str">
        <f>IFERROR(VLOOKUP(O234, '【参考】数式用'!$AY$5:$AY$13, 1, FALSE), "")</f>
        <v/>
      </c>
      <c r="AH234" s="619" t="str">
        <f>IFERROR(VLOOKUP(N234, '【参考】数式用'!$BA$2:$BB$50, 2, FALSE), "")</f>
        <v/>
      </c>
      <c r="AI234" s="620" t="str">
        <f t="shared" si="1"/>
        <v/>
      </c>
      <c r="AJ234" s="621" t="str">
        <f t="shared" si="2"/>
        <v/>
      </c>
      <c r="AK234" s="622"/>
      <c r="AL234" s="622"/>
      <c r="AM234" s="514"/>
      <c r="AN234" s="514"/>
      <c r="AO234" s="514"/>
      <c r="AP234" s="514"/>
      <c r="AQ234" s="514"/>
      <c r="AR234" s="514"/>
      <c r="AS234" s="514"/>
      <c r="AT234" s="514"/>
      <c r="AU234" s="2"/>
      <c r="AV234" s="2"/>
      <c r="AW234" s="2"/>
      <c r="AX234" s="2"/>
      <c r="AY234" s="2"/>
      <c r="AZ234" s="2"/>
    </row>
    <row r="235" ht="30.0" customHeight="1">
      <c r="A235" s="645">
        <v>222.0</v>
      </c>
      <c r="B235" s="646" t="str">
        <f>IF('基本情報入力シート'!C260="","",'基本情報入力シート'!C260)</f>
        <v/>
      </c>
      <c r="C235" s="40"/>
      <c r="D235" s="40"/>
      <c r="E235" s="40"/>
      <c r="F235" s="40"/>
      <c r="G235" s="40"/>
      <c r="H235" s="40"/>
      <c r="I235" s="56"/>
      <c r="J235" s="647" t="str">
        <f>IF('基本情報入力シート'!M260="","",'基本情報入力シート'!M260)</f>
        <v/>
      </c>
      <c r="K235" s="647" t="str">
        <f>IF('基本情報入力シート'!R260="","",'基本情報入力シート'!R260)</f>
        <v/>
      </c>
      <c r="L235" s="647" t="str">
        <f>IF('基本情報入力シート'!W260="","",'基本情報入力シート'!W260)</f>
        <v/>
      </c>
      <c r="M235" s="647" t="str">
        <f>IF('基本情報入力シート'!X260="","",'基本情報入力シート'!X260)</f>
        <v/>
      </c>
      <c r="N235" s="648" t="str">
        <f>IF('基本情報入力シート'!Y260="","",'基本情報入力シート'!Y260)</f>
        <v/>
      </c>
      <c r="O235" s="649"/>
      <c r="P235" s="650"/>
      <c r="Q235" s="651"/>
      <c r="R235" s="56"/>
      <c r="S235" s="652" t="str">
        <f>IFERROR(ROUNDDOWN(Q235*VLOOKUP(N235,'【参考】数式用'!$AR$2:$AW$50,MATCH(P235,'【参考】数式用'!$AT$4:$AW$4)+2,FALSE)*0.5, 0), "")</f>
        <v/>
      </c>
      <c r="T235" s="653"/>
      <c r="U235" s="654" t="str">
        <f>IFERROR(IF(AG235&lt;&gt;"",Q235*VLOOKUP(N235,'【参考】数式用'!$AG$2:$AL$50,MATCH(P235,'【参考】数式用'!$AI$4:$AL$4,0)+2,0), ""), "")</f>
        <v/>
      </c>
      <c r="V235" s="655"/>
      <c r="W235" s="656"/>
      <c r="X235" s="41"/>
      <c r="Y235" s="657"/>
      <c r="Z235" s="658"/>
      <c r="AA235" s="654" t="str">
        <f>IFERROR(IF(Y235="ー", "", ROUNDDOWN(Z235*VLOOKUP(N235,'【参考】数式用'!$AR$2:$AW$50,MATCH(Y235,'【参考】数式用'!$AT$4:$AW$4)+2,FALSE)*0.5, 0)), "")</f>
        <v/>
      </c>
      <c r="AB235" s="659"/>
      <c r="AC235" s="651" t="str">
        <f>IFERROR(IF(AG235&lt;&gt;"",Z235*VLOOKUP(N235,'【参考】数式用'!$AG$2:$AL$50,MATCH(Y235,'【参考】数式用'!$AI$4:$AL$4,0)+2,0), ""), "")</f>
        <v/>
      </c>
      <c r="AD235" s="56"/>
      <c r="AE235" s="660"/>
      <c r="AF235" s="661"/>
      <c r="AG235" s="618" t="str">
        <f>IFERROR(VLOOKUP(O235, '【参考】数式用'!$AY$5:$AY$13, 1, FALSE), "")</f>
        <v/>
      </c>
      <c r="AH235" s="619" t="str">
        <f>IFERROR(VLOOKUP(N235, '【参考】数式用'!$BA$2:$BB$50, 2, FALSE), "")</f>
        <v/>
      </c>
      <c r="AI235" s="620" t="str">
        <f t="shared" si="1"/>
        <v/>
      </c>
      <c r="AJ235" s="621" t="str">
        <f t="shared" si="2"/>
        <v/>
      </c>
      <c r="AK235" s="622"/>
      <c r="AL235" s="622"/>
      <c r="AM235" s="514"/>
      <c r="AN235" s="514"/>
      <c r="AO235" s="514"/>
      <c r="AP235" s="514"/>
      <c r="AQ235" s="514"/>
      <c r="AR235" s="514"/>
      <c r="AS235" s="514"/>
      <c r="AT235" s="514"/>
      <c r="AU235" s="2"/>
      <c r="AV235" s="2"/>
      <c r="AW235" s="2"/>
      <c r="AX235" s="2"/>
      <c r="AY235" s="2"/>
      <c r="AZ235" s="2"/>
    </row>
    <row r="236" ht="30.0" customHeight="1">
      <c r="A236" s="645">
        <v>223.0</v>
      </c>
      <c r="B236" s="646" t="str">
        <f>IF('基本情報入力シート'!C261="","",'基本情報入力シート'!C261)</f>
        <v/>
      </c>
      <c r="C236" s="40"/>
      <c r="D236" s="40"/>
      <c r="E236" s="40"/>
      <c r="F236" s="40"/>
      <c r="G236" s="40"/>
      <c r="H236" s="40"/>
      <c r="I236" s="56"/>
      <c r="J236" s="647" t="str">
        <f>IF('基本情報入力シート'!M261="","",'基本情報入力シート'!M261)</f>
        <v/>
      </c>
      <c r="K236" s="647" t="str">
        <f>IF('基本情報入力シート'!R261="","",'基本情報入力シート'!R261)</f>
        <v/>
      </c>
      <c r="L236" s="647" t="str">
        <f>IF('基本情報入力シート'!W261="","",'基本情報入力シート'!W261)</f>
        <v/>
      </c>
      <c r="M236" s="647" t="str">
        <f>IF('基本情報入力シート'!X261="","",'基本情報入力シート'!X261)</f>
        <v/>
      </c>
      <c r="N236" s="648" t="str">
        <f>IF('基本情報入力シート'!Y261="","",'基本情報入力シート'!Y261)</f>
        <v/>
      </c>
      <c r="O236" s="649"/>
      <c r="P236" s="650"/>
      <c r="Q236" s="651"/>
      <c r="R236" s="56"/>
      <c r="S236" s="652" t="str">
        <f>IFERROR(ROUNDDOWN(Q236*VLOOKUP(N236,'【参考】数式用'!$AR$2:$AW$50,MATCH(P236,'【参考】数式用'!$AT$4:$AW$4)+2,FALSE)*0.5, 0), "")</f>
        <v/>
      </c>
      <c r="T236" s="653"/>
      <c r="U236" s="654" t="str">
        <f>IFERROR(IF(AG236&lt;&gt;"",Q236*VLOOKUP(N236,'【参考】数式用'!$AG$2:$AL$50,MATCH(P236,'【参考】数式用'!$AI$4:$AL$4,0)+2,0), ""), "")</f>
        <v/>
      </c>
      <c r="V236" s="655"/>
      <c r="W236" s="656"/>
      <c r="X236" s="41"/>
      <c r="Y236" s="657"/>
      <c r="Z236" s="658"/>
      <c r="AA236" s="654" t="str">
        <f>IFERROR(IF(Y236="ー", "", ROUNDDOWN(Z236*VLOOKUP(N236,'【参考】数式用'!$AR$2:$AW$50,MATCH(Y236,'【参考】数式用'!$AT$4:$AW$4)+2,FALSE)*0.5, 0)), "")</f>
        <v/>
      </c>
      <c r="AB236" s="659"/>
      <c r="AC236" s="651" t="str">
        <f>IFERROR(IF(AG236&lt;&gt;"",Z236*VLOOKUP(N236,'【参考】数式用'!$AG$2:$AL$50,MATCH(Y236,'【参考】数式用'!$AI$4:$AL$4,0)+2,0), ""), "")</f>
        <v/>
      </c>
      <c r="AD236" s="56"/>
      <c r="AE236" s="660"/>
      <c r="AF236" s="661"/>
      <c r="AG236" s="618" t="str">
        <f>IFERROR(VLOOKUP(O236, '【参考】数式用'!$AY$5:$AY$13, 1, FALSE), "")</f>
        <v/>
      </c>
      <c r="AH236" s="619" t="str">
        <f>IFERROR(VLOOKUP(N236, '【参考】数式用'!$BA$2:$BB$50, 2, FALSE), "")</f>
        <v/>
      </c>
      <c r="AI236" s="620" t="str">
        <f t="shared" si="1"/>
        <v/>
      </c>
      <c r="AJ236" s="621" t="str">
        <f t="shared" si="2"/>
        <v/>
      </c>
      <c r="AK236" s="622"/>
      <c r="AL236" s="622"/>
      <c r="AM236" s="514"/>
      <c r="AN236" s="514"/>
      <c r="AO236" s="514"/>
      <c r="AP236" s="514"/>
      <c r="AQ236" s="514"/>
      <c r="AR236" s="514"/>
      <c r="AS236" s="514"/>
      <c r="AT236" s="514"/>
      <c r="AU236" s="2"/>
      <c r="AV236" s="2"/>
      <c r="AW236" s="2"/>
      <c r="AX236" s="2"/>
      <c r="AY236" s="2"/>
      <c r="AZ236" s="2"/>
    </row>
    <row r="237" ht="30.0" customHeight="1">
      <c r="A237" s="645">
        <v>224.0</v>
      </c>
      <c r="B237" s="646" t="str">
        <f>IF('基本情報入力シート'!C262="","",'基本情報入力シート'!C262)</f>
        <v/>
      </c>
      <c r="C237" s="40"/>
      <c r="D237" s="40"/>
      <c r="E237" s="40"/>
      <c r="F237" s="40"/>
      <c r="G237" s="40"/>
      <c r="H237" s="40"/>
      <c r="I237" s="56"/>
      <c r="J237" s="647" t="str">
        <f>IF('基本情報入力シート'!M262="","",'基本情報入力シート'!M262)</f>
        <v/>
      </c>
      <c r="K237" s="647" t="str">
        <f>IF('基本情報入力シート'!R262="","",'基本情報入力シート'!R262)</f>
        <v/>
      </c>
      <c r="L237" s="647" t="str">
        <f>IF('基本情報入力シート'!W262="","",'基本情報入力シート'!W262)</f>
        <v/>
      </c>
      <c r="M237" s="647" t="str">
        <f>IF('基本情報入力シート'!X262="","",'基本情報入力シート'!X262)</f>
        <v/>
      </c>
      <c r="N237" s="648" t="str">
        <f>IF('基本情報入力シート'!Y262="","",'基本情報入力シート'!Y262)</f>
        <v/>
      </c>
      <c r="O237" s="649"/>
      <c r="P237" s="650"/>
      <c r="Q237" s="651"/>
      <c r="R237" s="56"/>
      <c r="S237" s="652" t="str">
        <f>IFERROR(ROUNDDOWN(Q237*VLOOKUP(N237,'【参考】数式用'!$AR$2:$AW$50,MATCH(P237,'【参考】数式用'!$AT$4:$AW$4)+2,FALSE)*0.5, 0), "")</f>
        <v/>
      </c>
      <c r="T237" s="653"/>
      <c r="U237" s="654" t="str">
        <f>IFERROR(IF(AG237&lt;&gt;"",Q237*VLOOKUP(N237,'【参考】数式用'!$AG$2:$AL$50,MATCH(P237,'【参考】数式用'!$AI$4:$AL$4,0)+2,0), ""), "")</f>
        <v/>
      </c>
      <c r="V237" s="655"/>
      <c r="W237" s="656"/>
      <c r="X237" s="41"/>
      <c r="Y237" s="657"/>
      <c r="Z237" s="658"/>
      <c r="AA237" s="654" t="str">
        <f>IFERROR(IF(Y237="ー", "", ROUNDDOWN(Z237*VLOOKUP(N237,'【参考】数式用'!$AR$2:$AW$50,MATCH(Y237,'【参考】数式用'!$AT$4:$AW$4)+2,FALSE)*0.5, 0)), "")</f>
        <v/>
      </c>
      <c r="AB237" s="659"/>
      <c r="AC237" s="651" t="str">
        <f>IFERROR(IF(AG237&lt;&gt;"",Z237*VLOOKUP(N237,'【参考】数式用'!$AG$2:$AL$50,MATCH(Y237,'【参考】数式用'!$AI$4:$AL$4,0)+2,0), ""), "")</f>
        <v/>
      </c>
      <c r="AD237" s="56"/>
      <c r="AE237" s="660"/>
      <c r="AF237" s="661"/>
      <c r="AG237" s="618" t="str">
        <f>IFERROR(VLOOKUP(O237, '【参考】数式用'!$AY$5:$AY$13, 1, FALSE), "")</f>
        <v/>
      </c>
      <c r="AH237" s="619" t="str">
        <f>IFERROR(VLOOKUP(N237, '【参考】数式用'!$BA$2:$BB$50, 2, FALSE), "")</f>
        <v/>
      </c>
      <c r="AI237" s="620" t="str">
        <f t="shared" si="1"/>
        <v/>
      </c>
      <c r="AJ237" s="621" t="str">
        <f t="shared" si="2"/>
        <v/>
      </c>
      <c r="AK237" s="622"/>
      <c r="AL237" s="622"/>
      <c r="AM237" s="514"/>
      <c r="AN237" s="514"/>
      <c r="AO237" s="514"/>
      <c r="AP237" s="514"/>
      <c r="AQ237" s="514"/>
      <c r="AR237" s="514"/>
      <c r="AS237" s="514"/>
      <c r="AT237" s="514"/>
      <c r="AU237" s="2"/>
      <c r="AV237" s="2"/>
      <c r="AW237" s="2"/>
      <c r="AX237" s="2"/>
      <c r="AY237" s="2"/>
      <c r="AZ237" s="2"/>
    </row>
    <row r="238" ht="30.0" customHeight="1">
      <c r="A238" s="645">
        <v>225.0</v>
      </c>
      <c r="B238" s="646" t="str">
        <f>IF('基本情報入力シート'!C263="","",'基本情報入力シート'!C263)</f>
        <v/>
      </c>
      <c r="C238" s="40"/>
      <c r="D238" s="40"/>
      <c r="E238" s="40"/>
      <c r="F238" s="40"/>
      <c r="G238" s="40"/>
      <c r="H238" s="40"/>
      <c r="I238" s="56"/>
      <c r="J238" s="647" t="str">
        <f>IF('基本情報入力シート'!M263="","",'基本情報入力シート'!M263)</f>
        <v/>
      </c>
      <c r="K238" s="647" t="str">
        <f>IF('基本情報入力シート'!R263="","",'基本情報入力シート'!R263)</f>
        <v/>
      </c>
      <c r="L238" s="647" t="str">
        <f>IF('基本情報入力シート'!W263="","",'基本情報入力シート'!W263)</f>
        <v/>
      </c>
      <c r="M238" s="647" t="str">
        <f>IF('基本情報入力シート'!X263="","",'基本情報入力シート'!X263)</f>
        <v/>
      </c>
      <c r="N238" s="648" t="str">
        <f>IF('基本情報入力シート'!Y263="","",'基本情報入力シート'!Y263)</f>
        <v/>
      </c>
      <c r="O238" s="649"/>
      <c r="P238" s="650"/>
      <c r="Q238" s="651"/>
      <c r="R238" s="56"/>
      <c r="S238" s="652" t="str">
        <f>IFERROR(ROUNDDOWN(Q238*VLOOKUP(N238,'【参考】数式用'!$AR$2:$AW$50,MATCH(P238,'【参考】数式用'!$AT$4:$AW$4)+2,FALSE)*0.5, 0), "")</f>
        <v/>
      </c>
      <c r="T238" s="653"/>
      <c r="U238" s="654" t="str">
        <f>IFERROR(IF(AG238&lt;&gt;"",Q238*VLOOKUP(N238,'【参考】数式用'!$AG$2:$AL$50,MATCH(P238,'【参考】数式用'!$AI$4:$AL$4,0)+2,0), ""), "")</f>
        <v/>
      </c>
      <c r="V238" s="655"/>
      <c r="W238" s="656"/>
      <c r="X238" s="41"/>
      <c r="Y238" s="657"/>
      <c r="Z238" s="658"/>
      <c r="AA238" s="654" t="str">
        <f>IFERROR(IF(Y238="ー", "", ROUNDDOWN(Z238*VLOOKUP(N238,'【参考】数式用'!$AR$2:$AW$50,MATCH(Y238,'【参考】数式用'!$AT$4:$AW$4)+2,FALSE)*0.5, 0)), "")</f>
        <v/>
      </c>
      <c r="AB238" s="659"/>
      <c r="AC238" s="651" t="str">
        <f>IFERROR(IF(AG238&lt;&gt;"",Z238*VLOOKUP(N238,'【参考】数式用'!$AG$2:$AL$50,MATCH(Y238,'【参考】数式用'!$AI$4:$AL$4,0)+2,0), ""), "")</f>
        <v/>
      </c>
      <c r="AD238" s="56"/>
      <c r="AE238" s="660"/>
      <c r="AF238" s="661"/>
      <c r="AG238" s="618" t="str">
        <f>IFERROR(VLOOKUP(O238, '【参考】数式用'!$AY$5:$AY$13, 1, FALSE), "")</f>
        <v/>
      </c>
      <c r="AH238" s="619" t="str">
        <f>IFERROR(VLOOKUP(N238, '【参考】数式用'!$BA$2:$BB$50, 2, FALSE), "")</f>
        <v/>
      </c>
      <c r="AI238" s="620" t="str">
        <f t="shared" si="1"/>
        <v/>
      </c>
      <c r="AJ238" s="621" t="str">
        <f t="shared" si="2"/>
        <v/>
      </c>
      <c r="AK238" s="622"/>
      <c r="AL238" s="622"/>
      <c r="AM238" s="514"/>
      <c r="AN238" s="514"/>
      <c r="AO238" s="514"/>
      <c r="AP238" s="514"/>
      <c r="AQ238" s="514"/>
      <c r="AR238" s="514"/>
      <c r="AS238" s="514"/>
      <c r="AT238" s="514"/>
      <c r="AU238" s="2"/>
      <c r="AV238" s="2"/>
      <c r="AW238" s="2"/>
      <c r="AX238" s="2"/>
      <c r="AY238" s="2"/>
      <c r="AZ238" s="2"/>
    </row>
    <row r="239" ht="30.0" customHeight="1">
      <c r="A239" s="645">
        <v>226.0</v>
      </c>
      <c r="B239" s="646" t="str">
        <f>IF('基本情報入力シート'!C264="","",'基本情報入力シート'!C264)</f>
        <v/>
      </c>
      <c r="C239" s="40"/>
      <c r="D239" s="40"/>
      <c r="E239" s="40"/>
      <c r="F239" s="40"/>
      <c r="G239" s="40"/>
      <c r="H239" s="40"/>
      <c r="I239" s="56"/>
      <c r="J239" s="647" t="str">
        <f>IF('基本情報入力シート'!M264="","",'基本情報入力シート'!M264)</f>
        <v/>
      </c>
      <c r="K239" s="647" t="str">
        <f>IF('基本情報入力シート'!R264="","",'基本情報入力シート'!R264)</f>
        <v/>
      </c>
      <c r="L239" s="647" t="str">
        <f>IF('基本情報入力シート'!W264="","",'基本情報入力シート'!W264)</f>
        <v/>
      </c>
      <c r="M239" s="647" t="str">
        <f>IF('基本情報入力シート'!X264="","",'基本情報入力シート'!X264)</f>
        <v/>
      </c>
      <c r="N239" s="648" t="str">
        <f>IF('基本情報入力シート'!Y264="","",'基本情報入力シート'!Y264)</f>
        <v/>
      </c>
      <c r="O239" s="649"/>
      <c r="P239" s="650"/>
      <c r="Q239" s="651"/>
      <c r="R239" s="56"/>
      <c r="S239" s="652" t="str">
        <f>IFERROR(ROUNDDOWN(Q239*VLOOKUP(N239,'【参考】数式用'!$AR$2:$AW$50,MATCH(P239,'【参考】数式用'!$AT$4:$AW$4)+2,FALSE)*0.5, 0), "")</f>
        <v/>
      </c>
      <c r="T239" s="653"/>
      <c r="U239" s="654" t="str">
        <f>IFERROR(IF(AG239&lt;&gt;"",Q239*VLOOKUP(N239,'【参考】数式用'!$AG$2:$AL$50,MATCH(P239,'【参考】数式用'!$AI$4:$AL$4,0)+2,0), ""), "")</f>
        <v/>
      </c>
      <c r="V239" s="655"/>
      <c r="W239" s="656"/>
      <c r="X239" s="41"/>
      <c r="Y239" s="657"/>
      <c r="Z239" s="658"/>
      <c r="AA239" s="654" t="str">
        <f>IFERROR(IF(Y239="ー", "", ROUNDDOWN(Z239*VLOOKUP(N239,'【参考】数式用'!$AR$2:$AW$50,MATCH(Y239,'【参考】数式用'!$AT$4:$AW$4)+2,FALSE)*0.5, 0)), "")</f>
        <v/>
      </c>
      <c r="AB239" s="659"/>
      <c r="AC239" s="651" t="str">
        <f>IFERROR(IF(AG239&lt;&gt;"",Z239*VLOOKUP(N239,'【参考】数式用'!$AG$2:$AL$50,MATCH(Y239,'【参考】数式用'!$AI$4:$AL$4,0)+2,0), ""), "")</f>
        <v/>
      </c>
      <c r="AD239" s="56"/>
      <c r="AE239" s="660"/>
      <c r="AF239" s="661"/>
      <c r="AG239" s="618" t="str">
        <f>IFERROR(VLOOKUP(O239, '【参考】数式用'!$AY$5:$AY$13, 1, FALSE), "")</f>
        <v/>
      </c>
      <c r="AH239" s="619" t="str">
        <f>IFERROR(VLOOKUP(N239, '【参考】数式用'!$BA$2:$BB$50, 2, FALSE), "")</f>
        <v/>
      </c>
      <c r="AI239" s="620" t="str">
        <f t="shared" si="1"/>
        <v/>
      </c>
      <c r="AJ239" s="621" t="str">
        <f t="shared" si="2"/>
        <v/>
      </c>
      <c r="AK239" s="622"/>
      <c r="AL239" s="622"/>
      <c r="AM239" s="514"/>
      <c r="AN239" s="514"/>
      <c r="AO239" s="514"/>
      <c r="AP239" s="514"/>
      <c r="AQ239" s="514"/>
      <c r="AR239" s="514"/>
      <c r="AS239" s="514"/>
      <c r="AT239" s="514"/>
      <c r="AU239" s="2"/>
      <c r="AV239" s="2"/>
      <c r="AW239" s="2"/>
      <c r="AX239" s="2"/>
      <c r="AY239" s="2"/>
      <c r="AZ239" s="2"/>
    </row>
    <row r="240" ht="30.0" customHeight="1">
      <c r="A240" s="645">
        <v>227.0</v>
      </c>
      <c r="B240" s="646" t="str">
        <f>IF('基本情報入力シート'!C265="","",'基本情報入力シート'!C265)</f>
        <v/>
      </c>
      <c r="C240" s="40"/>
      <c r="D240" s="40"/>
      <c r="E240" s="40"/>
      <c r="F240" s="40"/>
      <c r="G240" s="40"/>
      <c r="H240" s="40"/>
      <c r="I240" s="56"/>
      <c r="J240" s="647" t="str">
        <f>IF('基本情報入力シート'!M265="","",'基本情報入力シート'!M265)</f>
        <v/>
      </c>
      <c r="K240" s="647" t="str">
        <f>IF('基本情報入力シート'!R265="","",'基本情報入力シート'!R265)</f>
        <v/>
      </c>
      <c r="L240" s="647" t="str">
        <f>IF('基本情報入力シート'!W265="","",'基本情報入力シート'!W265)</f>
        <v/>
      </c>
      <c r="M240" s="647" t="str">
        <f>IF('基本情報入力シート'!X265="","",'基本情報入力シート'!X265)</f>
        <v/>
      </c>
      <c r="N240" s="648" t="str">
        <f>IF('基本情報入力シート'!Y265="","",'基本情報入力シート'!Y265)</f>
        <v/>
      </c>
      <c r="O240" s="649"/>
      <c r="P240" s="650"/>
      <c r="Q240" s="651"/>
      <c r="R240" s="56"/>
      <c r="S240" s="652" t="str">
        <f>IFERROR(ROUNDDOWN(Q240*VLOOKUP(N240,'【参考】数式用'!$AR$2:$AW$50,MATCH(P240,'【参考】数式用'!$AT$4:$AW$4)+2,FALSE)*0.5, 0), "")</f>
        <v/>
      </c>
      <c r="T240" s="653"/>
      <c r="U240" s="654" t="str">
        <f>IFERROR(IF(AG240&lt;&gt;"",Q240*VLOOKUP(N240,'【参考】数式用'!$AG$2:$AL$50,MATCH(P240,'【参考】数式用'!$AI$4:$AL$4,0)+2,0), ""), "")</f>
        <v/>
      </c>
      <c r="V240" s="655"/>
      <c r="W240" s="656"/>
      <c r="X240" s="41"/>
      <c r="Y240" s="657"/>
      <c r="Z240" s="658"/>
      <c r="AA240" s="654" t="str">
        <f>IFERROR(IF(Y240="ー", "", ROUNDDOWN(Z240*VLOOKUP(N240,'【参考】数式用'!$AR$2:$AW$50,MATCH(Y240,'【参考】数式用'!$AT$4:$AW$4)+2,FALSE)*0.5, 0)), "")</f>
        <v/>
      </c>
      <c r="AB240" s="659"/>
      <c r="AC240" s="651" t="str">
        <f>IFERROR(IF(AG240&lt;&gt;"",Z240*VLOOKUP(N240,'【参考】数式用'!$AG$2:$AL$50,MATCH(Y240,'【参考】数式用'!$AI$4:$AL$4,0)+2,0), ""), "")</f>
        <v/>
      </c>
      <c r="AD240" s="56"/>
      <c r="AE240" s="660"/>
      <c r="AF240" s="661"/>
      <c r="AG240" s="618" t="str">
        <f>IFERROR(VLOOKUP(O240, '【参考】数式用'!$AY$5:$AY$13, 1, FALSE), "")</f>
        <v/>
      </c>
      <c r="AH240" s="619" t="str">
        <f>IFERROR(VLOOKUP(N240, '【参考】数式用'!$BA$2:$BB$50, 2, FALSE), "")</f>
        <v/>
      </c>
      <c r="AI240" s="620" t="str">
        <f t="shared" si="1"/>
        <v/>
      </c>
      <c r="AJ240" s="621" t="str">
        <f t="shared" si="2"/>
        <v/>
      </c>
      <c r="AK240" s="622"/>
      <c r="AL240" s="622"/>
      <c r="AM240" s="514"/>
      <c r="AN240" s="514"/>
      <c r="AO240" s="514"/>
      <c r="AP240" s="514"/>
      <c r="AQ240" s="514"/>
      <c r="AR240" s="514"/>
      <c r="AS240" s="514"/>
      <c r="AT240" s="514"/>
      <c r="AU240" s="2"/>
      <c r="AV240" s="2"/>
      <c r="AW240" s="2"/>
      <c r="AX240" s="2"/>
      <c r="AY240" s="2"/>
      <c r="AZ240" s="2"/>
    </row>
    <row r="241" ht="30.0" customHeight="1">
      <c r="A241" s="645">
        <v>228.0</v>
      </c>
      <c r="B241" s="646" t="str">
        <f>IF('基本情報入力シート'!C266="","",'基本情報入力シート'!C266)</f>
        <v/>
      </c>
      <c r="C241" s="40"/>
      <c r="D241" s="40"/>
      <c r="E241" s="40"/>
      <c r="F241" s="40"/>
      <c r="G241" s="40"/>
      <c r="H241" s="40"/>
      <c r="I241" s="56"/>
      <c r="J241" s="647" t="str">
        <f>IF('基本情報入力シート'!M266="","",'基本情報入力シート'!M266)</f>
        <v/>
      </c>
      <c r="K241" s="647" t="str">
        <f>IF('基本情報入力シート'!R266="","",'基本情報入力シート'!R266)</f>
        <v/>
      </c>
      <c r="L241" s="647" t="str">
        <f>IF('基本情報入力シート'!W266="","",'基本情報入力シート'!W266)</f>
        <v/>
      </c>
      <c r="M241" s="647" t="str">
        <f>IF('基本情報入力シート'!X266="","",'基本情報入力シート'!X266)</f>
        <v/>
      </c>
      <c r="N241" s="648" t="str">
        <f>IF('基本情報入力シート'!Y266="","",'基本情報入力シート'!Y266)</f>
        <v/>
      </c>
      <c r="O241" s="649"/>
      <c r="P241" s="650"/>
      <c r="Q241" s="651"/>
      <c r="R241" s="56"/>
      <c r="S241" s="652" t="str">
        <f>IFERROR(ROUNDDOWN(Q241*VLOOKUP(N241,'【参考】数式用'!$AR$2:$AW$50,MATCH(P241,'【参考】数式用'!$AT$4:$AW$4)+2,FALSE)*0.5, 0), "")</f>
        <v/>
      </c>
      <c r="T241" s="653"/>
      <c r="U241" s="654" t="str">
        <f>IFERROR(IF(AG241&lt;&gt;"",Q241*VLOOKUP(N241,'【参考】数式用'!$AG$2:$AL$50,MATCH(P241,'【参考】数式用'!$AI$4:$AL$4,0)+2,0), ""), "")</f>
        <v/>
      </c>
      <c r="V241" s="655"/>
      <c r="W241" s="656"/>
      <c r="X241" s="41"/>
      <c r="Y241" s="657"/>
      <c r="Z241" s="658"/>
      <c r="AA241" s="654" t="str">
        <f>IFERROR(IF(Y241="ー", "", ROUNDDOWN(Z241*VLOOKUP(N241,'【参考】数式用'!$AR$2:$AW$50,MATCH(Y241,'【参考】数式用'!$AT$4:$AW$4)+2,FALSE)*0.5, 0)), "")</f>
        <v/>
      </c>
      <c r="AB241" s="659"/>
      <c r="AC241" s="651" t="str">
        <f>IFERROR(IF(AG241&lt;&gt;"",Z241*VLOOKUP(N241,'【参考】数式用'!$AG$2:$AL$50,MATCH(Y241,'【参考】数式用'!$AI$4:$AL$4,0)+2,0), ""), "")</f>
        <v/>
      </c>
      <c r="AD241" s="56"/>
      <c r="AE241" s="660"/>
      <c r="AF241" s="661"/>
      <c r="AG241" s="618" t="str">
        <f>IFERROR(VLOOKUP(O241, '【参考】数式用'!$AY$5:$AY$13, 1, FALSE), "")</f>
        <v/>
      </c>
      <c r="AH241" s="619" t="str">
        <f>IFERROR(VLOOKUP(N241, '【参考】数式用'!$BA$2:$BB$50, 2, FALSE), "")</f>
        <v/>
      </c>
      <c r="AI241" s="620" t="str">
        <f t="shared" si="1"/>
        <v/>
      </c>
      <c r="AJ241" s="621" t="str">
        <f t="shared" si="2"/>
        <v/>
      </c>
      <c r="AK241" s="622"/>
      <c r="AL241" s="622"/>
      <c r="AM241" s="514"/>
      <c r="AN241" s="514"/>
      <c r="AO241" s="514"/>
      <c r="AP241" s="514"/>
      <c r="AQ241" s="514"/>
      <c r="AR241" s="514"/>
      <c r="AS241" s="514"/>
      <c r="AT241" s="514"/>
      <c r="AU241" s="2"/>
      <c r="AV241" s="2"/>
      <c r="AW241" s="2"/>
      <c r="AX241" s="2"/>
      <c r="AY241" s="2"/>
      <c r="AZ241" s="2"/>
    </row>
    <row r="242" ht="30.0" customHeight="1">
      <c r="A242" s="645">
        <v>229.0</v>
      </c>
      <c r="B242" s="646" t="str">
        <f>IF('基本情報入力シート'!C267="","",'基本情報入力シート'!C267)</f>
        <v/>
      </c>
      <c r="C242" s="40"/>
      <c r="D242" s="40"/>
      <c r="E242" s="40"/>
      <c r="F242" s="40"/>
      <c r="G242" s="40"/>
      <c r="H242" s="40"/>
      <c r="I242" s="56"/>
      <c r="J242" s="647" t="str">
        <f>IF('基本情報入力シート'!M267="","",'基本情報入力シート'!M267)</f>
        <v/>
      </c>
      <c r="K242" s="647" t="str">
        <f>IF('基本情報入力シート'!R267="","",'基本情報入力シート'!R267)</f>
        <v/>
      </c>
      <c r="L242" s="647" t="str">
        <f>IF('基本情報入力シート'!W267="","",'基本情報入力シート'!W267)</f>
        <v/>
      </c>
      <c r="M242" s="647" t="str">
        <f>IF('基本情報入力シート'!X267="","",'基本情報入力シート'!X267)</f>
        <v/>
      </c>
      <c r="N242" s="648" t="str">
        <f>IF('基本情報入力シート'!Y267="","",'基本情報入力シート'!Y267)</f>
        <v/>
      </c>
      <c r="O242" s="649"/>
      <c r="P242" s="650"/>
      <c r="Q242" s="651"/>
      <c r="R242" s="56"/>
      <c r="S242" s="652" t="str">
        <f>IFERROR(ROUNDDOWN(Q242*VLOOKUP(N242,'【参考】数式用'!$AR$2:$AW$50,MATCH(P242,'【参考】数式用'!$AT$4:$AW$4)+2,FALSE)*0.5, 0), "")</f>
        <v/>
      </c>
      <c r="T242" s="653"/>
      <c r="U242" s="654" t="str">
        <f>IFERROR(IF(AG242&lt;&gt;"",Q242*VLOOKUP(N242,'【参考】数式用'!$AG$2:$AL$50,MATCH(P242,'【参考】数式用'!$AI$4:$AL$4,0)+2,0), ""), "")</f>
        <v/>
      </c>
      <c r="V242" s="655"/>
      <c r="W242" s="656"/>
      <c r="X242" s="41"/>
      <c r="Y242" s="657"/>
      <c r="Z242" s="658"/>
      <c r="AA242" s="654" t="str">
        <f>IFERROR(IF(Y242="ー", "", ROUNDDOWN(Z242*VLOOKUP(N242,'【参考】数式用'!$AR$2:$AW$50,MATCH(Y242,'【参考】数式用'!$AT$4:$AW$4)+2,FALSE)*0.5, 0)), "")</f>
        <v/>
      </c>
      <c r="AB242" s="659"/>
      <c r="AC242" s="651" t="str">
        <f>IFERROR(IF(AG242&lt;&gt;"",Z242*VLOOKUP(N242,'【参考】数式用'!$AG$2:$AL$50,MATCH(Y242,'【参考】数式用'!$AI$4:$AL$4,0)+2,0), ""), "")</f>
        <v/>
      </c>
      <c r="AD242" s="56"/>
      <c r="AE242" s="660"/>
      <c r="AF242" s="661"/>
      <c r="AG242" s="618" t="str">
        <f>IFERROR(VLOOKUP(O242, '【参考】数式用'!$AY$5:$AY$13, 1, FALSE), "")</f>
        <v/>
      </c>
      <c r="AH242" s="619" t="str">
        <f>IFERROR(VLOOKUP(N242, '【参考】数式用'!$BA$2:$BB$50, 2, FALSE), "")</f>
        <v/>
      </c>
      <c r="AI242" s="620" t="str">
        <f t="shared" si="1"/>
        <v/>
      </c>
      <c r="AJ242" s="621" t="str">
        <f t="shared" si="2"/>
        <v/>
      </c>
      <c r="AK242" s="622"/>
      <c r="AL242" s="622"/>
      <c r="AM242" s="514"/>
      <c r="AN242" s="514"/>
      <c r="AO242" s="514"/>
      <c r="AP242" s="514"/>
      <c r="AQ242" s="514"/>
      <c r="AR242" s="514"/>
      <c r="AS242" s="514"/>
      <c r="AT242" s="514"/>
      <c r="AU242" s="2"/>
      <c r="AV242" s="2"/>
      <c r="AW242" s="2"/>
      <c r="AX242" s="2"/>
      <c r="AY242" s="2"/>
      <c r="AZ242" s="2"/>
    </row>
    <row r="243" ht="30.0" customHeight="1">
      <c r="A243" s="645">
        <v>230.0</v>
      </c>
      <c r="B243" s="646" t="str">
        <f>IF('基本情報入力シート'!C268="","",'基本情報入力シート'!C268)</f>
        <v/>
      </c>
      <c r="C243" s="40"/>
      <c r="D243" s="40"/>
      <c r="E243" s="40"/>
      <c r="F243" s="40"/>
      <c r="G243" s="40"/>
      <c r="H243" s="40"/>
      <c r="I243" s="56"/>
      <c r="J243" s="647" t="str">
        <f>IF('基本情報入力シート'!M268="","",'基本情報入力シート'!M268)</f>
        <v/>
      </c>
      <c r="K243" s="647" t="str">
        <f>IF('基本情報入力シート'!R268="","",'基本情報入力シート'!R268)</f>
        <v/>
      </c>
      <c r="L243" s="647" t="str">
        <f>IF('基本情報入力シート'!W268="","",'基本情報入力シート'!W268)</f>
        <v/>
      </c>
      <c r="M243" s="647" t="str">
        <f>IF('基本情報入力シート'!X268="","",'基本情報入力シート'!X268)</f>
        <v/>
      </c>
      <c r="N243" s="648" t="str">
        <f>IF('基本情報入力シート'!Y268="","",'基本情報入力シート'!Y268)</f>
        <v/>
      </c>
      <c r="O243" s="649"/>
      <c r="P243" s="650"/>
      <c r="Q243" s="651"/>
      <c r="R243" s="56"/>
      <c r="S243" s="652" t="str">
        <f>IFERROR(ROUNDDOWN(Q243*VLOOKUP(N243,'【参考】数式用'!$AR$2:$AW$50,MATCH(P243,'【参考】数式用'!$AT$4:$AW$4)+2,FALSE)*0.5, 0), "")</f>
        <v/>
      </c>
      <c r="T243" s="653"/>
      <c r="U243" s="654" t="str">
        <f>IFERROR(IF(AG243&lt;&gt;"",Q243*VLOOKUP(N243,'【参考】数式用'!$AG$2:$AL$50,MATCH(P243,'【参考】数式用'!$AI$4:$AL$4,0)+2,0), ""), "")</f>
        <v/>
      </c>
      <c r="V243" s="655"/>
      <c r="W243" s="656"/>
      <c r="X243" s="41"/>
      <c r="Y243" s="657"/>
      <c r="Z243" s="658"/>
      <c r="AA243" s="654" t="str">
        <f>IFERROR(IF(Y243="ー", "", ROUNDDOWN(Z243*VLOOKUP(N243,'【参考】数式用'!$AR$2:$AW$50,MATCH(Y243,'【参考】数式用'!$AT$4:$AW$4)+2,FALSE)*0.5, 0)), "")</f>
        <v/>
      </c>
      <c r="AB243" s="659"/>
      <c r="AC243" s="651" t="str">
        <f>IFERROR(IF(AG243&lt;&gt;"",Z243*VLOOKUP(N243,'【参考】数式用'!$AG$2:$AL$50,MATCH(Y243,'【参考】数式用'!$AI$4:$AL$4,0)+2,0), ""), "")</f>
        <v/>
      </c>
      <c r="AD243" s="56"/>
      <c r="AE243" s="660"/>
      <c r="AF243" s="661"/>
      <c r="AG243" s="618" t="str">
        <f>IFERROR(VLOOKUP(O243, '【参考】数式用'!$AY$5:$AY$13, 1, FALSE), "")</f>
        <v/>
      </c>
      <c r="AH243" s="619" t="str">
        <f>IFERROR(VLOOKUP(N243, '【参考】数式用'!$BA$2:$BB$50, 2, FALSE), "")</f>
        <v/>
      </c>
      <c r="AI243" s="620" t="str">
        <f t="shared" si="1"/>
        <v/>
      </c>
      <c r="AJ243" s="621" t="str">
        <f t="shared" si="2"/>
        <v/>
      </c>
      <c r="AK243" s="622"/>
      <c r="AL243" s="622"/>
      <c r="AM243" s="514"/>
      <c r="AN243" s="514"/>
      <c r="AO243" s="514"/>
      <c r="AP243" s="514"/>
      <c r="AQ243" s="514"/>
      <c r="AR243" s="514"/>
      <c r="AS243" s="514"/>
      <c r="AT243" s="514"/>
      <c r="AU243" s="2"/>
      <c r="AV243" s="2"/>
      <c r="AW243" s="2"/>
      <c r="AX243" s="2"/>
      <c r="AY243" s="2"/>
      <c r="AZ243" s="2"/>
    </row>
    <row r="244" ht="30.0" customHeight="1">
      <c r="A244" s="645">
        <v>231.0</v>
      </c>
      <c r="B244" s="646" t="str">
        <f>IF('基本情報入力シート'!C269="","",'基本情報入力シート'!C269)</f>
        <v/>
      </c>
      <c r="C244" s="40"/>
      <c r="D244" s="40"/>
      <c r="E244" s="40"/>
      <c r="F244" s="40"/>
      <c r="G244" s="40"/>
      <c r="H244" s="40"/>
      <c r="I244" s="56"/>
      <c r="J244" s="647" t="str">
        <f>IF('基本情報入力シート'!M269="","",'基本情報入力シート'!M269)</f>
        <v/>
      </c>
      <c r="K244" s="647" t="str">
        <f>IF('基本情報入力シート'!R269="","",'基本情報入力シート'!R269)</f>
        <v/>
      </c>
      <c r="L244" s="647" t="str">
        <f>IF('基本情報入力シート'!W269="","",'基本情報入力シート'!W269)</f>
        <v/>
      </c>
      <c r="M244" s="647" t="str">
        <f>IF('基本情報入力シート'!X269="","",'基本情報入力シート'!X269)</f>
        <v/>
      </c>
      <c r="N244" s="648" t="str">
        <f>IF('基本情報入力シート'!Y269="","",'基本情報入力シート'!Y269)</f>
        <v/>
      </c>
      <c r="O244" s="649"/>
      <c r="P244" s="650"/>
      <c r="Q244" s="651"/>
      <c r="R244" s="56"/>
      <c r="S244" s="652" t="str">
        <f>IFERROR(ROUNDDOWN(Q244*VLOOKUP(N244,'【参考】数式用'!$AR$2:$AW$50,MATCH(P244,'【参考】数式用'!$AT$4:$AW$4)+2,FALSE)*0.5, 0), "")</f>
        <v/>
      </c>
      <c r="T244" s="653"/>
      <c r="U244" s="654" t="str">
        <f>IFERROR(IF(AG244&lt;&gt;"",Q244*VLOOKUP(N244,'【参考】数式用'!$AG$2:$AL$50,MATCH(P244,'【参考】数式用'!$AI$4:$AL$4,0)+2,0), ""), "")</f>
        <v/>
      </c>
      <c r="V244" s="655"/>
      <c r="W244" s="656"/>
      <c r="X244" s="41"/>
      <c r="Y244" s="657"/>
      <c r="Z244" s="658"/>
      <c r="AA244" s="654" t="str">
        <f>IFERROR(IF(Y244="ー", "", ROUNDDOWN(Z244*VLOOKUP(N244,'【参考】数式用'!$AR$2:$AW$50,MATCH(Y244,'【参考】数式用'!$AT$4:$AW$4)+2,FALSE)*0.5, 0)), "")</f>
        <v/>
      </c>
      <c r="AB244" s="659"/>
      <c r="AC244" s="651" t="str">
        <f>IFERROR(IF(AG244&lt;&gt;"",Z244*VLOOKUP(N244,'【参考】数式用'!$AG$2:$AL$50,MATCH(Y244,'【参考】数式用'!$AI$4:$AL$4,0)+2,0), ""), "")</f>
        <v/>
      </c>
      <c r="AD244" s="56"/>
      <c r="AE244" s="660"/>
      <c r="AF244" s="661"/>
      <c r="AG244" s="618" t="str">
        <f>IFERROR(VLOOKUP(O244, '【参考】数式用'!$AY$5:$AY$13, 1, FALSE), "")</f>
        <v/>
      </c>
      <c r="AH244" s="619" t="str">
        <f>IFERROR(VLOOKUP(N244, '【参考】数式用'!$BA$2:$BB$50, 2, FALSE), "")</f>
        <v/>
      </c>
      <c r="AI244" s="620" t="str">
        <f t="shared" si="1"/>
        <v/>
      </c>
      <c r="AJ244" s="621" t="str">
        <f t="shared" si="2"/>
        <v/>
      </c>
      <c r="AK244" s="622"/>
      <c r="AL244" s="622"/>
      <c r="AM244" s="514"/>
      <c r="AN244" s="514"/>
      <c r="AO244" s="514"/>
      <c r="AP244" s="514"/>
      <c r="AQ244" s="514"/>
      <c r="AR244" s="514"/>
      <c r="AS244" s="514"/>
      <c r="AT244" s="514"/>
      <c r="AU244" s="2"/>
      <c r="AV244" s="2"/>
      <c r="AW244" s="2"/>
      <c r="AX244" s="2"/>
      <c r="AY244" s="2"/>
      <c r="AZ244" s="2"/>
    </row>
    <row r="245" ht="30.0" customHeight="1">
      <c r="A245" s="645">
        <v>232.0</v>
      </c>
      <c r="B245" s="646" t="str">
        <f>IF('基本情報入力シート'!C270="","",'基本情報入力シート'!C270)</f>
        <v/>
      </c>
      <c r="C245" s="40"/>
      <c r="D245" s="40"/>
      <c r="E245" s="40"/>
      <c r="F245" s="40"/>
      <c r="G245" s="40"/>
      <c r="H245" s="40"/>
      <c r="I245" s="56"/>
      <c r="J245" s="647" t="str">
        <f>IF('基本情報入力シート'!M270="","",'基本情報入力シート'!M270)</f>
        <v/>
      </c>
      <c r="K245" s="647" t="str">
        <f>IF('基本情報入力シート'!R270="","",'基本情報入力シート'!R270)</f>
        <v/>
      </c>
      <c r="L245" s="647" t="str">
        <f>IF('基本情報入力シート'!W270="","",'基本情報入力シート'!W270)</f>
        <v/>
      </c>
      <c r="M245" s="647" t="str">
        <f>IF('基本情報入力シート'!X270="","",'基本情報入力シート'!X270)</f>
        <v/>
      </c>
      <c r="N245" s="648" t="str">
        <f>IF('基本情報入力シート'!Y270="","",'基本情報入力シート'!Y270)</f>
        <v/>
      </c>
      <c r="O245" s="649"/>
      <c r="P245" s="650"/>
      <c r="Q245" s="651"/>
      <c r="R245" s="56"/>
      <c r="S245" s="652" t="str">
        <f>IFERROR(ROUNDDOWN(Q245*VLOOKUP(N245,'【参考】数式用'!$AR$2:$AW$50,MATCH(P245,'【参考】数式用'!$AT$4:$AW$4)+2,FALSE)*0.5, 0), "")</f>
        <v/>
      </c>
      <c r="T245" s="653"/>
      <c r="U245" s="654" t="str">
        <f>IFERROR(IF(AG245&lt;&gt;"",Q245*VLOOKUP(N245,'【参考】数式用'!$AG$2:$AL$50,MATCH(P245,'【参考】数式用'!$AI$4:$AL$4,0)+2,0), ""), "")</f>
        <v/>
      </c>
      <c r="V245" s="655"/>
      <c r="W245" s="656"/>
      <c r="X245" s="41"/>
      <c r="Y245" s="657"/>
      <c r="Z245" s="658"/>
      <c r="AA245" s="654" t="str">
        <f>IFERROR(IF(Y245="ー", "", ROUNDDOWN(Z245*VLOOKUP(N245,'【参考】数式用'!$AR$2:$AW$50,MATCH(Y245,'【参考】数式用'!$AT$4:$AW$4)+2,FALSE)*0.5, 0)), "")</f>
        <v/>
      </c>
      <c r="AB245" s="659"/>
      <c r="AC245" s="651" t="str">
        <f>IFERROR(IF(AG245&lt;&gt;"",Z245*VLOOKUP(N245,'【参考】数式用'!$AG$2:$AL$50,MATCH(Y245,'【参考】数式用'!$AI$4:$AL$4,0)+2,0), ""), "")</f>
        <v/>
      </c>
      <c r="AD245" s="56"/>
      <c r="AE245" s="660"/>
      <c r="AF245" s="661"/>
      <c r="AG245" s="618" t="str">
        <f>IFERROR(VLOOKUP(O245, '【参考】数式用'!$AY$5:$AY$13, 1, FALSE), "")</f>
        <v/>
      </c>
      <c r="AH245" s="619" t="str">
        <f>IFERROR(VLOOKUP(N245, '【参考】数式用'!$BA$2:$BB$50, 2, FALSE), "")</f>
        <v/>
      </c>
      <c r="AI245" s="620" t="str">
        <f t="shared" si="1"/>
        <v/>
      </c>
      <c r="AJ245" s="621" t="str">
        <f t="shared" si="2"/>
        <v/>
      </c>
      <c r="AK245" s="622"/>
      <c r="AL245" s="622"/>
      <c r="AM245" s="514"/>
      <c r="AN245" s="514"/>
      <c r="AO245" s="514"/>
      <c r="AP245" s="514"/>
      <c r="AQ245" s="514"/>
      <c r="AR245" s="514"/>
      <c r="AS245" s="514"/>
      <c r="AT245" s="514"/>
      <c r="AU245" s="2"/>
      <c r="AV245" s="2"/>
      <c r="AW245" s="2"/>
      <c r="AX245" s="2"/>
      <c r="AY245" s="2"/>
      <c r="AZ245" s="2"/>
    </row>
    <row r="246" ht="30.0" customHeight="1">
      <c r="A246" s="645">
        <v>233.0</v>
      </c>
      <c r="B246" s="646" t="str">
        <f>IF('基本情報入力シート'!C271="","",'基本情報入力シート'!C271)</f>
        <v/>
      </c>
      <c r="C246" s="40"/>
      <c r="D246" s="40"/>
      <c r="E246" s="40"/>
      <c r="F246" s="40"/>
      <c r="G246" s="40"/>
      <c r="H246" s="40"/>
      <c r="I246" s="56"/>
      <c r="J246" s="647" t="str">
        <f>IF('基本情報入力シート'!M271="","",'基本情報入力シート'!M271)</f>
        <v/>
      </c>
      <c r="K246" s="647" t="str">
        <f>IF('基本情報入力シート'!R271="","",'基本情報入力シート'!R271)</f>
        <v/>
      </c>
      <c r="L246" s="647" t="str">
        <f>IF('基本情報入力シート'!W271="","",'基本情報入力シート'!W271)</f>
        <v/>
      </c>
      <c r="M246" s="647" t="str">
        <f>IF('基本情報入力シート'!X271="","",'基本情報入力シート'!X271)</f>
        <v/>
      </c>
      <c r="N246" s="648" t="str">
        <f>IF('基本情報入力シート'!Y271="","",'基本情報入力シート'!Y271)</f>
        <v/>
      </c>
      <c r="O246" s="649"/>
      <c r="P246" s="650"/>
      <c r="Q246" s="651"/>
      <c r="R246" s="56"/>
      <c r="S246" s="652" t="str">
        <f>IFERROR(ROUNDDOWN(Q246*VLOOKUP(N246,'【参考】数式用'!$AR$2:$AW$50,MATCH(P246,'【参考】数式用'!$AT$4:$AW$4)+2,FALSE)*0.5, 0), "")</f>
        <v/>
      </c>
      <c r="T246" s="653"/>
      <c r="U246" s="654" t="str">
        <f>IFERROR(IF(AG246&lt;&gt;"",Q246*VLOOKUP(N246,'【参考】数式用'!$AG$2:$AL$50,MATCH(P246,'【参考】数式用'!$AI$4:$AL$4,0)+2,0), ""), "")</f>
        <v/>
      </c>
      <c r="V246" s="655"/>
      <c r="W246" s="656"/>
      <c r="X246" s="41"/>
      <c r="Y246" s="657"/>
      <c r="Z246" s="658"/>
      <c r="AA246" s="654" t="str">
        <f>IFERROR(IF(Y246="ー", "", ROUNDDOWN(Z246*VLOOKUP(N246,'【参考】数式用'!$AR$2:$AW$50,MATCH(Y246,'【参考】数式用'!$AT$4:$AW$4)+2,FALSE)*0.5, 0)), "")</f>
        <v/>
      </c>
      <c r="AB246" s="659"/>
      <c r="AC246" s="651" t="str">
        <f>IFERROR(IF(AG246&lt;&gt;"",Z246*VLOOKUP(N246,'【参考】数式用'!$AG$2:$AL$50,MATCH(Y246,'【参考】数式用'!$AI$4:$AL$4,0)+2,0), ""), "")</f>
        <v/>
      </c>
      <c r="AD246" s="56"/>
      <c r="AE246" s="660"/>
      <c r="AF246" s="661"/>
      <c r="AG246" s="618" t="str">
        <f>IFERROR(VLOOKUP(O246, '【参考】数式用'!$AY$5:$AY$13, 1, FALSE), "")</f>
        <v/>
      </c>
      <c r="AH246" s="619" t="str">
        <f>IFERROR(VLOOKUP(N246, '【参考】数式用'!$BA$2:$BB$50, 2, FALSE), "")</f>
        <v/>
      </c>
      <c r="AI246" s="620" t="str">
        <f t="shared" si="1"/>
        <v/>
      </c>
      <c r="AJ246" s="621" t="str">
        <f t="shared" si="2"/>
        <v/>
      </c>
      <c r="AK246" s="622"/>
      <c r="AL246" s="622"/>
      <c r="AM246" s="514"/>
      <c r="AN246" s="514"/>
      <c r="AO246" s="514"/>
      <c r="AP246" s="514"/>
      <c r="AQ246" s="514"/>
      <c r="AR246" s="514"/>
      <c r="AS246" s="514"/>
      <c r="AT246" s="514"/>
      <c r="AU246" s="2"/>
      <c r="AV246" s="2"/>
      <c r="AW246" s="2"/>
      <c r="AX246" s="2"/>
      <c r="AY246" s="2"/>
      <c r="AZ246" s="2"/>
    </row>
    <row r="247" ht="30.0" customHeight="1">
      <c r="A247" s="645">
        <v>234.0</v>
      </c>
      <c r="B247" s="646" t="str">
        <f>IF('基本情報入力シート'!C272="","",'基本情報入力シート'!C272)</f>
        <v/>
      </c>
      <c r="C247" s="40"/>
      <c r="D247" s="40"/>
      <c r="E247" s="40"/>
      <c r="F247" s="40"/>
      <c r="G247" s="40"/>
      <c r="H247" s="40"/>
      <c r="I247" s="56"/>
      <c r="J247" s="647" t="str">
        <f>IF('基本情報入力シート'!M272="","",'基本情報入力シート'!M272)</f>
        <v/>
      </c>
      <c r="K247" s="647" t="str">
        <f>IF('基本情報入力シート'!R272="","",'基本情報入力シート'!R272)</f>
        <v/>
      </c>
      <c r="L247" s="647" t="str">
        <f>IF('基本情報入力シート'!W272="","",'基本情報入力シート'!W272)</f>
        <v/>
      </c>
      <c r="M247" s="647" t="str">
        <f>IF('基本情報入力シート'!X272="","",'基本情報入力シート'!X272)</f>
        <v/>
      </c>
      <c r="N247" s="648" t="str">
        <f>IF('基本情報入力シート'!Y272="","",'基本情報入力シート'!Y272)</f>
        <v/>
      </c>
      <c r="O247" s="649"/>
      <c r="P247" s="650"/>
      <c r="Q247" s="651"/>
      <c r="R247" s="56"/>
      <c r="S247" s="652" t="str">
        <f>IFERROR(ROUNDDOWN(Q247*VLOOKUP(N247,'【参考】数式用'!$AR$2:$AW$50,MATCH(P247,'【参考】数式用'!$AT$4:$AW$4)+2,FALSE)*0.5, 0), "")</f>
        <v/>
      </c>
      <c r="T247" s="653"/>
      <c r="U247" s="654" t="str">
        <f>IFERROR(IF(AG247&lt;&gt;"",Q247*VLOOKUP(N247,'【参考】数式用'!$AG$2:$AL$50,MATCH(P247,'【参考】数式用'!$AI$4:$AL$4,0)+2,0), ""), "")</f>
        <v/>
      </c>
      <c r="V247" s="655"/>
      <c r="W247" s="656"/>
      <c r="X247" s="41"/>
      <c r="Y247" s="657"/>
      <c r="Z247" s="658"/>
      <c r="AA247" s="654" t="str">
        <f>IFERROR(IF(Y247="ー", "", ROUNDDOWN(Z247*VLOOKUP(N247,'【参考】数式用'!$AR$2:$AW$50,MATCH(Y247,'【参考】数式用'!$AT$4:$AW$4)+2,FALSE)*0.5, 0)), "")</f>
        <v/>
      </c>
      <c r="AB247" s="659"/>
      <c r="AC247" s="651" t="str">
        <f>IFERROR(IF(AG247&lt;&gt;"",Z247*VLOOKUP(N247,'【参考】数式用'!$AG$2:$AL$50,MATCH(Y247,'【参考】数式用'!$AI$4:$AL$4,0)+2,0), ""), "")</f>
        <v/>
      </c>
      <c r="AD247" s="56"/>
      <c r="AE247" s="660"/>
      <c r="AF247" s="661"/>
      <c r="AG247" s="618" t="str">
        <f>IFERROR(VLOOKUP(O247, '【参考】数式用'!$AY$5:$AY$13, 1, FALSE), "")</f>
        <v/>
      </c>
      <c r="AH247" s="619" t="str">
        <f>IFERROR(VLOOKUP(N247, '【参考】数式用'!$BA$2:$BB$50, 2, FALSE), "")</f>
        <v/>
      </c>
      <c r="AI247" s="620" t="str">
        <f t="shared" si="1"/>
        <v/>
      </c>
      <c r="AJ247" s="621" t="str">
        <f t="shared" si="2"/>
        <v/>
      </c>
      <c r="AK247" s="622"/>
      <c r="AL247" s="622"/>
      <c r="AM247" s="514"/>
      <c r="AN247" s="514"/>
      <c r="AO247" s="514"/>
      <c r="AP247" s="514"/>
      <c r="AQ247" s="514"/>
      <c r="AR247" s="514"/>
      <c r="AS247" s="514"/>
      <c r="AT247" s="514"/>
      <c r="AU247" s="2"/>
      <c r="AV247" s="2"/>
      <c r="AW247" s="2"/>
      <c r="AX247" s="2"/>
      <c r="AY247" s="2"/>
      <c r="AZ247" s="2"/>
    </row>
    <row r="248" ht="30.0" customHeight="1">
      <c r="A248" s="645">
        <v>235.0</v>
      </c>
      <c r="B248" s="646" t="str">
        <f>IF('基本情報入力シート'!C273="","",'基本情報入力シート'!C273)</f>
        <v/>
      </c>
      <c r="C248" s="40"/>
      <c r="D248" s="40"/>
      <c r="E248" s="40"/>
      <c r="F248" s="40"/>
      <c r="G248" s="40"/>
      <c r="H248" s="40"/>
      <c r="I248" s="56"/>
      <c r="J248" s="647" t="str">
        <f>IF('基本情報入力シート'!M273="","",'基本情報入力シート'!M273)</f>
        <v/>
      </c>
      <c r="K248" s="647" t="str">
        <f>IF('基本情報入力シート'!R273="","",'基本情報入力シート'!R273)</f>
        <v/>
      </c>
      <c r="L248" s="647" t="str">
        <f>IF('基本情報入力シート'!W273="","",'基本情報入力シート'!W273)</f>
        <v/>
      </c>
      <c r="M248" s="647" t="str">
        <f>IF('基本情報入力シート'!X273="","",'基本情報入力シート'!X273)</f>
        <v/>
      </c>
      <c r="N248" s="648" t="str">
        <f>IF('基本情報入力シート'!Y273="","",'基本情報入力シート'!Y273)</f>
        <v/>
      </c>
      <c r="O248" s="649"/>
      <c r="P248" s="650"/>
      <c r="Q248" s="651"/>
      <c r="R248" s="56"/>
      <c r="S248" s="652" t="str">
        <f>IFERROR(ROUNDDOWN(Q248*VLOOKUP(N248,'【参考】数式用'!$AR$2:$AW$50,MATCH(P248,'【参考】数式用'!$AT$4:$AW$4)+2,FALSE)*0.5, 0), "")</f>
        <v/>
      </c>
      <c r="T248" s="653"/>
      <c r="U248" s="654" t="str">
        <f>IFERROR(IF(AG248&lt;&gt;"",Q248*VLOOKUP(N248,'【参考】数式用'!$AG$2:$AL$50,MATCH(P248,'【参考】数式用'!$AI$4:$AL$4,0)+2,0), ""), "")</f>
        <v/>
      </c>
      <c r="V248" s="655"/>
      <c r="W248" s="656"/>
      <c r="X248" s="41"/>
      <c r="Y248" s="657"/>
      <c r="Z248" s="658"/>
      <c r="AA248" s="654" t="str">
        <f>IFERROR(IF(Y248="ー", "", ROUNDDOWN(Z248*VLOOKUP(N248,'【参考】数式用'!$AR$2:$AW$50,MATCH(Y248,'【参考】数式用'!$AT$4:$AW$4)+2,FALSE)*0.5, 0)), "")</f>
        <v/>
      </c>
      <c r="AB248" s="659"/>
      <c r="AC248" s="651" t="str">
        <f>IFERROR(IF(AG248&lt;&gt;"",Z248*VLOOKUP(N248,'【参考】数式用'!$AG$2:$AL$50,MATCH(Y248,'【参考】数式用'!$AI$4:$AL$4,0)+2,0), ""), "")</f>
        <v/>
      </c>
      <c r="AD248" s="56"/>
      <c r="AE248" s="660"/>
      <c r="AF248" s="661"/>
      <c r="AG248" s="618" t="str">
        <f>IFERROR(VLOOKUP(O248, '【参考】数式用'!$AY$5:$AY$13, 1, FALSE), "")</f>
        <v/>
      </c>
      <c r="AH248" s="619" t="str">
        <f>IFERROR(VLOOKUP(N248, '【参考】数式用'!$BA$2:$BB$50, 2, FALSE), "")</f>
        <v/>
      </c>
      <c r="AI248" s="620" t="str">
        <f t="shared" si="1"/>
        <v/>
      </c>
      <c r="AJ248" s="621" t="str">
        <f t="shared" si="2"/>
        <v/>
      </c>
      <c r="AK248" s="622"/>
      <c r="AL248" s="622"/>
      <c r="AM248" s="514"/>
      <c r="AN248" s="514"/>
      <c r="AO248" s="514"/>
      <c r="AP248" s="514"/>
      <c r="AQ248" s="514"/>
      <c r="AR248" s="514"/>
      <c r="AS248" s="514"/>
      <c r="AT248" s="514"/>
      <c r="AU248" s="2"/>
      <c r="AV248" s="2"/>
      <c r="AW248" s="2"/>
      <c r="AX248" s="2"/>
      <c r="AY248" s="2"/>
      <c r="AZ248" s="2"/>
    </row>
    <row r="249" ht="30.0" customHeight="1">
      <c r="A249" s="645">
        <v>236.0</v>
      </c>
      <c r="B249" s="646" t="str">
        <f>IF('基本情報入力シート'!C274="","",'基本情報入力シート'!C274)</f>
        <v/>
      </c>
      <c r="C249" s="40"/>
      <c r="D249" s="40"/>
      <c r="E249" s="40"/>
      <c r="F249" s="40"/>
      <c r="G249" s="40"/>
      <c r="H249" s="40"/>
      <c r="I249" s="56"/>
      <c r="J249" s="647" t="str">
        <f>IF('基本情報入力シート'!M274="","",'基本情報入力シート'!M274)</f>
        <v/>
      </c>
      <c r="K249" s="647" t="str">
        <f>IF('基本情報入力シート'!R274="","",'基本情報入力シート'!R274)</f>
        <v/>
      </c>
      <c r="L249" s="647" t="str">
        <f>IF('基本情報入力シート'!W274="","",'基本情報入力シート'!W274)</f>
        <v/>
      </c>
      <c r="M249" s="647" t="str">
        <f>IF('基本情報入力シート'!X274="","",'基本情報入力シート'!X274)</f>
        <v/>
      </c>
      <c r="N249" s="648" t="str">
        <f>IF('基本情報入力シート'!Y274="","",'基本情報入力シート'!Y274)</f>
        <v/>
      </c>
      <c r="O249" s="649"/>
      <c r="P249" s="650"/>
      <c r="Q249" s="651"/>
      <c r="R249" s="56"/>
      <c r="S249" s="652" t="str">
        <f>IFERROR(ROUNDDOWN(Q249*VLOOKUP(N249,'【参考】数式用'!$AR$2:$AW$50,MATCH(P249,'【参考】数式用'!$AT$4:$AW$4)+2,FALSE)*0.5, 0), "")</f>
        <v/>
      </c>
      <c r="T249" s="653"/>
      <c r="U249" s="654" t="str">
        <f>IFERROR(IF(AG249&lt;&gt;"",Q249*VLOOKUP(N249,'【参考】数式用'!$AG$2:$AL$50,MATCH(P249,'【参考】数式用'!$AI$4:$AL$4,0)+2,0), ""), "")</f>
        <v/>
      </c>
      <c r="V249" s="655"/>
      <c r="W249" s="656"/>
      <c r="X249" s="41"/>
      <c r="Y249" s="657"/>
      <c r="Z249" s="658"/>
      <c r="AA249" s="654" t="str">
        <f>IFERROR(IF(Y249="ー", "", ROUNDDOWN(Z249*VLOOKUP(N249,'【参考】数式用'!$AR$2:$AW$50,MATCH(Y249,'【参考】数式用'!$AT$4:$AW$4)+2,FALSE)*0.5, 0)), "")</f>
        <v/>
      </c>
      <c r="AB249" s="659"/>
      <c r="AC249" s="651" t="str">
        <f>IFERROR(IF(AG249&lt;&gt;"",Z249*VLOOKUP(N249,'【参考】数式用'!$AG$2:$AL$50,MATCH(Y249,'【参考】数式用'!$AI$4:$AL$4,0)+2,0), ""), "")</f>
        <v/>
      </c>
      <c r="AD249" s="56"/>
      <c r="AE249" s="660"/>
      <c r="AF249" s="661"/>
      <c r="AG249" s="618" t="str">
        <f>IFERROR(VLOOKUP(O249, '【参考】数式用'!$AY$5:$AY$13, 1, FALSE), "")</f>
        <v/>
      </c>
      <c r="AH249" s="619" t="str">
        <f>IFERROR(VLOOKUP(N249, '【参考】数式用'!$BA$2:$BB$50, 2, FALSE), "")</f>
        <v/>
      </c>
      <c r="AI249" s="620" t="str">
        <f t="shared" si="1"/>
        <v/>
      </c>
      <c r="AJ249" s="621" t="str">
        <f t="shared" si="2"/>
        <v/>
      </c>
      <c r="AK249" s="622"/>
      <c r="AL249" s="622"/>
      <c r="AM249" s="514"/>
      <c r="AN249" s="514"/>
      <c r="AO249" s="514"/>
      <c r="AP249" s="514"/>
      <c r="AQ249" s="514"/>
      <c r="AR249" s="514"/>
      <c r="AS249" s="514"/>
      <c r="AT249" s="514"/>
      <c r="AU249" s="2"/>
      <c r="AV249" s="2"/>
      <c r="AW249" s="2"/>
      <c r="AX249" s="2"/>
      <c r="AY249" s="2"/>
      <c r="AZ249" s="2"/>
    </row>
    <row r="250" ht="30.0" customHeight="1">
      <c r="A250" s="645">
        <v>237.0</v>
      </c>
      <c r="B250" s="646" t="str">
        <f>IF('基本情報入力シート'!C275="","",'基本情報入力シート'!C275)</f>
        <v/>
      </c>
      <c r="C250" s="40"/>
      <c r="D250" s="40"/>
      <c r="E250" s="40"/>
      <c r="F250" s="40"/>
      <c r="G250" s="40"/>
      <c r="H250" s="40"/>
      <c r="I250" s="56"/>
      <c r="J250" s="647" t="str">
        <f>IF('基本情報入力シート'!M275="","",'基本情報入力シート'!M275)</f>
        <v/>
      </c>
      <c r="K250" s="647" t="str">
        <f>IF('基本情報入力シート'!R275="","",'基本情報入力シート'!R275)</f>
        <v/>
      </c>
      <c r="L250" s="647" t="str">
        <f>IF('基本情報入力シート'!W275="","",'基本情報入力シート'!W275)</f>
        <v/>
      </c>
      <c r="M250" s="647" t="str">
        <f>IF('基本情報入力シート'!X275="","",'基本情報入力シート'!X275)</f>
        <v/>
      </c>
      <c r="N250" s="648" t="str">
        <f>IF('基本情報入力シート'!Y275="","",'基本情報入力シート'!Y275)</f>
        <v/>
      </c>
      <c r="O250" s="649"/>
      <c r="P250" s="650"/>
      <c r="Q250" s="651"/>
      <c r="R250" s="56"/>
      <c r="S250" s="652" t="str">
        <f>IFERROR(ROUNDDOWN(Q250*VLOOKUP(N250,'【参考】数式用'!$AR$2:$AW$50,MATCH(P250,'【参考】数式用'!$AT$4:$AW$4)+2,FALSE)*0.5, 0), "")</f>
        <v/>
      </c>
      <c r="T250" s="653"/>
      <c r="U250" s="654" t="str">
        <f>IFERROR(IF(AG250&lt;&gt;"",Q250*VLOOKUP(N250,'【参考】数式用'!$AG$2:$AL$50,MATCH(P250,'【参考】数式用'!$AI$4:$AL$4,0)+2,0), ""), "")</f>
        <v/>
      </c>
      <c r="V250" s="655"/>
      <c r="W250" s="656"/>
      <c r="X250" s="41"/>
      <c r="Y250" s="657"/>
      <c r="Z250" s="658"/>
      <c r="AA250" s="654" t="str">
        <f>IFERROR(IF(Y250="ー", "", ROUNDDOWN(Z250*VLOOKUP(N250,'【参考】数式用'!$AR$2:$AW$50,MATCH(Y250,'【参考】数式用'!$AT$4:$AW$4)+2,FALSE)*0.5, 0)), "")</f>
        <v/>
      </c>
      <c r="AB250" s="659"/>
      <c r="AC250" s="651" t="str">
        <f>IFERROR(IF(AG250&lt;&gt;"",Z250*VLOOKUP(N250,'【参考】数式用'!$AG$2:$AL$50,MATCH(Y250,'【参考】数式用'!$AI$4:$AL$4,0)+2,0), ""), "")</f>
        <v/>
      </c>
      <c r="AD250" s="56"/>
      <c r="AE250" s="660"/>
      <c r="AF250" s="661"/>
      <c r="AG250" s="618" t="str">
        <f>IFERROR(VLOOKUP(O250, '【参考】数式用'!$AY$5:$AY$13, 1, FALSE), "")</f>
        <v/>
      </c>
      <c r="AH250" s="619" t="str">
        <f>IFERROR(VLOOKUP(N250, '【参考】数式用'!$BA$2:$BB$50, 2, FALSE), "")</f>
        <v/>
      </c>
      <c r="AI250" s="620" t="str">
        <f t="shared" si="1"/>
        <v/>
      </c>
      <c r="AJ250" s="621" t="str">
        <f t="shared" si="2"/>
        <v/>
      </c>
      <c r="AK250" s="622"/>
      <c r="AL250" s="622"/>
      <c r="AM250" s="514"/>
      <c r="AN250" s="514"/>
      <c r="AO250" s="514"/>
      <c r="AP250" s="514"/>
      <c r="AQ250" s="514"/>
      <c r="AR250" s="514"/>
      <c r="AS250" s="514"/>
      <c r="AT250" s="514"/>
      <c r="AU250" s="2"/>
      <c r="AV250" s="2"/>
      <c r="AW250" s="2"/>
      <c r="AX250" s="2"/>
      <c r="AY250" s="2"/>
      <c r="AZ250" s="2"/>
    </row>
    <row r="251" ht="30.0" customHeight="1">
      <c r="A251" s="645">
        <v>238.0</v>
      </c>
      <c r="B251" s="646" t="str">
        <f>IF('基本情報入力シート'!C276="","",'基本情報入力シート'!C276)</f>
        <v/>
      </c>
      <c r="C251" s="40"/>
      <c r="D251" s="40"/>
      <c r="E251" s="40"/>
      <c r="F251" s="40"/>
      <c r="G251" s="40"/>
      <c r="H251" s="40"/>
      <c r="I251" s="56"/>
      <c r="J251" s="647" t="str">
        <f>IF('基本情報入力シート'!M276="","",'基本情報入力シート'!M276)</f>
        <v/>
      </c>
      <c r="K251" s="647" t="str">
        <f>IF('基本情報入力シート'!R276="","",'基本情報入力シート'!R276)</f>
        <v/>
      </c>
      <c r="L251" s="647" t="str">
        <f>IF('基本情報入力シート'!W276="","",'基本情報入力シート'!W276)</f>
        <v/>
      </c>
      <c r="M251" s="647" t="str">
        <f>IF('基本情報入力シート'!X276="","",'基本情報入力シート'!X276)</f>
        <v/>
      </c>
      <c r="N251" s="648" t="str">
        <f>IF('基本情報入力シート'!Y276="","",'基本情報入力シート'!Y276)</f>
        <v/>
      </c>
      <c r="O251" s="649"/>
      <c r="P251" s="650"/>
      <c r="Q251" s="651"/>
      <c r="R251" s="56"/>
      <c r="S251" s="652" t="str">
        <f>IFERROR(ROUNDDOWN(Q251*VLOOKUP(N251,'【参考】数式用'!$AR$2:$AW$50,MATCH(P251,'【参考】数式用'!$AT$4:$AW$4)+2,FALSE)*0.5, 0), "")</f>
        <v/>
      </c>
      <c r="T251" s="653"/>
      <c r="U251" s="654" t="str">
        <f>IFERROR(IF(AG251&lt;&gt;"",Q251*VLOOKUP(N251,'【参考】数式用'!$AG$2:$AL$50,MATCH(P251,'【参考】数式用'!$AI$4:$AL$4,0)+2,0), ""), "")</f>
        <v/>
      </c>
      <c r="V251" s="655"/>
      <c r="W251" s="656"/>
      <c r="X251" s="41"/>
      <c r="Y251" s="657"/>
      <c r="Z251" s="658"/>
      <c r="AA251" s="654" t="str">
        <f>IFERROR(IF(Y251="ー", "", ROUNDDOWN(Z251*VLOOKUP(N251,'【参考】数式用'!$AR$2:$AW$50,MATCH(Y251,'【参考】数式用'!$AT$4:$AW$4)+2,FALSE)*0.5, 0)), "")</f>
        <v/>
      </c>
      <c r="AB251" s="659"/>
      <c r="AC251" s="651" t="str">
        <f>IFERROR(IF(AG251&lt;&gt;"",Z251*VLOOKUP(N251,'【参考】数式用'!$AG$2:$AL$50,MATCH(Y251,'【参考】数式用'!$AI$4:$AL$4,0)+2,0), ""), "")</f>
        <v/>
      </c>
      <c r="AD251" s="56"/>
      <c r="AE251" s="660"/>
      <c r="AF251" s="661"/>
      <c r="AG251" s="618" t="str">
        <f>IFERROR(VLOOKUP(O251, '【参考】数式用'!$AY$5:$AY$13, 1, FALSE), "")</f>
        <v/>
      </c>
      <c r="AH251" s="619" t="str">
        <f>IFERROR(VLOOKUP(N251, '【参考】数式用'!$BA$2:$BB$50, 2, FALSE), "")</f>
        <v/>
      </c>
      <c r="AI251" s="620" t="str">
        <f t="shared" si="1"/>
        <v/>
      </c>
      <c r="AJ251" s="621" t="str">
        <f t="shared" si="2"/>
        <v/>
      </c>
      <c r="AK251" s="622"/>
      <c r="AL251" s="622"/>
      <c r="AM251" s="514"/>
      <c r="AN251" s="514"/>
      <c r="AO251" s="514"/>
      <c r="AP251" s="514"/>
      <c r="AQ251" s="514"/>
      <c r="AR251" s="514"/>
      <c r="AS251" s="514"/>
      <c r="AT251" s="514"/>
      <c r="AU251" s="2"/>
      <c r="AV251" s="2"/>
      <c r="AW251" s="2"/>
      <c r="AX251" s="2"/>
      <c r="AY251" s="2"/>
      <c r="AZ251" s="2"/>
    </row>
    <row r="252" ht="30.0" customHeight="1">
      <c r="A252" s="645">
        <v>239.0</v>
      </c>
      <c r="B252" s="646" t="str">
        <f>IF('基本情報入力シート'!C277="","",'基本情報入力シート'!C277)</f>
        <v/>
      </c>
      <c r="C252" s="40"/>
      <c r="D252" s="40"/>
      <c r="E252" s="40"/>
      <c r="F252" s="40"/>
      <c r="G252" s="40"/>
      <c r="H252" s="40"/>
      <c r="I252" s="56"/>
      <c r="J252" s="647" t="str">
        <f>IF('基本情報入力シート'!M277="","",'基本情報入力シート'!M277)</f>
        <v/>
      </c>
      <c r="K252" s="647" t="str">
        <f>IF('基本情報入力シート'!R277="","",'基本情報入力シート'!R277)</f>
        <v/>
      </c>
      <c r="L252" s="647" t="str">
        <f>IF('基本情報入力シート'!W277="","",'基本情報入力シート'!W277)</f>
        <v/>
      </c>
      <c r="M252" s="647" t="str">
        <f>IF('基本情報入力シート'!X277="","",'基本情報入力シート'!X277)</f>
        <v/>
      </c>
      <c r="N252" s="648" t="str">
        <f>IF('基本情報入力シート'!Y277="","",'基本情報入力シート'!Y277)</f>
        <v/>
      </c>
      <c r="O252" s="649"/>
      <c r="P252" s="650"/>
      <c r="Q252" s="651"/>
      <c r="R252" s="56"/>
      <c r="S252" s="652" t="str">
        <f>IFERROR(ROUNDDOWN(Q252*VLOOKUP(N252,'【参考】数式用'!$AR$2:$AW$50,MATCH(P252,'【参考】数式用'!$AT$4:$AW$4)+2,FALSE)*0.5, 0), "")</f>
        <v/>
      </c>
      <c r="T252" s="653"/>
      <c r="U252" s="654" t="str">
        <f>IFERROR(IF(AG252&lt;&gt;"",Q252*VLOOKUP(N252,'【参考】数式用'!$AG$2:$AL$50,MATCH(P252,'【参考】数式用'!$AI$4:$AL$4,0)+2,0), ""), "")</f>
        <v/>
      </c>
      <c r="V252" s="655"/>
      <c r="W252" s="656"/>
      <c r="X252" s="41"/>
      <c r="Y252" s="657"/>
      <c r="Z252" s="658"/>
      <c r="AA252" s="654" t="str">
        <f>IFERROR(IF(Y252="ー", "", ROUNDDOWN(Z252*VLOOKUP(N252,'【参考】数式用'!$AR$2:$AW$50,MATCH(Y252,'【参考】数式用'!$AT$4:$AW$4)+2,FALSE)*0.5, 0)), "")</f>
        <v/>
      </c>
      <c r="AB252" s="659"/>
      <c r="AC252" s="651" t="str">
        <f>IFERROR(IF(AG252&lt;&gt;"",Z252*VLOOKUP(N252,'【参考】数式用'!$AG$2:$AL$50,MATCH(Y252,'【参考】数式用'!$AI$4:$AL$4,0)+2,0), ""), "")</f>
        <v/>
      </c>
      <c r="AD252" s="56"/>
      <c r="AE252" s="660"/>
      <c r="AF252" s="661"/>
      <c r="AG252" s="618" t="str">
        <f>IFERROR(VLOOKUP(O252, '【参考】数式用'!$AY$5:$AY$13, 1, FALSE), "")</f>
        <v/>
      </c>
      <c r="AH252" s="619" t="str">
        <f>IFERROR(VLOOKUP(N252, '【参考】数式用'!$BA$2:$BB$50, 2, FALSE), "")</f>
        <v/>
      </c>
      <c r="AI252" s="620" t="str">
        <f t="shared" si="1"/>
        <v/>
      </c>
      <c r="AJ252" s="621" t="str">
        <f t="shared" si="2"/>
        <v/>
      </c>
      <c r="AK252" s="622"/>
      <c r="AL252" s="622"/>
      <c r="AM252" s="514"/>
      <c r="AN252" s="514"/>
      <c r="AO252" s="514"/>
      <c r="AP252" s="514"/>
      <c r="AQ252" s="514"/>
      <c r="AR252" s="514"/>
      <c r="AS252" s="514"/>
      <c r="AT252" s="514"/>
      <c r="AU252" s="2"/>
      <c r="AV252" s="2"/>
      <c r="AW252" s="2"/>
      <c r="AX252" s="2"/>
      <c r="AY252" s="2"/>
      <c r="AZ252" s="2"/>
    </row>
    <row r="253" ht="30.0" customHeight="1">
      <c r="A253" s="645">
        <v>240.0</v>
      </c>
      <c r="B253" s="646" t="str">
        <f>IF('基本情報入力シート'!C278="","",'基本情報入力シート'!C278)</f>
        <v/>
      </c>
      <c r="C253" s="40"/>
      <c r="D253" s="40"/>
      <c r="E253" s="40"/>
      <c r="F253" s="40"/>
      <c r="G253" s="40"/>
      <c r="H253" s="40"/>
      <c r="I253" s="56"/>
      <c r="J253" s="647" t="str">
        <f>IF('基本情報入力シート'!M278="","",'基本情報入力シート'!M278)</f>
        <v/>
      </c>
      <c r="K253" s="647" t="str">
        <f>IF('基本情報入力シート'!R278="","",'基本情報入力シート'!R278)</f>
        <v/>
      </c>
      <c r="L253" s="647" t="str">
        <f>IF('基本情報入力シート'!W278="","",'基本情報入力シート'!W278)</f>
        <v/>
      </c>
      <c r="M253" s="647" t="str">
        <f>IF('基本情報入力シート'!X278="","",'基本情報入力シート'!X278)</f>
        <v/>
      </c>
      <c r="N253" s="648" t="str">
        <f>IF('基本情報入力シート'!Y278="","",'基本情報入力シート'!Y278)</f>
        <v/>
      </c>
      <c r="O253" s="649"/>
      <c r="P253" s="650"/>
      <c r="Q253" s="651"/>
      <c r="R253" s="56"/>
      <c r="S253" s="652" t="str">
        <f>IFERROR(ROUNDDOWN(Q253*VLOOKUP(N253,'【参考】数式用'!$AR$2:$AW$50,MATCH(P253,'【参考】数式用'!$AT$4:$AW$4)+2,FALSE)*0.5, 0), "")</f>
        <v/>
      </c>
      <c r="T253" s="653"/>
      <c r="U253" s="654" t="str">
        <f>IFERROR(IF(AG253&lt;&gt;"",Q253*VLOOKUP(N253,'【参考】数式用'!$AG$2:$AL$50,MATCH(P253,'【参考】数式用'!$AI$4:$AL$4,0)+2,0), ""), "")</f>
        <v/>
      </c>
      <c r="V253" s="655"/>
      <c r="W253" s="656"/>
      <c r="X253" s="41"/>
      <c r="Y253" s="657"/>
      <c r="Z253" s="658"/>
      <c r="AA253" s="654" t="str">
        <f>IFERROR(IF(Y253="ー", "", ROUNDDOWN(Z253*VLOOKUP(N253,'【参考】数式用'!$AR$2:$AW$50,MATCH(Y253,'【参考】数式用'!$AT$4:$AW$4)+2,FALSE)*0.5, 0)), "")</f>
        <v/>
      </c>
      <c r="AB253" s="659"/>
      <c r="AC253" s="651" t="str">
        <f>IFERROR(IF(AG253&lt;&gt;"",Z253*VLOOKUP(N253,'【参考】数式用'!$AG$2:$AL$50,MATCH(Y253,'【参考】数式用'!$AI$4:$AL$4,0)+2,0), ""), "")</f>
        <v/>
      </c>
      <c r="AD253" s="56"/>
      <c r="AE253" s="660"/>
      <c r="AF253" s="661"/>
      <c r="AG253" s="618" t="str">
        <f>IFERROR(VLOOKUP(O253, '【参考】数式用'!$AY$5:$AY$13, 1, FALSE), "")</f>
        <v/>
      </c>
      <c r="AH253" s="619" t="str">
        <f>IFERROR(VLOOKUP(N253, '【参考】数式用'!$BA$2:$BB$50, 2, FALSE), "")</f>
        <v/>
      </c>
      <c r="AI253" s="620" t="str">
        <f t="shared" si="1"/>
        <v/>
      </c>
      <c r="AJ253" s="621" t="str">
        <f t="shared" si="2"/>
        <v/>
      </c>
      <c r="AK253" s="622"/>
      <c r="AL253" s="622"/>
      <c r="AM253" s="514"/>
      <c r="AN253" s="514"/>
      <c r="AO253" s="514"/>
      <c r="AP253" s="514"/>
      <c r="AQ253" s="514"/>
      <c r="AR253" s="514"/>
      <c r="AS253" s="514"/>
      <c r="AT253" s="514"/>
      <c r="AU253" s="2"/>
      <c r="AV253" s="2"/>
      <c r="AW253" s="2"/>
      <c r="AX253" s="2"/>
      <c r="AY253" s="2"/>
      <c r="AZ253" s="2"/>
    </row>
    <row r="254" ht="30.0" customHeight="1">
      <c r="A254" s="645">
        <v>241.0</v>
      </c>
      <c r="B254" s="646" t="str">
        <f>IF('基本情報入力シート'!C279="","",'基本情報入力シート'!C279)</f>
        <v/>
      </c>
      <c r="C254" s="40"/>
      <c r="D254" s="40"/>
      <c r="E254" s="40"/>
      <c r="F254" s="40"/>
      <c r="G254" s="40"/>
      <c r="H254" s="40"/>
      <c r="I254" s="56"/>
      <c r="J254" s="647" t="str">
        <f>IF('基本情報入力シート'!M279="","",'基本情報入力シート'!M279)</f>
        <v/>
      </c>
      <c r="K254" s="647" t="str">
        <f>IF('基本情報入力シート'!R279="","",'基本情報入力シート'!R279)</f>
        <v/>
      </c>
      <c r="L254" s="647" t="str">
        <f>IF('基本情報入力シート'!W279="","",'基本情報入力シート'!W279)</f>
        <v/>
      </c>
      <c r="M254" s="647" t="str">
        <f>IF('基本情報入力シート'!X279="","",'基本情報入力シート'!X279)</f>
        <v/>
      </c>
      <c r="N254" s="648" t="str">
        <f>IF('基本情報入力シート'!Y279="","",'基本情報入力シート'!Y279)</f>
        <v/>
      </c>
      <c r="O254" s="649"/>
      <c r="P254" s="650"/>
      <c r="Q254" s="651"/>
      <c r="R254" s="56"/>
      <c r="S254" s="652" t="str">
        <f>IFERROR(ROUNDDOWN(Q254*VLOOKUP(N254,'【参考】数式用'!$AR$2:$AW$50,MATCH(P254,'【参考】数式用'!$AT$4:$AW$4)+2,FALSE)*0.5, 0), "")</f>
        <v/>
      </c>
      <c r="T254" s="653"/>
      <c r="U254" s="654" t="str">
        <f>IFERROR(IF(AG254&lt;&gt;"",Q254*VLOOKUP(N254,'【参考】数式用'!$AG$2:$AL$50,MATCH(P254,'【参考】数式用'!$AI$4:$AL$4,0)+2,0), ""), "")</f>
        <v/>
      </c>
      <c r="V254" s="655"/>
      <c r="W254" s="656"/>
      <c r="X254" s="41"/>
      <c r="Y254" s="657"/>
      <c r="Z254" s="658"/>
      <c r="AA254" s="654" t="str">
        <f>IFERROR(IF(Y254="ー", "", ROUNDDOWN(Z254*VLOOKUP(N254,'【参考】数式用'!$AR$2:$AW$50,MATCH(Y254,'【参考】数式用'!$AT$4:$AW$4)+2,FALSE)*0.5, 0)), "")</f>
        <v/>
      </c>
      <c r="AB254" s="659"/>
      <c r="AC254" s="651" t="str">
        <f>IFERROR(IF(AG254&lt;&gt;"",Z254*VLOOKUP(N254,'【参考】数式用'!$AG$2:$AL$50,MATCH(Y254,'【参考】数式用'!$AI$4:$AL$4,0)+2,0), ""), "")</f>
        <v/>
      </c>
      <c r="AD254" s="56"/>
      <c r="AE254" s="660"/>
      <c r="AF254" s="661"/>
      <c r="AG254" s="618" t="str">
        <f>IFERROR(VLOOKUP(O254, '【参考】数式用'!$AY$5:$AY$13, 1, FALSE), "")</f>
        <v/>
      </c>
      <c r="AH254" s="619" t="str">
        <f>IFERROR(VLOOKUP(N254, '【参考】数式用'!$BA$2:$BB$50, 2, FALSE), "")</f>
        <v/>
      </c>
      <c r="AI254" s="620" t="str">
        <f t="shared" si="1"/>
        <v/>
      </c>
      <c r="AJ254" s="621" t="str">
        <f t="shared" si="2"/>
        <v/>
      </c>
      <c r="AK254" s="622"/>
      <c r="AL254" s="622"/>
      <c r="AM254" s="514"/>
      <c r="AN254" s="514"/>
      <c r="AO254" s="514"/>
      <c r="AP254" s="514"/>
      <c r="AQ254" s="514"/>
      <c r="AR254" s="514"/>
      <c r="AS254" s="514"/>
      <c r="AT254" s="514"/>
      <c r="AU254" s="2"/>
      <c r="AV254" s="2"/>
      <c r="AW254" s="2"/>
      <c r="AX254" s="2"/>
      <c r="AY254" s="2"/>
      <c r="AZ254" s="2"/>
    </row>
    <row r="255" ht="30.0" customHeight="1">
      <c r="A255" s="645">
        <v>242.0</v>
      </c>
      <c r="B255" s="646" t="str">
        <f>IF('基本情報入力シート'!C280="","",'基本情報入力シート'!C280)</f>
        <v/>
      </c>
      <c r="C255" s="40"/>
      <c r="D255" s="40"/>
      <c r="E255" s="40"/>
      <c r="F255" s="40"/>
      <c r="G255" s="40"/>
      <c r="H255" s="40"/>
      <c r="I255" s="56"/>
      <c r="J255" s="647" t="str">
        <f>IF('基本情報入力シート'!M280="","",'基本情報入力シート'!M280)</f>
        <v/>
      </c>
      <c r="K255" s="647" t="str">
        <f>IF('基本情報入力シート'!R280="","",'基本情報入力シート'!R280)</f>
        <v/>
      </c>
      <c r="L255" s="647" t="str">
        <f>IF('基本情報入力シート'!W280="","",'基本情報入力シート'!W280)</f>
        <v/>
      </c>
      <c r="M255" s="647" t="str">
        <f>IF('基本情報入力シート'!X280="","",'基本情報入力シート'!X280)</f>
        <v/>
      </c>
      <c r="N255" s="648" t="str">
        <f>IF('基本情報入力シート'!Y280="","",'基本情報入力シート'!Y280)</f>
        <v/>
      </c>
      <c r="O255" s="649"/>
      <c r="P255" s="650"/>
      <c r="Q255" s="651"/>
      <c r="R255" s="56"/>
      <c r="S255" s="652" t="str">
        <f>IFERROR(ROUNDDOWN(Q255*VLOOKUP(N255,'【参考】数式用'!$AR$2:$AW$50,MATCH(P255,'【参考】数式用'!$AT$4:$AW$4)+2,FALSE)*0.5, 0), "")</f>
        <v/>
      </c>
      <c r="T255" s="653"/>
      <c r="U255" s="654" t="str">
        <f>IFERROR(IF(AG255&lt;&gt;"",Q255*VLOOKUP(N255,'【参考】数式用'!$AG$2:$AL$50,MATCH(P255,'【参考】数式用'!$AI$4:$AL$4,0)+2,0), ""), "")</f>
        <v/>
      </c>
      <c r="V255" s="655"/>
      <c r="W255" s="656"/>
      <c r="X255" s="41"/>
      <c r="Y255" s="657"/>
      <c r="Z255" s="658"/>
      <c r="AA255" s="654" t="str">
        <f>IFERROR(IF(Y255="ー", "", ROUNDDOWN(Z255*VLOOKUP(N255,'【参考】数式用'!$AR$2:$AW$50,MATCH(Y255,'【参考】数式用'!$AT$4:$AW$4)+2,FALSE)*0.5, 0)), "")</f>
        <v/>
      </c>
      <c r="AB255" s="659"/>
      <c r="AC255" s="651" t="str">
        <f>IFERROR(IF(AG255&lt;&gt;"",Z255*VLOOKUP(N255,'【参考】数式用'!$AG$2:$AL$50,MATCH(Y255,'【参考】数式用'!$AI$4:$AL$4,0)+2,0), ""), "")</f>
        <v/>
      </c>
      <c r="AD255" s="56"/>
      <c r="AE255" s="660"/>
      <c r="AF255" s="661"/>
      <c r="AG255" s="618" t="str">
        <f>IFERROR(VLOOKUP(O255, '【参考】数式用'!$AY$5:$AY$13, 1, FALSE), "")</f>
        <v/>
      </c>
      <c r="AH255" s="619" t="str">
        <f>IFERROR(VLOOKUP(N255, '【参考】数式用'!$BA$2:$BB$50, 2, FALSE), "")</f>
        <v/>
      </c>
      <c r="AI255" s="620" t="str">
        <f t="shared" si="1"/>
        <v/>
      </c>
      <c r="AJ255" s="621" t="str">
        <f t="shared" si="2"/>
        <v/>
      </c>
      <c r="AK255" s="622"/>
      <c r="AL255" s="622"/>
      <c r="AM255" s="514"/>
      <c r="AN255" s="514"/>
      <c r="AO255" s="514"/>
      <c r="AP255" s="514"/>
      <c r="AQ255" s="514"/>
      <c r="AR255" s="514"/>
      <c r="AS255" s="514"/>
      <c r="AT255" s="514"/>
      <c r="AU255" s="2"/>
      <c r="AV255" s="2"/>
      <c r="AW255" s="2"/>
      <c r="AX255" s="2"/>
      <c r="AY255" s="2"/>
      <c r="AZ255" s="2"/>
    </row>
    <row r="256" ht="30.0" customHeight="1">
      <c r="A256" s="645">
        <v>243.0</v>
      </c>
      <c r="B256" s="646" t="str">
        <f>IF('基本情報入力シート'!C281="","",'基本情報入力シート'!C281)</f>
        <v/>
      </c>
      <c r="C256" s="40"/>
      <c r="D256" s="40"/>
      <c r="E256" s="40"/>
      <c r="F256" s="40"/>
      <c r="G256" s="40"/>
      <c r="H256" s="40"/>
      <c r="I256" s="56"/>
      <c r="J256" s="647" t="str">
        <f>IF('基本情報入力シート'!M281="","",'基本情報入力シート'!M281)</f>
        <v/>
      </c>
      <c r="K256" s="647" t="str">
        <f>IF('基本情報入力シート'!R281="","",'基本情報入力シート'!R281)</f>
        <v/>
      </c>
      <c r="L256" s="647" t="str">
        <f>IF('基本情報入力シート'!W281="","",'基本情報入力シート'!W281)</f>
        <v/>
      </c>
      <c r="M256" s="647" t="str">
        <f>IF('基本情報入力シート'!X281="","",'基本情報入力シート'!X281)</f>
        <v/>
      </c>
      <c r="N256" s="648" t="str">
        <f>IF('基本情報入力シート'!Y281="","",'基本情報入力シート'!Y281)</f>
        <v/>
      </c>
      <c r="O256" s="649"/>
      <c r="P256" s="650"/>
      <c r="Q256" s="651"/>
      <c r="R256" s="56"/>
      <c r="S256" s="652" t="str">
        <f>IFERROR(ROUNDDOWN(Q256*VLOOKUP(N256,'【参考】数式用'!$AR$2:$AW$50,MATCH(P256,'【参考】数式用'!$AT$4:$AW$4)+2,FALSE)*0.5, 0), "")</f>
        <v/>
      </c>
      <c r="T256" s="653"/>
      <c r="U256" s="654" t="str">
        <f>IFERROR(IF(AG256&lt;&gt;"",Q256*VLOOKUP(N256,'【参考】数式用'!$AG$2:$AL$50,MATCH(P256,'【参考】数式用'!$AI$4:$AL$4,0)+2,0), ""), "")</f>
        <v/>
      </c>
      <c r="V256" s="655"/>
      <c r="W256" s="656"/>
      <c r="X256" s="41"/>
      <c r="Y256" s="657"/>
      <c r="Z256" s="658"/>
      <c r="AA256" s="654" t="str">
        <f>IFERROR(IF(Y256="ー", "", ROUNDDOWN(Z256*VLOOKUP(N256,'【参考】数式用'!$AR$2:$AW$50,MATCH(Y256,'【参考】数式用'!$AT$4:$AW$4)+2,FALSE)*0.5, 0)), "")</f>
        <v/>
      </c>
      <c r="AB256" s="659"/>
      <c r="AC256" s="651" t="str">
        <f>IFERROR(IF(AG256&lt;&gt;"",Z256*VLOOKUP(N256,'【参考】数式用'!$AG$2:$AL$50,MATCH(Y256,'【参考】数式用'!$AI$4:$AL$4,0)+2,0), ""), "")</f>
        <v/>
      </c>
      <c r="AD256" s="56"/>
      <c r="AE256" s="660"/>
      <c r="AF256" s="661"/>
      <c r="AG256" s="618" t="str">
        <f>IFERROR(VLOOKUP(O256, '【参考】数式用'!$AY$5:$AY$13, 1, FALSE), "")</f>
        <v/>
      </c>
      <c r="AH256" s="619" t="str">
        <f>IFERROR(VLOOKUP(N256, '【参考】数式用'!$BA$2:$BB$50, 2, FALSE), "")</f>
        <v/>
      </c>
      <c r="AI256" s="620" t="str">
        <f t="shared" si="1"/>
        <v/>
      </c>
      <c r="AJ256" s="621" t="str">
        <f t="shared" si="2"/>
        <v/>
      </c>
      <c r="AK256" s="622"/>
      <c r="AL256" s="622"/>
      <c r="AM256" s="514"/>
      <c r="AN256" s="514"/>
      <c r="AO256" s="514"/>
      <c r="AP256" s="514"/>
      <c r="AQ256" s="514"/>
      <c r="AR256" s="514"/>
      <c r="AS256" s="514"/>
      <c r="AT256" s="514"/>
      <c r="AU256" s="2"/>
      <c r="AV256" s="2"/>
      <c r="AW256" s="2"/>
      <c r="AX256" s="2"/>
      <c r="AY256" s="2"/>
      <c r="AZ256" s="2"/>
    </row>
    <row r="257" ht="30.0" customHeight="1">
      <c r="A257" s="645">
        <v>244.0</v>
      </c>
      <c r="B257" s="646" t="str">
        <f>IF('基本情報入力シート'!C282="","",'基本情報入力シート'!C282)</f>
        <v/>
      </c>
      <c r="C257" s="40"/>
      <c r="D257" s="40"/>
      <c r="E257" s="40"/>
      <c r="F257" s="40"/>
      <c r="G257" s="40"/>
      <c r="H257" s="40"/>
      <c r="I257" s="56"/>
      <c r="J257" s="647" t="str">
        <f>IF('基本情報入力シート'!M282="","",'基本情報入力シート'!M282)</f>
        <v/>
      </c>
      <c r="K257" s="647" t="str">
        <f>IF('基本情報入力シート'!R282="","",'基本情報入力シート'!R282)</f>
        <v/>
      </c>
      <c r="L257" s="647" t="str">
        <f>IF('基本情報入力シート'!W282="","",'基本情報入力シート'!W282)</f>
        <v/>
      </c>
      <c r="M257" s="647" t="str">
        <f>IF('基本情報入力シート'!X282="","",'基本情報入力シート'!X282)</f>
        <v/>
      </c>
      <c r="N257" s="648" t="str">
        <f>IF('基本情報入力シート'!Y282="","",'基本情報入力シート'!Y282)</f>
        <v/>
      </c>
      <c r="O257" s="649"/>
      <c r="P257" s="650"/>
      <c r="Q257" s="651"/>
      <c r="R257" s="56"/>
      <c r="S257" s="652" t="str">
        <f>IFERROR(ROUNDDOWN(Q257*VLOOKUP(N257,'【参考】数式用'!$AR$2:$AW$50,MATCH(P257,'【参考】数式用'!$AT$4:$AW$4)+2,FALSE)*0.5, 0), "")</f>
        <v/>
      </c>
      <c r="T257" s="653"/>
      <c r="U257" s="654" t="str">
        <f>IFERROR(IF(AG257&lt;&gt;"",Q257*VLOOKUP(N257,'【参考】数式用'!$AG$2:$AL$50,MATCH(P257,'【参考】数式用'!$AI$4:$AL$4,0)+2,0), ""), "")</f>
        <v/>
      </c>
      <c r="V257" s="655"/>
      <c r="W257" s="656"/>
      <c r="X257" s="41"/>
      <c r="Y257" s="657"/>
      <c r="Z257" s="658"/>
      <c r="AA257" s="654" t="str">
        <f>IFERROR(IF(Y257="ー", "", ROUNDDOWN(Z257*VLOOKUP(N257,'【参考】数式用'!$AR$2:$AW$50,MATCH(Y257,'【参考】数式用'!$AT$4:$AW$4)+2,FALSE)*0.5, 0)), "")</f>
        <v/>
      </c>
      <c r="AB257" s="659"/>
      <c r="AC257" s="651" t="str">
        <f>IFERROR(IF(AG257&lt;&gt;"",Z257*VLOOKUP(N257,'【参考】数式用'!$AG$2:$AL$50,MATCH(Y257,'【参考】数式用'!$AI$4:$AL$4,0)+2,0), ""), "")</f>
        <v/>
      </c>
      <c r="AD257" s="56"/>
      <c r="AE257" s="660"/>
      <c r="AF257" s="661"/>
      <c r="AG257" s="618" t="str">
        <f>IFERROR(VLOOKUP(O257, '【参考】数式用'!$AY$5:$AY$13, 1, FALSE), "")</f>
        <v/>
      </c>
      <c r="AH257" s="619" t="str">
        <f>IFERROR(VLOOKUP(N257, '【参考】数式用'!$BA$2:$BB$50, 2, FALSE), "")</f>
        <v/>
      </c>
      <c r="AI257" s="620" t="str">
        <f t="shared" si="1"/>
        <v/>
      </c>
      <c r="AJ257" s="621" t="str">
        <f t="shared" si="2"/>
        <v/>
      </c>
      <c r="AK257" s="622"/>
      <c r="AL257" s="622"/>
      <c r="AM257" s="514"/>
      <c r="AN257" s="514"/>
      <c r="AO257" s="514"/>
      <c r="AP257" s="514"/>
      <c r="AQ257" s="514"/>
      <c r="AR257" s="514"/>
      <c r="AS257" s="514"/>
      <c r="AT257" s="514"/>
      <c r="AU257" s="2"/>
      <c r="AV257" s="2"/>
      <c r="AW257" s="2"/>
      <c r="AX257" s="2"/>
      <c r="AY257" s="2"/>
      <c r="AZ257" s="2"/>
    </row>
    <row r="258" ht="30.0" customHeight="1">
      <c r="A258" s="645">
        <v>245.0</v>
      </c>
      <c r="B258" s="646" t="str">
        <f>IF('基本情報入力シート'!C283="","",'基本情報入力シート'!C283)</f>
        <v/>
      </c>
      <c r="C258" s="40"/>
      <c r="D258" s="40"/>
      <c r="E258" s="40"/>
      <c r="F258" s="40"/>
      <c r="G258" s="40"/>
      <c r="H258" s="40"/>
      <c r="I258" s="56"/>
      <c r="J258" s="647" t="str">
        <f>IF('基本情報入力シート'!M283="","",'基本情報入力シート'!M283)</f>
        <v/>
      </c>
      <c r="K258" s="647" t="str">
        <f>IF('基本情報入力シート'!R283="","",'基本情報入力シート'!R283)</f>
        <v/>
      </c>
      <c r="L258" s="647" t="str">
        <f>IF('基本情報入力シート'!W283="","",'基本情報入力シート'!W283)</f>
        <v/>
      </c>
      <c r="M258" s="647" t="str">
        <f>IF('基本情報入力シート'!X283="","",'基本情報入力シート'!X283)</f>
        <v/>
      </c>
      <c r="N258" s="648" t="str">
        <f>IF('基本情報入力シート'!Y283="","",'基本情報入力シート'!Y283)</f>
        <v/>
      </c>
      <c r="O258" s="649"/>
      <c r="P258" s="650"/>
      <c r="Q258" s="651"/>
      <c r="R258" s="56"/>
      <c r="S258" s="652" t="str">
        <f>IFERROR(ROUNDDOWN(Q258*VLOOKUP(N258,'【参考】数式用'!$AR$2:$AW$50,MATCH(P258,'【参考】数式用'!$AT$4:$AW$4)+2,FALSE)*0.5, 0), "")</f>
        <v/>
      </c>
      <c r="T258" s="653"/>
      <c r="U258" s="654" t="str">
        <f>IFERROR(IF(AG258&lt;&gt;"",Q258*VLOOKUP(N258,'【参考】数式用'!$AG$2:$AL$50,MATCH(P258,'【参考】数式用'!$AI$4:$AL$4,0)+2,0), ""), "")</f>
        <v/>
      </c>
      <c r="V258" s="655"/>
      <c r="W258" s="656"/>
      <c r="X258" s="41"/>
      <c r="Y258" s="657"/>
      <c r="Z258" s="658"/>
      <c r="AA258" s="654" t="str">
        <f>IFERROR(IF(Y258="ー", "", ROUNDDOWN(Z258*VLOOKUP(N258,'【参考】数式用'!$AR$2:$AW$50,MATCH(Y258,'【参考】数式用'!$AT$4:$AW$4)+2,FALSE)*0.5, 0)), "")</f>
        <v/>
      </c>
      <c r="AB258" s="659"/>
      <c r="AC258" s="651" t="str">
        <f>IFERROR(IF(AG258&lt;&gt;"",Z258*VLOOKUP(N258,'【参考】数式用'!$AG$2:$AL$50,MATCH(Y258,'【参考】数式用'!$AI$4:$AL$4,0)+2,0), ""), "")</f>
        <v/>
      </c>
      <c r="AD258" s="56"/>
      <c r="AE258" s="660"/>
      <c r="AF258" s="661"/>
      <c r="AG258" s="618" t="str">
        <f>IFERROR(VLOOKUP(O258, '【参考】数式用'!$AY$5:$AY$13, 1, FALSE), "")</f>
        <v/>
      </c>
      <c r="AH258" s="619" t="str">
        <f>IFERROR(VLOOKUP(N258, '【参考】数式用'!$BA$2:$BB$50, 2, FALSE), "")</f>
        <v/>
      </c>
      <c r="AI258" s="620" t="str">
        <f t="shared" si="1"/>
        <v/>
      </c>
      <c r="AJ258" s="621" t="str">
        <f t="shared" si="2"/>
        <v/>
      </c>
      <c r="AK258" s="622"/>
      <c r="AL258" s="622"/>
      <c r="AM258" s="514"/>
      <c r="AN258" s="514"/>
      <c r="AO258" s="514"/>
      <c r="AP258" s="514"/>
      <c r="AQ258" s="514"/>
      <c r="AR258" s="514"/>
      <c r="AS258" s="514"/>
      <c r="AT258" s="514"/>
      <c r="AU258" s="2"/>
      <c r="AV258" s="2"/>
      <c r="AW258" s="2"/>
      <c r="AX258" s="2"/>
      <c r="AY258" s="2"/>
      <c r="AZ258" s="2"/>
    </row>
    <row r="259" ht="30.0" customHeight="1">
      <c r="A259" s="645">
        <v>246.0</v>
      </c>
      <c r="B259" s="646" t="str">
        <f>IF('基本情報入力シート'!C284="","",'基本情報入力シート'!C284)</f>
        <v/>
      </c>
      <c r="C259" s="40"/>
      <c r="D259" s="40"/>
      <c r="E259" s="40"/>
      <c r="F259" s="40"/>
      <c r="G259" s="40"/>
      <c r="H259" s="40"/>
      <c r="I259" s="56"/>
      <c r="J259" s="647" t="str">
        <f>IF('基本情報入力シート'!M284="","",'基本情報入力シート'!M284)</f>
        <v/>
      </c>
      <c r="K259" s="647" t="str">
        <f>IF('基本情報入力シート'!R284="","",'基本情報入力シート'!R284)</f>
        <v/>
      </c>
      <c r="L259" s="647" t="str">
        <f>IF('基本情報入力シート'!W284="","",'基本情報入力シート'!W284)</f>
        <v/>
      </c>
      <c r="M259" s="647" t="str">
        <f>IF('基本情報入力シート'!X284="","",'基本情報入力シート'!X284)</f>
        <v/>
      </c>
      <c r="N259" s="648" t="str">
        <f>IF('基本情報入力シート'!Y284="","",'基本情報入力シート'!Y284)</f>
        <v/>
      </c>
      <c r="O259" s="649"/>
      <c r="P259" s="650"/>
      <c r="Q259" s="651"/>
      <c r="R259" s="56"/>
      <c r="S259" s="652" t="str">
        <f>IFERROR(ROUNDDOWN(Q259*VLOOKUP(N259,'【参考】数式用'!$AR$2:$AW$50,MATCH(P259,'【参考】数式用'!$AT$4:$AW$4)+2,FALSE)*0.5, 0), "")</f>
        <v/>
      </c>
      <c r="T259" s="653"/>
      <c r="U259" s="654" t="str">
        <f>IFERROR(IF(AG259&lt;&gt;"",Q259*VLOOKUP(N259,'【参考】数式用'!$AG$2:$AL$50,MATCH(P259,'【参考】数式用'!$AI$4:$AL$4,0)+2,0), ""), "")</f>
        <v/>
      </c>
      <c r="V259" s="655"/>
      <c r="W259" s="656"/>
      <c r="X259" s="41"/>
      <c r="Y259" s="657"/>
      <c r="Z259" s="658"/>
      <c r="AA259" s="654" t="str">
        <f>IFERROR(IF(Y259="ー", "", ROUNDDOWN(Z259*VLOOKUP(N259,'【参考】数式用'!$AR$2:$AW$50,MATCH(Y259,'【参考】数式用'!$AT$4:$AW$4)+2,FALSE)*0.5, 0)), "")</f>
        <v/>
      </c>
      <c r="AB259" s="659"/>
      <c r="AC259" s="651" t="str">
        <f>IFERROR(IF(AG259&lt;&gt;"",Z259*VLOOKUP(N259,'【参考】数式用'!$AG$2:$AL$50,MATCH(Y259,'【参考】数式用'!$AI$4:$AL$4,0)+2,0), ""), "")</f>
        <v/>
      </c>
      <c r="AD259" s="56"/>
      <c r="AE259" s="660"/>
      <c r="AF259" s="661"/>
      <c r="AG259" s="618" t="str">
        <f>IFERROR(VLOOKUP(O259, '【参考】数式用'!$AY$5:$AY$13, 1, FALSE), "")</f>
        <v/>
      </c>
      <c r="AH259" s="619" t="str">
        <f>IFERROR(VLOOKUP(N259, '【参考】数式用'!$BA$2:$BB$50, 2, FALSE), "")</f>
        <v/>
      </c>
      <c r="AI259" s="620" t="str">
        <f t="shared" si="1"/>
        <v/>
      </c>
      <c r="AJ259" s="621" t="str">
        <f t="shared" si="2"/>
        <v/>
      </c>
      <c r="AK259" s="622"/>
      <c r="AL259" s="622"/>
      <c r="AM259" s="514"/>
      <c r="AN259" s="514"/>
      <c r="AO259" s="514"/>
      <c r="AP259" s="514"/>
      <c r="AQ259" s="514"/>
      <c r="AR259" s="514"/>
      <c r="AS259" s="514"/>
      <c r="AT259" s="514"/>
      <c r="AU259" s="2"/>
      <c r="AV259" s="2"/>
      <c r="AW259" s="2"/>
      <c r="AX259" s="2"/>
      <c r="AY259" s="2"/>
      <c r="AZ259" s="2"/>
    </row>
    <row r="260" ht="30.0" customHeight="1">
      <c r="A260" s="645">
        <v>247.0</v>
      </c>
      <c r="B260" s="646" t="str">
        <f>IF('基本情報入力シート'!C285="","",'基本情報入力シート'!C285)</f>
        <v/>
      </c>
      <c r="C260" s="40"/>
      <c r="D260" s="40"/>
      <c r="E260" s="40"/>
      <c r="F260" s="40"/>
      <c r="G260" s="40"/>
      <c r="H260" s="40"/>
      <c r="I260" s="56"/>
      <c r="J260" s="647" t="str">
        <f>IF('基本情報入力シート'!M285="","",'基本情報入力シート'!M285)</f>
        <v/>
      </c>
      <c r="K260" s="647" t="str">
        <f>IF('基本情報入力シート'!R285="","",'基本情報入力シート'!R285)</f>
        <v/>
      </c>
      <c r="L260" s="647" t="str">
        <f>IF('基本情報入力シート'!W285="","",'基本情報入力シート'!W285)</f>
        <v/>
      </c>
      <c r="M260" s="647" t="str">
        <f>IF('基本情報入力シート'!X285="","",'基本情報入力シート'!X285)</f>
        <v/>
      </c>
      <c r="N260" s="648" t="str">
        <f>IF('基本情報入力シート'!Y285="","",'基本情報入力シート'!Y285)</f>
        <v/>
      </c>
      <c r="O260" s="649"/>
      <c r="P260" s="650"/>
      <c r="Q260" s="651"/>
      <c r="R260" s="56"/>
      <c r="S260" s="652" t="str">
        <f>IFERROR(ROUNDDOWN(Q260*VLOOKUP(N260,'【参考】数式用'!$AR$2:$AW$50,MATCH(P260,'【参考】数式用'!$AT$4:$AW$4)+2,FALSE)*0.5, 0), "")</f>
        <v/>
      </c>
      <c r="T260" s="653"/>
      <c r="U260" s="654" t="str">
        <f>IFERROR(IF(AG260&lt;&gt;"",Q260*VLOOKUP(N260,'【参考】数式用'!$AG$2:$AL$50,MATCH(P260,'【参考】数式用'!$AI$4:$AL$4,0)+2,0), ""), "")</f>
        <v/>
      </c>
      <c r="V260" s="655"/>
      <c r="W260" s="656"/>
      <c r="X260" s="41"/>
      <c r="Y260" s="657"/>
      <c r="Z260" s="658"/>
      <c r="AA260" s="654" t="str">
        <f>IFERROR(IF(Y260="ー", "", ROUNDDOWN(Z260*VLOOKUP(N260,'【参考】数式用'!$AR$2:$AW$50,MATCH(Y260,'【参考】数式用'!$AT$4:$AW$4)+2,FALSE)*0.5, 0)), "")</f>
        <v/>
      </c>
      <c r="AB260" s="659"/>
      <c r="AC260" s="651" t="str">
        <f>IFERROR(IF(AG260&lt;&gt;"",Z260*VLOOKUP(N260,'【参考】数式用'!$AG$2:$AL$50,MATCH(Y260,'【参考】数式用'!$AI$4:$AL$4,0)+2,0), ""), "")</f>
        <v/>
      </c>
      <c r="AD260" s="56"/>
      <c r="AE260" s="660"/>
      <c r="AF260" s="661"/>
      <c r="AG260" s="618" t="str">
        <f>IFERROR(VLOOKUP(O260, '【参考】数式用'!$AY$5:$AY$13, 1, FALSE), "")</f>
        <v/>
      </c>
      <c r="AH260" s="619" t="str">
        <f>IFERROR(VLOOKUP(N260, '【参考】数式用'!$BA$2:$BB$50, 2, FALSE), "")</f>
        <v/>
      </c>
      <c r="AI260" s="620" t="str">
        <f t="shared" si="1"/>
        <v/>
      </c>
      <c r="AJ260" s="621" t="str">
        <f t="shared" si="2"/>
        <v/>
      </c>
      <c r="AK260" s="622"/>
      <c r="AL260" s="622"/>
      <c r="AM260" s="514"/>
      <c r="AN260" s="514"/>
      <c r="AO260" s="514"/>
      <c r="AP260" s="514"/>
      <c r="AQ260" s="514"/>
      <c r="AR260" s="514"/>
      <c r="AS260" s="514"/>
      <c r="AT260" s="514"/>
      <c r="AU260" s="2"/>
      <c r="AV260" s="2"/>
      <c r="AW260" s="2"/>
      <c r="AX260" s="2"/>
      <c r="AY260" s="2"/>
      <c r="AZ260" s="2"/>
    </row>
    <row r="261" ht="30.0" customHeight="1">
      <c r="A261" s="645">
        <v>248.0</v>
      </c>
      <c r="B261" s="646" t="str">
        <f>IF('基本情報入力シート'!C286="","",'基本情報入力シート'!C286)</f>
        <v/>
      </c>
      <c r="C261" s="40"/>
      <c r="D261" s="40"/>
      <c r="E261" s="40"/>
      <c r="F261" s="40"/>
      <c r="G261" s="40"/>
      <c r="H261" s="40"/>
      <c r="I261" s="56"/>
      <c r="J261" s="647" t="str">
        <f>IF('基本情報入力シート'!M286="","",'基本情報入力シート'!M286)</f>
        <v/>
      </c>
      <c r="K261" s="647" t="str">
        <f>IF('基本情報入力シート'!R286="","",'基本情報入力シート'!R286)</f>
        <v/>
      </c>
      <c r="L261" s="647" t="str">
        <f>IF('基本情報入力シート'!W286="","",'基本情報入力シート'!W286)</f>
        <v/>
      </c>
      <c r="M261" s="647" t="str">
        <f>IF('基本情報入力シート'!X286="","",'基本情報入力シート'!X286)</f>
        <v/>
      </c>
      <c r="N261" s="648" t="str">
        <f>IF('基本情報入力シート'!Y286="","",'基本情報入力シート'!Y286)</f>
        <v/>
      </c>
      <c r="O261" s="649"/>
      <c r="P261" s="650"/>
      <c r="Q261" s="651"/>
      <c r="R261" s="56"/>
      <c r="S261" s="652" t="str">
        <f>IFERROR(ROUNDDOWN(Q261*VLOOKUP(N261,'【参考】数式用'!$AR$2:$AW$50,MATCH(P261,'【参考】数式用'!$AT$4:$AW$4)+2,FALSE)*0.5, 0), "")</f>
        <v/>
      </c>
      <c r="T261" s="653"/>
      <c r="U261" s="654" t="str">
        <f>IFERROR(IF(AG261&lt;&gt;"",Q261*VLOOKUP(N261,'【参考】数式用'!$AG$2:$AL$50,MATCH(P261,'【参考】数式用'!$AI$4:$AL$4,0)+2,0), ""), "")</f>
        <v/>
      </c>
      <c r="V261" s="655"/>
      <c r="W261" s="656"/>
      <c r="X261" s="41"/>
      <c r="Y261" s="657"/>
      <c r="Z261" s="658"/>
      <c r="AA261" s="654" t="str">
        <f>IFERROR(IF(Y261="ー", "", ROUNDDOWN(Z261*VLOOKUP(N261,'【参考】数式用'!$AR$2:$AW$50,MATCH(Y261,'【参考】数式用'!$AT$4:$AW$4)+2,FALSE)*0.5, 0)), "")</f>
        <v/>
      </c>
      <c r="AB261" s="659"/>
      <c r="AC261" s="651" t="str">
        <f>IFERROR(IF(AG261&lt;&gt;"",Z261*VLOOKUP(N261,'【参考】数式用'!$AG$2:$AL$50,MATCH(Y261,'【参考】数式用'!$AI$4:$AL$4,0)+2,0), ""), "")</f>
        <v/>
      </c>
      <c r="AD261" s="56"/>
      <c r="AE261" s="660"/>
      <c r="AF261" s="661"/>
      <c r="AG261" s="618" t="str">
        <f>IFERROR(VLOOKUP(O261, '【参考】数式用'!$AY$5:$AY$13, 1, FALSE), "")</f>
        <v/>
      </c>
      <c r="AH261" s="619" t="str">
        <f>IFERROR(VLOOKUP(N261, '【参考】数式用'!$BA$2:$BB$50, 2, FALSE), "")</f>
        <v/>
      </c>
      <c r="AI261" s="620" t="str">
        <f t="shared" si="1"/>
        <v/>
      </c>
      <c r="AJ261" s="621" t="str">
        <f t="shared" si="2"/>
        <v/>
      </c>
      <c r="AK261" s="622"/>
      <c r="AL261" s="622"/>
      <c r="AM261" s="514"/>
      <c r="AN261" s="514"/>
      <c r="AO261" s="514"/>
      <c r="AP261" s="514"/>
      <c r="AQ261" s="514"/>
      <c r="AR261" s="514"/>
      <c r="AS261" s="514"/>
      <c r="AT261" s="514"/>
      <c r="AU261" s="2"/>
      <c r="AV261" s="2"/>
      <c r="AW261" s="2"/>
      <c r="AX261" s="2"/>
      <c r="AY261" s="2"/>
      <c r="AZ261" s="2"/>
    </row>
    <row r="262" ht="30.0" customHeight="1">
      <c r="A262" s="645">
        <v>249.0</v>
      </c>
      <c r="B262" s="646" t="str">
        <f>IF('基本情報入力シート'!C287="","",'基本情報入力シート'!C287)</f>
        <v/>
      </c>
      <c r="C262" s="40"/>
      <c r="D262" s="40"/>
      <c r="E262" s="40"/>
      <c r="F262" s="40"/>
      <c r="G262" s="40"/>
      <c r="H262" s="40"/>
      <c r="I262" s="56"/>
      <c r="J262" s="647" t="str">
        <f>IF('基本情報入力シート'!M287="","",'基本情報入力シート'!M287)</f>
        <v/>
      </c>
      <c r="K262" s="647" t="str">
        <f>IF('基本情報入力シート'!R287="","",'基本情報入力シート'!R287)</f>
        <v/>
      </c>
      <c r="L262" s="647" t="str">
        <f>IF('基本情報入力シート'!W287="","",'基本情報入力シート'!W287)</f>
        <v/>
      </c>
      <c r="M262" s="647" t="str">
        <f>IF('基本情報入力シート'!X287="","",'基本情報入力シート'!X287)</f>
        <v/>
      </c>
      <c r="N262" s="648" t="str">
        <f>IF('基本情報入力シート'!Y287="","",'基本情報入力シート'!Y287)</f>
        <v/>
      </c>
      <c r="O262" s="649"/>
      <c r="P262" s="650"/>
      <c r="Q262" s="651"/>
      <c r="R262" s="56"/>
      <c r="S262" s="652" t="str">
        <f>IFERROR(ROUNDDOWN(Q262*VLOOKUP(N262,'【参考】数式用'!$AR$2:$AW$50,MATCH(P262,'【参考】数式用'!$AT$4:$AW$4)+2,FALSE)*0.5, 0), "")</f>
        <v/>
      </c>
      <c r="T262" s="653"/>
      <c r="U262" s="654" t="str">
        <f>IFERROR(IF(AG262&lt;&gt;"",Q262*VLOOKUP(N262,'【参考】数式用'!$AG$2:$AL$50,MATCH(P262,'【参考】数式用'!$AI$4:$AL$4,0)+2,0), ""), "")</f>
        <v/>
      </c>
      <c r="V262" s="655"/>
      <c r="W262" s="656"/>
      <c r="X262" s="41"/>
      <c r="Y262" s="657"/>
      <c r="Z262" s="658"/>
      <c r="AA262" s="654" t="str">
        <f>IFERROR(IF(Y262="ー", "", ROUNDDOWN(Z262*VLOOKUP(N262,'【参考】数式用'!$AR$2:$AW$50,MATCH(Y262,'【参考】数式用'!$AT$4:$AW$4)+2,FALSE)*0.5, 0)), "")</f>
        <v/>
      </c>
      <c r="AB262" s="659"/>
      <c r="AC262" s="651" t="str">
        <f>IFERROR(IF(AG262&lt;&gt;"",Z262*VLOOKUP(N262,'【参考】数式用'!$AG$2:$AL$50,MATCH(Y262,'【参考】数式用'!$AI$4:$AL$4,0)+2,0), ""), "")</f>
        <v/>
      </c>
      <c r="AD262" s="56"/>
      <c r="AE262" s="660"/>
      <c r="AF262" s="661"/>
      <c r="AG262" s="618" t="str">
        <f>IFERROR(VLOOKUP(O262, '【参考】数式用'!$AY$5:$AY$13, 1, FALSE), "")</f>
        <v/>
      </c>
      <c r="AH262" s="619" t="str">
        <f>IFERROR(VLOOKUP(N262, '【参考】数式用'!$BA$2:$BB$50, 2, FALSE), "")</f>
        <v/>
      </c>
      <c r="AI262" s="620" t="str">
        <f t="shared" si="1"/>
        <v/>
      </c>
      <c r="AJ262" s="621" t="str">
        <f t="shared" si="2"/>
        <v/>
      </c>
      <c r="AK262" s="622"/>
      <c r="AL262" s="622"/>
      <c r="AM262" s="514"/>
      <c r="AN262" s="514"/>
      <c r="AO262" s="514"/>
      <c r="AP262" s="514"/>
      <c r="AQ262" s="514"/>
      <c r="AR262" s="514"/>
      <c r="AS262" s="514"/>
      <c r="AT262" s="514"/>
      <c r="AU262" s="2"/>
      <c r="AV262" s="2"/>
      <c r="AW262" s="2"/>
      <c r="AX262" s="2"/>
      <c r="AY262" s="2"/>
      <c r="AZ262" s="2"/>
    </row>
    <row r="263" ht="30.0" customHeight="1">
      <c r="A263" s="645">
        <v>250.0</v>
      </c>
      <c r="B263" s="646" t="str">
        <f>IF('基本情報入力シート'!C288="","",'基本情報入力シート'!C288)</f>
        <v/>
      </c>
      <c r="C263" s="40"/>
      <c r="D263" s="40"/>
      <c r="E263" s="40"/>
      <c r="F263" s="40"/>
      <c r="G263" s="40"/>
      <c r="H263" s="40"/>
      <c r="I263" s="56"/>
      <c r="J263" s="647" t="str">
        <f>IF('基本情報入力シート'!M288="","",'基本情報入力シート'!M288)</f>
        <v/>
      </c>
      <c r="K263" s="647" t="str">
        <f>IF('基本情報入力シート'!R288="","",'基本情報入力シート'!R288)</f>
        <v/>
      </c>
      <c r="L263" s="647" t="str">
        <f>IF('基本情報入力シート'!W288="","",'基本情報入力シート'!W288)</f>
        <v/>
      </c>
      <c r="M263" s="647" t="str">
        <f>IF('基本情報入力シート'!X288="","",'基本情報入力シート'!X288)</f>
        <v/>
      </c>
      <c r="N263" s="648" t="str">
        <f>IF('基本情報入力シート'!Y288="","",'基本情報入力シート'!Y288)</f>
        <v/>
      </c>
      <c r="O263" s="649"/>
      <c r="P263" s="650"/>
      <c r="Q263" s="651"/>
      <c r="R263" s="56"/>
      <c r="S263" s="652" t="str">
        <f>IFERROR(ROUNDDOWN(Q263*VLOOKUP(N263,'【参考】数式用'!$AR$2:$AW$50,MATCH(P263,'【参考】数式用'!$AT$4:$AW$4)+2,FALSE)*0.5, 0), "")</f>
        <v/>
      </c>
      <c r="T263" s="653"/>
      <c r="U263" s="654" t="str">
        <f>IFERROR(IF(AG263&lt;&gt;"",Q263*VLOOKUP(N263,'【参考】数式用'!$AG$2:$AL$50,MATCH(P263,'【参考】数式用'!$AI$4:$AL$4,0)+2,0), ""), "")</f>
        <v/>
      </c>
      <c r="V263" s="655"/>
      <c r="W263" s="656"/>
      <c r="X263" s="41"/>
      <c r="Y263" s="657"/>
      <c r="Z263" s="658"/>
      <c r="AA263" s="654" t="str">
        <f>IFERROR(IF(Y263="ー", "", ROUNDDOWN(Z263*VLOOKUP(N263,'【参考】数式用'!$AR$2:$AW$50,MATCH(Y263,'【参考】数式用'!$AT$4:$AW$4)+2,FALSE)*0.5, 0)), "")</f>
        <v/>
      </c>
      <c r="AB263" s="659"/>
      <c r="AC263" s="651" t="str">
        <f>IFERROR(IF(AG263&lt;&gt;"",Z263*VLOOKUP(N263,'【参考】数式用'!$AG$2:$AL$50,MATCH(Y263,'【参考】数式用'!$AI$4:$AL$4,0)+2,0), ""), "")</f>
        <v/>
      </c>
      <c r="AD263" s="56"/>
      <c r="AE263" s="660"/>
      <c r="AF263" s="661"/>
      <c r="AG263" s="618" t="str">
        <f>IFERROR(VLOOKUP(O263, '【参考】数式用'!$AY$5:$AY$13, 1, FALSE), "")</f>
        <v/>
      </c>
      <c r="AH263" s="619" t="str">
        <f>IFERROR(VLOOKUP(N263, '【参考】数式用'!$BA$2:$BB$50, 2, FALSE), "")</f>
        <v/>
      </c>
      <c r="AI263" s="620" t="str">
        <f t="shared" si="1"/>
        <v/>
      </c>
      <c r="AJ263" s="621" t="str">
        <f t="shared" si="2"/>
        <v/>
      </c>
      <c r="AK263" s="622"/>
      <c r="AL263" s="622"/>
      <c r="AM263" s="514"/>
      <c r="AN263" s="514"/>
      <c r="AO263" s="514"/>
      <c r="AP263" s="514"/>
      <c r="AQ263" s="514"/>
      <c r="AR263" s="514"/>
      <c r="AS263" s="514"/>
      <c r="AT263" s="514"/>
      <c r="AU263" s="2"/>
      <c r="AV263" s="2"/>
      <c r="AW263" s="2"/>
      <c r="AX263" s="2"/>
      <c r="AY263" s="2"/>
      <c r="AZ263" s="2"/>
    </row>
    <row r="264" ht="30.0" customHeight="1">
      <c r="A264" s="645">
        <v>251.0</v>
      </c>
      <c r="B264" s="646" t="str">
        <f>IF('基本情報入力シート'!C289="","",'基本情報入力シート'!C289)</f>
        <v/>
      </c>
      <c r="C264" s="40"/>
      <c r="D264" s="40"/>
      <c r="E264" s="40"/>
      <c r="F264" s="40"/>
      <c r="G264" s="40"/>
      <c r="H264" s="40"/>
      <c r="I264" s="56"/>
      <c r="J264" s="647" t="str">
        <f>IF('基本情報入力シート'!M289="","",'基本情報入力シート'!M289)</f>
        <v/>
      </c>
      <c r="K264" s="647" t="str">
        <f>IF('基本情報入力シート'!R289="","",'基本情報入力シート'!R289)</f>
        <v/>
      </c>
      <c r="L264" s="647" t="str">
        <f>IF('基本情報入力シート'!W289="","",'基本情報入力シート'!W289)</f>
        <v/>
      </c>
      <c r="M264" s="647" t="str">
        <f>IF('基本情報入力シート'!X289="","",'基本情報入力シート'!X289)</f>
        <v/>
      </c>
      <c r="N264" s="648" t="str">
        <f>IF('基本情報入力シート'!Y289="","",'基本情報入力シート'!Y289)</f>
        <v/>
      </c>
      <c r="O264" s="649"/>
      <c r="P264" s="650"/>
      <c r="Q264" s="651"/>
      <c r="R264" s="56"/>
      <c r="S264" s="652" t="str">
        <f>IFERROR(ROUNDDOWN(Q264*VLOOKUP(N264,'【参考】数式用'!$AR$2:$AW$50,MATCH(P264,'【参考】数式用'!$AT$4:$AW$4)+2,FALSE)*0.5, 0), "")</f>
        <v/>
      </c>
      <c r="T264" s="653"/>
      <c r="U264" s="654" t="str">
        <f>IFERROR(IF(AG264&lt;&gt;"",Q264*VLOOKUP(N264,'【参考】数式用'!$AG$2:$AL$50,MATCH(P264,'【参考】数式用'!$AI$4:$AL$4,0)+2,0), ""), "")</f>
        <v/>
      </c>
      <c r="V264" s="655"/>
      <c r="W264" s="656"/>
      <c r="X264" s="41"/>
      <c r="Y264" s="657"/>
      <c r="Z264" s="658"/>
      <c r="AA264" s="654" t="str">
        <f>IFERROR(IF(Y264="ー", "", ROUNDDOWN(Z264*VLOOKUP(N264,'【参考】数式用'!$AR$2:$AW$50,MATCH(Y264,'【参考】数式用'!$AT$4:$AW$4)+2,FALSE)*0.5, 0)), "")</f>
        <v/>
      </c>
      <c r="AB264" s="659"/>
      <c r="AC264" s="651" t="str">
        <f>IFERROR(IF(AG264&lt;&gt;"",Z264*VLOOKUP(N264,'【参考】数式用'!$AG$2:$AL$50,MATCH(Y264,'【参考】数式用'!$AI$4:$AL$4,0)+2,0), ""), "")</f>
        <v/>
      </c>
      <c r="AD264" s="56"/>
      <c r="AE264" s="660"/>
      <c r="AF264" s="661"/>
      <c r="AG264" s="618" t="str">
        <f>IFERROR(VLOOKUP(O264, '【参考】数式用'!$AY$5:$AY$13, 1, FALSE), "")</f>
        <v/>
      </c>
      <c r="AH264" s="619" t="str">
        <f>IFERROR(VLOOKUP(N264, '【参考】数式用'!$BA$2:$BB$50, 2, FALSE), "")</f>
        <v/>
      </c>
      <c r="AI264" s="620" t="str">
        <f t="shared" si="1"/>
        <v/>
      </c>
      <c r="AJ264" s="621" t="str">
        <f t="shared" si="2"/>
        <v/>
      </c>
      <c r="AK264" s="622"/>
      <c r="AL264" s="622"/>
      <c r="AM264" s="514"/>
      <c r="AN264" s="514"/>
      <c r="AO264" s="514"/>
      <c r="AP264" s="514"/>
      <c r="AQ264" s="514"/>
      <c r="AR264" s="514"/>
      <c r="AS264" s="514"/>
      <c r="AT264" s="514"/>
      <c r="AU264" s="2"/>
      <c r="AV264" s="2"/>
      <c r="AW264" s="2"/>
      <c r="AX264" s="2"/>
      <c r="AY264" s="2"/>
      <c r="AZ264" s="2"/>
    </row>
    <row r="265" ht="30.0" customHeight="1">
      <c r="A265" s="645">
        <v>252.0</v>
      </c>
      <c r="B265" s="646" t="str">
        <f>IF('基本情報入力シート'!C290="","",'基本情報入力シート'!C290)</f>
        <v/>
      </c>
      <c r="C265" s="40"/>
      <c r="D265" s="40"/>
      <c r="E265" s="40"/>
      <c r="F265" s="40"/>
      <c r="G265" s="40"/>
      <c r="H265" s="40"/>
      <c r="I265" s="56"/>
      <c r="J265" s="647" t="str">
        <f>IF('基本情報入力シート'!M290="","",'基本情報入力シート'!M290)</f>
        <v/>
      </c>
      <c r="K265" s="647" t="str">
        <f>IF('基本情報入力シート'!R290="","",'基本情報入力シート'!R290)</f>
        <v/>
      </c>
      <c r="L265" s="647" t="str">
        <f>IF('基本情報入力シート'!W290="","",'基本情報入力シート'!W290)</f>
        <v/>
      </c>
      <c r="M265" s="647" t="str">
        <f>IF('基本情報入力シート'!X290="","",'基本情報入力シート'!X290)</f>
        <v/>
      </c>
      <c r="N265" s="648" t="str">
        <f>IF('基本情報入力シート'!Y290="","",'基本情報入力シート'!Y290)</f>
        <v/>
      </c>
      <c r="O265" s="649"/>
      <c r="P265" s="650"/>
      <c r="Q265" s="651"/>
      <c r="R265" s="56"/>
      <c r="S265" s="652" t="str">
        <f>IFERROR(ROUNDDOWN(Q265*VLOOKUP(N265,'【参考】数式用'!$AR$2:$AW$50,MATCH(P265,'【参考】数式用'!$AT$4:$AW$4)+2,FALSE)*0.5, 0), "")</f>
        <v/>
      </c>
      <c r="T265" s="653"/>
      <c r="U265" s="654" t="str">
        <f>IFERROR(IF(AG265&lt;&gt;"",Q265*VLOOKUP(N265,'【参考】数式用'!$AG$2:$AL$50,MATCH(P265,'【参考】数式用'!$AI$4:$AL$4,0)+2,0), ""), "")</f>
        <v/>
      </c>
      <c r="V265" s="655"/>
      <c r="W265" s="656"/>
      <c r="X265" s="41"/>
      <c r="Y265" s="657"/>
      <c r="Z265" s="658"/>
      <c r="AA265" s="654" t="str">
        <f>IFERROR(IF(Y265="ー", "", ROUNDDOWN(Z265*VLOOKUP(N265,'【参考】数式用'!$AR$2:$AW$50,MATCH(Y265,'【参考】数式用'!$AT$4:$AW$4)+2,FALSE)*0.5, 0)), "")</f>
        <v/>
      </c>
      <c r="AB265" s="659"/>
      <c r="AC265" s="651" t="str">
        <f>IFERROR(IF(AG265&lt;&gt;"",Z265*VLOOKUP(N265,'【参考】数式用'!$AG$2:$AL$50,MATCH(Y265,'【参考】数式用'!$AI$4:$AL$4,0)+2,0), ""), "")</f>
        <v/>
      </c>
      <c r="AD265" s="56"/>
      <c r="AE265" s="660"/>
      <c r="AF265" s="661"/>
      <c r="AG265" s="618" t="str">
        <f>IFERROR(VLOOKUP(O265, '【参考】数式用'!$AY$5:$AY$13, 1, FALSE), "")</f>
        <v/>
      </c>
      <c r="AH265" s="619" t="str">
        <f>IFERROR(VLOOKUP(N265, '【参考】数式用'!$BA$2:$BB$50, 2, FALSE), "")</f>
        <v/>
      </c>
      <c r="AI265" s="620" t="str">
        <f t="shared" si="1"/>
        <v/>
      </c>
      <c r="AJ265" s="621" t="str">
        <f t="shared" si="2"/>
        <v/>
      </c>
      <c r="AK265" s="622"/>
      <c r="AL265" s="622"/>
      <c r="AM265" s="514"/>
      <c r="AN265" s="514"/>
      <c r="AO265" s="514"/>
      <c r="AP265" s="514"/>
      <c r="AQ265" s="514"/>
      <c r="AR265" s="514"/>
      <c r="AS265" s="514"/>
      <c r="AT265" s="514"/>
      <c r="AU265" s="2"/>
      <c r="AV265" s="2"/>
      <c r="AW265" s="2"/>
      <c r="AX265" s="2"/>
      <c r="AY265" s="2"/>
      <c r="AZ265" s="2"/>
    </row>
    <row r="266" ht="30.0" customHeight="1">
      <c r="A266" s="645">
        <v>253.0</v>
      </c>
      <c r="B266" s="646" t="str">
        <f>IF('基本情報入力シート'!C291="","",'基本情報入力シート'!C291)</f>
        <v/>
      </c>
      <c r="C266" s="40"/>
      <c r="D266" s="40"/>
      <c r="E266" s="40"/>
      <c r="F266" s="40"/>
      <c r="G266" s="40"/>
      <c r="H266" s="40"/>
      <c r="I266" s="56"/>
      <c r="J266" s="647" t="str">
        <f>IF('基本情報入力シート'!M291="","",'基本情報入力シート'!M291)</f>
        <v/>
      </c>
      <c r="K266" s="647" t="str">
        <f>IF('基本情報入力シート'!R291="","",'基本情報入力シート'!R291)</f>
        <v/>
      </c>
      <c r="L266" s="647" t="str">
        <f>IF('基本情報入力シート'!W291="","",'基本情報入力シート'!W291)</f>
        <v/>
      </c>
      <c r="M266" s="647" t="str">
        <f>IF('基本情報入力シート'!X291="","",'基本情報入力シート'!X291)</f>
        <v/>
      </c>
      <c r="N266" s="648" t="str">
        <f>IF('基本情報入力シート'!Y291="","",'基本情報入力シート'!Y291)</f>
        <v/>
      </c>
      <c r="O266" s="649"/>
      <c r="P266" s="650"/>
      <c r="Q266" s="651"/>
      <c r="R266" s="56"/>
      <c r="S266" s="652" t="str">
        <f>IFERROR(ROUNDDOWN(Q266*VLOOKUP(N266,'【参考】数式用'!$AR$2:$AW$50,MATCH(P266,'【参考】数式用'!$AT$4:$AW$4)+2,FALSE)*0.5, 0), "")</f>
        <v/>
      </c>
      <c r="T266" s="653"/>
      <c r="U266" s="654" t="str">
        <f>IFERROR(IF(AG266&lt;&gt;"",Q266*VLOOKUP(N266,'【参考】数式用'!$AG$2:$AL$50,MATCH(P266,'【参考】数式用'!$AI$4:$AL$4,0)+2,0), ""), "")</f>
        <v/>
      </c>
      <c r="V266" s="655"/>
      <c r="W266" s="656"/>
      <c r="X266" s="41"/>
      <c r="Y266" s="657"/>
      <c r="Z266" s="658"/>
      <c r="AA266" s="654" t="str">
        <f>IFERROR(IF(Y266="ー", "", ROUNDDOWN(Z266*VLOOKUP(N266,'【参考】数式用'!$AR$2:$AW$50,MATCH(Y266,'【参考】数式用'!$AT$4:$AW$4)+2,FALSE)*0.5, 0)), "")</f>
        <v/>
      </c>
      <c r="AB266" s="659"/>
      <c r="AC266" s="651" t="str">
        <f>IFERROR(IF(AG266&lt;&gt;"",Z266*VLOOKUP(N266,'【参考】数式用'!$AG$2:$AL$50,MATCH(Y266,'【参考】数式用'!$AI$4:$AL$4,0)+2,0), ""), "")</f>
        <v/>
      </c>
      <c r="AD266" s="56"/>
      <c r="AE266" s="660"/>
      <c r="AF266" s="661"/>
      <c r="AG266" s="618" t="str">
        <f>IFERROR(VLOOKUP(O266, '【参考】数式用'!$AY$5:$AY$13, 1, FALSE), "")</f>
        <v/>
      </c>
      <c r="AH266" s="619" t="str">
        <f>IFERROR(VLOOKUP(N266, '【参考】数式用'!$BA$2:$BB$50, 2, FALSE), "")</f>
        <v/>
      </c>
      <c r="AI266" s="620" t="str">
        <f t="shared" si="1"/>
        <v/>
      </c>
      <c r="AJ266" s="621" t="str">
        <f t="shared" si="2"/>
        <v/>
      </c>
      <c r="AK266" s="622"/>
      <c r="AL266" s="622"/>
      <c r="AM266" s="514"/>
      <c r="AN266" s="514"/>
      <c r="AO266" s="514"/>
      <c r="AP266" s="514"/>
      <c r="AQ266" s="514"/>
      <c r="AR266" s="514"/>
      <c r="AS266" s="514"/>
      <c r="AT266" s="514"/>
      <c r="AU266" s="2"/>
      <c r="AV266" s="2"/>
      <c r="AW266" s="2"/>
      <c r="AX266" s="2"/>
      <c r="AY266" s="2"/>
      <c r="AZ266" s="2"/>
    </row>
    <row r="267" ht="30.0" customHeight="1">
      <c r="A267" s="645">
        <v>254.0</v>
      </c>
      <c r="B267" s="646" t="str">
        <f>IF('基本情報入力シート'!C292="","",'基本情報入力シート'!C292)</f>
        <v/>
      </c>
      <c r="C267" s="40"/>
      <c r="D267" s="40"/>
      <c r="E267" s="40"/>
      <c r="F267" s="40"/>
      <c r="G267" s="40"/>
      <c r="H267" s="40"/>
      <c r="I267" s="56"/>
      <c r="J267" s="647" t="str">
        <f>IF('基本情報入力シート'!M292="","",'基本情報入力シート'!M292)</f>
        <v/>
      </c>
      <c r="K267" s="647" t="str">
        <f>IF('基本情報入力シート'!R292="","",'基本情報入力シート'!R292)</f>
        <v/>
      </c>
      <c r="L267" s="647" t="str">
        <f>IF('基本情報入力シート'!W292="","",'基本情報入力シート'!W292)</f>
        <v/>
      </c>
      <c r="M267" s="647" t="str">
        <f>IF('基本情報入力シート'!X292="","",'基本情報入力シート'!X292)</f>
        <v/>
      </c>
      <c r="N267" s="648" t="str">
        <f>IF('基本情報入力シート'!Y292="","",'基本情報入力シート'!Y292)</f>
        <v/>
      </c>
      <c r="O267" s="649"/>
      <c r="P267" s="650"/>
      <c r="Q267" s="651"/>
      <c r="R267" s="56"/>
      <c r="S267" s="652" t="str">
        <f>IFERROR(ROUNDDOWN(Q267*VLOOKUP(N267,'【参考】数式用'!$AR$2:$AW$50,MATCH(P267,'【参考】数式用'!$AT$4:$AW$4)+2,FALSE)*0.5, 0), "")</f>
        <v/>
      </c>
      <c r="T267" s="653"/>
      <c r="U267" s="654" t="str">
        <f>IFERROR(IF(AG267&lt;&gt;"",Q267*VLOOKUP(N267,'【参考】数式用'!$AG$2:$AL$50,MATCH(P267,'【参考】数式用'!$AI$4:$AL$4,0)+2,0), ""), "")</f>
        <v/>
      </c>
      <c r="V267" s="655"/>
      <c r="W267" s="656"/>
      <c r="X267" s="41"/>
      <c r="Y267" s="657"/>
      <c r="Z267" s="658"/>
      <c r="AA267" s="654" t="str">
        <f>IFERROR(IF(Y267="ー", "", ROUNDDOWN(Z267*VLOOKUP(N267,'【参考】数式用'!$AR$2:$AW$50,MATCH(Y267,'【参考】数式用'!$AT$4:$AW$4)+2,FALSE)*0.5, 0)), "")</f>
        <v/>
      </c>
      <c r="AB267" s="659"/>
      <c r="AC267" s="651" t="str">
        <f>IFERROR(IF(AG267&lt;&gt;"",Z267*VLOOKUP(N267,'【参考】数式用'!$AG$2:$AL$50,MATCH(Y267,'【参考】数式用'!$AI$4:$AL$4,0)+2,0), ""), "")</f>
        <v/>
      </c>
      <c r="AD267" s="56"/>
      <c r="AE267" s="660"/>
      <c r="AF267" s="661"/>
      <c r="AG267" s="618" t="str">
        <f>IFERROR(VLOOKUP(O267, '【参考】数式用'!$AY$5:$AY$13, 1, FALSE), "")</f>
        <v/>
      </c>
      <c r="AH267" s="619" t="str">
        <f>IFERROR(VLOOKUP(N267, '【参考】数式用'!$BA$2:$BB$50, 2, FALSE), "")</f>
        <v/>
      </c>
      <c r="AI267" s="620" t="str">
        <f t="shared" si="1"/>
        <v/>
      </c>
      <c r="AJ267" s="621" t="str">
        <f t="shared" si="2"/>
        <v/>
      </c>
      <c r="AK267" s="622"/>
      <c r="AL267" s="622"/>
      <c r="AM267" s="514"/>
      <c r="AN267" s="514"/>
      <c r="AO267" s="514"/>
      <c r="AP267" s="514"/>
      <c r="AQ267" s="514"/>
      <c r="AR267" s="514"/>
      <c r="AS267" s="514"/>
      <c r="AT267" s="514"/>
      <c r="AU267" s="2"/>
      <c r="AV267" s="2"/>
      <c r="AW267" s="2"/>
      <c r="AX267" s="2"/>
      <c r="AY267" s="2"/>
      <c r="AZ267" s="2"/>
    </row>
    <row r="268" ht="30.0" customHeight="1">
      <c r="A268" s="645">
        <v>255.0</v>
      </c>
      <c r="B268" s="646" t="str">
        <f>IF('基本情報入力シート'!C293="","",'基本情報入力シート'!C293)</f>
        <v/>
      </c>
      <c r="C268" s="40"/>
      <c r="D268" s="40"/>
      <c r="E268" s="40"/>
      <c r="F268" s="40"/>
      <c r="G268" s="40"/>
      <c r="H268" s="40"/>
      <c r="I268" s="56"/>
      <c r="J268" s="647" t="str">
        <f>IF('基本情報入力シート'!M293="","",'基本情報入力シート'!M293)</f>
        <v/>
      </c>
      <c r="K268" s="647" t="str">
        <f>IF('基本情報入力シート'!R293="","",'基本情報入力シート'!R293)</f>
        <v/>
      </c>
      <c r="L268" s="647" t="str">
        <f>IF('基本情報入力シート'!W293="","",'基本情報入力シート'!W293)</f>
        <v/>
      </c>
      <c r="M268" s="647" t="str">
        <f>IF('基本情報入力シート'!X293="","",'基本情報入力シート'!X293)</f>
        <v/>
      </c>
      <c r="N268" s="648" t="str">
        <f>IF('基本情報入力シート'!Y293="","",'基本情報入力シート'!Y293)</f>
        <v/>
      </c>
      <c r="O268" s="649"/>
      <c r="P268" s="650"/>
      <c r="Q268" s="651"/>
      <c r="R268" s="56"/>
      <c r="S268" s="652" t="str">
        <f>IFERROR(ROUNDDOWN(Q268*VLOOKUP(N268,'【参考】数式用'!$AR$2:$AW$50,MATCH(P268,'【参考】数式用'!$AT$4:$AW$4)+2,FALSE)*0.5, 0), "")</f>
        <v/>
      </c>
      <c r="T268" s="653"/>
      <c r="U268" s="654" t="str">
        <f>IFERROR(IF(AG268&lt;&gt;"",Q268*VLOOKUP(N268,'【参考】数式用'!$AG$2:$AL$50,MATCH(P268,'【参考】数式用'!$AI$4:$AL$4,0)+2,0), ""), "")</f>
        <v/>
      </c>
      <c r="V268" s="655"/>
      <c r="W268" s="656"/>
      <c r="X268" s="41"/>
      <c r="Y268" s="657"/>
      <c r="Z268" s="658"/>
      <c r="AA268" s="654" t="str">
        <f>IFERROR(IF(Y268="ー", "", ROUNDDOWN(Z268*VLOOKUP(N268,'【参考】数式用'!$AR$2:$AW$50,MATCH(Y268,'【参考】数式用'!$AT$4:$AW$4)+2,FALSE)*0.5, 0)), "")</f>
        <v/>
      </c>
      <c r="AB268" s="659"/>
      <c r="AC268" s="651" t="str">
        <f>IFERROR(IF(AG268&lt;&gt;"",Z268*VLOOKUP(N268,'【参考】数式用'!$AG$2:$AL$50,MATCH(Y268,'【参考】数式用'!$AI$4:$AL$4,0)+2,0), ""), "")</f>
        <v/>
      </c>
      <c r="AD268" s="56"/>
      <c r="AE268" s="660"/>
      <c r="AF268" s="661"/>
      <c r="AG268" s="618" t="str">
        <f>IFERROR(VLOOKUP(O268, '【参考】数式用'!$AY$5:$AY$13, 1, FALSE), "")</f>
        <v/>
      </c>
      <c r="AH268" s="619" t="str">
        <f>IFERROR(VLOOKUP(N268, '【参考】数式用'!$BA$2:$BB$50, 2, FALSE), "")</f>
        <v/>
      </c>
      <c r="AI268" s="620" t="str">
        <f t="shared" si="1"/>
        <v/>
      </c>
      <c r="AJ268" s="621" t="str">
        <f t="shared" si="2"/>
        <v/>
      </c>
      <c r="AK268" s="622"/>
      <c r="AL268" s="622"/>
      <c r="AM268" s="514"/>
      <c r="AN268" s="514"/>
      <c r="AO268" s="514"/>
      <c r="AP268" s="514"/>
      <c r="AQ268" s="514"/>
      <c r="AR268" s="514"/>
      <c r="AS268" s="514"/>
      <c r="AT268" s="514"/>
      <c r="AU268" s="2"/>
      <c r="AV268" s="2"/>
      <c r="AW268" s="2"/>
      <c r="AX268" s="2"/>
      <c r="AY268" s="2"/>
      <c r="AZ268" s="2"/>
    </row>
    <row r="269" ht="30.0" customHeight="1">
      <c r="A269" s="645">
        <v>256.0</v>
      </c>
      <c r="B269" s="646" t="str">
        <f>IF('基本情報入力シート'!C294="","",'基本情報入力シート'!C294)</f>
        <v/>
      </c>
      <c r="C269" s="40"/>
      <c r="D269" s="40"/>
      <c r="E269" s="40"/>
      <c r="F269" s="40"/>
      <c r="G269" s="40"/>
      <c r="H269" s="40"/>
      <c r="I269" s="56"/>
      <c r="J269" s="647" t="str">
        <f>IF('基本情報入力シート'!M294="","",'基本情報入力シート'!M294)</f>
        <v/>
      </c>
      <c r="K269" s="647" t="str">
        <f>IF('基本情報入力シート'!R294="","",'基本情報入力シート'!R294)</f>
        <v/>
      </c>
      <c r="L269" s="647" t="str">
        <f>IF('基本情報入力シート'!W294="","",'基本情報入力シート'!W294)</f>
        <v/>
      </c>
      <c r="M269" s="647" t="str">
        <f>IF('基本情報入力シート'!X294="","",'基本情報入力シート'!X294)</f>
        <v/>
      </c>
      <c r="N269" s="648" t="str">
        <f>IF('基本情報入力シート'!Y294="","",'基本情報入力シート'!Y294)</f>
        <v/>
      </c>
      <c r="O269" s="649"/>
      <c r="P269" s="650"/>
      <c r="Q269" s="651"/>
      <c r="R269" s="56"/>
      <c r="S269" s="652" t="str">
        <f>IFERROR(ROUNDDOWN(Q269*VLOOKUP(N269,'【参考】数式用'!$AR$2:$AW$50,MATCH(P269,'【参考】数式用'!$AT$4:$AW$4)+2,FALSE)*0.5, 0), "")</f>
        <v/>
      </c>
      <c r="T269" s="653"/>
      <c r="U269" s="654" t="str">
        <f>IFERROR(IF(AG269&lt;&gt;"",Q269*VLOOKUP(N269,'【参考】数式用'!$AG$2:$AL$50,MATCH(P269,'【参考】数式用'!$AI$4:$AL$4,0)+2,0), ""), "")</f>
        <v/>
      </c>
      <c r="V269" s="655"/>
      <c r="W269" s="656"/>
      <c r="X269" s="41"/>
      <c r="Y269" s="657"/>
      <c r="Z269" s="658"/>
      <c r="AA269" s="654" t="str">
        <f>IFERROR(IF(Y269="ー", "", ROUNDDOWN(Z269*VLOOKUP(N269,'【参考】数式用'!$AR$2:$AW$50,MATCH(Y269,'【参考】数式用'!$AT$4:$AW$4)+2,FALSE)*0.5, 0)), "")</f>
        <v/>
      </c>
      <c r="AB269" s="659"/>
      <c r="AC269" s="651" t="str">
        <f>IFERROR(IF(AG269&lt;&gt;"",Z269*VLOOKUP(N269,'【参考】数式用'!$AG$2:$AL$50,MATCH(Y269,'【参考】数式用'!$AI$4:$AL$4,0)+2,0), ""), "")</f>
        <v/>
      </c>
      <c r="AD269" s="56"/>
      <c r="AE269" s="660"/>
      <c r="AF269" s="661"/>
      <c r="AG269" s="618" t="str">
        <f>IFERROR(VLOOKUP(O269, '【参考】数式用'!$AY$5:$AY$13, 1, FALSE), "")</f>
        <v/>
      </c>
      <c r="AH269" s="619" t="str">
        <f>IFERROR(VLOOKUP(N269, '【参考】数式用'!$BA$2:$BB$50, 2, FALSE), "")</f>
        <v/>
      </c>
      <c r="AI269" s="620" t="str">
        <f t="shared" si="1"/>
        <v/>
      </c>
      <c r="AJ269" s="621" t="str">
        <f t="shared" si="2"/>
        <v/>
      </c>
      <c r="AK269" s="622"/>
      <c r="AL269" s="622"/>
      <c r="AM269" s="514"/>
      <c r="AN269" s="514"/>
      <c r="AO269" s="514"/>
      <c r="AP269" s="514"/>
      <c r="AQ269" s="514"/>
      <c r="AR269" s="514"/>
      <c r="AS269" s="514"/>
      <c r="AT269" s="514"/>
      <c r="AU269" s="2"/>
      <c r="AV269" s="2"/>
      <c r="AW269" s="2"/>
      <c r="AX269" s="2"/>
      <c r="AY269" s="2"/>
      <c r="AZ269" s="2"/>
    </row>
    <row r="270" ht="30.0" customHeight="1">
      <c r="A270" s="645">
        <v>257.0</v>
      </c>
      <c r="B270" s="646" t="str">
        <f>IF('基本情報入力シート'!C295="","",'基本情報入力シート'!C295)</f>
        <v/>
      </c>
      <c r="C270" s="40"/>
      <c r="D270" s="40"/>
      <c r="E270" s="40"/>
      <c r="F270" s="40"/>
      <c r="G270" s="40"/>
      <c r="H270" s="40"/>
      <c r="I270" s="56"/>
      <c r="J270" s="647" t="str">
        <f>IF('基本情報入力シート'!M295="","",'基本情報入力シート'!M295)</f>
        <v/>
      </c>
      <c r="K270" s="647" t="str">
        <f>IF('基本情報入力シート'!R295="","",'基本情報入力シート'!R295)</f>
        <v/>
      </c>
      <c r="L270" s="647" t="str">
        <f>IF('基本情報入力シート'!W295="","",'基本情報入力シート'!W295)</f>
        <v/>
      </c>
      <c r="M270" s="647" t="str">
        <f>IF('基本情報入力シート'!X295="","",'基本情報入力シート'!X295)</f>
        <v/>
      </c>
      <c r="N270" s="648" t="str">
        <f>IF('基本情報入力シート'!Y295="","",'基本情報入力シート'!Y295)</f>
        <v/>
      </c>
      <c r="O270" s="649"/>
      <c r="P270" s="650"/>
      <c r="Q270" s="651"/>
      <c r="R270" s="56"/>
      <c r="S270" s="652" t="str">
        <f>IFERROR(ROUNDDOWN(Q270*VLOOKUP(N270,'【参考】数式用'!$AR$2:$AW$50,MATCH(P270,'【参考】数式用'!$AT$4:$AW$4)+2,FALSE)*0.5, 0), "")</f>
        <v/>
      </c>
      <c r="T270" s="653"/>
      <c r="U270" s="654" t="str">
        <f>IFERROR(IF(AG270&lt;&gt;"",Q270*VLOOKUP(N270,'【参考】数式用'!$AG$2:$AL$50,MATCH(P270,'【参考】数式用'!$AI$4:$AL$4,0)+2,0), ""), "")</f>
        <v/>
      </c>
      <c r="V270" s="655"/>
      <c r="W270" s="656"/>
      <c r="X270" s="41"/>
      <c r="Y270" s="657"/>
      <c r="Z270" s="658"/>
      <c r="AA270" s="654" t="str">
        <f>IFERROR(IF(Y270="ー", "", ROUNDDOWN(Z270*VLOOKUP(N270,'【参考】数式用'!$AR$2:$AW$50,MATCH(Y270,'【参考】数式用'!$AT$4:$AW$4)+2,FALSE)*0.5, 0)), "")</f>
        <v/>
      </c>
      <c r="AB270" s="659"/>
      <c r="AC270" s="651" t="str">
        <f>IFERROR(IF(AG270&lt;&gt;"",Z270*VLOOKUP(N270,'【参考】数式用'!$AG$2:$AL$50,MATCH(Y270,'【参考】数式用'!$AI$4:$AL$4,0)+2,0), ""), "")</f>
        <v/>
      </c>
      <c r="AD270" s="56"/>
      <c r="AE270" s="660"/>
      <c r="AF270" s="661"/>
      <c r="AG270" s="618" t="str">
        <f>IFERROR(VLOOKUP(O270, '【参考】数式用'!$AY$5:$AY$13, 1, FALSE), "")</f>
        <v/>
      </c>
      <c r="AH270" s="619" t="str">
        <f>IFERROR(VLOOKUP(N270, '【参考】数式用'!$BA$2:$BB$50, 2, FALSE), "")</f>
        <v/>
      </c>
      <c r="AI270" s="620" t="str">
        <f t="shared" si="1"/>
        <v/>
      </c>
      <c r="AJ270" s="621" t="str">
        <f t="shared" si="2"/>
        <v/>
      </c>
      <c r="AK270" s="622"/>
      <c r="AL270" s="622"/>
      <c r="AM270" s="514"/>
      <c r="AN270" s="514"/>
      <c r="AO270" s="514"/>
      <c r="AP270" s="514"/>
      <c r="AQ270" s="514"/>
      <c r="AR270" s="514"/>
      <c r="AS270" s="514"/>
      <c r="AT270" s="514"/>
      <c r="AU270" s="2"/>
      <c r="AV270" s="2"/>
      <c r="AW270" s="2"/>
      <c r="AX270" s="2"/>
      <c r="AY270" s="2"/>
      <c r="AZ270" s="2"/>
    </row>
    <row r="271" ht="30.0" customHeight="1">
      <c r="A271" s="645">
        <v>258.0</v>
      </c>
      <c r="B271" s="646" t="str">
        <f>IF('基本情報入力シート'!C296="","",'基本情報入力シート'!C296)</f>
        <v/>
      </c>
      <c r="C271" s="40"/>
      <c r="D271" s="40"/>
      <c r="E271" s="40"/>
      <c r="F271" s="40"/>
      <c r="G271" s="40"/>
      <c r="H271" s="40"/>
      <c r="I271" s="56"/>
      <c r="J271" s="647" t="str">
        <f>IF('基本情報入力シート'!M296="","",'基本情報入力シート'!M296)</f>
        <v/>
      </c>
      <c r="K271" s="647" t="str">
        <f>IF('基本情報入力シート'!R296="","",'基本情報入力シート'!R296)</f>
        <v/>
      </c>
      <c r="L271" s="647" t="str">
        <f>IF('基本情報入力シート'!W296="","",'基本情報入力シート'!W296)</f>
        <v/>
      </c>
      <c r="M271" s="647" t="str">
        <f>IF('基本情報入力シート'!X296="","",'基本情報入力シート'!X296)</f>
        <v/>
      </c>
      <c r="N271" s="648" t="str">
        <f>IF('基本情報入力シート'!Y296="","",'基本情報入力シート'!Y296)</f>
        <v/>
      </c>
      <c r="O271" s="649"/>
      <c r="P271" s="650"/>
      <c r="Q271" s="651"/>
      <c r="R271" s="56"/>
      <c r="S271" s="652" t="str">
        <f>IFERROR(ROUNDDOWN(Q271*VLOOKUP(N271,'【参考】数式用'!$AR$2:$AW$50,MATCH(P271,'【参考】数式用'!$AT$4:$AW$4)+2,FALSE)*0.5, 0), "")</f>
        <v/>
      </c>
      <c r="T271" s="653"/>
      <c r="U271" s="654" t="str">
        <f>IFERROR(IF(AG271&lt;&gt;"",Q271*VLOOKUP(N271,'【参考】数式用'!$AG$2:$AL$50,MATCH(P271,'【参考】数式用'!$AI$4:$AL$4,0)+2,0), ""), "")</f>
        <v/>
      </c>
      <c r="V271" s="655"/>
      <c r="W271" s="656"/>
      <c r="X271" s="41"/>
      <c r="Y271" s="657"/>
      <c r="Z271" s="658"/>
      <c r="AA271" s="654" t="str">
        <f>IFERROR(IF(Y271="ー", "", ROUNDDOWN(Z271*VLOOKUP(N271,'【参考】数式用'!$AR$2:$AW$50,MATCH(Y271,'【参考】数式用'!$AT$4:$AW$4)+2,FALSE)*0.5, 0)), "")</f>
        <v/>
      </c>
      <c r="AB271" s="659"/>
      <c r="AC271" s="651" t="str">
        <f>IFERROR(IF(AG271&lt;&gt;"",Z271*VLOOKUP(N271,'【参考】数式用'!$AG$2:$AL$50,MATCH(Y271,'【参考】数式用'!$AI$4:$AL$4,0)+2,0), ""), "")</f>
        <v/>
      </c>
      <c r="AD271" s="56"/>
      <c r="AE271" s="660"/>
      <c r="AF271" s="661"/>
      <c r="AG271" s="618" t="str">
        <f>IFERROR(VLOOKUP(O271, '【参考】数式用'!$AY$5:$AY$13, 1, FALSE), "")</f>
        <v/>
      </c>
      <c r="AH271" s="619" t="str">
        <f>IFERROR(VLOOKUP(N271, '【参考】数式用'!$BA$2:$BB$50, 2, FALSE), "")</f>
        <v/>
      </c>
      <c r="AI271" s="620" t="str">
        <f t="shared" si="1"/>
        <v/>
      </c>
      <c r="AJ271" s="621" t="str">
        <f t="shared" si="2"/>
        <v/>
      </c>
      <c r="AK271" s="622"/>
      <c r="AL271" s="622"/>
      <c r="AM271" s="514"/>
      <c r="AN271" s="514"/>
      <c r="AO271" s="514"/>
      <c r="AP271" s="514"/>
      <c r="AQ271" s="514"/>
      <c r="AR271" s="514"/>
      <c r="AS271" s="514"/>
      <c r="AT271" s="514"/>
      <c r="AU271" s="2"/>
      <c r="AV271" s="2"/>
      <c r="AW271" s="2"/>
      <c r="AX271" s="2"/>
      <c r="AY271" s="2"/>
      <c r="AZ271" s="2"/>
    </row>
    <row r="272" ht="30.0" customHeight="1">
      <c r="A272" s="645">
        <v>259.0</v>
      </c>
      <c r="B272" s="646" t="str">
        <f>IF('基本情報入力シート'!C297="","",'基本情報入力シート'!C297)</f>
        <v/>
      </c>
      <c r="C272" s="40"/>
      <c r="D272" s="40"/>
      <c r="E272" s="40"/>
      <c r="F272" s="40"/>
      <c r="G272" s="40"/>
      <c r="H272" s="40"/>
      <c r="I272" s="56"/>
      <c r="J272" s="647" t="str">
        <f>IF('基本情報入力シート'!M297="","",'基本情報入力シート'!M297)</f>
        <v/>
      </c>
      <c r="K272" s="647" t="str">
        <f>IF('基本情報入力シート'!R297="","",'基本情報入力シート'!R297)</f>
        <v/>
      </c>
      <c r="L272" s="647" t="str">
        <f>IF('基本情報入力シート'!W297="","",'基本情報入力シート'!W297)</f>
        <v/>
      </c>
      <c r="M272" s="647" t="str">
        <f>IF('基本情報入力シート'!X297="","",'基本情報入力シート'!X297)</f>
        <v/>
      </c>
      <c r="N272" s="648" t="str">
        <f>IF('基本情報入力シート'!Y297="","",'基本情報入力シート'!Y297)</f>
        <v/>
      </c>
      <c r="O272" s="649"/>
      <c r="P272" s="650"/>
      <c r="Q272" s="651"/>
      <c r="R272" s="56"/>
      <c r="S272" s="652" t="str">
        <f>IFERROR(ROUNDDOWN(Q272*VLOOKUP(N272,'【参考】数式用'!$AR$2:$AW$50,MATCH(P272,'【参考】数式用'!$AT$4:$AW$4)+2,FALSE)*0.5, 0), "")</f>
        <v/>
      </c>
      <c r="T272" s="653"/>
      <c r="U272" s="654" t="str">
        <f>IFERROR(IF(AG272&lt;&gt;"",Q272*VLOOKUP(N272,'【参考】数式用'!$AG$2:$AL$50,MATCH(P272,'【参考】数式用'!$AI$4:$AL$4,0)+2,0), ""), "")</f>
        <v/>
      </c>
      <c r="V272" s="655"/>
      <c r="W272" s="656"/>
      <c r="X272" s="41"/>
      <c r="Y272" s="657"/>
      <c r="Z272" s="658"/>
      <c r="AA272" s="654" t="str">
        <f>IFERROR(IF(Y272="ー", "", ROUNDDOWN(Z272*VLOOKUP(N272,'【参考】数式用'!$AR$2:$AW$50,MATCH(Y272,'【参考】数式用'!$AT$4:$AW$4)+2,FALSE)*0.5, 0)), "")</f>
        <v/>
      </c>
      <c r="AB272" s="659"/>
      <c r="AC272" s="651" t="str">
        <f>IFERROR(IF(AG272&lt;&gt;"",Z272*VLOOKUP(N272,'【参考】数式用'!$AG$2:$AL$50,MATCH(Y272,'【参考】数式用'!$AI$4:$AL$4,0)+2,0), ""), "")</f>
        <v/>
      </c>
      <c r="AD272" s="56"/>
      <c r="AE272" s="660"/>
      <c r="AF272" s="661"/>
      <c r="AG272" s="618" t="str">
        <f>IFERROR(VLOOKUP(O272, '【参考】数式用'!$AY$5:$AY$13, 1, FALSE), "")</f>
        <v/>
      </c>
      <c r="AH272" s="619" t="str">
        <f>IFERROR(VLOOKUP(N272, '【参考】数式用'!$BA$2:$BB$50, 2, FALSE), "")</f>
        <v/>
      </c>
      <c r="AI272" s="620" t="str">
        <f t="shared" si="1"/>
        <v/>
      </c>
      <c r="AJ272" s="621" t="str">
        <f t="shared" si="2"/>
        <v/>
      </c>
      <c r="AK272" s="622"/>
      <c r="AL272" s="622"/>
      <c r="AM272" s="514"/>
      <c r="AN272" s="514"/>
      <c r="AO272" s="514"/>
      <c r="AP272" s="514"/>
      <c r="AQ272" s="514"/>
      <c r="AR272" s="514"/>
      <c r="AS272" s="514"/>
      <c r="AT272" s="514"/>
      <c r="AU272" s="2"/>
      <c r="AV272" s="2"/>
      <c r="AW272" s="2"/>
      <c r="AX272" s="2"/>
      <c r="AY272" s="2"/>
      <c r="AZ272" s="2"/>
    </row>
    <row r="273" ht="30.0" customHeight="1">
      <c r="A273" s="645">
        <v>260.0</v>
      </c>
      <c r="B273" s="646" t="str">
        <f>IF('基本情報入力シート'!C298="","",'基本情報入力シート'!C298)</f>
        <v/>
      </c>
      <c r="C273" s="40"/>
      <c r="D273" s="40"/>
      <c r="E273" s="40"/>
      <c r="F273" s="40"/>
      <c r="G273" s="40"/>
      <c r="H273" s="40"/>
      <c r="I273" s="56"/>
      <c r="J273" s="647" t="str">
        <f>IF('基本情報入力シート'!M298="","",'基本情報入力シート'!M298)</f>
        <v/>
      </c>
      <c r="K273" s="647" t="str">
        <f>IF('基本情報入力シート'!R298="","",'基本情報入力シート'!R298)</f>
        <v/>
      </c>
      <c r="L273" s="647" t="str">
        <f>IF('基本情報入力シート'!W298="","",'基本情報入力シート'!W298)</f>
        <v/>
      </c>
      <c r="M273" s="647" t="str">
        <f>IF('基本情報入力シート'!X298="","",'基本情報入力シート'!X298)</f>
        <v/>
      </c>
      <c r="N273" s="648" t="str">
        <f>IF('基本情報入力シート'!Y298="","",'基本情報入力シート'!Y298)</f>
        <v/>
      </c>
      <c r="O273" s="649"/>
      <c r="P273" s="650"/>
      <c r="Q273" s="651"/>
      <c r="R273" s="56"/>
      <c r="S273" s="652" t="str">
        <f>IFERROR(ROUNDDOWN(Q273*VLOOKUP(N273,'【参考】数式用'!$AR$2:$AW$50,MATCH(P273,'【参考】数式用'!$AT$4:$AW$4)+2,FALSE)*0.5, 0), "")</f>
        <v/>
      </c>
      <c r="T273" s="653"/>
      <c r="U273" s="654" t="str">
        <f>IFERROR(IF(AG273&lt;&gt;"",Q273*VLOOKUP(N273,'【参考】数式用'!$AG$2:$AL$50,MATCH(P273,'【参考】数式用'!$AI$4:$AL$4,0)+2,0), ""), "")</f>
        <v/>
      </c>
      <c r="V273" s="655"/>
      <c r="W273" s="656"/>
      <c r="X273" s="41"/>
      <c r="Y273" s="657"/>
      <c r="Z273" s="658"/>
      <c r="AA273" s="654" t="str">
        <f>IFERROR(IF(Y273="ー", "", ROUNDDOWN(Z273*VLOOKUP(N273,'【参考】数式用'!$AR$2:$AW$50,MATCH(Y273,'【参考】数式用'!$AT$4:$AW$4)+2,FALSE)*0.5, 0)), "")</f>
        <v/>
      </c>
      <c r="AB273" s="659"/>
      <c r="AC273" s="651" t="str">
        <f>IFERROR(IF(AG273&lt;&gt;"",Z273*VLOOKUP(N273,'【参考】数式用'!$AG$2:$AL$50,MATCH(Y273,'【参考】数式用'!$AI$4:$AL$4,0)+2,0), ""), "")</f>
        <v/>
      </c>
      <c r="AD273" s="56"/>
      <c r="AE273" s="660"/>
      <c r="AF273" s="661"/>
      <c r="AG273" s="618" t="str">
        <f>IFERROR(VLOOKUP(O273, '【参考】数式用'!$AY$5:$AY$13, 1, FALSE), "")</f>
        <v/>
      </c>
      <c r="AH273" s="619" t="str">
        <f>IFERROR(VLOOKUP(N273, '【参考】数式用'!$BA$2:$BB$50, 2, FALSE), "")</f>
        <v/>
      </c>
      <c r="AI273" s="620" t="str">
        <f t="shared" si="1"/>
        <v/>
      </c>
      <c r="AJ273" s="621" t="str">
        <f t="shared" si="2"/>
        <v/>
      </c>
      <c r="AK273" s="622"/>
      <c r="AL273" s="622"/>
      <c r="AM273" s="514"/>
      <c r="AN273" s="514"/>
      <c r="AO273" s="514"/>
      <c r="AP273" s="514"/>
      <c r="AQ273" s="514"/>
      <c r="AR273" s="514"/>
      <c r="AS273" s="514"/>
      <c r="AT273" s="514"/>
      <c r="AU273" s="2"/>
      <c r="AV273" s="2"/>
      <c r="AW273" s="2"/>
      <c r="AX273" s="2"/>
      <c r="AY273" s="2"/>
      <c r="AZ273" s="2"/>
    </row>
    <row r="274" ht="30.0" customHeight="1">
      <c r="A274" s="645">
        <v>261.0</v>
      </c>
      <c r="B274" s="646" t="str">
        <f>IF('基本情報入力シート'!C299="","",'基本情報入力シート'!C299)</f>
        <v/>
      </c>
      <c r="C274" s="40"/>
      <c r="D274" s="40"/>
      <c r="E274" s="40"/>
      <c r="F274" s="40"/>
      <c r="G274" s="40"/>
      <c r="H274" s="40"/>
      <c r="I274" s="56"/>
      <c r="J274" s="647" t="str">
        <f>IF('基本情報入力シート'!M299="","",'基本情報入力シート'!M299)</f>
        <v/>
      </c>
      <c r="K274" s="647" t="str">
        <f>IF('基本情報入力シート'!R299="","",'基本情報入力シート'!R299)</f>
        <v/>
      </c>
      <c r="L274" s="647" t="str">
        <f>IF('基本情報入力シート'!W299="","",'基本情報入力シート'!W299)</f>
        <v/>
      </c>
      <c r="M274" s="647" t="str">
        <f>IF('基本情報入力シート'!X299="","",'基本情報入力シート'!X299)</f>
        <v/>
      </c>
      <c r="N274" s="648" t="str">
        <f>IF('基本情報入力シート'!Y299="","",'基本情報入力シート'!Y299)</f>
        <v/>
      </c>
      <c r="O274" s="649"/>
      <c r="P274" s="650"/>
      <c r="Q274" s="651"/>
      <c r="R274" s="56"/>
      <c r="S274" s="652" t="str">
        <f>IFERROR(ROUNDDOWN(Q274*VLOOKUP(N274,'【参考】数式用'!$AR$2:$AW$50,MATCH(P274,'【参考】数式用'!$AT$4:$AW$4)+2,FALSE)*0.5, 0), "")</f>
        <v/>
      </c>
      <c r="T274" s="653"/>
      <c r="U274" s="654" t="str">
        <f>IFERROR(IF(AG274&lt;&gt;"",Q274*VLOOKUP(N274,'【参考】数式用'!$AG$2:$AL$50,MATCH(P274,'【参考】数式用'!$AI$4:$AL$4,0)+2,0), ""), "")</f>
        <v/>
      </c>
      <c r="V274" s="655"/>
      <c r="W274" s="656"/>
      <c r="X274" s="41"/>
      <c r="Y274" s="657"/>
      <c r="Z274" s="658"/>
      <c r="AA274" s="654" t="str">
        <f>IFERROR(IF(Y274="ー", "", ROUNDDOWN(Z274*VLOOKUP(N274,'【参考】数式用'!$AR$2:$AW$50,MATCH(Y274,'【参考】数式用'!$AT$4:$AW$4)+2,FALSE)*0.5, 0)), "")</f>
        <v/>
      </c>
      <c r="AB274" s="659"/>
      <c r="AC274" s="651" t="str">
        <f>IFERROR(IF(AG274&lt;&gt;"",Z274*VLOOKUP(N274,'【参考】数式用'!$AG$2:$AL$50,MATCH(Y274,'【参考】数式用'!$AI$4:$AL$4,0)+2,0), ""), "")</f>
        <v/>
      </c>
      <c r="AD274" s="56"/>
      <c r="AE274" s="660"/>
      <c r="AF274" s="661"/>
      <c r="AG274" s="618" t="str">
        <f>IFERROR(VLOOKUP(O274, '【参考】数式用'!$AY$5:$AY$13, 1, FALSE), "")</f>
        <v/>
      </c>
      <c r="AH274" s="619" t="str">
        <f>IFERROR(VLOOKUP(N274, '【参考】数式用'!$BA$2:$BB$50, 2, FALSE), "")</f>
        <v/>
      </c>
      <c r="AI274" s="620" t="str">
        <f t="shared" si="1"/>
        <v/>
      </c>
      <c r="AJ274" s="621" t="str">
        <f t="shared" si="2"/>
        <v/>
      </c>
      <c r="AK274" s="622"/>
      <c r="AL274" s="622"/>
      <c r="AM274" s="514"/>
      <c r="AN274" s="514"/>
      <c r="AO274" s="514"/>
      <c r="AP274" s="514"/>
      <c r="AQ274" s="514"/>
      <c r="AR274" s="514"/>
      <c r="AS274" s="514"/>
      <c r="AT274" s="514"/>
      <c r="AU274" s="2"/>
      <c r="AV274" s="2"/>
      <c r="AW274" s="2"/>
      <c r="AX274" s="2"/>
      <c r="AY274" s="2"/>
      <c r="AZ274" s="2"/>
    </row>
    <row r="275" ht="30.0" customHeight="1">
      <c r="A275" s="645">
        <v>262.0</v>
      </c>
      <c r="B275" s="646" t="str">
        <f>IF('基本情報入力シート'!C300="","",'基本情報入力シート'!C300)</f>
        <v/>
      </c>
      <c r="C275" s="40"/>
      <c r="D275" s="40"/>
      <c r="E275" s="40"/>
      <c r="F275" s="40"/>
      <c r="G275" s="40"/>
      <c r="H275" s="40"/>
      <c r="I275" s="56"/>
      <c r="J275" s="647" t="str">
        <f>IF('基本情報入力シート'!M300="","",'基本情報入力シート'!M300)</f>
        <v/>
      </c>
      <c r="K275" s="647" t="str">
        <f>IF('基本情報入力シート'!R300="","",'基本情報入力シート'!R300)</f>
        <v/>
      </c>
      <c r="L275" s="647" t="str">
        <f>IF('基本情報入力シート'!W300="","",'基本情報入力シート'!W300)</f>
        <v/>
      </c>
      <c r="M275" s="647" t="str">
        <f>IF('基本情報入力シート'!X300="","",'基本情報入力シート'!X300)</f>
        <v/>
      </c>
      <c r="N275" s="648" t="str">
        <f>IF('基本情報入力シート'!Y300="","",'基本情報入力シート'!Y300)</f>
        <v/>
      </c>
      <c r="O275" s="649"/>
      <c r="P275" s="650"/>
      <c r="Q275" s="651"/>
      <c r="R275" s="56"/>
      <c r="S275" s="652" t="str">
        <f>IFERROR(ROUNDDOWN(Q275*VLOOKUP(N275,'【参考】数式用'!$AR$2:$AW$50,MATCH(P275,'【参考】数式用'!$AT$4:$AW$4)+2,FALSE)*0.5, 0), "")</f>
        <v/>
      </c>
      <c r="T275" s="653"/>
      <c r="U275" s="654" t="str">
        <f>IFERROR(IF(AG275&lt;&gt;"",Q275*VLOOKUP(N275,'【参考】数式用'!$AG$2:$AL$50,MATCH(P275,'【参考】数式用'!$AI$4:$AL$4,0)+2,0), ""), "")</f>
        <v/>
      </c>
      <c r="V275" s="655"/>
      <c r="W275" s="656"/>
      <c r="X275" s="41"/>
      <c r="Y275" s="657"/>
      <c r="Z275" s="658"/>
      <c r="AA275" s="654" t="str">
        <f>IFERROR(IF(Y275="ー", "", ROUNDDOWN(Z275*VLOOKUP(N275,'【参考】数式用'!$AR$2:$AW$50,MATCH(Y275,'【参考】数式用'!$AT$4:$AW$4)+2,FALSE)*0.5, 0)), "")</f>
        <v/>
      </c>
      <c r="AB275" s="659"/>
      <c r="AC275" s="651" t="str">
        <f>IFERROR(IF(AG275&lt;&gt;"",Z275*VLOOKUP(N275,'【参考】数式用'!$AG$2:$AL$50,MATCH(Y275,'【参考】数式用'!$AI$4:$AL$4,0)+2,0), ""), "")</f>
        <v/>
      </c>
      <c r="AD275" s="56"/>
      <c r="AE275" s="660"/>
      <c r="AF275" s="661"/>
      <c r="AG275" s="618" t="str">
        <f>IFERROR(VLOOKUP(O275, '【参考】数式用'!$AY$5:$AY$13, 1, FALSE), "")</f>
        <v/>
      </c>
      <c r="AH275" s="619" t="str">
        <f>IFERROR(VLOOKUP(N275, '【参考】数式用'!$BA$2:$BB$50, 2, FALSE), "")</f>
        <v/>
      </c>
      <c r="AI275" s="620" t="str">
        <f t="shared" si="1"/>
        <v/>
      </c>
      <c r="AJ275" s="621" t="str">
        <f t="shared" si="2"/>
        <v/>
      </c>
      <c r="AK275" s="622"/>
      <c r="AL275" s="622"/>
      <c r="AM275" s="514"/>
      <c r="AN275" s="514"/>
      <c r="AO275" s="514"/>
      <c r="AP275" s="514"/>
      <c r="AQ275" s="514"/>
      <c r="AR275" s="514"/>
      <c r="AS275" s="514"/>
      <c r="AT275" s="514"/>
      <c r="AU275" s="2"/>
      <c r="AV275" s="2"/>
      <c r="AW275" s="2"/>
      <c r="AX275" s="2"/>
      <c r="AY275" s="2"/>
      <c r="AZ275" s="2"/>
    </row>
    <row r="276" ht="30.0" customHeight="1">
      <c r="A276" s="645">
        <v>263.0</v>
      </c>
      <c r="B276" s="646" t="str">
        <f>IF('基本情報入力シート'!C301="","",'基本情報入力シート'!C301)</f>
        <v/>
      </c>
      <c r="C276" s="40"/>
      <c r="D276" s="40"/>
      <c r="E276" s="40"/>
      <c r="F276" s="40"/>
      <c r="G276" s="40"/>
      <c r="H276" s="40"/>
      <c r="I276" s="56"/>
      <c r="J276" s="647" t="str">
        <f>IF('基本情報入力シート'!M301="","",'基本情報入力シート'!M301)</f>
        <v/>
      </c>
      <c r="K276" s="647" t="str">
        <f>IF('基本情報入力シート'!R301="","",'基本情報入力シート'!R301)</f>
        <v/>
      </c>
      <c r="L276" s="647" t="str">
        <f>IF('基本情報入力シート'!W301="","",'基本情報入力シート'!W301)</f>
        <v/>
      </c>
      <c r="M276" s="647" t="str">
        <f>IF('基本情報入力シート'!X301="","",'基本情報入力シート'!X301)</f>
        <v/>
      </c>
      <c r="N276" s="648" t="str">
        <f>IF('基本情報入力シート'!Y301="","",'基本情報入力シート'!Y301)</f>
        <v/>
      </c>
      <c r="O276" s="649"/>
      <c r="P276" s="650"/>
      <c r="Q276" s="651"/>
      <c r="R276" s="56"/>
      <c r="S276" s="652" t="str">
        <f>IFERROR(ROUNDDOWN(Q276*VLOOKUP(N276,'【参考】数式用'!$AR$2:$AW$50,MATCH(P276,'【参考】数式用'!$AT$4:$AW$4)+2,FALSE)*0.5, 0), "")</f>
        <v/>
      </c>
      <c r="T276" s="653"/>
      <c r="U276" s="654" t="str">
        <f>IFERROR(IF(AG276&lt;&gt;"",Q276*VLOOKUP(N276,'【参考】数式用'!$AG$2:$AL$50,MATCH(P276,'【参考】数式用'!$AI$4:$AL$4,0)+2,0), ""), "")</f>
        <v/>
      </c>
      <c r="V276" s="655"/>
      <c r="W276" s="656"/>
      <c r="X276" s="41"/>
      <c r="Y276" s="657"/>
      <c r="Z276" s="658"/>
      <c r="AA276" s="654" t="str">
        <f>IFERROR(IF(Y276="ー", "", ROUNDDOWN(Z276*VLOOKUP(N276,'【参考】数式用'!$AR$2:$AW$50,MATCH(Y276,'【参考】数式用'!$AT$4:$AW$4)+2,FALSE)*0.5, 0)), "")</f>
        <v/>
      </c>
      <c r="AB276" s="659"/>
      <c r="AC276" s="651" t="str">
        <f>IFERROR(IF(AG276&lt;&gt;"",Z276*VLOOKUP(N276,'【参考】数式用'!$AG$2:$AL$50,MATCH(Y276,'【参考】数式用'!$AI$4:$AL$4,0)+2,0), ""), "")</f>
        <v/>
      </c>
      <c r="AD276" s="56"/>
      <c r="AE276" s="660"/>
      <c r="AF276" s="661"/>
      <c r="AG276" s="618" t="str">
        <f>IFERROR(VLOOKUP(O276, '【参考】数式用'!$AY$5:$AY$13, 1, FALSE), "")</f>
        <v/>
      </c>
      <c r="AH276" s="619" t="str">
        <f>IFERROR(VLOOKUP(N276, '【参考】数式用'!$BA$2:$BB$50, 2, FALSE), "")</f>
        <v/>
      </c>
      <c r="AI276" s="620" t="str">
        <f t="shared" si="1"/>
        <v/>
      </c>
      <c r="AJ276" s="621" t="str">
        <f t="shared" si="2"/>
        <v/>
      </c>
      <c r="AK276" s="622"/>
      <c r="AL276" s="622"/>
      <c r="AM276" s="514"/>
      <c r="AN276" s="514"/>
      <c r="AO276" s="514"/>
      <c r="AP276" s="514"/>
      <c r="AQ276" s="514"/>
      <c r="AR276" s="514"/>
      <c r="AS276" s="514"/>
      <c r="AT276" s="514"/>
      <c r="AU276" s="2"/>
      <c r="AV276" s="2"/>
      <c r="AW276" s="2"/>
      <c r="AX276" s="2"/>
      <c r="AY276" s="2"/>
      <c r="AZ276" s="2"/>
    </row>
    <row r="277" ht="30.0" customHeight="1">
      <c r="A277" s="645">
        <v>264.0</v>
      </c>
      <c r="B277" s="646" t="str">
        <f>IF('基本情報入力シート'!C302="","",'基本情報入力シート'!C302)</f>
        <v/>
      </c>
      <c r="C277" s="40"/>
      <c r="D277" s="40"/>
      <c r="E277" s="40"/>
      <c r="F277" s="40"/>
      <c r="G277" s="40"/>
      <c r="H277" s="40"/>
      <c r="I277" s="56"/>
      <c r="J277" s="647" t="str">
        <f>IF('基本情報入力シート'!M302="","",'基本情報入力シート'!M302)</f>
        <v/>
      </c>
      <c r="K277" s="647" t="str">
        <f>IF('基本情報入力シート'!R302="","",'基本情報入力シート'!R302)</f>
        <v/>
      </c>
      <c r="L277" s="647" t="str">
        <f>IF('基本情報入力シート'!W302="","",'基本情報入力シート'!W302)</f>
        <v/>
      </c>
      <c r="M277" s="647" t="str">
        <f>IF('基本情報入力シート'!X302="","",'基本情報入力シート'!X302)</f>
        <v/>
      </c>
      <c r="N277" s="648" t="str">
        <f>IF('基本情報入力シート'!Y302="","",'基本情報入力シート'!Y302)</f>
        <v/>
      </c>
      <c r="O277" s="649"/>
      <c r="P277" s="650"/>
      <c r="Q277" s="651"/>
      <c r="R277" s="56"/>
      <c r="S277" s="652" t="str">
        <f>IFERROR(ROUNDDOWN(Q277*VLOOKUP(N277,'【参考】数式用'!$AR$2:$AW$50,MATCH(P277,'【参考】数式用'!$AT$4:$AW$4)+2,FALSE)*0.5, 0), "")</f>
        <v/>
      </c>
      <c r="T277" s="653"/>
      <c r="U277" s="654" t="str">
        <f>IFERROR(IF(AG277&lt;&gt;"",Q277*VLOOKUP(N277,'【参考】数式用'!$AG$2:$AL$50,MATCH(P277,'【参考】数式用'!$AI$4:$AL$4,0)+2,0), ""), "")</f>
        <v/>
      </c>
      <c r="V277" s="655"/>
      <c r="W277" s="656"/>
      <c r="X277" s="41"/>
      <c r="Y277" s="657"/>
      <c r="Z277" s="658"/>
      <c r="AA277" s="654" t="str">
        <f>IFERROR(IF(Y277="ー", "", ROUNDDOWN(Z277*VLOOKUP(N277,'【参考】数式用'!$AR$2:$AW$50,MATCH(Y277,'【参考】数式用'!$AT$4:$AW$4)+2,FALSE)*0.5, 0)), "")</f>
        <v/>
      </c>
      <c r="AB277" s="659"/>
      <c r="AC277" s="651" t="str">
        <f>IFERROR(IF(AG277&lt;&gt;"",Z277*VLOOKUP(N277,'【参考】数式用'!$AG$2:$AL$50,MATCH(Y277,'【参考】数式用'!$AI$4:$AL$4,0)+2,0), ""), "")</f>
        <v/>
      </c>
      <c r="AD277" s="56"/>
      <c r="AE277" s="660"/>
      <c r="AF277" s="661"/>
      <c r="AG277" s="618" t="str">
        <f>IFERROR(VLOOKUP(O277, '【参考】数式用'!$AY$5:$AY$13, 1, FALSE), "")</f>
        <v/>
      </c>
      <c r="AH277" s="619" t="str">
        <f>IFERROR(VLOOKUP(N277, '【参考】数式用'!$BA$2:$BB$50, 2, FALSE), "")</f>
        <v/>
      </c>
      <c r="AI277" s="620" t="str">
        <f t="shared" si="1"/>
        <v/>
      </c>
      <c r="AJ277" s="621" t="str">
        <f t="shared" si="2"/>
        <v/>
      </c>
      <c r="AK277" s="622"/>
      <c r="AL277" s="622"/>
      <c r="AM277" s="514"/>
      <c r="AN277" s="514"/>
      <c r="AO277" s="514"/>
      <c r="AP277" s="514"/>
      <c r="AQ277" s="514"/>
      <c r="AR277" s="514"/>
      <c r="AS277" s="514"/>
      <c r="AT277" s="514"/>
      <c r="AU277" s="2"/>
      <c r="AV277" s="2"/>
      <c r="AW277" s="2"/>
      <c r="AX277" s="2"/>
      <c r="AY277" s="2"/>
      <c r="AZ277" s="2"/>
    </row>
    <row r="278" ht="30.0" customHeight="1">
      <c r="A278" s="645">
        <v>265.0</v>
      </c>
      <c r="B278" s="646" t="str">
        <f>IF('基本情報入力シート'!C303="","",'基本情報入力シート'!C303)</f>
        <v/>
      </c>
      <c r="C278" s="40"/>
      <c r="D278" s="40"/>
      <c r="E278" s="40"/>
      <c r="F278" s="40"/>
      <c r="G278" s="40"/>
      <c r="H278" s="40"/>
      <c r="I278" s="56"/>
      <c r="J278" s="647" t="str">
        <f>IF('基本情報入力シート'!M303="","",'基本情報入力シート'!M303)</f>
        <v/>
      </c>
      <c r="K278" s="647" t="str">
        <f>IF('基本情報入力シート'!R303="","",'基本情報入力シート'!R303)</f>
        <v/>
      </c>
      <c r="L278" s="647" t="str">
        <f>IF('基本情報入力シート'!W303="","",'基本情報入力シート'!W303)</f>
        <v/>
      </c>
      <c r="M278" s="647" t="str">
        <f>IF('基本情報入力シート'!X303="","",'基本情報入力シート'!X303)</f>
        <v/>
      </c>
      <c r="N278" s="648" t="str">
        <f>IF('基本情報入力シート'!Y303="","",'基本情報入力シート'!Y303)</f>
        <v/>
      </c>
      <c r="O278" s="649"/>
      <c r="P278" s="650"/>
      <c r="Q278" s="651"/>
      <c r="R278" s="56"/>
      <c r="S278" s="652" t="str">
        <f>IFERROR(ROUNDDOWN(Q278*VLOOKUP(N278,'【参考】数式用'!$AR$2:$AW$50,MATCH(P278,'【参考】数式用'!$AT$4:$AW$4)+2,FALSE)*0.5, 0), "")</f>
        <v/>
      </c>
      <c r="T278" s="653"/>
      <c r="U278" s="654" t="str">
        <f>IFERROR(IF(AG278&lt;&gt;"",Q278*VLOOKUP(N278,'【参考】数式用'!$AG$2:$AL$50,MATCH(P278,'【参考】数式用'!$AI$4:$AL$4,0)+2,0), ""), "")</f>
        <v/>
      </c>
      <c r="V278" s="655"/>
      <c r="W278" s="656"/>
      <c r="X278" s="41"/>
      <c r="Y278" s="657"/>
      <c r="Z278" s="658"/>
      <c r="AA278" s="654" t="str">
        <f>IFERROR(IF(Y278="ー", "", ROUNDDOWN(Z278*VLOOKUP(N278,'【参考】数式用'!$AR$2:$AW$50,MATCH(Y278,'【参考】数式用'!$AT$4:$AW$4)+2,FALSE)*0.5, 0)), "")</f>
        <v/>
      </c>
      <c r="AB278" s="659"/>
      <c r="AC278" s="651" t="str">
        <f>IFERROR(IF(AG278&lt;&gt;"",Z278*VLOOKUP(N278,'【参考】数式用'!$AG$2:$AL$50,MATCH(Y278,'【参考】数式用'!$AI$4:$AL$4,0)+2,0), ""), "")</f>
        <v/>
      </c>
      <c r="AD278" s="56"/>
      <c r="AE278" s="660"/>
      <c r="AF278" s="661"/>
      <c r="AG278" s="618" t="str">
        <f>IFERROR(VLOOKUP(O278, '【参考】数式用'!$AY$5:$AY$13, 1, FALSE), "")</f>
        <v/>
      </c>
      <c r="AH278" s="619" t="str">
        <f>IFERROR(VLOOKUP(N278, '【参考】数式用'!$BA$2:$BB$50, 2, FALSE), "")</f>
        <v/>
      </c>
      <c r="AI278" s="620" t="str">
        <f t="shared" si="1"/>
        <v/>
      </c>
      <c r="AJ278" s="621" t="str">
        <f t="shared" si="2"/>
        <v/>
      </c>
      <c r="AK278" s="622"/>
      <c r="AL278" s="622"/>
      <c r="AM278" s="514"/>
      <c r="AN278" s="514"/>
      <c r="AO278" s="514"/>
      <c r="AP278" s="514"/>
      <c r="AQ278" s="514"/>
      <c r="AR278" s="514"/>
      <c r="AS278" s="514"/>
      <c r="AT278" s="514"/>
      <c r="AU278" s="2"/>
      <c r="AV278" s="2"/>
      <c r="AW278" s="2"/>
      <c r="AX278" s="2"/>
      <c r="AY278" s="2"/>
      <c r="AZ278" s="2"/>
    </row>
    <row r="279" ht="30.0" customHeight="1">
      <c r="A279" s="645">
        <v>266.0</v>
      </c>
      <c r="B279" s="646" t="str">
        <f>IF('基本情報入力シート'!C304="","",'基本情報入力シート'!C304)</f>
        <v/>
      </c>
      <c r="C279" s="40"/>
      <c r="D279" s="40"/>
      <c r="E279" s="40"/>
      <c r="F279" s="40"/>
      <c r="G279" s="40"/>
      <c r="H279" s="40"/>
      <c r="I279" s="56"/>
      <c r="J279" s="647" t="str">
        <f>IF('基本情報入力シート'!M304="","",'基本情報入力シート'!M304)</f>
        <v/>
      </c>
      <c r="K279" s="647" t="str">
        <f>IF('基本情報入力シート'!R304="","",'基本情報入力シート'!R304)</f>
        <v/>
      </c>
      <c r="L279" s="647" t="str">
        <f>IF('基本情報入力シート'!W304="","",'基本情報入力シート'!W304)</f>
        <v/>
      </c>
      <c r="M279" s="647" t="str">
        <f>IF('基本情報入力シート'!X304="","",'基本情報入力シート'!X304)</f>
        <v/>
      </c>
      <c r="N279" s="648" t="str">
        <f>IF('基本情報入力シート'!Y304="","",'基本情報入力シート'!Y304)</f>
        <v/>
      </c>
      <c r="O279" s="649"/>
      <c r="P279" s="650"/>
      <c r="Q279" s="651"/>
      <c r="R279" s="56"/>
      <c r="S279" s="652" t="str">
        <f>IFERROR(ROUNDDOWN(Q279*VLOOKUP(N279,'【参考】数式用'!$AR$2:$AW$50,MATCH(P279,'【参考】数式用'!$AT$4:$AW$4)+2,FALSE)*0.5, 0), "")</f>
        <v/>
      </c>
      <c r="T279" s="653"/>
      <c r="U279" s="654" t="str">
        <f>IFERROR(IF(AG279&lt;&gt;"",Q279*VLOOKUP(N279,'【参考】数式用'!$AG$2:$AL$50,MATCH(P279,'【参考】数式用'!$AI$4:$AL$4,0)+2,0), ""), "")</f>
        <v/>
      </c>
      <c r="V279" s="655"/>
      <c r="W279" s="656"/>
      <c r="X279" s="41"/>
      <c r="Y279" s="657"/>
      <c r="Z279" s="658"/>
      <c r="AA279" s="654" t="str">
        <f>IFERROR(IF(Y279="ー", "", ROUNDDOWN(Z279*VLOOKUP(N279,'【参考】数式用'!$AR$2:$AW$50,MATCH(Y279,'【参考】数式用'!$AT$4:$AW$4)+2,FALSE)*0.5, 0)), "")</f>
        <v/>
      </c>
      <c r="AB279" s="659"/>
      <c r="AC279" s="651" t="str">
        <f>IFERROR(IF(AG279&lt;&gt;"",Z279*VLOOKUP(N279,'【参考】数式用'!$AG$2:$AL$50,MATCH(Y279,'【参考】数式用'!$AI$4:$AL$4,0)+2,0), ""), "")</f>
        <v/>
      </c>
      <c r="AD279" s="56"/>
      <c r="AE279" s="660"/>
      <c r="AF279" s="661"/>
      <c r="AG279" s="618" t="str">
        <f>IFERROR(VLOOKUP(O279, '【参考】数式用'!$AY$5:$AY$13, 1, FALSE), "")</f>
        <v/>
      </c>
      <c r="AH279" s="619" t="str">
        <f>IFERROR(VLOOKUP(N279, '【参考】数式用'!$BA$2:$BB$50, 2, FALSE), "")</f>
        <v/>
      </c>
      <c r="AI279" s="620" t="str">
        <f t="shared" si="1"/>
        <v/>
      </c>
      <c r="AJ279" s="621" t="str">
        <f t="shared" si="2"/>
        <v/>
      </c>
      <c r="AK279" s="622"/>
      <c r="AL279" s="622"/>
      <c r="AM279" s="514"/>
      <c r="AN279" s="514"/>
      <c r="AO279" s="514"/>
      <c r="AP279" s="514"/>
      <c r="AQ279" s="514"/>
      <c r="AR279" s="514"/>
      <c r="AS279" s="514"/>
      <c r="AT279" s="514"/>
      <c r="AU279" s="2"/>
      <c r="AV279" s="2"/>
      <c r="AW279" s="2"/>
      <c r="AX279" s="2"/>
      <c r="AY279" s="2"/>
      <c r="AZ279" s="2"/>
    </row>
    <row r="280" ht="30.0" customHeight="1">
      <c r="A280" s="645">
        <v>267.0</v>
      </c>
      <c r="B280" s="646" t="str">
        <f>IF('基本情報入力シート'!C305="","",'基本情報入力シート'!C305)</f>
        <v/>
      </c>
      <c r="C280" s="40"/>
      <c r="D280" s="40"/>
      <c r="E280" s="40"/>
      <c r="F280" s="40"/>
      <c r="G280" s="40"/>
      <c r="H280" s="40"/>
      <c r="I280" s="56"/>
      <c r="J280" s="647" t="str">
        <f>IF('基本情報入力シート'!M305="","",'基本情報入力シート'!M305)</f>
        <v/>
      </c>
      <c r="K280" s="647" t="str">
        <f>IF('基本情報入力シート'!R305="","",'基本情報入力シート'!R305)</f>
        <v/>
      </c>
      <c r="L280" s="647" t="str">
        <f>IF('基本情報入力シート'!W305="","",'基本情報入力シート'!W305)</f>
        <v/>
      </c>
      <c r="M280" s="647" t="str">
        <f>IF('基本情報入力シート'!X305="","",'基本情報入力シート'!X305)</f>
        <v/>
      </c>
      <c r="N280" s="648" t="str">
        <f>IF('基本情報入力シート'!Y305="","",'基本情報入力シート'!Y305)</f>
        <v/>
      </c>
      <c r="O280" s="649"/>
      <c r="P280" s="650"/>
      <c r="Q280" s="651"/>
      <c r="R280" s="56"/>
      <c r="S280" s="652" t="str">
        <f>IFERROR(ROUNDDOWN(Q280*VLOOKUP(N280,'【参考】数式用'!$AR$2:$AW$50,MATCH(P280,'【参考】数式用'!$AT$4:$AW$4)+2,FALSE)*0.5, 0), "")</f>
        <v/>
      </c>
      <c r="T280" s="653"/>
      <c r="U280" s="654" t="str">
        <f>IFERROR(IF(AG280&lt;&gt;"",Q280*VLOOKUP(N280,'【参考】数式用'!$AG$2:$AL$50,MATCH(P280,'【参考】数式用'!$AI$4:$AL$4,0)+2,0), ""), "")</f>
        <v/>
      </c>
      <c r="V280" s="655"/>
      <c r="W280" s="656"/>
      <c r="X280" s="41"/>
      <c r="Y280" s="657"/>
      <c r="Z280" s="658"/>
      <c r="AA280" s="654" t="str">
        <f>IFERROR(IF(Y280="ー", "", ROUNDDOWN(Z280*VLOOKUP(N280,'【参考】数式用'!$AR$2:$AW$50,MATCH(Y280,'【参考】数式用'!$AT$4:$AW$4)+2,FALSE)*0.5, 0)), "")</f>
        <v/>
      </c>
      <c r="AB280" s="659"/>
      <c r="AC280" s="651" t="str">
        <f>IFERROR(IF(AG280&lt;&gt;"",Z280*VLOOKUP(N280,'【参考】数式用'!$AG$2:$AL$50,MATCH(Y280,'【参考】数式用'!$AI$4:$AL$4,0)+2,0), ""), "")</f>
        <v/>
      </c>
      <c r="AD280" s="56"/>
      <c r="AE280" s="660"/>
      <c r="AF280" s="661"/>
      <c r="AG280" s="618" t="str">
        <f>IFERROR(VLOOKUP(O280, '【参考】数式用'!$AY$5:$AY$13, 1, FALSE), "")</f>
        <v/>
      </c>
      <c r="AH280" s="619" t="str">
        <f>IFERROR(VLOOKUP(N280, '【参考】数式用'!$BA$2:$BB$50, 2, FALSE), "")</f>
        <v/>
      </c>
      <c r="AI280" s="620" t="str">
        <f t="shared" si="1"/>
        <v/>
      </c>
      <c r="AJ280" s="621" t="str">
        <f t="shared" si="2"/>
        <v/>
      </c>
      <c r="AK280" s="622"/>
      <c r="AL280" s="622"/>
      <c r="AM280" s="514"/>
      <c r="AN280" s="514"/>
      <c r="AO280" s="514"/>
      <c r="AP280" s="514"/>
      <c r="AQ280" s="514"/>
      <c r="AR280" s="514"/>
      <c r="AS280" s="514"/>
      <c r="AT280" s="514"/>
      <c r="AU280" s="2"/>
      <c r="AV280" s="2"/>
      <c r="AW280" s="2"/>
      <c r="AX280" s="2"/>
      <c r="AY280" s="2"/>
      <c r="AZ280" s="2"/>
    </row>
    <row r="281" ht="30.0" customHeight="1">
      <c r="A281" s="645">
        <v>268.0</v>
      </c>
      <c r="B281" s="646" t="str">
        <f>IF('基本情報入力シート'!C306="","",'基本情報入力シート'!C306)</f>
        <v/>
      </c>
      <c r="C281" s="40"/>
      <c r="D281" s="40"/>
      <c r="E281" s="40"/>
      <c r="F281" s="40"/>
      <c r="G281" s="40"/>
      <c r="H281" s="40"/>
      <c r="I281" s="56"/>
      <c r="J281" s="647" t="str">
        <f>IF('基本情報入力シート'!M306="","",'基本情報入力シート'!M306)</f>
        <v/>
      </c>
      <c r="K281" s="647" t="str">
        <f>IF('基本情報入力シート'!R306="","",'基本情報入力シート'!R306)</f>
        <v/>
      </c>
      <c r="L281" s="647" t="str">
        <f>IF('基本情報入力シート'!W306="","",'基本情報入力シート'!W306)</f>
        <v/>
      </c>
      <c r="M281" s="647" t="str">
        <f>IF('基本情報入力シート'!X306="","",'基本情報入力シート'!X306)</f>
        <v/>
      </c>
      <c r="N281" s="648" t="str">
        <f>IF('基本情報入力シート'!Y306="","",'基本情報入力シート'!Y306)</f>
        <v/>
      </c>
      <c r="O281" s="649"/>
      <c r="P281" s="650"/>
      <c r="Q281" s="651"/>
      <c r="R281" s="56"/>
      <c r="S281" s="652" t="str">
        <f>IFERROR(ROUNDDOWN(Q281*VLOOKUP(N281,'【参考】数式用'!$AR$2:$AW$50,MATCH(P281,'【参考】数式用'!$AT$4:$AW$4)+2,FALSE)*0.5, 0), "")</f>
        <v/>
      </c>
      <c r="T281" s="653"/>
      <c r="U281" s="654" t="str">
        <f>IFERROR(IF(AG281&lt;&gt;"",Q281*VLOOKUP(N281,'【参考】数式用'!$AG$2:$AL$50,MATCH(P281,'【参考】数式用'!$AI$4:$AL$4,0)+2,0), ""), "")</f>
        <v/>
      </c>
      <c r="V281" s="655"/>
      <c r="W281" s="656"/>
      <c r="X281" s="41"/>
      <c r="Y281" s="657"/>
      <c r="Z281" s="658"/>
      <c r="AA281" s="654" t="str">
        <f>IFERROR(IF(Y281="ー", "", ROUNDDOWN(Z281*VLOOKUP(N281,'【参考】数式用'!$AR$2:$AW$50,MATCH(Y281,'【参考】数式用'!$AT$4:$AW$4)+2,FALSE)*0.5, 0)), "")</f>
        <v/>
      </c>
      <c r="AB281" s="659"/>
      <c r="AC281" s="651" t="str">
        <f>IFERROR(IF(AG281&lt;&gt;"",Z281*VLOOKUP(N281,'【参考】数式用'!$AG$2:$AL$50,MATCH(Y281,'【参考】数式用'!$AI$4:$AL$4,0)+2,0), ""), "")</f>
        <v/>
      </c>
      <c r="AD281" s="56"/>
      <c r="AE281" s="660"/>
      <c r="AF281" s="661"/>
      <c r="AG281" s="618" t="str">
        <f>IFERROR(VLOOKUP(O281, '【参考】数式用'!$AY$5:$AY$13, 1, FALSE), "")</f>
        <v/>
      </c>
      <c r="AH281" s="619" t="str">
        <f>IFERROR(VLOOKUP(N281, '【参考】数式用'!$BA$2:$BB$50, 2, FALSE), "")</f>
        <v/>
      </c>
      <c r="AI281" s="620" t="str">
        <f t="shared" si="1"/>
        <v/>
      </c>
      <c r="AJ281" s="621" t="str">
        <f t="shared" si="2"/>
        <v/>
      </c>
      <c r="AK281" s="622"/>
      <c r="AL281" s="622"/>
      <c r="AM281" s="514"/>
      <c r="AN281" s="514"/>
      <c r="AO281" s="514"/>
      <c r="AP281" s="514"/>
      <c r="AQ281" s="514"/>
      <c r="AR281" s="514"/>
      <c r="AS281" s="514"/>
      <c r="AT281" s="514"/>
      <c r="AU281" s="2"/>
      <c r="AV281" s="2"/>
      <c r="AW281" s="2"/>
      <c r="AX281" s="2"/>
      <c r="AY281" s="2"/>
      <c r="AZ281" s="2"/>
    </row>
    <row r="282" ht="30.0" customHeight="1">
      <c r="A282" s="645">
        <v>269.0</v>
      </c>
      <c r="B282" s="646" t="str">
        <f>IF('基本情報入力シート'!C307="","",'基本情報入力シート'!C307)</f>
        <v/>
      </c>
      <c r="C282" s="40"/>
      <c r="D282" s="40"/>
      <c r="E282" s="40"/>
      <c r="F282" s="40"/>
      <c r="G282" s="40"/>
      <c r="H282" s="40"/>
      <c r="I282" s="56"/>
      <c r="J282" s="647" t="str">
        <f>IF('基本情報入力シート'!M307="","",'基本情報入力シート'!M307)</f>
        <v/>
      </c>
      <c r="K282" s="647" t="str">
        <f>IF('基本情報入力シート'!R307="","",'基本情報入力シート'!R307)</f>
        <v/>
      </c>
      <c r="L282" s="647" t="str">
        <f>IF('基本情報入力シート'!W307="","",'基本情報入力シート'!W307)</f>
        <v/>
      </c>
      <c r="M282" s="647" t="str">
        <f>IF('基本情報入力シート'!X307="","",'基本情報入力シート'!X307)</f>
        <v/>
      </c>
      <c r="N282" s="648" t="str">
        <f>IF('基本情報入力シート'!Y307="","",'基本情報入力シート'!Y307)</f>
        <v/>
      </c>
      <c r="O282" s="649"/>
      <c r="P282" s="650"/>
      <c r="Q282" s="651"/>
      <c r="R282" s="56"/>
      <c r="S282" s="652" t="str">
        <f>IFERROR(ROUNDDOWN(Q282*VLOOKUP(N282,'【参考】数式用'!$AR$2:$AW$50,MATCH(P282,'【参考】数式用'!$AT$4:$AW$4)+2,FALSE)*0.5, 0), "")</f>
        <v/>
      </c>
      <c r="T282" s="653"/>
      <c r="U282" s="654" t="str">
        <f>IFERROR(IF(AG282&lt;&gt;"",Q282*VLOOKUP(N282,'【参考】数式用'!$AG$2:$AL$50,MATCH(P282,'【参考】数式用'!$AI$4:$AL$4,0)+2,0), ""), "")</f>
        <v/>
      </c>
      <c r="V282" s="655"/>
      <c r="W282" s="656"/>
      <c r="X282" s="41"/>
      <c r="Y282" s="657"/>
      <c r="Z282" s="658"/>
      <c r="AA282" s="654" t="str">
        <f>IFERROR(IF(Y282="ー", "", ROUNDDOWN(Z282*VLOOKUP(N282,'【参考】数式用'!$AR$2:$AW$50,MATCH(Y282,'【参考】数式用'!$AT$4:$AW$4)+2,FALSE)*0.5, 0)), "")</f>
        <v/>
      </c>
      <c r="AB282" s="659"/>
      <c r="AC282" s="651" t="str">
        <f>IFERROR(IF(AG282&lt;&gt;"",Z282*VLOOKUP(N282,'【参考】数式用'!$AG$2:$AL$50,MATCH(Y282,'【参考】数式用'!$AI$4:$AL$4,0)+2,0), ""), "")</f>
        <v/>
      </c>
      <c r="AD282" s="56"/>
      <c r="AE282" s="660"/>
      <c r="AF282" s="661"/>
      <c r="AG282" s="618" t="str">
        <f>IFERROR(VLOOKUP(O282, '【参考】数式用'!$AY$5:$AY$13, 1, FALSE), "")</f>
        <v/>
      </c>
      <c r="AH282" s="619" t="str">
        <f>IFERROR(VLOOKUP(N282, '【参考】数式用'!$BA$2:$BB$50, 2, FALSE), "")</f>
        <v/>
      </c>
      <c r="AI282" s="620" t="str">
        <f t="shared" si="1"/>
        <v/>
      </c>
      <c r="AJ282" s="621" t="str">
        <f t="shared" si="2"/>
        <v/>
      </c>
      <c r="AK282" s="622"/>
      <c r="AL282" s="622"/>
      <c r="AM282" s="514"/>
      <c r="AN282" s="514"/>
      <c r="AO282" s="514"/>
      <c r="AP282" s="514"/>
      <c r="AQ282" s="514"/>
      <c r="AR282" s="514"/>
      <c r="AS282" s="514"/>
      <c r="AT282" s="514"/>
      <c r="AU282" s="2"/>
      <c r="AV282" s="2"/>
      <c r="AW282" s="2"/>
      <c r="AX282" s="2"/>
      <c r="AY282" s="2"/>
      <c r="AZ282" s="2"/>
    </row>
    <row r="283" ht="30.0" customHeight="1">
      <c r="A283" s="645">
        <v>270.0</v>
      </c>
      <c r="B283" s="646" t="str">
        <f>IF('基本情報入力シート'!C308="","",'基本情報入力シート'!C308)</f>
        <v/>
      </c>
      <c r="C283" s="40"/>
      <c r="D283" s="40"/>
      <c r="E283" s="40"/>
      <c r="F283" s="40"/>
      <c r="G283" s="40"/>
      <c r="H283" s="40"/>
      <c r="I283" s="56"/>
      <c r="J283" s="647" t="str">
        <f>IF('基本情報入力シート'!M308="","",'基本情報入力シート'!M308)</f>
        <v/>
      </c>
      <c r="K283" s="647" t="str">
        <f>IF('基本情報入力シート'!R308="","",'基本情報入力シート'!R308)</f>
        <v/>
      </c>
      <c r="L283" s="647" t="str">
        <f>IF('基本情報入力シート'!W308="","",'基本情報入力シート'!W308)</f>
        <v/>
      </c>
      <c r="M283" s="647" t="str">
        <f>IF('基本情報入力シート'!X308="","",'基本情報入力シート'!X308)</f>
        <v/>
      </c>
      <c r="N283" s="648" t="str">
        <f>IF('基本情報入力シート'!Y308="","",'基本情報入力シート'!Y308)</f>
        <v/>
      </c>
      <c r="O283" s="649"/>
      <c r="P283" s="650"/>
      <c r="Q283" s="651"/>
      <c r="R283" s="56"/>
      <c r="S283" s="652" t="str">
        <f>IFERROR(ROUNDDOWN(Q283*VLOOKUP(N283,'【参考】数式用'!$AR$2:$AW$50,MATCH(P283,'【参考】数式用'!$AT$4:$AW$4)+2,FALSE)*0.5, 0), "")</f>
        <v/>
      </c>
      <c r="T283" s="653"/>
      <c r="U283" s="654" t="str">
        <f>IFERROR(IF(AG283&lt;&gt;"",Q283*VLOOKUP(N283,'【参考】数式用'!$AG$2:$AL$50,MATCH(P283,'【参考】数式用'!$AI$4:$AL$4,0)+2,0), ""), "")</f>
        <v/>
      </c>
      <c r="V283" s="655"/>
      <c r="W283" s="656"/>
      <c r="X283" s="41"/>
      <c r="Y283" s="657"/>
      <c r="Z283" s="658"/>
      <c r="AA283" s="654" t="str">
        <f>IFERROR(IF(Y283="ー", "", ROUNDDOWN(Z283*VLOOKUP(N283,'【参考】数式用'!$AR$2:$AW$50,MATCH(Y283,'【参考】数式用'!$AT$4:$AW$4)+2,FALSE)*0.5, 0)), "")</f>
        <v/>
      </c>
      <c r="AB283" s="659"/>
      <c r="AC283" s="651" t="str">
        <f>IFERROR(IF(AG283&lt;&gt;"",Z283*VLOOKUP(N283,'【参考】数式用'!$AG$2:$AL$50,MATCH(Y283,'【参考】数式用'!$AI$4:$AL$4,0)+2,0), ""), "")</f>
        <v/>
      </c>
      <c r="AD283" s="56"/>
      <c r="AE283" s="660"/>
      <c r="AF283" s="661"/>
      <c r="AG283" s="618" t="str">
        <f>IFERROR(VLOOKUP(O283, '【参考】数式用'!$AY$5:$AY$13, 1, FALSE), "")</f>
        <v/>
      </c>
      <c r="AH283" s="619" t="str">
        <f>IFERROR(VLOOKUP(N283, '【参考】数式用'!$BA$2:$BB$50, 2, FALSE), "")</f>
        <v/>
      </c>
      <c r="AI283" s="620" t="str">
        <f t="shared" si="1"/>
        <v/>
      </c>
      <c r="AJ283" s="621" t="str">
        <f t="shared" si="2"/>
        <v/>
      </c>
      <c r="AK283" s="622"/>
      <c r="AL283" s="622"/>
      <c r="AM283" s="514"/>
      <c r="AN283" s="514"/>
      <c r="AO283" s="514"/>
      <c r="AP283" s="514"/>
      <c r="AQ283" s="514"/>
      <c r="AR283" s="514"/>
      <c r="AS283" s="514"/>
      <c r="AT283" s="514"/>
      <c r="AU283" s="2"/>
      <c r="AV283" s="2"/>
      <c r="AW283" s="2"/>
      <c r="AX283" s="2"/>
      <c r="AY283" s="2"/>
      <c r="AZ283" s="2"/>
    </row>
    <row r="284" ht="30.0" customHeight="1">
      <c r="A284" s="645">
        <v>271.0</v>
      </c>
      <c r="B284" s="646" t="str">
        <f>IF('基本情報入力シート'!C309="","",'基本情報入力シート'!C309)</f>
        <v/>
      </c>
      <c r="C284" s="40"/>
      <c r="D284" s="40"/>
      <c r="E284" s="40"/>
      <c r="F284" s="40"/>
      <c r="G284" s="40"/>
      <c r="H284" s="40"/>
      <c r="I284" s="56"/>
      <c r="J284" s="647" t="str">
        <f>IF('基本情報入力シート'!M309="","",'基本情報入力シート'!M309)</f>
        <v/>
      </c>
      <c r="K284" s="647" t="str">
        <f>IF('基本情報入力シート'!R309="","",'基本情報入力シート'!R309)</f>
        <v/>
      </c>
      <c r="L284" s="647" t="str">
        <f>IF('基本情報入力シート'!W309="","",'基本情報入力シート'!W309)</f>
        <v/>
      </c>
      <c r="M284" s="647" t="str">
        <f>IF('基本情報入力シート'!X309="","",'基本情報入力シート'!X309)</f>
        <v/>
      </c>
      <c r="N284" s="648" t="str">
        <f>IF('基本情報入力シート'!Y309="","",'基本情報入力シート'!Y309)</f>
        <v/>
      </c>
      <c r="O284" s="649"/>
      <c r="P284" s="650"/>
      <c r="Q284" s="651"/>
      <c r="R284" s="56"/>
      <c r="S284" s="652" t="str">
        <f>IFERROR(ROUNDDOWN(Q284*VLOOKUP(N284,'【参考】数式用'!$AR$2:$AW$50,MATCH(P284,'【参考】数式用'!$AT$4:$AW$4)+2,FALSE)*0.5, 0), "")</f>
        <v/>
      </c>
      <c r="T284" s="653"/>
      <c r="U284" s="654" t="str">
        <f>IFERROR(IF(AG284&lt;&gt;"",Q284*VLOOKUP(N284,'【参考】数式用'!$AG$2:$AL$50,MATCH(P284,'【参考】数式用'!$AI$4:$AL$4,0)+2,0), ""), "")</f>
        <v/>
      </c>
      <c r="V284" s="655"/>
      <c r="W284" s="656"/>
      <c r="X284" s="41"/>
      <c r="Y284" s="657"/>
      <c r="Z284" s="658"/>
      <c r="AA284" s="654" t="str">
        <f>IFERROR(IF(Y284="ー", "", ROUNDDOWN(Z284*VLOOKUP(N284,'【参考】数式用'!$AR$2:$AW$50,MATCH(Y284,'【参考】数式用'!$AT$4:$AW$4)+2,FALSE)*0.5, 0)), "")</f>
        <v/>
      </c>
      <c r="AB284" s="659"/>
      <c r="AC284" s="651" t="str">
        <f>IFERROR(IF(AG284&lt;&gt;"",Z284*VLOOKUP(N284,'【参考】数式用'!$AG$2:$AL$50,MATCH(Y284,'【参考】数式用'!$AI$4:$AL$4,0)+2,0), ""), "")</f>
        <v/>
      </c>
      <c r="AD284" s="56"/>
      <c r="AE284" s="660"/>
      <c r="AF284" s="661"/>
      <c r="AG284" s="618" t="str">
        <f>IFERROR(VLOOKUP(O284, '【参考】数式用'!$AY$5:$AY$13, 1, FALSE), "")</f>
        <v/>
      </c>
      <c r="AH284" s="619" t="str">
        <f>IFERROR(VLOOKUP(N284, '【参考】数式用'!$BA$2:$BB$50, 2, FALSE), "")</f>
        <v/>
      </c>
      <c r="AI284" s="620" t="str">
        <f t="shared" si="1"/>
        <v/>
      </c>
      <c r="AJ284" s="621" t="str">
        <f t="shared" si="2"/>
        <v/>
      </c>
      <c r="AK284" s="622"/>
      <c r="AL284" s="622"/>
      <c r="AM284" s="514"/>
      <c r="AN284" s="514"/>
      <c r="AO284" s="514"/>
      <c r="AP284" s="514"/>
      <c r="AQ284" s="514"/>
      <c r="AR284" s="514"/>
      <c r="AS284" s="514"/>
      <c r="AT284" s="514"/>
      <c r="AU284" s="2"/>
      <c r="AV284" s="2"/>
      <c r="AW284" s="2"/>
      <c r="AX284" s="2"/>
      <c r="AY284" s="2"/>
      <c r="AZ284" s="2"/>
    </row>
    <row r="285" ht="30.0" customHeight="1">
      <c r="A285" s="645">
        <v>272.0</v>
      </c>
      <c r="B285" s="646" t="str">
        <f>IF('基本情報入力シート'!C310="","",'基本情報入力シート'!C310)</f>
        <v/>
      </c>
      <c r="C285" s="40"/>
      <c r="D285" s="40"/>
      <c r="E285" s="40"/>
      <c r="F285" s="40"/>
      <c r="G285" s="40"/>
      <c r="H285" s="40"/>
      <c r="I285" s="56"/>
      <c r="J285" s="647" t="str">
        <f>IF('基本情報入力シート'!M310="","",'基本情報入力シート'!M310)</f>
        <v/>
      </c>
      <c r="K285" s="647" t="str">
        <f>IF('基本情報入力シート'!R310="","",'基本情報入力シート'!R310)</f>
        <v/>
      </c>
      <c r="L285" s="647" t="str">
        <f>IF('基本情報入力シート'!W310="","",'基本情報入力シート'!W310)</f>
        <v/>
      </c>
      <c r="M285" s="647" t="str">
        <f>IF('基本情報入力シート'!X310="","",'基本情報入力シート'!X310)</f>
        <v/>
      </c>
      <c r="N285" s="648" t="str">
        <f>IF('基本情報入力シート'!Y310="","",'基本情報入力シート'!Y310)</f>
        <v/>
      </c>
      <c r="O285" s="649"/>
      <c r="P285" s="650"/>
      <c r="Q285" s="651"/>
      <c r="R285" s="56"/>
      <c r="S285" s="652" t="str">
        <f>IFERROR(ROUNDDOWN(Q285*VLOOKUP(N285,'【参考】数式用'!$AR$2:$AW$50,MATCH(P285,'【参考】数式用'!$AT$4:$AW$4)+2,FALSE)*0.5, 0), "")</f>
        <v/>
      </c>
      <c r="T285" s="653"/>
      <c r="U285" s="654" t="str">
        <f>IFERROR(IF(AG285&lt;&gt;"",Q285*VLOOKUP(N285,'【参考】数式用'!$AG$2:$AL$50,MATCH(P285,'【参考】数式用'!$AI$4:$AL$4,0)+2,0), ""), "")</f>
        <v/>
      </c>
      <c r="V285" s="655"/>
      <c r="W285" s="656"/>
      <c r="X285" s="41"/>
      <c r="Y285" s="657"/>
      <c r="Z285" s="658"/>
      <c r="AA285" s="654" t="str">
        <f>IFERROR(IF(Y285="ー", "", ROUNDDOWN(Z285*VLOOKUP(N285,'【参考】数式用'!$AR$2:$AW$50,MATCH(Y285,'【参考】数式用'!$AT$4:$AW$4)+2,FALSE)*0.5, 0)), "")</f>
        <v/>
      </c>
      <c r="AB285" s="659"/>
      <c r="AC285" s="651" t="str">
        <f>IFERROR(IF(AG285&lt;&gt;"",Z285*VLOOKUP(N285,'【参考】数式用'!$AG$2:$AL$50,MATCH(Y285,'【参考】数式用'!$AI$4:$AL$4,0)+2,0), ""), "")</f>
        <v/>
      </c>
      <c r="AD285" s="56"/>
      <c r="AE285" s="660"/>
      <c r="AF285" s="661"/>
      <c r="AG285" s="618" t="str">
        <f>IFERROR(VLOOKUP(O285, '【参考】数式用'!$AY$5:$AY$13, 1, FALSE), "")</f>
        <v/>
      </c>
      <c r="AH285" s="619" t="str">
        <f>IFERROR(VLOOKUP(N285, '【参考】数式用'!$BA$2:$BB$50, 2, FALSE), "")</f>
        <v/>
      </c>
      <c r="AI285" s="620" t="str">
        <f t="shared" si="1"/>
        <v/>
      </c>
      <c r="AJ285" s="621" t="str">
        <f t="shared" si="2"/>
        <v/>
      </c>
      <c r="AK285" s="622"/>
      <c r="AL285" s="622"/>
      <c r="AM285" s="514"/>
      <c r="AN285" s="514"/>
      <c r="AO285" s="514"/>
      <c r="AP285" s="514"/>
      <c r="AQ285" s="514"/>
      <c r="AR285" s="514"/>
      <c r="AS285" s="514"/>
      <c r="AT285" s="514"/>
      <c r="AU285" s="2"/>
      <c r="AV285" s="2"/>
      <c r="AW285" s="2"/>
      <c r="AX285" s="2"/>
      <c r="AY285" s="2"/>
      <c r="AZ285" s="2"/>
    </row>
    <row r="286" ht="30.0" customHeight="1">
      <c r="A286" s="645">
        <v>273.0</v>
      </c>
      <c r="B286" s="646" t="str">
        <f>IF('基本情報入力シート'!C311="","",'基本情報入力シート'!C311)</f>
        <v/>
      </c>
      <c r="C286" s="40"/>
      <c r="D286" s="40"/>
      <c r="E286" s="40"/>
      <c r="F286" s="40"/>
      <c r="G286" s="40"/>
      <c r="H286" s="40"/>
      <c r="I286" s="56"/>
      <c r="J286" s="647" t="str">
        <f>IF('基本情報入力シート'!M311="","",'基本情報入力シート'!M311)</f>
        <v/>
      </c>
      <c r="K286" s="647" t="str">
        <f>IF('基本情報入力シート'!R311="","",'基本情報入力シート'!R311)</f>
        <v/>
      </c>
      <c r="L286" s="647" t="str">
        <f>IF('基本情報入力シート'!W311="","",'基本情報入力シート'!W311)</f>
        <v/>
      </c>
      <c r="M286" s="647" t="str">
        <f>IF('基本情報入力シート'!X311="","",'基本情報入力シート'!X311)</f>
        <v/>
      </c>
      <c r="N286" s="648" t="str">
        <f>IF('基本情報入力シート'!Y311="","",'基本情報入力シート'!Y311)</f>
        <v/>
      </c>
      <c r="O286" s="649"/>
      <c r="P286" s="650"/>
      <c r="Q286" s="651"/>
      <c r="R286" s="56"/>
      <c r="S286" s="652" t="str">
        <f>IFERROR(ROUNDDOWN(Q286*VLOOKUP(N286,'【参考】数式用'!$AR$2:$AW$50,MATCH(P286,'【参考】数式用'!$AT$4:$AW$4)+2,FALSE)*0.5, 0), "")</f>
        <v/>
      </c>
      <c r="T286" s="653"/>
      <c r="U286" s="654" t="str">
        <f>IFERROR(IF(AG286&lt;&gt;"",Q286*VLOOKUP(N286,'【参考】数式用'!$AG$2:$AL$50,MATCH(P286,'【参考】数式用'!$AI$4:$AL$4,0)+2,0), ""), "")</f>
        <v/>
      </c>
      <c r="V286" s="655"/>
      <c r="W286" s="656"/>
      <c r="X286" s="41"/>
      <c r="Y286" s="657"/>
      <c r="Z286" s="658"/>
      <c r="AA286" s="654" t="str">
        <f>IFERROR(IF(Y286="ー", "", ROUNDDOWN(Z286*VLOOKUP(N286,'【参考】数式用'!$AR$2:$AW$50,MATCH(Y286,'【参考】数式用'!$AT$4:$AW$4)+2,FALSE)*0.5, 0)), "")</f>
        <v/>
      </c>
      <c r="AB286" s="659"/>
      <c r="AC286" s="651" t="str">
        <f>IFERROR(IF(AG286&lt;&gt;"",Z286*VLOOKUP(N286,'【参考】数式用'!$AG$2:$AL$50,MATCH(Y286,'【参考】数式用'!$AI$4:$AL$4,0)+2,0), ""), "")</f>
        <v/>
      </c>
      <c r="AD286" s="56"/>
      <c r="AE286" s="660"/>
      <c r="AF286" s="661"/>
      <c r="AG286" s="618" t="str">
        <f>IFERROR(VLOOKUP(O286, '【参考】数式用'!$AY$5:$AY$13, 1, FALSE), "")</f>
        <v/>
      </c>
      <c r="AH286" s="619" t="str">
        <f>IFERROR(VLOOKUP(N286, '【参考】数式用'!$BA$2:$BB$50, 2, FALSE), "")</f>
        <v/>
      </c>
      <c r="AI286" s="620" t="str">
        <f t="shared" si="1"/>
        <v/>
      </c>
      <c r="AJ286" s="621" t="str">
        <f t="shared" si="2"/>
        <v/>
      </c>
      <c r="AK286" s="622"/>
      <c r="AL286" s="622"/>
      <c r="AM286" s="514"/>
      <c r="AN286" s="514"/>
      <c r="AO286" s="514"/>
      <c r="AP286" s="514"/>
      <c r="AQ286" s="514"/>
      <c r="AR286" s="514"/>
      <c r="AS286" s="514"/>
      <c r="AT286" s="514"/>
      <c r="AU286" s="2"/>
      <c r="AV286" s="2"/>
      <c r="AW286" s="2"/>
      <c r="AX286" s="2"/>
      <c r="AY286" s="2"/>
      <c r="AZ286" s="2"/>
    </row>
    <row r="287" ht="30.0" customHeight="1">
      <c r="A287" s="645">
        <v>274.0</v>
      </c>
      <c r="B287" s="646" t="str">
        <f>IF('基本情報入力シート'!C312="","",'基本情報入力シート'!C312)</f>
        <v/>
      </c>
      <c r="C287" s="40"/>
      <c r="D287" s="40"/>
      <c r="E287" s="40"/>
      <c r="F287" s="40"/>
      <c r="G287" s="40"/>
      <c r="H287" s="40"/>
      <c r="I287" s="56"/>
      <c r="J287" s="647" t="str">
        <f>IF('基本情報入力シート'!M312="","",'基本情報入力シート'!M312)</f>
        <v/>
      </c>
      <c r="K287" s="647" t="str">
        <f>IF('基本情報入力シート'!R312="","",'基本情報入力シート'!R312)</f>
        <v/>
      </c>
      <c r="L287" s="647" t="str">
        <f>IF('基本情報入力シート'!W312="","",'基本情報入力シート'!W312)</f>
        <v/>
      </c>
      <c r="M287" s="647" t="str">
        <f>IF('基本情報入力シート'!X312="","",'基本情報入力シート'!X312)</f>
        <v/>
      </c>
      <c r="N287" s="648" t="str">
        <f>IF('基本情報入力シート'!Y312="","",'基本情報入力シート'!Y312)</f>
        <v/>
      </c>
      <c r="O287" s="649"/>
      <c r="P287" s="650"/>
      <c r="Q287" s="651"/>
      <c r="R287" s="56"/>
      <c r="S287" s="652" t="str">
        <f>IFERROR(ROUNDDOWN(Q287*VLOOKUP(N287,'【参考】数式用'!$AR$2:$AW$50,MATCH(P287,'【参考】数式用'!$AT$4:$AW$4)+2,FALSE)*0.5, 0), "")</f>
        <v/>
      </c>
      <c r="T287" s="653"/>
      <c r="U287" s="654" t="str">
        <f>IFERROR(IF(AG287&lt;&gt;"",Q287*VLOOKUP(N287,'【参考】数式用'!$AG$2:$AL$50,MATCH(P287,'【参考】数式用'!$AI$4:$AL$4,0)+2,0), ""), "")</f>
        <v/>
      </c>
      <c r="V287" s="655"/>
      <c r="W287" s="656"/>
      <c r="X287" s="41"/>
      <c r="Y287" s="657"/>
      <c r="Z287" s="658"/>
      <c r="AA287" s="654" t="str">
        <f>IFERROR(IF(Y287="ー", "", ROUNDDOWN(Z287*VLOOKUP(N287,'【参考】数式用'!$AR$2:$AW$50,MATCH(Y287,'【参考】数式用'!$AT$4:$AW$4)+2,FALSE)*0.5, 0)), "")</f>
        <v/>
      </c>
      <c r="AB287" s="659"/>
      <c r="AC287" s="651" t="str">
        <f>IFERROR(IF(AG287&lt;&gt;"",Z287*VLOOKUP(N287,'【参考】数式用'!$AG$2:$AL$50,MATCH(Y287,'【参考】数式用'!$AI$4:$AL$4,0)+2,0), ""), "")</f>
        <v/>
      </c>
      <c r="AD287" s="56"/>
      <c r="AE287" s="660"/>
      <c r="AF287" s="661"/>
      <c r="AG287" s="618" t="str">
        <f>IFERROR(VLOOKUP(O287, '【参考】数式用'!$AY$5:$AY$13, 1, FALSE), "")</f>
        <v/>
      </c>
      <c r="AH287" s="619" t="str">
        <f>IFERROR(VLOOKUP(N287, '【参考】数式用'!$BA$2:$BB$50, 2, FALSE), "")</f>
        <v/>
      </c>
      <c r="AI287" s="620" t="str">
        <f t="shared" si="1"/>
        <v/>
      </c>
      <c r="AJ287" s="621" t="str">
        <f t="shared" si="2"/>
        <v/>
      </c>
      <c r="AK287" s="622"/>
      <c r="AL287" s="622"/>
      <c r="AM287" s="514"/>
      <c r="AN287" s="514"/>
      <c r="AO287" s="514"/>
      <c r="AP287" s="514"/>
      <c r="AQ287" s="514"/>
      <c r="AR287" s="514"/>
      <c r="AS287" s="514"/>
      <c r="AT287" s="514"/>
      <c r="AU287" s="2"/>
      <c r="AV287" s="2"/>
      <c r="AW287" s="2"/>
      <c r="AX287" s="2"/>
      <c r="AY287" s="2"/>
      <c r="AZ287" s="2"/>
    </row>
    <row r="288" ht="30.0" customHeight="1">
      <c r="A288" s="645">
        <v>275.0</v>
      </c>
      <c r="B288" s="646" t="str">
        <f>IF('基本情報入力シート'!C313="","",'基本情報入力シート'!C313)</f>
        <v/>
      </c>
      <c r="C288" s="40"/>
      <c r="D288" s="40"/>
      <c r="E288" s="40"/>
      <c r="F288" s="40"/>
      <c r="G288" s="40"/>
      <c r="H288" s="40"/>
      <c r="I288" s="56"/>
      <c r="J288" s="647" t="str">
        <f>IF('基本情報入力シート'!M313="","",'基本情報入力シート'!M313)</f>
        <v/>
      </c>
      <c r="K288" s="647" t="str">
        <f>IF('基本情報入力シート'!R313="","",'基本情報入力シート'!R313)</f>
        <v/>
      </c>
      <c r="L288" s="647" t="str">
        <f>IF('基本情報入力シート'!W313="","",'基本情報入力シート'!W313)</f>
        <v/>
      </c>
      <c r="M288" s="647" t="str">
        <f>IF('基本情報入力シート'!X313="","",'基本情報入力シート'!X313)</f>
        <v/>
      </c>
      <c r="N288" s="648" t="str">
        <f>IF('基本情報入力シート'!Y313="","",'基本情報入力シート'!Y313)</f>
        <v/>
      </c>
      <c r="O288" s="649"/>
      <c r="P288" s="650"/>
      <c r="Q288" s="651"/>
      <c r="R288" s="56"/>
      <c r="S288" s="652" t="str">
        <f>IFERROR(ROUNDDOWN(Q288*VLOOKUP(N288,'【参考】数式用'!$AR$2:$AW$50,MATCH(P288,'【参考】数式用'!$AT$4:$AW$4)+2,FALSE)*0.5, 0), "")</f>
        <v/>
      </c>
      <c r="T288" s="653"/>
      <c r="U288" s="654" t="str">
        <f>IFERROR(IF(AG288&lt;&gt;"",Q288*VLOOKUP(N288,'【参考】数式用'!$AG$2:$AL$50,MATCH(P288,'【参考】数式用'!$AI$4:$AL$4,0)+2,0), ""), "")</f>
        <v/>
      </c>
      <c r="V288" s="655"/>
      <c r="W288" s="656"/>
      <c r="X288" s="41"/>
      <c r="Y288" s="657"/>
      <c r="Z288" s="658"/>
      <c r="AA288" s="654" t="str">
        <f>IFERROR(IF(Y288="ー", "", ROUNDDOWN(Z288*VLOOKUP(N288,'【参考】数式用'!$AR$2:$AW$50,MATCH(Y288,'【参考】数式用'!$AT$4:$AW$4)+2,FALSE)*0.5, 0)), "")</f>
        <v/>
      </c>
      <c r="AB288" s="659"/>
      <c r="AC288" s="651" t="str">
        <f>IFERROR(IF(AG288&lt;&gt;"",Z288*VLOOKUP(N288,'【参考】数式用'!$AG$2:$AL$50,MATCH(Y288,'【参考】数式用'!$AI$4:$AL$4,0)+2,0), ""), "")</f>
        <v/>
      </c>
      <c r="AD288" s="56"/>
      <c r="AE288" s="660"/>
      <c r="AF288" s="661"/>
      <c r="AG288" s="618" t="str">
        <f>IFERROR(VLOOKUP(O288, '【参考】数式用'!$AY$5:$AY$13, 1, FALSE), "")</f>
        <v/>
      </c>
      <c r="AH288" s="619" t="str">
        <f>IFERROR(VLOOKUP(N288, '【参考】数式用'!$BA$2:$BB$50, 2, FALSE), "")</f>
        <v/>
      </c>
      <c r="AI288" s="620" t="str">
        <f t="shared" si="1"/>
        <v/>
      </c>
      <c r="AJ288" s="621" t="str">
        <f t="shared" si="2"/>
        <v/>
      </c>
      <c r="AK288" s="622"/>
      <c r="AL288" s="622"/>
      <c r="AM288" s="514"/>
      <c r="AN288" s="514"/>
      <c r="AO288" s="514"/>
      <c r="AP288" s="514"/>
      <c r="AQ288" s="514"/>
      <c r="AR288" s="514"/>
      <c r="AS288" s="514"/>
      <c r="AT288" s="514"/>
      <c r="AU288" s="2"/>
      <c r="AV288" s="2"/>
      <c r="AW288" s="2"/>
      <c r="AX288" s="2"/>
      <c r="AY288" s="2"/>
      <c r="AZ288" s="2"/>
    </row>
    <row r="289" ht="30.0" customHeight="1">
      <c r="A289" s="645">
        <v>276.0</v>
      </c>
      <c r="B289" s="646" t="str">
        <f>IF('基本情報入力シート'!C314="","",'基本情報入力シート'!C314)</f>
        <v/>
      </c>
      <c r="C289" s="40"/>
      <c r="D289" s="40"/>
      <c r="E289" s="40"/>
      <c r="F289" s="40"/>
      <c r="G289" s="40"/>
      <c r="H289" s="40"/>
      <c r="I289" s="56"/>
      <c r="J289" s="647" t="str">
        <f>IF('基本情報入力シート'!M314="","",'基本情報入力シート'!M314)</f>
        <v/>
      </c>
      <c r="K289" s="647" t="str">
        <f>IF('基本情報入力シート'!R314="","",'基本情報入力シート'!R314)</f>
        <v/>
      </c>
      <c r="L289" s="647" t="str">
        <f>IF('基本情報入力シート'!W314="","",'基本情報入力シート'!W314)</f>
        <v/>
      </c>
      <c r="M289" s="647" t="str">
        <f>IF('基本情報入力シート'!X314="","",'基本情報入力シート'!X314)</f>
        <v/>
      </c>
      <c r="N289" s="648" t="str">
        <f>IF('基本情報入力シート'!Y314="","",'基本情報入力シート'!Y314)</f>
        <v/>
      </c>
      <c r="O289" s="649"/>
      <c r="P289" s="650"/>
      <c r="Q289" s="651"/>
      <c r="R289" s="56"/>
      <c r="S289" s="652" t="str">
        <f>IFERROR(ROUNDDOWN(Q289*VLOOKUP(N289,'【参考】数式用'!$AR$2:$AW$50,MATCH(P289,'【参考】数式用'!$AT$4:$AW$4)+2,FALSE)*0.5, 0), "")</f>
        <v/>
      </c>
      <c r="T289" s="653"/>
      <c r="U289" s="654" t="str">
        <f>IFERROR(IF(AG289&lt;&gt;"",Q289*VLOOKUP(N289,'【参考】数式用'!$AG$2:$AL$50,MATCH(P289,'【参考】数式用'!$AI$4:$AL$4,0)+2,0), ""), "")</f>
        <v/>
      </c>
      <c r="V289" s="655"/>
      <c r="W289" s="656"/>
      <c r="X289" s="41"/>
      <c r="Y289" s="657"/>
      <c r="Z289" s="658"/>
      <c r="AA289" s="654" t="str">
        <f>IFERROR(IF(Y289="ー", "", ROUNDDOWN(Z289*VLOOKUP(N289,'【参考】数式用'!$AR$2:$AW$50,MATCH(Y289,'【参考】数式用'!$AT$4:$AW$4)+2,FALSE)*0.5, 0)), "")</f>
        <v/>
      </c>
      <c r="AB289" s="659"/>
      <c r="AC289" s="651" t="str">
        <f>IFERROR(IF(AG289&lt;&gt;"",Z289*VLOOKUP(N289,'【参考】数式用'!$AG$2:$AL$50,MATCH(Y289,'【参考】数式用'!$AI$4:$AL$4,0)+2,0), ""), "")</f>
        <v/>
      </c>
      <c r="AD289" s="56"/>
      <c r="AE289" s="660"/>
      <c r="AF289" s="661"/>
      <c r="AG289" s="618" t="str">
        <f>IFERROR(VLOOKUP(O289, '【参考】数式用'!$AY$5:$AY$13, 1, FALSE), "")</f>
        <v/>
      </c>
      <c r="AH289" s="619" t="str">
        <f>IFERROR(VLOOKUP(N289, '【参考】数式用'!$BA$2:$BB$50, 2, FALSE), "")</f>
        <v/>
      </c>
      <c r="AI289" s="620" t="str">
        <f t="shared" si="1"/>
        <v/>
      </c>
      <c r="AJ289" s="621" t="str">
        <f t="shared" si="2"/>
        <v/>
      </c>
      <c r="AK289" s="622"/>
      <c r="AL289" s="622"/>
      <c r="AM289" s="514"/>
      <c r="AN289" s="514"/>
      <c r="AO289" s="514"/>
      <c r="AP289" s="514"/>
      <c r="AQ289" s="514"/>
      <c r="AR289" s="514"/>
      <c r="AS289" s="514"/>
      <c r="AT289" s="514"/>
      <c r="AU289" s="2"/>
      <c r="AV289" s="2"/>
      <c r="AW289" s="2"/>
      <c r="AX289" s="2"/>
      <c r="AY289" s="2"/>
      <c r="AZ289" s="2"/>
    </row>
    <row r="290" ht="30.0" customHeight="1">
      <c r="A290" s="645">
        <v>277.0</v>
      </c>
      <c r="B290" s="646" t="str">
        <f>IF('基本情報入力シート'!C315="","",'基本情報入力シート'!C315)</f>
        <v/>
      </c>
      <c r="C290" s="40"/>
      <c r="D290" s="40"/>
      <c r="E290" s="40"/>
      <c r="F290" s="40"/>
      <c r="G290" s="40"/>
      <c r="H290" s="40"/>
      <c r="I290" s="56"/>
      <c r="J290" s="647" t="str">
        <f>IF('基本情報入力シート'!M315="","",'基本情報入力シート'!M315)</f>
        <v/>
      </c>
      <c r="K290" s="647" t="str">
        <f>IF('基本情報入力シート'!R315="","",'基本情報入力シート'!R315)</f>
        <v/>
      </c>
      <c r="L290" s="647" t="str">
        <f>IF('基本情報入力シート'!W315="","",'基本情報入力シート'!W315)</f>
        <v/>
      </c>
      <c r="M290" s="647" t="str">
        <f>IF('基本情報入力シート'!X315="","",'基本情報入力シート'!X315)</f>
        <v/>
      </c>
      <c r="N290" s="648" t="str">
        <f>IF('基本情報入力シート'!Y315="","",'基本情報入力シート'!Y315)</f>
        <v/>
      </c>
      <c r="O290" s="649"/>
      <c r="P290" s="650"/>
      <c r="Q290" s="651"/>
      <c r="R290" s="56"/>
      <c r="S290" s="652" t="str">
        <f>IFERROR(ROUNDDOWN(Q290*VLOOKUP(N290,'【参考】数式用'!$AR$2:$AW$50,MATCH(P290,'【参考】数式用'!$AT$4:$AW$4)+2,FALSE)*0.5, 0), "")</f>
        <v/>
      </c>
      <c r="T290" s="653"/>
      <c r="U290" s="654" t="str">
        <f>IFERROR(IF(AG290&lt;&gt;"",Q290*VLOOKUP(N290,'【参考】数式用'!$AG$2:$AL$50,MATCH(P290,'【参考】数式用'!$AI$4:$AL$4,0)+2,0), ""), "")</f>
        <v/>
      </c>
      <c r="V290" s="655"/>
      <c r="W290" s="656"/>
      <c r="X290" s="41"/>
      <c r="Y290" s="657"/>
      <c r="Z290" s="658"/>
      <c r="AA290" s="654" t="str">
        <f>IFERROR(IF(Y290="ー", "", ROUNDDOWN(Z290*VLOOKUP(N290,'【参考】数式用'!$AR$2:$AW$50,MATCH(Y290,'【参考】数式用'!$AT$4:$AW$4)+2,FALSE)*0.5, 0)), "")</f>
        <v/>
      </c>
      <c r="AB290" s="659"/>
      <c r="AC290" s="651" t="str">
        <f>IFERROR(IF(AG290&lt;&gt;"",Z290*VLOOKUP(N290,'【参考】数式用'!$AG$2:$AL$50,MATCH(Y290,'【参考】数式用'!$AI$4:$AL$4,0)+2,0), ""), "")</f>
        <v/>
      </c>
      <c r="AD290" s="56"/>
      <c r="AE290" s="660"/>
      <c r="AF290" s="661"/>
      <c r="AG290" s="618" t="str">
        <f>IFERROR(VLOOKUP(O290, '【参考】数式用'!$AY$5:$AY$13, 1, FALSE), "")</f>
        <v/>
      </c>
      <c r="AH290" s="619" t="str">
        <f>IFERROR(VLOOKUP(N290, '【参考】数式用'!$BA$2:$BB$50, 2, FALSE), "")</f>
        <v/>
      </c>
      <c r="AI290" s="620" t="str">
        <f t="shared" si="1"/>
        <v/>
      </c>
      <c r="AJ290" s="621" t="str">
        <f t="shared" si="2"/>
        <v/>
      </c>
      <c r="AK290" s="622"/>
      <c r="AL290" s="622"/>
      <c r="AM290" s="514"/>
      <c r="AN290" s="514"/>
      <c r="AO290" s="514"/>
      <c r="AP290" s="514"/>
      <c r="AQ290" s="514"/>
      <c r="AR290" s="514"/>
      <c r="AS290" s="514"/>
      <c r="AT290" s="514"/>
      <c r="AU290" s="2"/>
      <c r="AV290" s="2"/>
      <c r="AW290" s="2"/>
      <c r="AX290" s="2"/>
      <c r="AY290" s="2"/>
      <c r="AZ290" s="2"/>
    </row>
    <row r="291" ht="30.0" customHeight="1">
      <c r="A291" s="645">
        <v>278.0</v>
      </c>
      <c r="B291" s="646" t="str">
        <f>IF('基本情報入力シート'!C316="","",'基本情報入力シート'!C316)</f>
        <v/>
      </c>
      <c r="C291" s="40"/>
      <c r="D291" s="40"/>
      <c r="E291" s="40"/>
      <c r="F291" s="40"/>
      <c r="G291" s="40"/>
      <c r="H291" s="40"/>
      <c r="I291" s="56"/>
      <c r="J291" s="647" t="str">
        <f>IF('基本情報入力シート'!M316="","",'基本情報入力シート'!M316)</f>
        <v/>
      </c>
      <c r="K291" s="647" t="str">
        <f>IF('基本情報入力シート'!R316="","",'基本情報入力シート'!R316)</f>
        <v/>
      </c>
      <c r="L291" s="647" t="str">
        <f>IF('基本情報入力シート'!W316="","",'基本情報入力シート'!W316)</f>
        <v/>
      </c>
      <c r="M291" s="647" t="str">
        <f>IF('基本情報入力シート'!X316="","",'基本情報入力シート'!X316)</f>
        <v/>
      </c>
      <c r="N291" s="648" t="str">
        <f>IF('基本情報入力シート'!Y316="","",'基本情報入力シート'!Y316)</f>
        <v/>
      </c>
      <c r="O291" s="649"/>
      <c r="P291" s="650"/>
      <c r="Q291" s="651"/>
      <c r="R291" s="56"/>
      <c r="S291" s="652" t="str">
        <f>IFERROR(ROUNDDOWN(Q291*VLOOKUP(N291,'【参考】数式用'!$AR$2:$AW$50,MATCH(P291,'【参考】数式用'!$AT$4:$AW$4)+2,FALSE)*0.5, 0), "")</f>
        <v/>
      </c>
      <c r="T291" s="653"/>
      <c r="U291" s="654" t="str">
        <f>IFERROR(IF(AG291&lt;&gt;"",Q291*VLOOKUP(N291,'【参考】数式用'!$AG$2:$AL$50,MATCH(P291,'【参考】数式用'!$AI$4:$AL$4,0)+2,0), ""), "")</f>
        <v/>
      </c>
      <c r="V291" s="655"/>
      <c r="W291" s="656"/>
      <c r="X291" s="41"/>
      <c r="Y291" s="657"/>
      <c r="Z291" s="658"/>
      <c r="AA291" s="654" t="str">
        <f>IFERROR(IF(Y291="ー", "", ROUNDDOWN(Z291*VLOOKUP(N291,'【参考】数式用'!$AR$2:$AW$50,MATCH(Y291,'【参考】数式用'!$AT$4:$AW$4)+2,FALSE)*0.5, 0)), "")</f>
        <v/>
      </c>
      <c r="AB291" s="659"/>
      <c r="AC291" s="651" t="str">
        <f>IFERROR(IF(AG291&lt;&gt;"",Z291*VLOOKUP(N291,'【参考】数式用'!$AG$2:$AL$50,MATCH(Y291,'【参考】数式用'!$AI$4:$AL$4,0)+2,0), ""), "")</f>
        <v/>
      </c>
      <c r="AD291" s="56"/>
      <c r="AE291" s="660"/>
      <c r="AF291" s="661"/>
      <c r="AG291" s="618" t="str">
        <f>IFERROR(VLOOKUP(O291, '【参考】数式用'!$AY$5:$AY$13, 1, FALSE), "")</f>
        <v/>
      </c>
      <c r="AH291" s="619" t="str">
        <f>IFERROR(VLOOKUP(N291, '【参考】数式用'!$BA$2:$BB$50, 2, FALSE), "")</f>
        <v/>
      </c>
      <c r="AI291" s="620" t="str">
        <f t="shared" si="1"/>
        <v/>
      </c>
      <c r="AJ291" s="621" t="str">
        <f t="shared" si="2"/>
        <v/>
      </c>
      <c r="AK291" s="622"/>
      <c r="AL291" s="622"/>
      <c r="AM291" s="514"/>
      <c r="AN291" s="514"/>
      <c r="AO291" s="514"/>
      <c r="AP291" s="514"/>
      <c r="AQ291" s="514"/>
      <c r="AR291" s="514"/>
      <c r="AS291" s="514"/>
      <c r="AT291" s="514"/>
      <c r="AU291" s="2"/>
      <c r="AV291" s="2"/>
      <c r="AW291" s="2"/>
      <c r="AX291" s="2"/>
      <c r="AY291" s="2"/>
      <c r="AZ291" s="2"/>
    </row>
    <row r="292" ht="30.0" customHeight="1">
      <c r="A292" s="645">
        <v>279.0</v>
      </c>
      <c r="B292" s="646" t="str">
        <f>IF('基本情報入力シート'!C317="","",'基本情報入力シート'!C317)</f>
        <v/>
      </c>
      <c r="C292" s="40"/>
      <c r="D292" s="40"/>
      <c r="E292" s="40"/>
      <c r="F292" s="40"/>
      <c r="G292" s="40"/>
      <c r="H292" s="40"/>
      <c r="I292" s="56"/>
      <c r="J292" s="647" t="str">
        <f>IF('基本情報入力シート'!M317="","",'基本情報入力シート'!M317)</f>
        <v/>
      </c>
      <c r="K292" s="647" t="str">
        <f>IF('基本情報入力シート'!R317="","",'基本情報入力シート'!R317)</f>
        <v/>
      </c>
      <c r="L292" s="647" t="str">
        <f>IF('基本情報入力シート'!W317="","",'基本情報入力シート'!W317)</f>
        <v/>
      </c>
      <c r="M292" s="647" t="str">
        <f>IF('基本情報入力シート'!X317="","",'基本情報入力シート'!X317)</f>
        <v/>
      </c>
      <c r="N292" s="648" t="str">
        <f>IF('基本情報入力シート'!Y317="","",'基本情報入力シート'!Y317)</f>
        <v/>
      </c>
      <c r="O292" s="649"/>
      <c r="P292" s="650"/>
      <c r="Q292" s="651"/>
      <c r="R292" s="56"/>
      <c r="S292" s="652" t="str">
        <f>IFERROR(ROUNDDOWN(Q292*VLOOKUP(N292,'【参考】数式用'!$AR$2:$AW$50,MATCH(P292,'【参考】数式用'!$AT$4:$AW$4)+2,FALSE)*0.5, 0), "")</f>
        <v/>
      </c>
      <c r="T292" s="653"/>
      <c r="U292" s="654" t="str">
        <f>IFERROR(IF(AG292&lt;&gt;"",Q292*VLOOKUP(N292,'【参考】数式用'!$AG$2:$AL$50,MATCH(P292,'【参考】数式用'!$AI$4:$AL$4,0)+2,0), ""), "")</f>
        <v/>
      </c>
      <c r="V292" s="655"/>
      <c r="W292" s="656"/>
      <c r="X292" s="41"/>
      <c r="Y292" s="657"/>
      <c r="Z292" s="658"/>
      <c r="AA292" s="654" t="str">
        <f>IFERROR(IF(Y292="ー", "", ROUNDDOWN(Z292*VLOOKUP(N292,'【参考】数式用'!$AR$2:$AW$50,MATCH(Y292,'【参考】数式用'!$AT$4:$AW$4)+2,FALSE)*0.5, 0)), "")</f>
        <v/>
      </c>
      <c r="AB292" s="659"/>
      <c r="AC292" s="651" t="str">
        <f>IFERROR(IF(AG292&lt;&gt;"",Z292*VLOOKUP(N292,'【参考】数式用'!$AG$2:$AL$50,MATCH(Y292,'【参考】数式用'!$AI$4:$AL$4,0)+2,0), ""), "")</f>
        <v/>
      </c>
      <c r="AD292" s="56"/>
      <c r="AE292" s="660"/>
      <c r="AF292" s="661"/>
      <c r="AG292" s="618" t="str">
        <f>IFERROR(VLOOKUP(O292, '【参考】数式用'!$AY$5:$AY$13, 1, FALSE), "")</f>
        <v/>
      </c>
      <c r="AH292" s="619" t="str">
        <f>IFERROR(VLOOKUP(N292, '【参考】数式用'!$BA$2:$BB$50, 2, FALSE), "")</f>
        <v/>
      </c>
      <c r="AI292" s="620" t="str">
        <f t="shared" si="1"/>
        <v/>
      </c>
      <c r="AJ292" s="621" t="str">
        <f t="shared" si="2"/>
        <v/>
      </c>
      <c r="AK292" s="622"/>
      <c r="AL292" s="622"/>
      <c r="AM292" s="514"/>
      <c r="AN292" s="514"/>
      <c r="AO292" s="514"/>
      <c r="AP292" s="514"/>
      <c r="AQ292" s="514"/>
      <c r="AR292" s="514"/>
      <c r="AS292" s="514"/>
      <c r="AT292" s="514"/>
      <c r="AU292" s="2"/>
      <c r="AV292" s="2"/>
      <c r="AW292" s="2"/>
      <c r="AX292" s="2"/>
      <c r="AY292" s="2"/>
      <c r="AZ292" s="2"/>
    </row>
    <row r="293" ht="30.0" customHeight="1">
      <c r="A293" s="645">
        <v>280.0</v>
      </c>
      <c r="B293" s="646" t="str">
        <f>IF('基本情報入力シート'!C318="","",'基本情報入力シート'!C318)</f>
        <v/>
      </c>
      <c r="C293" s="40"/>
      <c r="D293" s="40"/>
      <c r="E293" s="40"/>
      <c r="F293" s="40"/>
      <c r="G293" s="40"/>
      <c r="H293" s="40"/>
      <c r="I293" s="56"/>
      <c r="J293" s="647" t="str">
        <f>IF('基本情報入力シート'!M318="","",'基本情報入力シート'!M318)</f>
        <v/>
      </c>
      <c r="K293" s="647" t="str">
        <f>IF('基本情報入力シート'!R318="","",'基本情報入力シート'!R318)</f>
        <v/>
      </c>
      <c r="L293" s="647" t="str">
        <f>IF('基本情報入力シート'!W318="","",'基本情報入力シート'!W318)</f>
        <v/>
      </c>
      <c r="M293" s="647" t="str">
        <f>IF('基本情報入力シート'!X318="","",'基本情報入力シート'!X318)</f>
        <v/>
      </c>
      <c r="N293" s="648" t="str">
        <f>IF('基本情報入力シート'!Y318="","",'基本情報入力シート'!Y318)</f>
        <v/>
      </c>
      <c r="O293" s="649"/>
      <c r="P293" s="650"/>
      <c r="Q293" s="651"/>
      <c r="R293" s="56"/>
      <c r="S293" s="652" t="str">
        <f>IFERROR(ROUNDDOWN(Q293*VLOOKUP(N293,'【参考】数式用'!$AR$2:$AW$50,MATCH(P293,'【参考】数式用'!$AT$4:$AW$4)+2,FALSE)*0.5, 0), "")</f>
        <v/>
      </c>
      <c r="T293" s="653"/>
      <c r="U293" s="654" t="str">
        <f>IFERROR(IF(AG293&lt;&gt;"",Q293*VLOOKUP(N293,'【参考】数式用'!$AG$2:$AL$50,MATCH(P293,'【参考】数式用'!$AI$4:$AL$4,0)+2,0), ""), "")</f>
        <v/>
      </c>
      <c r="V293" s="655"/>
      <c r="W293" s="656"/>
      <c r="X293" s="41"/>
      <c r="Y293" s="657"/>
      <c r="Z293" s="658"/>
      <c r="AA293" s="654" t="str">
        <f>IFERROR(IF(Y293="ー", "", ROUNDDOWN(Z293*VLOOKUP(N293,'【参考】数式用'!$AR$2:$AW$50,MATCH(Y293,'【参考】数式用'!$AT$4:$AW$4)+2,FALSE)*0.5, 0)), "")</f>
        <v/>
      </c>
      <c r="AB293" s="659"/>
      <c r="AC293" s="651" t="str">
        <f>IFERROR(IF(AG293&lt;&gt;"",Z293*VLOOKUP(N293,'【参考】数式用'!$AG$2:$AL$50,MATCH(Y293,'【参考】数式用'!$AI$4:$AL$4,0)+2,0), ""), "")</f>
        <v/>
      </c>
      <c r="AD293" s="56"/>
      <c r="AE293" s="660"/>
      <c r="AF293" s="661"/>
      <c r="AG293" s="618" t="str">
        <f>IFERROR(VLOOKUP(O293, '【参考】数式用'!$AY$5:$AY$13, 1, FALSE), "")</f>
        <v/>
      </c>
      <c r="AH293" s="619" t="str">
        <f>IFERROR(VLOOKUP(N293, '【参考】数式用'!$BA$2:$BB$50, 2, FALSE), "")</f>
        <v/>
      </c>
      <c r="AI293" s="620" t="str">
        <f t="shared" si="1"/>
        <v/>
      </c>
      <c r="AJ293" s="621" t="str">
        <f t="shared" si="2"/>
        <v/>
      </c>
      <c r="AK293" s="622"/>
      <c r="AL293" s="622"/>
      <c r="AM293" s="514"/>
      <c r="AN293" s="514"/>
      <c r="AO293" s="514"/>
      <c r="AP293" s="514"/>
      <c r="AQ293" s="514"/>
      <c r="AR293" s="514"/>
      <c r="AS293" s="514"/>
      <c r="AT293" s="514"/>
      <c r="AU293" s="2"/>
      <c r="AV293" s="2"/>
      <c r="AW293" s="2"/>
      <c r="AX293" s="2"/>
      <c r="AY293" s="2"/>
      <c r="AZ293" s="2"/>
    </row>
    <row r="294" ht="30.0" customHeight="1">
      <c r="A294" s="645">
        <v>281.0</v>
      </c>
      <c r="B294" s="646" t="str">
        <f>IF('基本情報入力シート'!C319="","",'基本情報入力シート'!C319)</f>
        <v/>
      </c>
      <c r="C294" s="40"/>
      <c r="D294" s="40"/>
      <c r="E294" s="40"/>
      <c r="F294" s="40"/>
      <c r="G294" s="40"/>
      <c r="H294" s="40"/>
      <c r="I294" s="56"/>
      <c r="J294" s="647" t="str">
        <f>IF('基本情報入力シート'!M319="","",'基本情報入力シート'!M319)</f>
        <v/>
      </c>
      <c r="K294" s="647" t="str">
        <f>IF('基本情報入力シート'!R319="","",'基本情報入力シート'!R319)</f>
        <v/>
      </c>
      <c r="L294" s="647" t="str">
        <f>IF('基本情報入力シート'!W319="","",'基本情報入力シート'!W319)</f>
        <v/>
      </c>
      <c r="M294" s="647" t="str">
        <f>IF('基本情報入力シート'!X319="","",'基本情報入力シート'!X319)</f>
        <v/>
      </c>
      <c r="N294" s="648" t="str">
        <f>IF('基本情報入力シート'!Y319="","",'基本情報入力シート'!Y319)</f>
        <v/>
      </c>
      <c r="O294" s="649"/>
      <c r="P294" s="650"/>
      <c r="Q294" s="651"/>
      <c r="R294" s="56"/>
      <c r="S294" s="652" t="str">
        <f>IFERROR(ROUNDDOWN(Q294*VLOOKUP(N294,'【参考】数式用'!$AR$2:$AW$50,MATCH(P294,'【参考】数式用'!$AT$4:$AW$4)+2,FALSE)*0.5, 0), "")</f>
        <v/>
      </c>
      <c r="T294" s="653"/>
      <c r="U294" s="654" t="str">
        <f>IFERROR(IF(AG294&lt;&gt;"",Q294*VLOOKUP(N294,'【参考】数式用'!$AG$2:$AL$50,MATCH(P294,'【参考】数式用'!$AI$4:$AL$4,0)+2,0), ""), "")</f>
        <v/>
      </c>
      <c r="V294" s="655"/>
      <c r="W294" s="656"/>
      <c r="X294" s="41"/>
      <c r="Y294" s="657"/>
      <c r="Z294" s="658"/>
      <c r="AA294" s="654" t="str">
        <f>IFERROR(IF(Y294="ー", "", ROUNDDOWN(Z294*VLOOKUP(N294,'【参考】数式用'!$AR$2:$AW$50,MATCH(Y294,'【参考】数式用'!$AT$4:$AW$4)+2,FALSE)*0.5, 0)), "")</f>
        <v/>
      </c>
      <c r="AB294" s="659"/>
      <c r="AC294" s="651" t="str">
        <f>IFERROR(IF(AG294&lt;&gt;"",Z294*VLOOKUP(N294,'【参考】数式用'!$AG$2:$AL$50,MATCH(Y294,'【参考】数式用'!$AI$4:$AL$4,0)+2,0), ""), "")</f>
        <v/>
      </c>
      <c r="AD294" s="56"/>
      <c r="AE294" s="660"/>
      <c r="AF294" s="661"/>
      <c r="AG294" s="618" t="str">
        <f>IFERROR(VLOOKUP(O294, '【参考】数式用'!$AY$5:$AY$13, 1, FALSE), "")</f>
        <v/>
      </c>
      <c r="AH294" s="619" t="str">
        <f>IFERROR(VLOOKUP(N294, '【参考】数式用'!$BA$2:$BB$50, 2, FALSE), "")</f>
        <v/>
      </c>
      <c r="AI294" s="620" t="str">
        <f t="shared" si="1"/>
        <v/>
      </c>
      <c r="AJ294" s="621" t="str">
        <f t="shared" si="2"/>
        <v/>
      </c>
      <c r="AK294" s="622"/>
      <c r="AL294" s="622"/>
      <c r="AM294" s="514"/>
      <c r="AN294" s="514"/>
      <c r="AO294" s="514"/>
      <c r="AP294" s="514"/>
      <c r="AQ294" s="514"/>
      <c r="AR294" s="514"/>
      <c r="AS294" s="514"/>
      <c r="AT294" s="514"/>
      <c r="AU294" s="2"/>
      <c r="AV294" s="2"/>
      <c r="AW294" s="2"/>
      <c r="AX294" s="2"/>
      <c r="AY294" s="2"/>
      <c r="AZ294" s="2"/>
    </row>
    <row r="295" ht="30.0" customHeight="1">
      <c r="A295" s="645">
        <v>282.0</v>
      </c>
      <c r="B295" s="646" t="str">
        <f>IF('基本情報入力シート'!C320="","",'基本情報入力シート'!C320)</f>
        <v/>
      </c>
      <c r="C295" s="40"/>
      <c r="D295" s="40"/>
      <c r="E295" s="40"/>
      <c r="F295" s="40"/>
      <c r="G295" s="40"/>
      <c r="H295" s="40"/>
      <c r="I295" s="56"/>
      <c r="J295" s="647" t="str">
        <f>IF('基本情報入力シート'!M320="","",'基本情報入力シート'!M320)</f>
        <v/>
      </c>
      <c r="K295" s="647" t="str">
        <f>IF('基本情報入力シート'!R320="","",'基本情報入力シート'!R320)</f>
        <v/>
      </c>
      <c r="L295" s="647" t="str">
        <f>IF('基本情報入力シート'!W320="","",'基本情報入力シート'!W320)</f>
        <v/>
      </c>
      <c r="M295" s="647" t="str">
        <f>IF('基本情報入力シート'!X320="","",'基本情報入力シート'!X320)</f>
        <v/>
      </c>
      <c r="N295" s="648" t="str">
        <f>IF('基本情報入力シート'!Y320="","",'基本情報入力シート'!Y320)</f>
        <v/>
      </c>
      <c r="O295" s="649"/>
      <c r="P295" s="650"/>
      <c r="Q295" s="651"/>
      <c r="R295" s="56"/>
      <c r="S295" s="652" t="str">
        <f>IFERROR(ROUNDDOWN(Q295*VLOOKUP(N295,'【参考】数式用'!$AR$2:$AW$50,MATCH(P295,'【参考】数式用'!$AT$4:$AW$4)+2,FALSE)*0.5, 0), "")</f>
        <v/>
      </c>
      <c r="T295" s="653"/>
      <c r="U295" s="654" t="str">
        <f>IFERROR(IF(AG295&lt;&gt;"",Q295*VLOOKUP(N295,'【参考】数式用'!$AG$2:$AL$50,MATCH(P295,'【参考】数式用'!$AI$4:$AL$4,0)+2,0), ""), "")</f>
        <v/>
      </c>
      <c r="V295" s="655"/>
      <c r="W295" s="656"/>
      <c r="X295" s="41"/>
      <c r="Y295" s="657"/>
      <c r="Z295" s="658"/>
      <c r="AA295" s="654" t="str">
        <f>IFERROR(IF(Y295="ー", "", ROUNDDOWN(Z295*VLOOKUP(N295,'【参考】数式用'!$AR$2:$AW$50,MATCH(Y295,'【参考】数式用'!$AT$4:$AW$4)+2,FALSE)*0.5, 0)), "")</f>
        <v/>
      </c>
      <c r="AB295" s="659"/>
      <c r="AC295" s="651" t="str">
        <f>IFERROR(IF(AG295&lt;&gt;"",Z295*VLOOKUP(N295,'【参考】数式用'!$AG$2:$AL$50,MATCH(Y295,'【参考】数式用'!$AI$4:$AL$4,0)+2,0), ""), "")</f>
        <v/>
      </c>
      <c r="AD295" s="56"/>
      <c r="AE295" s="660"/>
      <c r="AF295" s="661"/>
      <c r="AG295" s="618" t="str">
        <f>IFERROR(VLOOKUP(O295, '【参考】数式用'!$AY$5:$AY$13, 1, FALSE), "")</f>
        <v/>
      </c>
      <c r="AH295" s="619" t="str">
        <f>IFERROR(VLOOKUP(N295, '【参考】数式用'!$BA$2:$BB$50, 2, FALSE), "")</f>
        <v/>
      </c>
      <c r="AI295" s="620" t="str">
        <f t="shared" si="1"/>
        <v/>
      </c>
      <c r="AJ295" s="621" t="str">
        <f t="shared" si="2"/>
        <v/>
      </c>
      <c r="AK295" s="622"/>
      <c r="AL295" s="622"/>
      <c r="AM295" s="514"/>
      <c r="AN295" s="514"/>
      <c r="AO295" s="514"/>
      <c r="AP295" s="514"/>
      <c r="AQ295" s="514"/>
      <c r="AR295" s="514"/>
      <c r="AS295" s="514"/>
      <c r="AT295" s="514"/>
      <c r="AU295" s="2"/>
      <c r="AV295" s="2"/>
      <c r="AW295" s="2"/>
      <c r="AX295" s="2"/>
      <c r="AY295" s="2"/>
      <c r="AZ295" s="2"/>
    </row>
    <row r="296" ht="30.0" customHeight="1">
      <c r="A296" s="645">
        <v>283.0</v>
      </c>
      <c r="B296" s="646" t="str">
        <f>IF('基本情報入力シート'!C321="","",'基本情報入力シート'!C321)</f>
        <v/>
      </c>
      <c r="C296" s="40"/>
      <c r="D296" s="40"/>
      <c r="E296" s="40"/>
      <c r="F296" s="40"/>
      <c r="G296" s="40"/>
      <c r="H296" s="40"/>
      <c r="I296" s="56"/>
      <c r="J296" s="647" t="str">
        <f>IF('基本情報入力シート'!M321="","",'基本情報入力シート'!M321)</f>
        <v/>
      </c>
      <c r="K296" s="647" t="str">
        <f>IF('基本情報入力シート'!R321="","",'基本情報入力シート'!R321)</f>
        <v/>
      </c>
      <c r="L296" s="647" t="str">
        <f>IF('基本情報入力シート'!W321="","",'基本情報入力シート'!W321)</f>
        <v/>
      </c>
      <c r="M296" s="647" t="str">
        <f>IF('基本情報入力シート'!X321="","",'基本情報入力シート'!X321)</f>
        <v/>
      </c>
      <c r="N296" s="648" t="str">
        <f>IF('基本情報入力シート'!Y321="","",'基本情報入力シート'!Y321)</f>
        <v/>
      </c>
      <c r="O296" s="649"/>
      <c r="P296" s="650"/>
      <c r="Q296" s="651"/>
      <c r="R296" s="56"/>
      <c r="S296" s="652" t="str">
        <f>IFERROR(ROUNDDOWN(Q296*VLOOKUP(N296,'【参考】数式用'!$AR$2:$AW$50,MATCH(P296,'【参考】数式用'!$AT$4:$AW$4)+2,FALSE)*0.5, 0), "")</f>
        <v/>
      </c>
      <c r="T296" s="653"/>
      <c r="U296" s="654" t="str">
        <f>IFERROR(IF(AG296&lt;&gt;"",Q296*VLOOKUP(N296,'【参考】数式用'!$AG$2:$AL$50,MATCH(P296,'【参考】数式用'!$AI$4:$AL$4,0)+2,0), ""), "")</f>
        <v/>
      </c>
      <c r="V296" s="655"/>
      <c r="W296" s="656"/>
      <c r="X296" s="41"/>
      <c r="Y296" s="657"/>
      <c r="Z296" s="658"/>
      <c r="AA296" s="654" t="str">
        <f>IFERROR(IF(Y296="ー", "", ROUNDDOWN(Z296*VLOOKUP(N296,'【参考】数式用'!$AR$2:$AW$50,MATCH(Y296,'【参考】数式用'!$AT$4:$AW$4)+2,FALSE)*0.5, 0)), "")</f>
        <v/>
      </c>
      <c r="AB296" s="659"/>
      <c r="AC296" s="651" t="str">
        <f>IFERROR(IF(AG296&lt;&gt;"",Z296*VLOOKUP(N296,'【参考】数式用'!$AG$2:$AL$50,MATCH(Y296,'【参考】数式用'!$AI$4:$AL$4,0)+2,0), ""), "")</f>
        <v/>
      </c>
      <c r="AD296" s="56"/>
      <c r="AE296" s="660"/>
      <c r="AF296" s="661"/>
      <c r="AG296" s="618" t="str">
        <f>IFERROR(VLOOKUP(O296, '【参考】数式用'!$AY$5:$AY$13, 1, FALSE), "")</f>
        <v/>
      </c>
      <c r="AH296" s="619" t="str">
        <f>IFERROR(VLOOKUP(N296, '【参考】数式用'!$BA$2:$BB$50, 2, FALSE), "")</f>
        <v/>
      </c>
      <c r="AI296" s="620" t="str">
        <f t="shared" si="1"/>
        <v/>
      </c>
      <c r="AJ296" s="621" t="str">
        <f t="shared" si="2"/>
        <v/>
      </c>
      <c r="AK296" s="622"/>
      <c r="AL296" s="622"/>
      <c r="AM296" s="514"/>
      <c r="AN296" s="514"/>
      <c r="AO296" s="514"/>
      <c r="AP296" s="514"/>
      <c r="AQ296" s="514"/>
      <c r="AR296" s="514"/>
      <c r="AS296" s="514"/>
      <c r="AT296" s="514"/>
      <c r="AU296" s="2"/>
      <c r="AV296" s="2"/>
      <c r="AW296" s="2"/>
      <c r="AX296" s="2"/>
      <c r="AY296" s="2"/>
      <c r="AZ296" s="2"/>
    </row>
    <row r="297" ht="30.0" customHeight="1">
      <c r="A297" s="645">
        <v>284.0</v>
      </c>
      <c r="B297" s="646" t="str">
        <f>IF('基本情報入力シート'!C322="","",'基本情報入力シート'!C322)</f>
        <v/>
      </c>
      <c r="C297" s="40"/>
      <c r="D297" s="40"/>
      <c r="E297" s="40"/>
      <c r="F297" s="40"/>
      <c r="G297" s="40"/>
      <c r="H297" s="40"/>
      <c r="I297" s="56"/>
      <c r="J297" s="647" t="str">
        <f>IF('基本情報入力シート'!M322="","",'基本情報入力シート'!M322)</f>
        <v/>
      </c>
      <c r="K297" s="647" t="str">
        <f>IF('基本情報入力シート'!R322="","",'基本情報入力シート'!R322)</f>
        <v/>
      </c>
      <c r="L297" s="647" t="str">
        <f>IF('基本情報入力シート'!W322="","",'基本情報入力シート'!W322)</f>
        <v/>
      </c>
      <c r="M297" s="647" t="str">
        <f>IF('基本情報入力シート'!X322="","",'基本情報入力シート'!X322)</f>
        <v/>
      </c>
      <c r="N297" s="648" t="str">
        <f>IF('基本情報入力シート'!Y322="","",'基本情報入力シート'!Y322)</f>
        <v/>
      </c>
      <c r="O297" s="649"/>
      <c r="P297" s="650"/>
      <c r="Q297" s="651"/>
      <c r="R297" s="56"/>
      <c r="S297" s="652" t="str">
        <f>IFERROR(ROUNDDOWN(Q297*VLOOKUP(N297,'【参考】数式用'!$AR$2:$AW$50,MATCH(P297,'【参考】数式用'!$AT$4:$AW$4)+2,FALSE)*0.5, 0), "")</f>
        <v/>
      </c>
      <c r="T297" s="653"/>
      <c r="U297" s="654" t="str">
        <f>IFERROR(IF(AG297&lt;&gt;"",Q297*VLOOKUP(N297,'【参考】数式用'!$AG$2:$AL$50,MATCH(P297,'【参考】数式用'!$AI$4:$AL$4,0)+2,0), ""), "")</f>
        <v/>
      </c>
      <c r="V297" s="655"/>
      <c r="W297" s="656"/>
      <c r="X297" s="41"/>
      <c r="Y297" s="657"/>
      <c r="Z297" s="658"/>
      <c r="AA297" s="654" t="str">
        <f>IFERROR(IF(Y297="ー", "", ROUNDDOWN(Z297*VLOOKUP(N297,'【参考】数式用'!$AR$2:$AW$50,MATCH(Y297,'【参考】数式用'!$AT$4:$AW$4)+2,FALSE)*0.5, 0)), "")</f>
        <v/>
      </c>
      <c r="AB297" s="659"/>
      <c r="AC297" s="651" t="str">
        <f>IFERROR(IF(AG297&lt;&gt;"",Z297*VLOOKUP(N297,'【参考】数式用'!$AG$2:$AL$50,MATCH(Y297,'【参考】数式用'!$AI$4:$AL$4,0)+2,0), ""), "")</f>
        <v/>
      </c>
      <c r="AD297" s="56"/>
      <c r="AE297" s="660"/>
      <c r="AF297" s="661"/>
      <c r="AG297" s="618" t="str">
        <f>IFERROR(VLOOKUP(O297, '【参考】数式用'!$AY$5:$AY$13, 1, FALSE), "")</f>
        <v/>
      </c>
      <c r="AH297" s="619" t="str">
        <f>IFERROR(VLOOKUP(N297, '【参考】数式用'!$BA$2:$BB$50, 2, FALSE), "")</f>
        <v/>
      </c>
      <c r="AI297" s="620" t="str">
        <f t="shared" si="1"/>
        <v/>
      </c>
      <c r="AJ297" s="621" t="str">
        <f t="shared" si="2"/>
        <v/>
      </c>
      <c r="AK297" s="622"/>
      <c r="AL297" s="622"/>
      <c r="AM297" s="514"/>
      <c r="AN297" s="514"/>
      <c r="AO297" s="514"/>
      <c r="AP297" s="514"/>
      <c r="AQ297" s="514"/>
      <c r="AR297" s="514"/>
      <c r="AS297" s="514"/>
      <c r="AT297" s="514"/>
      <c r="AU297" s="2"/>
      <c r="AV297" s="2"/>
      <c r="AW297" s="2"/>
      <c r="AX297" s="2"/>
      <c r="AY297" s="2"/>
      <c r="AZ297" s="2"/>
    </row>
    <row r="298" ht="30.0" customHeight="1">
      <c r="A298" s="645">
        <v>285.0</v>
      </c>
      <c r="B298" s="646" t="str">
        <f>IF('基本情報入力シート'!C323="","",'基本情報入力シート'!C323)</f>
        <v/>
      </c>
      <c r="C298" s="40"/>
      <c r="D298" s="40"/>
      <c r="E298" s="40"/>
      <c r="F298" s="40"/>
      <c r="G298" s="40"/>
      <c r="H298" s="40"/>
      <c r="I298" s="56"/>
      <c r="J298" s="647" t="str">
        <f>IF('基本情報入力シート'!M323="","",'基本情報入力シート'!M323)</f>
        <v/>
      </c>
      <c r="K298" s="647" t="str">
        <f>IF('基本情報入力シート'!R323="","",'基本情報入力シート'!R323)</f>
        <v/>
      </c>
      <c r="L298" s="647" t="str">
        <f>IF('基本情報入力シート'!W323="","",'基本情報入力シート'!W323)</f>
        <v/>
      </c>
      <c r="M298" s="647" t="str">
        <f>IF('基本情報入力シート'!X323="","",'基本情報入力シート'!X323)</f>
        <v/>
      </c>
      <c r="N298" s="648" t="str">
        <f>IF('基本情報入力シート'!Y323="","",'基本情報入力シート'!Y323)</f>
        <v/>
      </c>
      <c r="O298" s="649"/>
      <c r="P298" s="650"/>
      <c r="Q298" s="651"/>
      <c r="R298" s="56"/>
      <c r="S298" s="652" t="str">
        <f>IFERROR(ROUNDDOWN(Q298*VLOOKUP(N298,'【参考】数式用'!$AR$2:$AW$50,MATCH(P298,'【参考】数式用'!$AT$4:$AW$4)+2,FALSE)*0.5, 0), "")</f>
        <v/>
      </c>
      <c r="T298" s="653"/>
      <c r="U298" s="654" t="str">
        <f>IFERROR(IF(AG298&lt;&gt;"",Q298*VLOOKUP(N298,'【参考】数式用'!$AG$2:$AL$50,MATCH(P298,'【参考】数式用'!$AI$4:$AL$4,0)+2,0), ""), "")</f>
        <v/>
      </c>
      <c r="V298" s="655"/>
      <c r="W298" s="656"/>
      <c r="X298" s="41"/>
      <c r="Y298" s="657"/>
      <c r="Z298" s="658"/>
      <c r="AA298" s="654" t="str">
        <f>IFERROR(IF(Y298="ー", "", ROUNDDOWN(Z298*VLOOKUP(N298,'【参考】数式用'!$AR$2:$AW$50,MATCH(Y298,'【参考】数式用'!$AT$4:$AW$4)+2,FALSE)*0.5, 0)), "")</f>
        <v/>
      </c>
      <c r="AB298" s="659"/>
      <c r="AC298" s="651" t="str">
        <f>IFERROR(IF(AG298&lt;&gt;"",Z298*VLOOKUP(N298,'【参考】数式用'!$AG$2:$AL$50,MATCH(Y298,'【参考】数式用'!$AI$4:$AL$4,0)+2,0), ""), "")</f>
        <v/>
      </c>
      <c r="AD298" s="56"/>
      <c r="AE298" s="660"/>
      <c r="AF298" s="661"/>
      <c r="AG298" s="618" t="str">
        <f>IFERROR(VLOOKUP(O298, '【参考】数式用'!$AY$5:$AY$13, 1, FALSE), "")</f>
        <v/>
      </c>
      <c r="AH298" s="619" t="str">
        <f>IFERROR(VLOOKUP(N298, '【参考】数式用'!$BA$2:$BB$50, 2, FALSE), "")</f>
        <v/>
      </c>
      <c r="AI298" s="620" t="str">
        <f t="shared" si="1"/>
        <v/>
      </c>
      <c r="AJ298" s="621" t="str">
        <f t="shared" si="2"/>
        <v/>
      </c>
      <c r="AK298" s="622"/>
      <c r="AL298" s="622"/>
      <c r="AM298" s="514"/>
      <c r="AN298" s="514"/>
      <c r="AO298" s="514"/>
      <c r="AP298" s="514"/>
      <c r="AQ298" s="514"/>
      <c r="AR298" s="514"/>
      <c r="AS298" s="514"/>
      <c r="AT298" s="514"/>
      <c r="AU298" s="2"/>
      <c r="AV298" s="2"/>
      <c r="AW298" s="2"/>
      <c r="AX298" s="2"/>
      <c r="AY298" s="2"/>
      <c r="AZ298" s="2"/>
    </row>
    <row r="299" ht="30.0" customHeight="1">
      <c r="A299" s="645">
        <v>286.0</v>
      </c>
      <c r="B299" s="646" t="str">
        <f>IF('基本情報入力シート'!C324="","",'基本情報入力シート'!C324)</f>
        <v/>
      </c>
      <c r="C299" s="40"/>
      <c r="D299" s="40"/>
      <c r="E299" s="40"/>
      <c r="F299" s="40"/>
      <c r="G299" s="40"/>
      <c r="H299" s="40"/>
      <c r="I299" s="56"/>
      <c r="J299" s="647" t="str">
        <f>IF('基本情報入力シート'!M324="","",'基本情報入力シート'!M324)</f>
        <v/>
      </c>
      <c r="K299" s="647" t="str">
        <f>IF('基本情報入力シート'!R324="","",'基本情報入力シート'!R324)</f>
        <v/>
      </c>
      <c r="L299" s="647" t="str">
        <f>IF('基本情報入力シート'!W324="","",'基本情報入力シート'!W324)</f>
        <v/>
      </c>
      <c r="M299" s="647" t="str">
        <f>IF('基本情報入力シート'!X324="","",'基本情報入力シート'!X324)</f>
        <v/>
      </c>
      <c r="N299" s="648" t="str">
        <f>IF('基本情報入力シート'!Y324="","",'基本情報入力シート'!Y324)</f>
        <v/>
      </c>
      <c r="O299" s="649"/>
      <c r="P299" s="650"/>
      <c r="Q299" s="651"/>
      <c r="R299" s="56"/>
      <c r="S299" s="652" t="str">
        <f>IFERROR(ROUNDDOWN(Q299*VLOOKUP(N299,'【参考】数式用'!$AR$2:$AW$50,MATCH(P299,'【参考】数式用'!$AT$4:$AW$4)+2,FALSE)*0.5, 0), "")</f>
        <v/>
      </c>
      <c r="T299" s="653"/>
      <c r="U299" s="654" t="str">
        <f>IFERROR(IF(AG299&lt;&gt;"",Q299*VLOOKUP(N299,'【参考】数式用'!$AG$2:$AL$50,MATCH(P299,'【参考】数式用'!$AI$4:$AL$4,0)+2,0), ""), "")</f>
        <v/>
      </c>
      <c r="V299" s="655"/>
      <c r="W299" s="656"/>
      <c r="X299" s="41"/>
      <c r="Y299" s="657"/>
      <c r="Z299" s="658"/>
      <c r="AA299" s="654" t="str">
        <f>IFERROR(IF(Y299="ー", "", ROUNDDOWN(Z299*VLOOKUP(N299,'【参考】数式用'!$AR$2:$AW$50,MATCH(Y299,'【参考】数式用'!$AT$4:$AW$4)+2,FALSE)*0.5, 0)), "")</f>
        <v/>
      </c>
      <c r="AB299" s="659"/>
      <c r="AC299" s="651" t="str">
        <f>IFERROR(IF(AG299&lt;&gt;"",Z299*VLOOKUP(N299,'【参考】数式用'!$AG$2:$AL$50,MATCH(Y299,'【参考】数式用'!$AI$4:$AL$4,0)+2,0), ""), "")</f>
        <v/>
      </c>
      <c r="AD299" s="56"/>
      <c r="AE299" s="660"/>
      <c r="AF299" s="661"/>
      <c r="AG299" s="618" t="str">
        <f>IFERROR(VLOOKUP(O299, '【参考】数式用'!$AY$5:$AY$13, 1, FALSE), "")</f>
        <v/>
      </c>
      <c r="AH299" s="619" t="str">
        <f>IFERROR(VLOOKUP(N299, '【参考】数式用'!$BA$2:$BB$50, 2, FALSE), "")</f>
        <v/>
      </c>
      <c r="AI299" s="620" t="str">
        <f t="shared" si="1"/>
        <v/>
      </c>
      <c r="AJ299" s="621" t="str">
        <f t="shared" si="2"/>
        <v/>
      </c>
      <c r="AK299" s="622"/>
      <c r="AL299" s="622"/>
      <c r="AM299" s="514"/>
      <c r="AN299" s="514"/>
      <c r="AO299" s="514"/>
      <c r="AP299" s="514"/>
      <c r="AQ299" s="514"/>
      <c r="AR299" s="514"/>
      <c r="AS299" s="514"/>
      <c r="AT299" s="514"/>
      <c r="AU299" s="2"/>
      <c r="AV299" s="2"/>
      <c r="AW299" s="2"/>
      <c r="AX299" s="2"/>
      <c r="AY299" s="2"/>
      <c r="AZ299" s="2"/>
    </row>
    <row r="300" ht="30.0" customHeight="1">
      <c r="A300" s="645">
        <v>287.0</v>
      </c>
      <c r="B300" s="646" t="str">
        <f>IF('基本情報入力シート'!C325="","",'基本情報入力シート'!C325)</f>
        <v/>
      </c>
      <c r="C300" s="40"/>
      <c r="D300" s="40"/>
      <c r="E300" s="40"/>
      <c r="F300" s="40"/>
      <c r="G300" s="40"/>
      <c r="H300" s="40"/>
      <c r="I300" s="56"/>
      <c r="J300" s="647" t="str">
        <f>IF('基本情報入力シート'!M325="","",'基本情報入力シート'!M325)</f>
        <v/>
      </c>
      <c r="K300" s="647" t="str">
        <f>IF('基本情報入力シート'!R325="","",'基本情報入力シート'!R325)</f>
        <v/>
      </c>
      <c r="L300" s="647" t="str">
        <f>IF('基本情報入力シート'!W325="","",'基本情報入力シート'!W325)</f>
        <v/>
      </c>
      <c r="M300" s="647" t="str">
        <f>IF('基本情報入力シート'!X325="","",'基本情報入力シート'!X325)</f>
        <v/>
      </c>
      <c r="N300" s="648" t="str">
        <f>IF('基本情報入力シート'!Y325="","",'基本情報入力シート'!Y325)</f>
        <v/>
      </c>
      <c r="O300" s="649"/>
      <c r="P300" s="650"/>
      <c r="Q300" s="651"/>
      <c r="R300" s="56"/>
      <c r="S300" s="652" t="str">
        <f>IFERROR(ROUNDDOWN(Q300*VLOOKUP(N300,'【参考】数式用'!$AR$2:$AW$50,MATCH(P300,'【参考】数式用'!$AT$4:$AW$4)+2,FALSE)*0.5, 0), "")</f>
        <v/>
      </c>
      <c r="T300" s="653"/>
      <c r="U300" s="654" t="str">
        <f>IFERROR(IF(AG300&lt;&gt;"",Q300*VLOOKUP(N300,'【参考】数式用'!$AG$2:$AL$50,MATCH(P300,'【参考】数式用'!$AI$4:$AL$4,0)+2,0), ""), "")</f>
        <v/>
      </c>
      <c r="V300" s="655"/>
      <c r="W300" s="656"/>
      <c r="X300" s="41"/>
      <c r="Y300" s="657"/>
      <c r="Z300" s="658"/>
      <c r="AA300" s="654" t="str">
        <f>IFERROR(IF(Y300="ー", "", ROUNDDOWN(Z300*VLOOKUP(N300,'【参考】数式用'!$AR$2:$AW$50,MATCH(Y300,'【参考】数式用'!$AT$4:$AW$4)+2,FALSE)*0.5, 0)), "")</f>
        <v/>
      </c>
      <c r="AB300" s="659"/>
      <c r="AC300" s="651" t="str">
        <f>IFERROR(IF(AG300&lt;&gt;"",Z300*VLOOKUP(N300,'【参考】数式用'!$AG$2:$AL$50,MATCH(Y300,'【参考】数式用'!$AI$4:$AL$4,0)+2,0), ""), "")</f>
        <v/>
      </c>
      <c r="AD300" s="56"/>
      <c r="AE300" s="660"/>
      <c r="AF300" s="661"/>
      <c r="AG300" s="618" t="str">
        <f>IFERROR(VLOOKUP(O300, '【参考】数式用'!$AY$5:$AY$13, 1, FALSE), "")</f>
        <v/>
      </c>
      <c r="AH300" s="619" t="str">
        <f>IFERROR(VLOOKUP(N300, '【参考】数式用'!$BA$2:$BB$50, 2, FALSE), "")</f>
        <v/>
      </c>
      <c r="AI300" s="620" t="str">
        <f t="shared" si="1"/>
        <v/>
      </c>
      <c r="AJ300" s="621" t="str">
        <f t="shared" si="2"/>
        <v/>
      </c>
      <c r="AK300" s="622"/>
      <c r="AL300" s="622"/>
      <c r="AM300" s="514"/>
      <c r="AN300" s="514"/>
      <c r="AO300" s="514"/>
      <c r="AP300" s="514"/>
      <c r="AQ300" s="514"/>
      <c r="AR300" s="514"/>
      <c r="AS300" s="514"/>
      <c r="AT300" s="514"/>
      <c r="AU300" s="2"/>
      <c r="AV300" s="2"/>
      <c r="AW300" s="2"/>
      <c r="AX300" s="2"/>
      <c r="AY300" s="2"/>
      <c r="AZ300" s="2"/>
    </row>
    <row r="301" ht="30.0" customHeight="1">
      <c r="A301" s="645">
        <v>288.0</v>
      </c>
      <c r="B301" s="646" t="str">
        <f>IF('基本情報入力シート'!C326="","",'基本情報入力シート'!C326)</f>
        <v/>
      </c>
      <c r="C301" s="40"/>
      <c r="D301" s="40"/>
      <c r="E301" s="40"/>
      <c r="F301" s="40"/>
      <c r="G301" s="40"/>
      <c r="H301" s="40"/>
      <c r="I301" s="56"/>
      <c r="J301" s="647" t="str">
        <f>IF('基本情報入力シート'!M326="","",'基本情報入力シート'!M326)</f>
        <v/>
      </c>
      <c r="K301" s="647" t="str">
        <f>IF('基本情報入力シート'!R326="","",'基本情報入力シート'!R326)</f>
        <v/>
      </c>
      <c r="L301" s="647" t="str">
        <f>IF('基本情報入力シート'!W326="","",'基本情報入力シート'!W326)</f>
        <v/>
      </c>
      <c r="M301" s="647" t="str">
        <f>IF('基本情報入力シート'!X326="","",'基本情報入力シート'!X326)</f>
        <v/>
      </c>
      <c r="N301" s="648" t="str">
        <f>IF('基本情報入力シート'!Y326="","",'基本情報入力シート'!Y326)</f>
        <v/>
      </c>
      <c r="O301" s="649"/>
      <c r="P301" s="650"/>
      <c r="Q301" s="651"/>
      <c r="R301" s="56"/>
      <c r="S301" s="652" t="str">
        <f>IFERROR(ROUNDDOWN(Q301*VLOOKUP(N301,'【参考】数式用'!$AR$2:$AW$50,MATCH(P301,'【参考】数式用'!$AT$4:$AW$4)+2,FALSE)*0.5, 0), "")</f>
        <v/>
      </c>
      <c r="T301" s="653"/>
      <c r="U301" s="654" t="str">
        <f>IFERROR(IF(AG301&lt;&gt;"",Q301*VLOOKUP(N301,'【参考】数式用'!$AG$2:$AL$50,MATCH(P301,'【参考】数式用'!$AI$4:$AL$4,0)+2,0), ""), "")</f>
        <v/>
      </c>
      <c r="V301" s="655"/>
      <c r="W301" s="656"/>
      <c r="X301" s="41"/>
      <c r="Y301" s="657"/>
      <c r="Z301" s="658"/>
      <c r="AA301" s="654" t="str">
        <f>IFERROR(IF(Y301="ー", "", ROUNDDOWN(Z301*VLOOKUP(N301,'【参考】数式用'!$AR$2:$AW$50,MATCH(Y301,'【参考】数式用'!$AT$4:$AW$4)+2,FALSE)*0.5, 0)), "")</f>
        <v/>
      </c>
      <c r="AB301" s="659"/>
      <c r="AC301" s="651" t="str">
        <f>IFERROR(IF(AG301&lt;&gt;"",Z301*VLOOKUP(N301,'【参考】数式用'!$AG$2:$AL$50,MATCH(Y301,'【参考】数式用'!$AI$4:$AL$4,0)+2,0), ""), "")</f>
        <v/>
      </c>
      <c r="AD301" s="56"/>
      <c r="AE301" s="660"/>
      <c r="AF301" s="661"/>
      <c r="AG301" s="618" t="str">
        <f>IFERROR(VLOOKUP(O301, '【参考】数式用'!$AY$5:$AY$13, 1, FALSE), "")</f>
        <v/>
      </c>
      <c r="AH301" s="619" t="str">
        <f>IFERROR(VLOOKUP(N301, '【参考】数式用'!$BA$2:$BB$50, 2, FALSE), "")</f>
        <v/>
      </c>
      <c r="AI301" s="620" t="str">
        <f t="shared" si="1"/>
        <v/>
      </c>
      <c r="AJ301" s="621" t="str">
        <f t="shared" si="2"/>
        <v/>
      </c>
      <c r="AK301" s="622"/>
      <c r="AL301" s="622"/>
      <c r="AM301" s="514"/>
      <c r="AN301" s="514"/>
      <c r="AO301" s="514"/>
      <c r="AP301" s="514"/>
      <c r="AQ301" s="514"/>
      <c r="AR301" s="514"/>
      <c r="AS301" s="514"/>
      <c r="AT301" s="514"/>
      <c r="AU301" s="2"/>
      <c r="AV301" s="2"/>
      <c r="AW301" s="2"/>
      <c r="AX301" s="2"/>
      <c r="AY301" s="2"/>
      <c r="AZ301" s="2"/>
    </row>
    <row r="302" ht="30.0" customHeight="1">
      <c r="A302" s="645">
        <v>289.0</v>
      </c>
      <c r="B302" s="646" t="str">
        <f>IF('基本情報入力シート'!C327="","",'基本情報入力シート'!C327)</f>
        <v/>
      </c>
      <c r="C302" s="40"/>
      <c r="D302" s="40"/>
      <c r="E302" s="40"/>
      <c r="F302" s="40"/>
      <c r="G302" s="40"/>
      <c r="H302" s="40"/>
      <c r="I302" s="56"/>
      <c r="J302" s="647" t="str">
        <f>IF('基本情報入力シート'!M327="","",'基本情報入力シート'!M327)</f>
        <v/>
      </c>
      <c r="K302" s="647" t="str">
        <f>IF('基本情報入力シート'!R327="","",'基本情報入力シート'!R327)</f>
        <v/>
      </c>
      <c r="L302" s="647" t="str">
        <f>IF('基本情報入力シート'!W327="","",'基本情報入力シート'!W327)</f>
        <v/>
      </c>
      <c r="M302" s="647" t="str">
        <f>IF('基本情報入力シート'!X327="","",'基本情報入力シート'!X327)</f>
        <v/>
      </c>
      <c r="N302" s="648" t="str">
        <f>IF('基本情報入力シート'!Y327="","",'基本情報入力シート'!Y327)</f>
        <v/>
      </c>
      <c r="O302" s="649"/>
      <c r="P302" s="650"/>
      <c r="Q302" s="651"/>
      <c r="R302" s="56"/>
      <c r="S302" s="652" t="str">
        <f>IFERROR(ROUNDDOWN(Q302*VLOOKUP(N302,'【参考】数式用'!$AR$2:$AW$50,MATCH(P302,'【参考】数式用'!$AT$4:$AW$4)+2,FALSE)*0.5, 0), "")</f>
        <v/>
      </c>
      <c r="T302" s="653"/>
      <c r="U302" s="654" t="str">
        <f>IFERROR(IF(AG302&lt;&gt;"",Q302*VLOOKUP(N302,'【参考】数式用'!$AG$2:$AL$50,MATCH(P302,'【参考】数式用'!$AI$4:$AL$4,0)+2,0), ""), "")</f>
        <v/>
      </c>
      <c r="V302" s="655"/>
      <c r="W302" s="656"/>
      <c r="X302" s="41"/>
      <c r="Y302" s="657"/>
      <c r="Z302" s="658"/>
      <c r="AA302" s="654" t="str">
        <f>IFERROR(IF(Y302="ー", "", ROUNDDOWN(Z302*VLOOKUP(N302,'【参考】数式用'!$AR$2:$AW$50,MATCH(Y302,'【参考】数式用'!$AT$4:$AW$4)+2,FALSE)*0.5, 0)), "")</f>
        <v/>
      </c>
      <c r="AB302" s="659"/>
      <c r="AC302" s="651" t="str">
        <f>IFERROR(IF(AG302&lt;&gt;"",Z302*VLOOKUP(N302,'【参考】数式用'!$AG$2:$AL$50,MATCH(Y302,'【参考】数式用'!$AI$4:$AL$4,0)+2,0), ""), "")</f>
        <v/>
      </c>
      <c r="AD302" s="56"/>
      <c r="AE302" s="660"/>
      <c r="AF302" s="661"/>
      <c r="AG302" s="618" t="str">
        <f>IFERROR(VLOOKUP(O302, '【参考】数式用'!$AY$5:$AY$13, 1, FALSE), "")</f>
        <v/>
      </c>
      <c r="AH302" s="619" t="str">
        <f>IFERROR(VLOOKUP(N302, '【参考】数式用'!$BA$2:$BB$50, 2, FALSE), "")</f>
        <v/>
      </c>
      <c r="AI302" s="620" t="str">
        <f t="shared" si="1"/>
        <v/>
      </c>
      <c r="AJ302" s="621" t="str">
        <f t="shared" si="2"/>
        <v/>
      </c>
      <c r="AK302" s="622"/>
      <c r="AL302" s="622"/>
      <c r="AM302" s="514"/>
      <c r="AN302" s="514"/>
      <c r="AO302" s="514"/>
      <c r="AP302" s="514"/>
      <c r="AQ302" s="514"/>
      <c r="AR302" s="514"/>
      <c r="AS302" s="514"/>
      <c r="AT302" s="514"/>
      <c r="AU302" s="2"/>
      <c r="AV302" s="2"/>
      <c r="AW302" s="2"/>
      <c r="AX302" s="2"/>
      <c r="AY302" s="2"/>
      <c r="AZ302" s="2"/>
    </row>
    <row r="303" ht="30.0" customHeight="1">
      <c r="A303" s="645">
        <v>290.0</v>
      </c>
      <c r="B303" s="646" t="str">
        <f>IF('基本情報入力シート'!C328="","",'基本情報入力シート'!C328)</f>
        <v/>
      </c>
      <c r="C303" s="40"/>
      <c r="D303" s="40"/>
      <c r="E303" s="40"/>
      <c r="F303" s="40"/>
      <c r="G303" s="40"/>
      <c r="H303" s="40"/>
      <c r="I303" s="56"/>
      <c r="J303" s="647" t="str">
        <f>IF('基本情報入力シート'!M328="","",'基本情報入力シート'!M328)</f>
        <v/>
      </c>
      <c r="K303" s="647" t="str">
        <f>IF('基本情報入力シート'!R328="","",'基本情報入力シート'!R328)</f>
        <v/>
      </c>
      <c r="L303" s="647" t="str">
        <f>IF('基本情報入力シート'!W328="","",'基本情報入力シート'!W328)</f>
        <v/>
      </c>
      <c r="M303" s="647" t="str">
        <f>IF('基本情報入力シート'!X328="","",'基本情報入力シート'!X328)</f>
        <v/>
      </c>
      <c r="N303" s="648" t="str">
        <f>IF('基本情報入力シート'!Y328="","",'基本情報入力シート'!Y328)</f>
        <v/>
      </c>
      <c r="O303" s="649"/>
      <c r="P303" s="650"/>
      <c r="Q303" s="651"/>
      <c r="R303" s="56"/>
      <c r="S303" s="652" t="str">
        <f>IFERROR(ROUNDDOWN(Q303*VLOOKUP(N303,'【参考】数式用'!$AR$2:$AW$50,MATCH(P303,'【参考】数式用'!$AT$4:$AW$4)+2,FALSE)*0.5, 0), "")</f>
        <v/>
      </c>
      <c r="T303" s="653"/>
      <c r="U303" s="654" t="str">
        <f>IFERROR(IF(AG303&lt;&gt;"",Q303*VLOOKUP(N303,'【参考】数式用'!$AG$2:$AL$50,MATCH(P303,'【参考】数式用'!$AI$4:$AL$4,0)+2,0), ""), "")</f>
        <v/>
      </c>
      <c r="V303" s="655"/>
      <c r="W303" s="656"/>
      <c r="X303" s="41"/>
      <c r="Y303" s="657"/>
      <c r="Z303" s="658"/>
      <c r="AA303" s="654" t="str">
        <f>IFERROR(IF(Y303="ー", "", ROUNDDOWN(Z303*VLOOKUP(N303,'【参考】数式用'!$AR$2:$AW$50,MATCH(Y303,'【参考】数式用'!$AT$4:$AW$4)+2,FALSE)*0.5, 0)), "")</f>
        <v/>
      </c>
      <c r="AB303" s="659"/>
      <c r="AC303" s="651" t="str">
        <f>IFERROR(IF(AG303&lt;&gt;"",Z303*VLOOKUP(N303,'【参考】数式用'!$AG$2:$AL$50,MATCH(Y303,'【参考】数式用'!$AI$4:$AL$4,0)+2,0), ""), "")</f>
        <v/>
      </c>
      <c r="AD303" s="56"/>
      <c r="AE303" s="660"/>
      <c r="AF303" s="661"/>
      <c r="AG303" s="618" t="str">
        <f>IFERROR(VLOOKUP(O303, '【参考】数式用'!$AY$5:$AY$13, 1, FALSE), "")</f>
        <v/>
      </c>
      <c r="AH303" s="619" t="str">
        <f>IFERROR(VLOOKUP(N303, '【参考】数式用'!$BA$2:$BB$50, 2, FALSE), "")</f>
        <v/>
      </c>
      <c r="AI303" s="620" t="str">
        <f t="shared" si="1"/>
        <v/>
      </c>
      <c r="AJ303" s="621" t="str">
        <f t="shared" si="2"/>
        <v/>
      </c>
      <c r="AK303" s="622"/>
      <c r="AL303" s="622"/>
      <c r="AM303" s="514"/>
      <c r="AN303" s="514"/>
      <c r="AO303" s="514"/>
      <c r="AP303" s="514"/>
      <c r="AQ303" s="514"/>
      <c r="AR303" s="514"/>
      <c r="AS303" s="514"/>
      <c r="AT303" s="514"/>
      <c r="AU303" s="2"/>
      <c r="AV303" s="2"/>
      <c r="AW303" s="2"/>
      <c r="AX303" s="2"/>
      <c r="AY303" s="2"/>
      <c r="AZ303" s="2"/>
    </row>
    <row r="304" ht="30.0" customHeight="1">
      <c r="A304" s="645">
        <v>291.0</v>
      </c>
      <c r="B304" s="646" t="str">
        <f>IF('基本情報入力シート'!C329="","",'基本情報入力シート'!C329)</f>
        <v/>
      </c>
      <c r="C304" s="40"/>
      <c r="D304" s="40"/>
      <c r="E304" s="40"/>
      <c r="F304" s="40"/>
      <c r="G304" s="40"/>
      <c r="H304" s="40"/>
      <c r="I304" s="56"/>
      <c r="J304" s="647" t="str">
        <f>IF('基本情報入力シート'!M329="","",'基本情報入力シート'!M329)</f>
        <v/>
      </c>
      <c r="K304" s="647" t="str">
        <f>IF('基本情報入力シート'!R329="","",'基本情報入力シート'!R329)</f>
        <v/>
      </c>
      <c r="L304" s="647" t="str">
        <f>IF('基本情報入力シート'!W329="","",'基本情報入力シート'!W329)</f>
        <v/>
      </c>
      <c r="M304" s="647" t="str">
        <f>IF('基本情報入力シート'!X329="","",'基本情報入力シート'!X329)</f>
        <v/>
      </c>
      <c r="N304" s="648" t="str">
        <f>IF('基本情報入力シート'!Y329="","",'基本情報入力シート'!Y329)</f>
        <v/>
      </c>
      <c r="O304" s="649"/>
      <c r="P304" s="650"/>
      <c r="Q304" s="651"/>
      <c r="R304" s="56"/>
      <c r="S304" s="652" t="str">
        <f>IFERROR(ROUNDDOWN(Q304*VLOOKUP(N304,'【参考】数式用'!$AR$2:$AW$50,MATCH(P304,'【参考】数式用'!$AT$4:$AW$4)+2,FALSE)*0.5, 0), "")</f>
        <v/>
      </c>
      <c r="T304" s="653"/>
      <c r="U304" s="654" t="str">
        <f>IFERROR(IF(AG304&lt;&gt;"",Q304*VLOOKUP(N304,'【参考】数式用'!$AG$2:$AL$50,MATCH(P304,'【参考】数式用'!$AI$4:$AL$4,0)+2,0), ""), "")</f>
        <v/>
      </c>
      <c r="V304" s="655"/>
      <c r="W304" s="656"/>
      <c r="X304" s="41"/>
      <c r="Y304" s="657"/>
      <c r="Z304" s="658"/>
      <c r="AA304" s="654" t="str">
        <f>IFERROR(IF(Y304="ー", "", ROUNDDOWN(Z304*VLOOKUP(N304,'【参考】数式用'!$AR$2:$AW$50,MATCH(Y304,'【参考】数式用'!$AT$4:$AW$4)+2,FALSE)*0.5, 0)), "")</f>
        <v/>
      </c>
      <c r="AB304" s="659"/>
      <c r="AC304" s="651" t="str">
        <f>IFERROR(IF(AG304&lt;&gt;"",Z304*VLOOKUP(N304,'【参考】数式用'!$AG$2:$AL$50,MATCH(Y304,'【参考】数式用'!$AI$4:$AL$4,0)+2,0), ""), "")</f>
        <v/>
      </c>
      <c r="AD304" s="56"/>
      <c r="AE304" s="660"/>
      <c r="AF304" s="661"/>
      <c r="AG304" s="618" t="str">
        <f>IFERROR(VLOOKUP(O304, '【参考】数式用'!$AY$5:$AY$13, 1, FALSE), "")</f>
        <v/>
      </c>
      <c r="AH304" s="619" t="str">
        <f>IFERROR(VLOOKUP(N304, '【参考】数式用'!$BA$2:$BB$50, 2, FALSE), "")</f>
        <v/>
      </c>
      <c r="AI304" s="620" t="str">
        <f t="shared" si="1"/>
        <v/>
      </c>
      <c r="AJ304" s="621" t="str">
        <f t="shared" si="2"/>
        <v/>
      </c>
      <c r="AK304" s="622"/>
      <c r="AL304" s="622"/>
      <c r="AM304" s="514"/>
      <c r="AN304" s="514"/>
      <c r="AO304" s="514"/>
      <c r="AP304" s="514"/>
      <c r="AQ304" s="514"/>
      <c r="AR304" s="514"/>
      <c r="AS304" s="514"/>
      <c r="AT304" s="514"/>
      <c r="AU304" s="2"/>
      <c r="AV304" s="2"/>
      <c r="AW304" s="2"/>
      <c r="AX304" s="2"/>
      <c r="AY304" s="2"/>
      <c r="AZ304" s="2"/>
    </row>
    <row r="305" ht="30.0" customHeight="1">
      <c r="A305" s="645">
        <v>292.0</v>
      </c>
      <c r="B305" s="646" t="str">
        <f>IF('基本情報入力シート'!C330="","",'基本情報入力シート'!C330)</f>
        <v/>
      </c>
      <c r="C305" s="40"/>
      <c r="D305" s="40"/>
      <c r="E305" s="40"/>
      <c r="F305" s="40"/>
      <c r="G305" s="40"/>
      <c r="H305" s="40"/>
      <c r="I305" s="56"/>
      <c r="J305" s="647" t="str">
        <f>IF('基本情報入力シート'!M330="","",'基本情報入力シート'!M330)</f>
        <v/>
      </c>
      <c r="K305" s="647" t="str">
        <f>IF('基本情報入力シート'!R330="","",'基本情報入力シート'!R330)</f>
        <v/>
      </c>
      <c r="L305" s="647" t="str">
        <f>IF('基本情報入力シート'!W330="","",'基本情報入力シート'!W330)</f>
        <v/>
      </c>
      <c r="M305" s="647" t="str">
        <f>IF('基本情報入力シート'!X330="","",'基本情報入力シート'!X330)</f>
        <v/>
      </c>
      <c r="N305" s="648" t="str">
        <f>IF('基本情報入力シート'!Y330="","",'基本情報入力シート'!Y330)</f>
        <v/>
      </c>
      <c r="O305" s="649"/>
      <c r="P305" s="650"/>
      <c r="Q305" s="651"/>
      <c r="R305" s="56"/>
      <c r="S305" s="652" t="str">
        <f>IFERROR(ROUNDDOWN(Q305*VLOOKUP(N305,'【参考】数式用'!$AR$2:$AW$50,MATCH(P305,'【参考】数式用'!$AT$4:$AW$4)+2,FALSE)*0.5, 0), "")</f>
        <v/>
      </c>
      <c r="T305" s="653"/>
      <c r="U305" s="654" t="str">
        <f>IFERROR(IF(AG305&lt;&gt;"",Q305*VLOOKUP(N305,'【参考】数式用'!$AG$2:$AL$50,MATCH(P305,'【参考】数式用'!$AI$4:$AL$4,0)+2,0), ""), "")</f>
        <v/>
      </c>
      <c r="V305" s="655"/>
      <c r="W305" s="656"/>
      <c r="X305" s="41"/>
      <c r="Y305" s="657"/>
      <c r="Z305" s="658"/>
      <c r="AA305" s="654" t="str">
        <f>IFERROR(IF(Y305="ー", "", ROUNDDOWN(Z305*VLOOKUP(N305,'【参考】数式用'!$AR$2:$AW$50,MATCH(Y305,'【参考】数式用'!$AT$4:$AW$4)+2,FALSE)*0.5, 0)), "")</f>
        <v/>
      </c>
      <c r="AB305" s="659"/>
      <c r="AC305" s="651" t="str">
        <f>IFERROR(IF(AG305&lt;&gt;"",Z305*VLOOKUP(N305,'【参考】数式用'!$AG$2:$AL$50,MATCH(Y305,'【参考】数式用'!$AI$4:$AL$4,0)+2,0), ""), "")</f>
        <v/>
      </c>
      <c r="AD305" s="56"/>
      <c r="AE305" s="660"/>
      <c r="AF305" s="661"/>
      <c r="AG305" s="618" t="str">
        <f>IFERROR(VLOOKUP(O305, '【参考】数式用'!$AY$5:$AY$13, 1, FALSE), "")</f>
        <v/>
      </c>
      <c r="AH305" s="619" t="str">
        <f>IFERROR(VLOOKUP(N305, '【参考】数式用'!$BA$2:$BB$50, 2, FALSE), "")</f>
        <v/>
      </c>
      <c r="AI305" s="620" t="str">
        <f t="shared" si="1"/>
        <v/>
      </c>
      <c r="AJ305" s="621" t="str">
        <f t="shared" si="2"/>
        <v/>
      </c>
      <c r="AK305" s="622"/>
      <c r="AL305" s="622"/>
      <c r="AM305" s="514"/>
      <c r="AN305" s="514"/>
      <c r="AO305" s="514"/>
      <c r="AP305" s="514"/>
      <c r="AQ305" s="514"/>
      <c r="AR305" s="514"/>
      <c r="AS305" s="514"/>
      <c r="AT305" s="514"/>
      <c r="AU305" s="2"/>
      <c r="AV305" s="2"/>
      <c r="AW305" s="2"/>
      <c r="AX305" s="2"/>
      <c r="AY305" s="2"/>
      <c r="AZ305" s="2"/>
    </row>
    <row r="306" ht="30.0" customHeight="1">
      <c r="A306" s="645">
        <v>293.0</v>
      </c>
      <c r="B306" s="646" t="str">
        <f>IF('基本情報入力シート'!C331="","",'基本情報入力シート'!C331)</f>
        <v/>
      </c>
      <c r="C306" s="40"/>
      <c r="D306" s="40"/>
      <c r="E306" s="40"/>
      <c r="F306" s="40"/>
      <c r="G306" s="40"/>
      <c r="H306" s="40"/>
      <c r="I306" s="56"/>
      <c r="J306" s="647" t="str">
        <f>IF('基本情報入力シート'!M331="","",'基本情報入力シート'!M331)</f>
        <v/>
      </c>
      <c r="K306" s="647" t="str">
        <f>IF('基本情報入力シート'!R331="","",'基本情報入力シート'!R331)</f>
        <v/>
      </c>
      <c r="L306" s="647" t="str">
        <f>IF('基本情報入力シート'!W331="","",'基本情報入力シート'!W331)</f>
        <v/>
      </c>
      <c r="M306" s="647" t="str">
        <f>IF('基本情報入力シート'!X331="","",'基本情報入力シート'!X331)</f>
        <v/>
      </c>
      <c r="N306" s="648" t="str">
        <f>IF('基本情報入力シート'!Y331="","",'基本情報入力シート'!Y331)</f>
        <v/>
      </c>
      <c r="O306" s="649"/>
      <c r="P306" s="650"/>
      <c r="Q306" s="651"/>
      <c r="R306" s="56"/>
      <c r="S306" s="652" t="str">
        <f>IFERROR(ROUNDDOWN(Q306*VLOOKUP(N306,'【参考】数式用'!$AR$2:$AW$50,MATCH(P306,'【参考】数式用'!$AT$4:$AW$4)+2,FALSE)*0.5, 0), "")</f>
        <v/>
      </c>
      <c r="T306" s="653"/>
      <c r="U306" s="654" t="str">
        <f>IFERROR(IF(AG306&lt;&gt;"",Q306*VLOOKUP(N306,'【参考】数式用'!$AG$2:$AL$50,MATCH(P306,'【参考】数式用'!$AI$4:$AL$4,0)+2,0), ""), "")</f>
        <v/>
      </c>
      <c r="V306" s="655"/>
      <c r="W306" s="656"/>
      <c r="X306" s="41"/>
      <c r="Y306" s="657"/>
      <c r="Z306" s="658"/>
      <c r="AA306" s="654" t="str">
        <f>IFERROR(IF(Y306="ー", "", ROUNDDOWN(Z306*VLOOKUP(N306,'【参考】数式用'!$AR$2:$AW$50,MATCH(Y306,'【参考】数式用'!$AT$4:$AW$4)+2,FALSE)*0.5, 0)), "")</f>
        <v/>
      </c>
      <c r="AB306" s="659"/>
      <c r="AC306" s="651" t="str">
        <f>IFERROR(IF(AG306&lt;&gt;"",Z306*VLOOKUP(N306,'【参考】数式用'!$AG$2:$AL$50,MATCH(Y306,'【参考】数式用'!$AI$4:$AL$4,0)+2,0), ""), "")</f>
        <v/>
      </c>
      <c r="AD306" s="56"/>
      <c r="AE306" s="660"/>
      <c r="AF306" s="661"/>
      <c r="AG306" s="618" t="str">
        <f>IFERROR(VLOOKUP(O306, '【参考】数式用'!$AY$5:$AY$13, 1, FALSE), "")</f>
        <v/>
      </c>
      <c r="AH306" s="619" t="str">
        <f>IFERROR(VLOOKUP(N306, '【参考】数式用'!$BA$2:$BB$50, 2, FALSE), "")</f>
        <v/>
      </c>
      <c r="AI306" s="620" t="str">
        <f t="shared" si="1"/>
        <v/>
      </c>
      <c r="AJ306" s="621" t="str">
        <f t="shared" si="2"/>
        <v/>
      </c>
      <c r="AK306" s="622"/>
      <c r="AL306" s="622"/>
      <c r="AM306" s="514"/>
      <c r="AN306" s="514"/>
      <c r="AO306" s="514"/>
      <c r="AP306" s="514"/>
      <c r="AQ306" s="514"/>
      <c r="AR306" s="514"/>
      <c r="AS306" s="514"/>
      <c r="AT306" s="514"/>
      <c r="AU306" s="2"/>
      <c r="AV306" s="2"/>
      <c r="AW306" s="2"/>
      <c r="AX306" s="2"/>
      <c r="AY306" s="2"/>
      <c r="AZ306" s="2"/>
    </row>
    <row r="307" ht="30.0" customHeight="1">
      <c r="A307" s="645">
        <v>294.0</v>
      </c>
      <c r="B307" s="646" t="str">
        <f>IF('基本情報入力シート'!C332="","",'基本情報入力シート'!C332)</f>
        <v/>
      </c>
      <c r="C307" s="40"/>
      <c r="D307" s="40"/>
      <c r="E307" s="40"/>
      <c r="F307" s="40"/>
      <c r="G307" s="40"/>
      <c r="H307" s="40"/>
      <c r="I307" s="56"/>
      <c r="J307" s="647" t="str">
        <f>IF('基本情報入力シート'!M332="","",'基本情報入力シート'!M332)</f>
        <v/>
      </c>
      <c r="K307" s="647" t="str">
        <f>IF('基本情報入力シート'!R332="","",'基本情報入力シート'!R332)</f>
        <v/>
      </c>
      <c r="L307" s="647" t="str">
        <f>IF('基本情報入力シート'!W332="","",'基本情報入力シート'!W332)</f>
        <v/>
      </c>
      <c r="M307" s="647" t="str">
        <f>IF('基本情報入力シート'!X332="","",'基本情報入力シート'!X332)</f>
        <v/>
      </c>
      <c r="N307" s="648" t="str">
        <f>IF('基本情報入力シート'!Y332="","",'基本情報入力シート'!Y332)</f>
        <v/>
      </c>
      <c r="O307" s="649"/>
      <c r="P307" s="650"/>
      <c r="Q307" s="651"/>
      <c r="R307" s="56"/>
      <c r="S307" s="652" t="str">
        <f>IFERROR(ROUNDDOWN(Q307*VLOOKUP(N307,'【参考】数式用'!$AR$2:$AW$50,MATCH(P307,'【参考】数式用'!$AT$4:$AW$4)+2,FALSE)*0.5, 0), "")</f>
        <v/>
      </c>
      <c r="T307" s="653"/>
      <c r="U307" s="654" t="str">
        <f>IFERROR(IF(AG307&lt;&gt;"",Q307*VLOOKUP(N307,'【参考】数式用'!$AG$2:$AL$50,MATCH(P307,'【参考】数式用'!$AI$4:$AL$4,0)+2,0), ""), "")</f>
        <v/>
      </c>
      <c r="V307" s="655"/>
      <c r="W307" s="656"/>
      <c r="X307" s="41"/>
      <c r="Y307" s="657"/>
      <c r="Z307" s="658"/>
      <c r="AA307" s="654" t="str">
        <f>IFERROR(IF(Y307="ー", "", ROUNDDOWN(Z307*VLOOKUP(N307,'【参考】数式用'!$AR$2:$AW$50,MATCH(Y307,'【参考】数式用'!$AT$4:$AW$4)+2,FALSE)*0.5, 0)), "")</f>
        <v/>
      </c>
      <c r="AB307" s="659"/>
      <c r="AC307" s="651" t="str">
        <f>IFERROR(IF(AG307&lt;&gt;"",Z307*VLOOKUP(N307,'【参考】数式用'!$AG$2:$AL$50,MATCH(Y307,'【参考】数式用'!$AI$4:$AL$4,0)+2,0), ""), "")</f>
        <v/>
      </c>
      <c r="AD307" s="56"/>
      <c r="AE307" s="660"/>
      <c r="AF307" s="661"/>
      <c r="AG307" s="618" t="str">
        <f>IFERROR(VLOOKUP(O307, '【参考】数式用'!$AY$5:$AY$13, 1, FALSE), "")</f>
        <v/>
      </c>
      <c r="AH307" s="619" t="str">
        <f>IFERROR(VLOOKUP(N307, '【参考】数式用'!$BA$2:$BB$50, 2, FALSE), "")</f>
        <v/>
      </c>
      <c r="AI307" s="620" t="str">
        <f t="shared" si="1"/>
        <v/>
      </c>
      <c r="AJ307" s="621" t="str">
        <f t="shared" si="2"/>
        <v/>
      </c>
      <c r="AK307" s="622"/>
      <c r="AL307" s="622"/>
      <c r="AM307" s="514"/>
      <c r="AN307" s="514"/>
      <c r="AO307" s="514"/>
      <c r="AP307" s="514"/>
      <c r="AQ307" s="514"/>
      <c r="AR307" s="514"/>
      <c r="AS307" s="514"/>
      <c r="AT307" s="514"/>
      <c r="AU307" s="2"/>
      <c r="AV307" s="2"/>
      <c r="AW307" s="2"/>
      <c r="AX307" s="2"/>
      <c r="AY307" s="2"/>
      <c r="AZ307" s="2"/>
    </row>
    <row r="308" ht="30.0" customHeight="1">
      <c r="A308" s="645">
        <v>295.0</v>
      </c>
      <c r="B308" s="646" t="str">
        <f>IF('基本情報入力シート'!C333="","",'基本情報入力シート'!C333)</f>
        <v/>
      </c>
      <c r="C308" s="40"/>
      <c r="D308" s="40"/>
      <c r="E308" s="40"/>
      <c r="F308" s="40"/>
      <c r="G308" s="40"/>
      <c r="H308" s="40"/>
      <c r="I308" s="56"/>
      <c r="J308" s="647" t="str">
        <f>IF('基本情報入力シート'!M333="","",'基本情報入力シート'!M333)</f>
        <v/>
      </c>
      <c r="K308" s="647" t="str">
        <f>IF('基本情報入力シート'!R333="","",'基本情報入力シート'!R333)</f>
        <v/>
      </c>
      <c r="L308" s="647" t="str">
        <f>IF('基本情報入力シート'!W333="","",'基本情報入力シート'!W333)</f>
        <v/>
      </c>
      <c r="M308" s="647" t="str">
        <f>IF('基本情報入力シート'!X333="","",'基本情報入力シート'!X333)</f>
        <v/>
      </c>
      <c r="N308" s="648" t="str">
        <f>IF('基本情報入力シート'!Y333="","",'基本情報入力シート'!Y333)</f>
        <v/>
      </c>
      <c r="O308" s="649"/>
      <c r="P308" s="650"/>
      <c r="Q308" s="651"/>
      <c r="R308" s="56"/>
      <c r="S308" s="652" t="str">
        <f>IFERROR(ROUNDDOWN(Q308*VLOOKUP(N308,'【参考】数式用'!$AR$2:$AW$50,MATCH(P308,'【参考】数式用'!$AT$4:$AW$4)+2,FALSE)*0.5, 0), "")</f>
        <v/>
      </c>
      <c r="T308" s="653"/>
      <c r="U308" s="654" t="str">
        <f>IFERROR(IF(AG308&lt;&gt;"",Q308*VLOOKUP(N308,'【参考】数式用'!$AG$2:$AL$50,MATCH(P308,'【参考】数式用'!$AI$4:$AL$4,0)+2,0), ""), "")</f>
        <v/>
      </c>
      <c r="V308" s="655"/>
      <c r="W308" s="656"/>
      <c r="X308" s="41"/>
      <c r="Y308" s="657"/>
      <c r="Z308" s="658"/>
      <c r="AA308" s="654" t="str">
        <f>IFERROR(IF(Y308="ー", "", ROUNDDOWN(Z308*VLOOKUP(N308,'【参考】数式用'!$AR$2:$AW$50,MATCH(Y308,'【参考】数式用'!$AT$4:$AW$4)+2,FALSE)*0.5, 0)), "")</f>
        <v/>
      </c>
      <c r="AB308" s="659"/>
      <c r="AC308" s="651" t="str">
        <f>IFERROR(IF(AG308&lt;&gt;"",Z308*VLOOKUP(N308,'【参考】数式用'!$AG$2:$AL$50,MATCH(Y308,'【参考】数式用'!$AI$4:$AL$4,0)+2,0), ""), "")</f>
        <v/>
      </c>
      <c r="AD308" s="56"/>
      <c r="AE308" s="660"/>
      <c r="AF308" s="661"/>
      <c r="AG308" s="618" t="str">
        <f>IFERROR(VLOOKUP(O308, '【参考】数式用'!$AY$5:$AY$13, 1, FALSE), "")</f>
        <v/>
      </c>
      <c r="AH308" s="619" t="str">
        <f>IFERROR(VLOOKUP(N308, '【参考】数式用'!$BA$2:$BB$50, 2, FALSE), "")</f>
        <v/>
      </c>
      <c r="AI308" s="620" t="str">
        <f t="shared" si="1"/>
        <v/>
      </c>
      <c r="AJ308" s="621" t="str">
        <f t="shared" si="2"/>
        <v/>
      </c>
      <c r="AK308" s="622"/>
      <c r="AL308" s="622"/>
      <c r="AM308" s="514"/>
      <c r="AN308" s="514"/>
      <c r="AO308" s="514"/>
      <c r="AP308" s="514"/>
      <c r="AQ308" s="514"/>
      <c r="AR308" s="514"/>
      <c r="AS308" s="514"/>
      <c r="AT308" s="514"/>
      <c r="AU308" s="2"/>
      <c r="AV308" s="2"/>
      <c r="AW308" s="2"/>
      <c r="AX308" s="2"/>
      <c r="AY308" s="2"/>
      <c r="AZ308" s="2"/>
    </row>
    <row r="309" ht="30.0" customHeight="1">
      <c r="A309" s="645">
        <v>296.0</v>
      </c>
      <c r="B309" s="646" t="str">
        <f>IF('基本情報入力シート'!C334="","",'基本情報入力シート'!C334)</f>
        <v/>
      </c>
      <c r="C309" s="40"/>
      <c r="D309" s="40"/>
      <c r="E309" s="40"/>
      <c r="F309" s="40"/>
      <c r="G309" s="40"/>
      <c r="H309" s="40"/>
      <c r="I309" s="56"/>
      <c r="J309" s="647" t="str">
        <f>IF('基本情報入力シート'!M334="","",'基本情報入力シート'!M334)</f>
        <v/>
      </c>
      <c r="K309" s="647" t="str">
        <f>IF('基本情報入力シート'!R334="","",'基本情報入力シート'!R334)</f>
        <v/>
      </c>
      <c r="L309" s="647" t="str">
        <f>IF('基本情報入力シート'!W334="","",'基本情報入力シート'!W334)</f>
        <v/>
      </c>
      <c r="M309" s="647" t="str">
        <f>IF('基本情報入力シート'!X334="","",'基本情報入力シート'!X334)</f>
        <v/>
      </c>
      <c r="N309" s="648" t="str">
        <f>IF('基本情報入力シート'!Y334="","",'基本情報入力シート'!Y334)</f>
        <v/>
      </c>
      <c r="O309" s="649"/>
      <c r="P309" s="650"/>
      <c r="Q309" s="651"/>
      <c r="R309" s="56"/>
      <c r="S309" s="652" t="str">
        <f>IFERROR(ROUNDDOWN(Q309*VLOOKUP(N309,'【参考】数式用'!$AR$2:$AW$50,MATCH(P309,'【参考】数式用'!$AT$4:$AW$4)+2,FALSE)*0.5, 0), "")</f>
        <v/>
      </c>
      <c r="T309" s="653"/>
      <c r="U309" s="654" t="str">
        <f>IFERROR(IF(AG309&lt;&gt;"",Q309*VLOOKUP(N309,'【参考】数式用'!$AG$2:$AL$50,MATCH(P309,'【参考】数式用'!$AI$4:$AL$4,0)+2,0), ""), "")</f>
        <v/>
      </c>
      <c r="V309" s="655"/>
      <c r="W309" s="656"/>
      <c r="X309" s="41"/>
      <c r="Y309" s="657"/>
      <c r="Z309" s="658"/>
      <c r="AA309" s="654" t="str">
        <f>IFERROR(IF(Y309="ー", "", ROUNDDOWN(Z309*VLOOKUP(N309,'【参考】数式用'!$AR$2:$AW$50,MATCH(Y309,'【参考】数式用'!$AT$4:$AW$4)+2,FALSE)*0.5, 0)), "")</f>
        <v/>
      </c>
      <c r="AB309" s="659"/>
      <c r="AC309" s="651" t="str">
        <f>IFERROR(IF(AG309&lt;&gt;"",Z309*VLOOKUP(N309,'【参考】数式用'!$AG$2:$AL$50,MATCH(Y309,'【参考】数式用'!$AI$4:$AL$4,0)+2,0), ""), "")</f>
        <v/>
      </c>
      <c r="AD309" s="56"/>
      <c r="AE309" s="660"/>
      <c r="AF309" s="661"/>
      <c r="AG309" s="618" t="str">
        <f>IFERROR(VLOOKUP(O309, '【参考】数式用'!$AY$5:$AY$13, 1, FALSE), "")</f>
        <v/>
      </c>
      <c r="AH309" s="619" t="str">
        <f>IFERROR(VLOOKUP(N309, '【参考】数式用'!$BA$2:$BB$50, 2, FALSE), "")</f>
        <v/>
      </c>
      <c r="AI309" s="620" t="str">
        <f t="shared" si="1"/>
        <v/>
      </c>
      <c r="AJ309" s="621" t="str">
        <f t="shared" si="2"/>
        <v/>
      </c>
      <c r="AK309" s="622"/>
      <c r="AL309" s="622"/>
      <c r="AM309" s="514"/>
      <c r="AN309" s="514"/>
      <c r="AO309" s="514"/>
      <c r="AP309" s="514"/>
      <c r="AQ309" s="514"/>
      <c r="AR309" s="514"/>
      <c r="AS309" s="514"/>
      <c r="AT309" s="514"/>
      <c r="AU309" s="2"/>
      <c r="AV309" s="2"/>
      <c r="AW309" s="2"/>
      <c r="AX309" s="2"/>
      <c r="AY309" s="2"/>
      <c r="AZ309" s="2"/>
    </row>
    <row r="310" ht="30.0" customHeight="1">
      <c r="A310" s="645">
        <v>297.0</v>
      </c>
      <c r="B310" s="646" t="str">
        <f>IF('基本情報入力シート'!C335="","",'基本情報入力シート'!C335)</f>
        <v/>
      </c>
      <c r="C310" s="40"/>
      <c r="D310" s="40"/>
      <c r="E310" s="40"/>
      <c r="F310" s="40"/>
      <c r="G310" s="40"/>
      <c r="H310" s="40"/>
      <c r="I310" s="56"/>
      <c r="J310" s="647" t="str">
        <f>IF('基本情報入力シート'!M335="","",'基本情報入力シート'!M335)</f>
        <v/>
      </c>
      <c r="K310" s="647" t="str">
        <f>IF('基本情報入力シート'!R335="","",'基本情報入力シート'!R335)</f>
        <v/>
      </c>
      <c r="L310" s="647" t="str">
        <f>IF('基本情報入力シート'!W335="","",'基本情報入力シート'!W335)</f>
        <v/>
      </c>
      <c r="M310" s="647" t="str">
        <f>IF('基本情報入力シート'!X335="","",'基本情報入力シート'!X335)</f>
        <v/>
      </c>
      <c r="N310" s="648" t="str">
        <f>IF('基本情報入力シート'!Y335="","",'基本情報入力シート'!Y335)</f>
        <v/>
      </c>
      <c r="O310" s="649"/>
      <c r="P310" s="650"/>
      <c r="Q310" s="651"/>
      <c r="R310" s="56"/>
      <c r="S310" s="652" t="str">
        <f>IFERROR(ROUNDDOWN(Q310*VLOOKUP(N310,'【参考】数式用'!$AR$2:$AW$50,MATCH(P310,'【参考】数式用'!$AT$4:$AW$4)+2,FALSE)*0.5, 0), "")</f>
        <v/>
      </c>
      <c r="T310" s="653"/>
      <c r="U310" s="654" t="str">
        <f>IFERROR(IF(AG310&lt;&gt;"",Q310*VLOOKUP(N310,'【参考】数式用'!$AG$2:$AL$50,MATCH(P310,'【参考】数式用'!$AI$4:$AL$4,0)+2,0), ""), "")</f>
        <v/>
      </c>
      <c r="V310" s="655"/>
      <c r="W310" s="656"/>
      <c r="X310" s="41"/>
      <c r="Y310" s="657"/>
      <c r="Z310" s="658"/>
      <c r="AA310" s="654" t="str">
        <f>IFERROR(IF(Y310="ー", "", ROUNDDOWN(Z310*VLOOKUP(N310,'【参考】数式用'!$AR$2:$AW$50,MATCH(Y310,'【参考】数式用'!$AT$4:$AW$4)+2,FALSE)*0.5, 0)), "")</f>
        <v/>
      </c>
      <c r="AB310" s="659"/>
      <c r="AC310" s="651" t="str">
        <f>IFERROR(IF(AG310&lt;&gt;"",Z310*VLOOKUP(N310,'【参考】数式用'!$AG$2:$AL$50,MATCH(Y310,'【参考】数式用'!$AI$4:$AL$4,0)+2,0), ""), "")</f>
        <v/>
      </c>
      <c r="AD310" s="56"/>
      <c r="AE310" s="660"/>
      <c r="AF310" s="661"/>
      <c r="AG310" s="618" t="str">
        <f>IFERROR(VLOOKUP(O310, '【参考】数式用'!$AY$5:$AY$13, 1, FALSE), "")</f>
        <v/>
      </c>
      <c r="AH310" s="619" t="str">
        <f>IFERROR(VLOOKUP(N310, '【参考】数式用'!$BA$2:$BB$50, 2, FALSE), "")</f>
        <v/>
      </c>
      <c r="AI310" s="620" t="str">
        <f t="shared" si="1"/>
        <v/>
      </c>
      <c r="AJ310" s="621" t="str">
        <f t="shared" si="2"/>
        <v/>
      </c>
      <c r="AK310" s="622"/>
      <c r="AL310" s="622"/>
      <c r="AM310" s="514"/>
      <c r="AN310" s="514"/>
      <c r="AO310" s="514"/>
      <c r="AP310" s="514"/>
      <c r="AQ310" s="514"/>
      <c r="AR310" s="514"/>
      <c r="AS310" s="514"/>
      <c r="AT310" s="514"/>
      <c r="AU310" s="2"/>
      <c r="AV310" s="2"/>
      <c r="AW310" s="2"/>
      <c r="AX310" s="2"/>
      <c r="AY310" s="2"/>
      <c r="AZ310" s="2"/>
    </row>
    <row r="311" ht="30.0" customHeight="1">
      <c r="A311" s="645">
        <v>298.0</v>
      </c>
      <c r="B311" s="646" t="str">
        <f>IF('基本情報入力シート'!C336="","",'基本情報入力シート'!C336)</f>
        <v/>
      </c>
      <c r="C311" s="40"/>
      <c r="D311" s="40"/>
      <c r="E311" s="40"/>
      <c r="F311" s="40"/>
      <c r="G311" s="40"/>
      <c r="H311" s="40"/>
      <c r="I311" s="56"/>
      <c r="J311" s="647" t="str">
        <f>IF('基本情報入力シート'!M336="","",'基本情報入力シート'!M336)</f>
        <v/>
      </c>
      <c r="K311" s="647" t="str">
        <f>IF('基本情報入力シート'!R336="","",'基本情報入力シート'!R336)</f>
        <v/>
      </c>
      <c r="L311" s="647" t="str">
        <f>IF('基本情報入力シート'!W336="","",'基本情報入力シート'!W336)</f>
        <v/>
      </c>
      <c r="M311" s="647" t="str">
        <f>IF('基本情報入力シート'!X336="","",'基本情報入力シート'!X336)</f>
        <v/>
      </c>
      <c r="N311" s="648" t="str">
        <f>IF('基本情報入力シート'!Y336="","",'基本情報入力シート'!Y336)</f>
        <v/>
      </c>
      <c r="O311" s="649"/>
      <c r="P311" s="650"/>
      <c r="Q311" s="651"/>
      <c r="R311" s="56"/>
      <c r="S311" s="652" t="str">
        <f>IFERROR(ROUNDDOWN(Q311*VLOOKUP(N311,'【参考】数式用'!$AR$2:$AW$50,MATCH(P311,'【参考】数式用'!$AT$4:$AW$4)+2,FALSE)*0.5, 0), "")</f>
        <v/>
      </c>
      <c r="T311" s="653"/>
      <c r="U311" s="654" t="str">
        <f>IFERROR(IF(AG311&lt;&gt;"",Q311*VLOOKUP(N311,'【参考】数式用'!$AG$2:$AL$50,MATCH(P311,'【参考】数式用'!$AI$4:$AL$4,0)+2,0), ""), "")</f>
        <v/>
      </c>
      <c r="V311" s="655"/>
      <c r="W311" s="656"/>
      <c r="X311" s="41"/>
      <c r="Y311" s="657"/>
      <c r="Z311" s="658"/>
      <c r="AA311" s="654" t="str">
        <f>IFERROR(IF(Y311="ー", "", ROUNDDOWN(Z311*VLOOKUP(N311,'【参考】数式用'!$AR$2:$AW$50,MATCH(Y311,'【参考】数式用'!$AT$4:$AW$4)+2,FALSE)*0.5, 0)), "")</f>
        <v/>
      </c>
      <c r="AB311" s="659"/>
      <c r="AC311" s="651" t="str">
        <f>IFERROR(IF(AG311&lt;&gt;"",Z311*VLOOKUP(N311,'【参考】数式用'!$AG$2:$AL$50,MATCH(Y311,'【参考】数式用'!$AI$4:$AL$4,0)+2,0), ""), "")</f>
        <v/>
      </c>
      <c r="AD311" s="56"/>
      <c r="AE311" s="660"/>
      <c r="AF311" s="661"/>
      <c r="AG311" s="618" t="str">
        <f>IFERROR(VLOOKUP(O311, '【参考】数式用'!$AY$5:$AY$13, 1, FALSE), "")</f>
        <v/>
      </c>
      <c r="AH311" s="619" t="str">
        <f>IFERROR(VLOOKUP(N311, '【参考】数式用'!$BA$2:$BB$50, 2, FALSE), "")</f>
        <v/>
      </c>
      <c r="AI311" s="620" t="str">
        <f t="shared" si="1"/>
        <v/>
      </c>
      <c r="AJ311" s="621" t="str">
        <f t="shared" si="2"/>
        <v/>
      </c>
      <c r="AK311" s="622"/>
      <c r="AL311" s="622"/>
      <c r="AM311" s="514"/>
      <c r="AN311" s="514"/>
      <c r="AO311" s="514"/>
      <c r="AP311" s="514"/>
      <c r="AQ311" s="514"/>
      <c r="AR311" s="514"/>
      <c r="AS311" s="514"/>
      <c r="AT311" s="514"/>
      <c r="AU311" s="2"/>
      <c r="AV311" s="2"/>
      <c r="AW311" s="2"/>
      <c r="AX311" s="2"/>
      <c r="AY311" s="2"/>
      <c r="AZ311" s="2"/>
    </row>
    <row r="312" ht="30.0" customHeight="1">
      <c r="A312" s="645">
        <v>299.0</v>
      </c>
      <c r="B312" s="646" t="str">
        <f>IF('基本情報入力シート'!C337="","",'基本情報入力シート'!C337)</f>
        <v/>
      </c>
      <c r="C312" s="40"/>
      <c r="D312" s="40"/>
      <c r="E312" s="40"/>
      <c r="F312" s="40"/>
      <c r="G312" s="40"/>
      <c r="H312" s="40"/>
      <c r="I312" s="56"/>
      <c r="J312" s="647" t="str">
        <f>IF('基本情報入力シート'!M337="","",'基本情報入力シート'!M337)</f>
        <v/>
      </c>
      <c r="K312" s="647" t="str">
        <f>IF('基本情報入力シート'!R337="","",'基本情報入力シート'!R337)</f>
        <v/>
      </c>
      <c r="L312" s="647" t="str">
        <f>IF('基本情報入力シート'!W337="","",'基本情報入力シート'!W337)</f>
        <v/>
      </c>
      <c r="M312" s="647" t="str">
        <f>IF('基本情報入力シート'!X337="","",'基本情報入力シート'!X337)</f>
        <v/>
      </c>
      <c r="N312" s="648" t="str">
        <f>IF('基本情報入力シート'!Y337="","",'基本情報入力シート'!Y337)</f>
        <v/>
      </c>
      <c r="O312" s="649"/>
      <c r="P312" s="650"/>
      <c r="Q312" s="651"/>
      <c r="R312" s="56"/>
      <c r="S312" s="652" t="str">
        <f>IFERROR(ROUNDDOWN(Q312*VLOOKUP(N312,'【参考】数式用'!$AR$2:$AW$50,MATCH(P312,'【参考】数式用'!$AT$4:$AW$4)+2,FALSE)*0.5, 0), "")</f>
        <v/>
      </c>
      <c r="T312" s="653"/>
      <c r="U312" s="654" t="str">
        <f>IFERROR(IF(AG312&lt;&gt;"",Q312*VLOOKUP(N312,'【参考】数式用'!$AG$2:$AL$50,MATCH(P312,'【参考】数式用'!$AI$4:$AL$4,0)+2,0), ""), "")</f>
        <v/>
      </c>
      <c r="V312" s="655"/>
      <c r="W312" s="656"/>
      <c r="X312" s="41"/>
      <c r="Y312" s="657"/>
      <c r="Z312" s="658"/>
      <c r="AA312" s="654" t="str">
        <f>IFERROR(IF(Y312="ー", "", ROUNDDOWN(Z312*VLOOKUP(N312,'【参考】数式用'!$AR$2:$AW$50,MATCH(Y312,'【参考】数式用'!$AT$4:$AW$4)+2,FALSE)*0.5, 0)), "")</f>
        <v/>
      </c>
      <c r="AB312" s="659"/>
      <c r="AC312" s="651" t="str">
        <f>IFERROR(IF(AG312&lt;&gt;"",Z312*VLOOKUP(N312,'【参考】数式用'!$AG$2:$AL$50,MATCH(Y312,'【参考】数式用'!$AI$4:$AL$4,0)+2,0), ""), "")</f>
        <v/>
      </c>
      <c r="AD312" s="56"/>
      <c r="AE312" s="660"/>
      <c r="AF312" s="661"/>
      <c r="AG312" s="618" t="str">
        <f>IFERROR(VLOOKUP(O312, '【参考】数式用'!$AY$5:$AY$13, 1, FALSE), "")</f>
        <v/>
      </c>
      <c r="AH312" s="619" t="str">
        <f>IFERROR(VLOOKUP(N312, '【参考】数式用'!$BA$2:$BB$50, 2, FALSE), "")</f>
        <v/>
      </c>
      <c r="AI312" s="620" t="str">
        <f t="shared" si="1"/>
        <v/>
      </c>
      <c r="AJ312" s="621" t="str">
        <f t="shared" si="2"/>
        <v/>
      </c>
      <c r="AK312" s="622"/>
      <c r="AL312" s="622"/>
      <c r="AM312" s="514"/>
      <c r="AN312" s="514"/>
      <c r="AO312" s="514"/>
      <c r="AP312" s="514"/>
      <c r="AQ312" s="514"/>
      <c r="AR312" s="514"/>
      <c r="AS312" s="514"/>
      <c r="AT312" s="514"/>
      <c r="AU312" s="2"/>
      <c r="AV312" s="2"/>
      <c r="AW312" s="2"/>
      <c r="AX312" s="2"/>
      <c r="AY312" s="2"/>
      <c r="AZ312" s="2"/>
    </row>
    <row r="313" ht="30.0" customHeight="1">
      <c r="A313" s="645">
        <v>300.0</v>
      </c>
      <c r="B313" s="646" t="str">
        <f>IF('基本情報入力シート'!C338="","",'基本情報入力シート'!C338)</f>
        <v/>
      </c>
      <c r="C313" s="40"/>
      <c r="D313" s="40"/>
      <c r="E313" s="40"/>
      <c r="F313" s="40"/>
      <c r="G313" s="40"/>
      <c r="H313" s="40"/>
      <c r="I313" s="56"/>
      <c r="J313" s="647" t="str">
        <f>IF('基本情報入力シート'!M338="","",'基本情報入力シート'!M338)</f>
        <v/>
      </c>
      <c r="K313" s="647" t="str">
        <f>IF('基本情報入力シート'!R338="","",'基本情報入力シート'!R338)</f>
        <v/>
      </c>
      <c r="L313" s="647" t="str">
        <f>IF('基本情報入力シート'!W338="","",'基本情報入力シート'!W338)</f>
        <v/>
      </c>
      <c r="M313" s="647" t="str">
        <f>IF('基本情報入力シート'!X338="","",'基本情報入力シート'!X338)</f>
        <v/>
      </c>
      <c r="N313" s="648" t="str">
        <f>IF('基本情報入力シート'!Y338="","",'基本情報入力シート'!Y338)</f>
        <v/>
      </c>
      <c r="O313" s="649"/>
      <c r="P313" s="650"/>
      <c r="Q313" s="651"/>
      <c r="R313" s="56"/>
      <c r="S313" s="652" t="str">
        <f>IFERROR(ROUNDDOWN(Q313*VLOOKUP(N313,'【参考】数式用'!$AR$2:$AW$50,MATCH(P313,'【参考】数式用'!$AT$4:$AW$4)+2,FALSE)*0.5, 0), "")</f>
        <v/>
      </c>
      <c r="T313" s="653"/>
      <c r="U313" s="654" t="str">
        <f>IFERROR(IF(AG313&lt;&gt;"",Q313*VLOOKUP(N313,'【参考】数式用'!$AG$2:$AL$50,MATCH(P313,'【参考】数式用'!$AI$4:$AL$4,0)+2,0), ""), "")</f>
        <v/>
      </c>
      <c r="V313" s="655"/>
      <c r="W313" s="656"/>
      <c r="X313" s="41"/>
      <c r="Y313" s="657"/>
      <c r="Z313" s="658"/>
      <c r="AA313" s="654" t="str">
        <f>IFERROR(IF(Y313="ー", "", ROUNDDOWN(Z313*VLOOKUP(N313,'【参考】数式用'!$AR$2:$AW$50,MATCH(Y313,'【参考】数式用'!$AT$4:$AW$4)+2,FALSE)*0.5, 0)), "")</f>
        <v/>
      </c>
      <c r="AB313" s="659"/>
      <c r="AC313" s="651" t="str">
        <f>IFERROR(IF(AG313&lt;&gt;"",Z313*VLOOKUP(N313,'【参考】数式用'!$AG$2:$AL$50,MATCH(Y313,'【参考】数式用'!$AI$4:$AL$4,0)+2,0), ""), "")</f>
        <v/>
      </c>
      <c r="AD313" s="56"/>
      <c r="AE313" s="660"/>
      <c r="AF313" s="661"/>
      <c r="AG313" s="618" t="str">
        <f>IFERROR(VLOOKUP(O313, '【参考】数式用'!$AY$5:$AY$13, 1, FALSE), "")</f>
        <v/>
      </c>
      <c r="AH313" s="619" t="str">
        <f>IFERROR(VLOOKUP(N313, '【参考】数式用'!$BA$2:$BB$50, 2, FALSE), "")</f>
        <v/>
      </c>
      <c r="AI313" s="620" t="str">
        <f t="shared" si="1"/>
        <v/>
      </c>
      <c r="AJ313" s="621" t="str">
        <f t="shared" si="2"/>
        <v/>
      </c>
      <c r="AK313" s="622"/>
      <c r="AL313" s="622"/>
      <c r="AM313" s="514"/>
      <c r="AN313" s="514"/>
      <c r="AO313" s="514"/>
      <c r="AP313" s="514"/>
      <c r="AQ313" s="514"/>
      <c r="AR313" s="514"/>
      <c r="AS313" s="514"/>
      <c r="AT313" s="514"/>
      <c r="AU313" s="2"/>
      <c r="AV313" s="2"/>
      <c r="AW313" s="2"/>
      <c r="AX313" s="2"/>
      <c r="AY313" s="2"/>
      <c r="AZ313" s="2"/>
    </row>
    <row r="314" ht="30.0" customHeight="1">
      <c r="A314" s="645">
        <v>301.0</v>
      </c>
      <c r="B314" s="646" t="str">
        <f>IF('基本情報入力シート'!C339="","",'基本情報入力シート'!C339)</f>
        <v/>
      </c>
      <c r="C314" s="40"/>
      <c r="D314" s="40"/>
      <c r="E314" s="40"/>
      <c r="F314" s="40"/>
      <c r="G314" s="40"/>
      <c r="H314" s="40"/>
      <c r="I314" s="56"/>
      <c r="J314" s="647" t="str">
        <f>IF('基本情報入力シート'!M339="","",'基本情報入力シート'!M339)</f>
        <v/>
      </c>
      <c r="K314" s="647" t="str">
        <f>IF('基本情報入力シート'!R339="","",'基本情報入力シート'!R339)</f>
        <v/>
      </c>
      <c r="L314" s="647" t="str">
        <f>IF('基本情報入力シート'!W339="","",'基本情報入力シート'!W339)</f>
        <v/>
      </c>
      <c r="M314" s="647" t="str">
        <f>IF('基本情報入力シート'!X339="","",'基本情報入力シート'!X339)</f>
        <v/>
      </c>
      <c r="N314" s="648" t="str">
        <f>IF('基本情報入力シート'!Y339="","",'基本情報入力シート'!Y339)</f>
        <v/>
      </c>
      <c r="O314" s="649"/>
      <c r="P314" s="650"/>
      <c r="Q314" s="651"/>
      <c r="R314" s="56"/>
      <c r="S314" s="652" t="str">
        <f>IFERROR(ROUNDDOWN(Q314*VLOOKUP(N314,'【参考】数式用'!$AR$2:$AW$50,MATCH(P314,'【参考】数式用'!$AT$4:$AW$4)+2,FALSE)*0.5, 0), "")</f>
        <v/>
      </c>
      <c r="T314" s="653"/>
      <c r="U314" s="654" t="str">
        <f>IFERROR(IF(AG314&lt;&gt;"",Q314*VLOOKUP(N314,'【参考】数式用'!$AG$2:$AL$50,MATCH(P314,'【参考】数式用'!$AI$4:$AL$4,0)+2,0), ""), "")</f>
        <v/>
      </c>
      <c r="V314" s="655"/>
      <c r="W314" s="656"/>
      <c r="X314" s="41"/>
      <c r="Y314" s="657"/>
      <c r="Z314" s="658"/>
      <c r="AA314" s="654" t="str">
        <f>IFERROR(IF(Y314="ー", "", ROUNDDOWN(Z314*VLOOKUP(N314,'【参考】数式用'!$AR$2:$AW$50,MATCH(Y314,'【参考】数式用'!$AT$4:$AW$4)+2,FALSE)*0.5, 0)), "")</f>
        <v/>
      </c>
      <c r="AB314" s="659"/>
      <c r="AC314" s="651" t="str">
        <f>IFERROR(IF(AG314&lt;&gt;"",Z314*VLOOKUP(N314,'【参考】数式用'!$AG$2:$AL$50,MATCH(Y314,'【参考】数式用'!$AI$4:$AL$4,0)+2,0), ""), "")</f>
        <v/>
      </c>
      <c r="AD314" s="56"/>
      <c r="AE314" s="660"/>
      <c r="AF314" s="661"/>
      <c r="AG314" s="618" t="str">
        <f>IFERROR(VLOOKUP(O314, '【参考】数式用'!$AY$5:$AY$13, 1, FALSE), "")</f>
        <v/>
      </c>
      <c r="AH314" s="619" t="str">
        <f>IFERROR(VLOOKUP(N314, '【参考】数式用'!$BA$2:$BB$50, 2, FALSE), "")</f>
        <v/>
      </c>
      <c r="AI314" s="620" t="str">
        <f t="shared" si="1"/>
        <v/>
      </c>
      <c r="AJ314" s="621" t="str">
        <f t="shared" si="2"/>
        <v/>
      </c>
      <c r="AK314" s="622"/>
      <c r="AL314" s="622"/>
      <c r="AM314" s="514"/>
      <c r="AN314" s="514"/>
      <c r="AO314" s="514"/>
      <c r="AP314" s="514"/>
      <c r="AQ314" s="514"/>
      <c r="AR314" s="514"/>
      <c r="AS314" s="514"/>
      <c r="AT314" s="514"/>
      <c r="AU314" s="2"/>
      <c r="AV314" s="2"/>
      <c r="AW314" s="2"/>
      <c r="AX314" s="2"/>
      <c r="AY314" s="2"/>
      <c r="AZ314" s="2"/>
    </row>
    <row r="315" ht="30.0" customHeight="1">
      <c r="A315" s="645">
        <v>302.0</v>
      </c>
      <c r="B315" s="646" t="str">
        <f>IF('基本情報入力シート'!C340="","",'基本情報入力シート'!C340)</f>
        <v/>
      </c>
      <c r="C315" s="40"/>
      <c r="D315" s="40"/>
      <c r="E315" s="40"/>
      <c r="F315" s="40"/>
      <c r="G315" s="40"/>
      <c r="H315" s="40"/>
      <c r="I315" s="56"/>
      <c r="J315" s="647" t="str">
        <f>IF('基本情報入力シート'!M340="","",'基本情報入力シート'!M340)</f>
        <v/>
      </c>
      <c r="K315" s="647" t="str">
        <f>IF('基本情報入力シート'!R340="","",'基本情報入力シート'!R340)</f>
        <v/>
      </c>
      <c r="L315" s="647" t="str">
        <f>IF('基本情報入力シート'!W340="","",'基本情報入力シート'!W340)</f>
        <v/>
      </c>
      <c r="M315" s="647" t="str">
        <f>IF('基本情報入力シート'!X340="","",'基本情報入力シート'!X340)</f>
        <v/>
      </c>
      <c r="N315" s="648" t="str">
        <f>IF('基本情報入力シート'!Y340="","",'基本情報入力シート'!Y340)</f>
        <v/>
      </c>
      <c r="O315" s="649"/>
      <c r="P315" s="650"/>
      <c r="Q315" s="651"/>
      <c r="R315" s="56"/>
      <c r="S315" s="652" t="str">
        <f>IFERROR(ROUNDDOWN(Q315*VLOOKUP(N315,'【参考】数式用'!$AR$2:$AW$50,MATCH(P315,'【参考】数式用'!$AT$4:$AW$4)+2,FALSE)*0.5, 0), "")</f>
        <v/>
      </c>
      <c r="T315" s="653"/>
      <c r="U315" s="654" t="str">
        <f>IFERROR(IF(AG315&lt;&gt;"",Q315*VLOOKUP(N315,'【参考】数式用'!$AG$2:$AL$50,MATCH(P315,'【参考】数式用'!$AI$4:$AL$4,0)+2,0), ""), "")</f>
        <v/>
      </c>
      <c r="V315" s="655"/>
      <c r="W315" s="656"/>
      <c r="X315" s="41"/>
      <c r="Y315" s="657"/>
      <c r="Z315" s="658"/>
      <c r="AA315" s="654" t="str">
        <f>IFERROR(IF(Y315="ー", "", ROUNDDOWN(Z315*VLOOKUP(N315,'【参考】数式用'!$AR$2:$AW$50,MATCH(Y315,'【参考】数式用'!$AT$4:$AW$4)+2,FALSE)*0.5, 0)), "")</f>
        <v/>
      </c>
      <c r="AB315" s="659"/>
      <c r="AC315" s="651" t="str">
        <f>IFERROR(IF(AG315&lt;&gt;"",Z315*VLOOKUP(N315,'【参考】数式用'!$AG$2:$AL$50,MATCH(Y315,'【参考】数式用'!$AI$4:$AL$4,0)+2,0), ""), "")</f>
        <v/>
      </c>
      <c r="AD315" s="56"/>
      <c r="AE315" s="660"/>
      <c r="AF315" s="661"/>
      <c r="AG315" s="618" t="str">
        <f>IFERROR(VLOOKUP(O315, '【参考】数式用'!$AY$5:$AY$13, 1, FALSE), "")</f>
        <v/>
      </c>
      <c r="AH315" s="619" t="str">
        <f>IFERROR(VLOOKUP(N315, '【参考】数式用'!$BA$2:$BB$50, 2, FALSE), "")</f>
        <v/>
      </c>
      <c r="AI315" s="620" t="str">
        <f t="shared" si="1"/>
        <v/>
      </c>
      <c r="AJ315" s="621" t="str">
        <f t="shared" si="2"/>
        <v/>
      </c>
      <c r="AK315" s="622"/>
      <c r="AL315" s="622"/>
      <c r="AM315" s="514"/>
      <c r="AN315" s="514"/>
      <c r="AO315" s="514"/>
      <c r="AP315" s="514"/>
      <c r="AQ315" s="514"/>
      <c r="AR315" s="514"/>
      <c r="AS315" s="514"/>
      <c r="AT315" s="514"/>
      <c r="AU315" s="2"/>
      <c r="AV315" s="2"/>
      <c r="AW315" s="2"/>
      <c r="AX315" s="2"/>
      <c r="AY315" s="2"/>
      <c r="AZ315" s="2"/>
    </row>
    <row r="316" ht="30.0" customHeight="1">
      <c r="A316" s="645">
        <v>303.0</v>
      </c>
      <c r="B316" s="646" t="str">
        <f>IF('基本情報入力シート'!C341="","",'基本情報入力シート'!C341)</f>
        <v/>
      </c>
      <c r="C316" s="40"/>
      <c r="D316" s="40"/>
      <c r="E316" s="40"/>
      <c r="F316" s="40"/>
      <c r="G316" s="40"/>
      <c r="H316" s="40"/>
      <c r="I316" s="56"/>
      <c r="J316" s="647" t="str">
        <f>IF('基本情報入力シート'!M341="","",'基本情報入力シート'!M341)</f>
        <v/>
      </c>
      <c r="K316" s="647" t="str">
        <f>IF('基本情報入力シート'!R341="","",'基本情報入力シート'!R341)</f>
        <v/>
      </c>
      <c r="L316" s="647" t="str">
        <f>IF('基本情報入力シート'!W341="","",'基本情報入力シート'!W341)</f>
        <v/>
      </c>
      <c r="M316" s="647" t="str">
        <f>IF('基本情報入力シート'!X341="","",'基本情報入力シート'!X341)</f>
        <v/>
      </c>
      <c r="N316" s="648" t="str">
        <f>IF('基本情報入力シート'!Y341="","",'基本情報入力シート'!Y341)</f>
        <v/>
      </c>
      <c r="O316" s="649"/>
      <c r="P316" s="650"/>
      <c r="Q316" s="651"/>
      <c r="R316" s="56"/>
      <c r="S316" s="652" t="str">
        <f>IFERROR(ROUNDDOWN(Q316*VLOOKUP(N316,'【参考】数式用'!$AR$2:$AW$50,MATCH(P316,'【参考】数式用'!$AT$4:$AW$4)+2,FALSE)*0.5, 0), "")</f>
        <v/>
      </c>
      <c r="T316" s="653"/>
      <c r="U316" s="654" t="str">
        <f>IFERROR(IF(AG316&lt;&gt;"",Q316*VLOOKUP(N316,'【参考】数式用'!$AG$2:$AL$50,MATCH(P316,'【参考】数式用'!$AI$4:$AL$4,0)+2,0), ""), "")</f>
        <v/>
      </c>
      <c r="V316" s="655"/>
      <c r="W316" s="656"/>
      <c r="X316" s="41"/>
      <c r="Y316" s="657"/>
      <c r="Z316" s="658"/>
      <c r="AA316" s="654" t="str">
        <f>IFERROR(IF(Y316="ー", "", ROUNDDOWN(Z316*VLOOKUP(N316,'【参考】数式用'!$AR$2:$AW$50,MATCH(Y316,'【参考】数式用'!$AT$4:$AW$4)+2,FALSE)*0.5, 0)), "")</f>
        <v/>
      </c>
      <c r="AB316" s="659"/>
      <c r="AC316" s="651" t="str">
        <f>IFERROR(IF(AG316&lt;&gt;"",Z316*VLOOKUP(N316,'【参考】数式用'!$AG$2:$AL$50,MATCH(Y316,'【参考】数式用'!$AI$4:$AL$4,0)+2,0), ""), "")</f>
        <v/>
      </c>
      <c r="AD316" s="56"/>
      <c r="AE316" s="660"/>
      <c r="AF316" s="661"/>
      <c r="AG316" s="618" t="str">
        <f>IFERROR(VLOOKUP(O316, '【参考】数式用'!$AY$5:$AY$13, 1, FALSE), "")</f>
        <v/>
      </c>
      <c r="AH316" s="619" t="str">
        <f>IFERROR(VLOOKUP(N316, '【参考】数式用'!$BA$2:$BB$50, 2, FALSE), "")</f>
        <v/>
      </c>
      <c r="AI316" s="620" t="str">
        <f t="shared" si="1"/>
        <v/>
      </c>
      <c r="AJ316" s="621" t="str">
        <f t="shared" si="2"/>
        <v/>
      </c>
      <c r="AK316" s="622"/>
      <c r="AL316" s="622"/>
      <c r="AM316" s="514"/>
      <c r="AN316" s="514"/>
      <c r="AO316" s="514"/>
      <c r="AP316" s="514"/>
      <c r="AQ316" s="514"/>
      <c r="AR316" s="514"/>
      <c r="AS316" s="514"/>
      <c r="AT316" s="514"/>
      <c r="AU316" s="2"/>
      <c r="AV316" s="2"/>
      <c r="AW316" s="2"/>
      <c r="AX316" s="2"/>
      <c r="AY316" s="2"/>
      <c r="AZ316" s="2"/>
    </row>
    <row r="317" ht="30.0" customHeight="1">
      <c r="A317" s="645">
        <v>304.0</v>
      </c>
      <c r="B317" s="646" t="str">
        <f>IF('基本情報入力シート'!C342="","",'基本情報入力シート'!C342)</f>
        <v/>
      </c>
      <c r="C317" s="40"/>
      <c r="D317" s="40"/>
      <c r="E317" s="40"/>
      <c r="F317" s="40"/>
      <c r="G317" s="40"/>
      <c r="H317" s="40"/>
      <c r="I317" s="56"/>
      <c r="J317" s="647" t="str">
        <f>IF('基本情報入力シート'!M342="","",'基本情報入力シート'!M342)</f>
        <v/>
      </c>
      <c r="K317" s="647" t="str">
        <f>IF('基本情報入力シート'!R342="","",'基本情報入力シート'!R342)</f>
        <v/>
      </c>
      <c r="L317" s="647" t="str">
        <f>IF('基本情報入力シート'!W342="","",'基本情報入力シート'!W342)</f>
        <v/>
      </c>
      <c r="M317" s="647" t="str">
        <f>IF('基本情報入力シート'!X342="","",'基本情報入力シート'!X342)</f>
        <v/>
      </c>
      <c r="N317" s="648" t="str">
        <f>IF('基本情報入力シート'!Y342="","",'基本情報入力シート'!Y342)</f>
        <v/>
      </c>
      <c r="O317" s="649"/>
      <c r="P317" s="650"/>
      <c r="Q317" s="651"/>
      <c r="R317" s="56"/>
      <c r="S317" s="652" t="str">
        <f>IFERROR(ROUNDDOWN(Q317*VLOOKUP(N317,'【参考】数式用'!$AR$2:$AW$50,MATCH(P317,'【参考】数式用'!$AT$4:$AW$4)+2,FALSE)*0.5, 0), "")</f>
        <v/>
      </c>
      <c r="T317" s="653"/>
      <c r="U317" s="654" t="str">
        <f>IFERROR(IF(AG317&lt;&gt;"",Q317*VLOOKUP(N317,'【参考】数式用'!$AG$2:$AL$50,MATCH(P317,'【参考】数式用'!$AI$4:$AL$4,0)+2,0), ""), "")</f>
        <v/>
      </c>
      <c r="V317" s="655"/>
      <c r="W317" s="656"/>
      <c r="X317" s="41"/>
      <c r="Y317" s="657"/>
      <c r="Z317" s="658"/>
      <c r="AA317" s="654" t="str">
        <f>IFERROR(IF(Y317="ー", "", ROUNDDOWN(Z317*VLOOKUP(N317,'【参考】数式用'!$AR$2:$AW$50,MATCH(Y317,'【参考】数式用'!$AT$4:$AW$4)+2,FALSE)*0.5, 0)), "")</f>
        <v/>
      </c>
      <c r="AB317" s="659"/>
      <c r="AC317" s="651" t="str">
        <f>IFERROR(IF(AG317&lt;&gt;"",Z317*VLOOKUP(N317,'【参考】数式用'!$AG$2:$AL$50,MATCH(Y317,'【参考】数式用'!$AI$4:$AL$4,0)+2,0), ""), "")</f>
        <v/>
      </c>
      <c r="AD317" s="56"/>
      <c r="AE317" s="660"/>
      <c r="AF317" s="661"/>
      <c r="AG317" s="618" t="str">
        <f>IFERROR(VLOOKUP(O317, '【参考】数式用'!$AY$5:$AY$13, 1, FALSE), "")</f>
        <v/>
      </c>
      <c r="AH317" s="619" t="str">
        <f>IFERROR(VLOOKUP(N317, '【参考】数式用'!$BA$2:$BB$50, 2, FALSE), "")</f>
        <v/>
      </c>
      <c r="AI317" s="620" t="str">
        <f t="shared" si="1"/>
        <v/>
      </c>
      <c r="AJ317" s="621" t="str">
        <f t="shared" si="2"/>
        <v/>
      </c>
      <c r="AK317" s="622"/>
      <c r="AL317" s="622"/>
      <c r="AM317" s="514"/>
      <c r="AN317" s="514"/>
      <c r="AO317" s="514"/>
      <c r="AP317" s="514"/>
      <c r="AQ317" s="514"/>
      <c r="AR317" s="514"/>
      <c r="AS317" s="514"/>
      <c r="AT317" s="514"/>
      <c r="AU317" s="2"/>
      <c r="AV317" s="2"/>
      <c r="AW317" s="2"/>
      <c r="AX317" s="2"/>
      <c r="AY317" s="2"/>
      <c r="AZ317" s="2"/>
    </row>
    <row r="318" ht="30.0" customHeight="1">
      <c r="A318" s="645">
        <v>305.0</v>
      </c>
      <c r="B318" s="646" t="str">
        <f>IF('基本情報入力シート'!C343="","",'基本情報入力シート'!C343)</f>
        <v/>
      </c>
      <c r="C318" s="40"/>
      <c r="D318" s="40"/>
      <c r="E318" s="40"/>
      <c r="F318" s="40"/>
      <c r="G318" s="40"/>
      <c r="H318" s="40"/>
      <c r="I318" s="56"/>
      <c r="J318" s="647" t="str">
        <f>IF('基本情報入力シート'!M343="","",'基本情報入力シート'!M343)</f>
        <v/>
      </c>
      <c r="K318" s="647" t="str">
        <f>IF('基本情報入力シート'!R343="","",'基本情報入力シート'!R343)</f>
        <v/>
      </c>
      <c r="L318" s="647" t="str">
        <f>IF('基本情報入力シート'!W343="","",'基本情報入力シート'!W343)</f>
        <v/>
      </c>
      <c r="M318" s="647" t="str">
        <f>IF('基本情報入力シート'!X343="","",'基本情報入力シート'!X343)</f>
        <v/>
      </c>
      <c r="N318" s="648" t="str">
        <f>IF('基本情報入力シート'!Y343="","",'基本情報入力シート'!Y343)</f>
        <v/>
      </c>
      <c r="O318" s="649"/>
      <c r="P318" s="650"/>
      <c r="Q318" s="651"/>
      <c r="R318" s="56"/>
      <c r="S318" s="652" t="str">
        <f>IFERROR(ROUNDDOWN(Q318*VLOOKUP(N318,'【参考】数式用'!$AR$2:$AW$50,MATCH(P318,'【参考】数式用'!$AT$4:$AW$4)+2,FALSE)*0.5, 0), "")</f>
        <v/>
      </c>
      <c r="T318" s="653"/>
      <c r="U318" s="654" t="str">
        <f>IFERROR(IF(AG318&lt;&gt;"",Q318*VLOOKUP(N318,'【参考】数式用'!$AG$2:$AL$50,MATCH(P318,'【参考】数式用'!$AI$4:$AL$4,0)+2,0), ""), "")</f>
        <v/>
      </c>
      <c r="V318" s="655"/>
      <c r="W318" s="656"/>
      <c r="X318" s="41"/>
      <c r="Y318" s="657"/>
      <c r="Z318" s="658"/>
      <c r="AA318" s="654" t="str">
        <f>IFERROR(IF(Y318="ー", "", ROUNDDOWN(Z318*VLOOKUP(N318,'【参考】数式用'!$AR$2:$AW$50,MATCH(Y318,'【参考】数式用'!$AT$4:$AW$4)+2,FALSE)*0.5, 0)), "")</f>
        <v/>
      </c>
      <c r="AB318" s="659"/>
      <c r="AC318" s="651" t="str">
        <f>IFERROR(IF(AG318&lt;&gt;"",Z318*VLOOKUP(N318,'【参考】数式用'!$AG$2:$AL$50,MATCH(Y318,'【参考】数式用'!$AI$4:$AL$4,0)+2,0), ""), "")</f>
        <v/>
      </c>
      <c r="AD318" s="56"/>
      <c r="AE318" s="660"/>
      <c r="AF318" s="661"/>
      <c r="AG318" s="618" t="str">
        <f>IFERROR(VLOOKUP(O318, '【参考】数式用'!$AY$5:$AY$13, 1, FALSE), "")</f>
        <v/>
      </c>
      <c r="AH318" s="619" t="str">
        <f>IFERROR(VLOOKUP(N318, '【参考】数式用'!$BA$2:$BB$50, 2, FALSE), "")</f>
        <v/>
      </c>
      <c r="AI318" s="620" t="str">
        <f t="shared" si="1"/>
        <v/>
      </c>
      <c r="AJ318" s="621" t="str">
        <f t="shared" si="2"/>
        <v/>
      </c>
      <c r="AK318" s="622"/>
      <c r="AL318" s="622"/>
      <c r="AM318" s="514"/>
      <c r="AN318" s="514"/>
      <c r="AO318" s="514"/>
      <c r="AP318" s="514"/>
      <c r="AQ318" s="514"/>
      <c r="AR318" s="514"/>
      <c r="AS318" s="514"/>
      <c r="AT318" s="514"/>
      <c r="AU318" s="2"/>
      <c r="AV318" s="2"/>
      <c r="AW318" s="2"/>
      <c r="AX318" s="2"/>
      <c r="AY318" s="2"/>
      <c r="AZ318" s="2"/>
    </row>
    <row r="319" ht="30.0" customHeight="1">
      <c r="A319" s="645">
        <v>306.0</v>
      </c>
      <c r="B319" s="646" t="str">
        <f>IF('基本情報入力シート'!C344="","",'基本情報入力シート'!C344)</f>
        <v/>
      </c>
      <c r="C319" s="40"/>
      <c r="D319" s="40"/>
      <c r="E319" s="40"/>
      <c r="F319" s="40"/>
      <c r="G319" s="40"/>
      <c r="H319" s="40"/>
      <c r="I319" s="56"/>
      <c r="J319" s="647" t="str">
        <f>IF('基本情報入力シート'!M344="","",'基本情報入力シート'!M344)</f>
        <v/>
      </c>
      <c r="K319" s="647" t="str">
        <f>IF('基本情報入力シート'!R344="","",'基本情報入力シート'!R344)</f>
        <v/>
      </c>
      <c r="L319" s="647" t="str">
        <f>IF('基本情報入力シート'!W344="","",'基本情報入力シート'!W344)</f>
        <v/>
      </c>
      <c r="M319" s="647" t="str">
        <f>IF('基本情報入力シート'!X344="","",'基本情報入力シート'!X344)</f>
        <v/>
      </c>
      <c r="N319" s="648" t="str">
        <f>IF('基本情報入力シート'!Y344="","",'基本情報入力シート'!Y344)</f>
        <v/>
      </c>
      <c r="O319" s="649"/>
      <c r="P319" s="650"/>
      <c r="Q319" s="651"/>
      <c r="R319" s="56"/>
      <c r="S319" s="652" t="str">
        <f>IFERROR(ROUNDDOWN(Q319*VLOOKUP(N319,'【参考】数式用'!$AR$2:$AW$50,MATCH(P319,'【参考】数式用'!$AT$4:$AW$4)+2,FALSE)*0.5, 0), "")</f>
        <v/>
      </c>
      <c r="T319" s="653"/>
      <c r="U319" s="654" t="str">
        <f>IFERROR(IF(AG319&lt;&gt;"",Q319*VLOOKUP(N319,'【参考】数式用'!$AG$2:$AL$50,MATCH(P319,'【参考】数式用'!$AI$4:$AL$4,0)+2,0), ""), "")</f>
        <v/>
      </c>
      <c r="V319" s="655"/>
      <c r="W319" s="656"/>
      <c r="X319" s="41"/>
      <c r="Y319" s="657"/>
      <c r="Z319" s="658"/>
      <c r="AA319" s="654" t="str">
        <f>IFERROR(IF(Y319="ー", "", ROUNDDOWN(Z319*VLOOKUP(N319,'【参考】数式用'!$AR$2:$AW$50,MATCH(Y319,'【参考】数式用'!$AT$4:$AW$4)+2,FALSE)*0.5, 0)), "")</f>
        <v/>
      </c>
      <c r="AB319" s="659"/>
      <c r="AC319" s="651" t="str">
        <f>IFERROR(IF(AG319&lt;&gt;"",Z319*VLOOKUP(N319,'【参考】数式用'!$AG$2:$AL$50,MATCH(Y319,'【参考】数式用'!$AI$4:$AL$4,0)+2,0), ""), "")</f>
        <v/>
      </c>
      <c r="AD319" s="56"/>
      <c r="AE319" s="660"/>
      <c r="AF319" s="661"/>
      <c r="AG319" s="618" t="str">
        <f>IFERROR(VLOOKUP(O319, '【参考】数式用'!$AY$5:$AY$13, 1, FALSE), "")</f>
        <v/>
      </c>
      <c r="AH319" s="619" t="str">
        <f>IFERROR(VLOOKUP(N319, '【参考】数式用'!$BA$2:$BB$50, 2, FALSE), "")</f>
        <v/>
      </c>
      <c r="AI319" s="620" t="str">
        <f t="shared" si="1"/>
        <v/>
      </c>
      <c r="AJ319" s="621" t="str">
        <f t="shared" si="2"/>
        <v/>
      </c>
      <c r="AK319" s="622"/>
      <c r="AL319" s="622"/>
      <c r="AM319" s="514"/>
      <c r="AN319" s="514"/>
      <c r="AO319" s="514"/>
      <c r="AP319" s="514"/>
      <c r="AQ319" s="514"/>
      <c r="AR319" s="514"/>
      <c r="AS319" s="514"/>
      <c r="AT319" s="514"/>
      <c r="AU319" s="2"/>
      <c r="AV319" s="2"/>
      <c r="AW319" s="2"/>
      <c r="AX319" s="2"/>
      <c r="AY319" s="2"/>
      <c r="AZ319" s="2"/>
    </row>
    <row r="320" ht="30.0" customHeight="1">
      <c r="A320" s="645">
        <v>307.0</v>
      </c>
      <c r="B320" s="646" t="str">
        <f>IF('基本情報入力シート'!C345="","",'基本情報入力シート'!C345)</f>
        <v/>
      </c>
      <c r="C320" s="40"/>
      <c r="D320" s="40"/>
      <c r="E320" s="40"/>
      <c r="F320" s="40"/>
      <c r="G320" s="40"/>
      <c r="H320" s="40"/>
      <c r="I320" s="56"/>
      <c r="J320" s="647" t="str">
        <f>IF('基本情報入力シート'!M345="","",'基本情報入力シート'!M345)</f>
        <v/>
      </c>
      <c r="K320" s="647" t="str">
        <f>IF('基本情報入力シート'!R345="","",'基本情報入力シート'!R345)</f>
        <v/>
      </c>
      <c r="L320" s="647" t="str">
        <f>IF('基本情報入力シート'!W345="","",'基本情報入力シート'!W345)</f>
        <v/>
      </c>
      <c r="M320" s="647" t="str">
        <f>IF('基本情報入力シート'!X345="","",'基本情報入力シート'!X345)</f>
        <v/>
      </c>
      <c r="N320" s="648" t="str">
        <f>IF('基本情報入力シート'!Y345="","",'基本情報入力シート'!Y345)</f>
        <v/>
      </c>
      <c r="O320" s="649"/>
      <c r="P320" s="650"/>
      <c r="Q320" s="651"/>
      <c r="R320" s="56"/>
      <c r="S320" s="652" t="str">
        <f>IFERROR(ROUNDDOWN(Q320*VLOOKUP(N320,'【参考】数式用'!$AR$2:$AW$50,MATCH(P320,'【参考】数式用'!$AT$4:$AW$4)+2,FALSE)*0.5, 0), "")</f>
        <v/>
      </c>
      <c r="T320" s="653"/>
      <c r="U320" s="654" t="str">
        <f>IFERROR(IF(AG320&lt;&gt;"",Q320*VLOOKUP(N320,'【参考】数式用'!$AG$2:$AL$50,MATCH(P320,'【参考】数式用'!$AI$4:$AL$4,0)+2,0), ""), "")</f>
        <v/>
      </c>
      <c r="V320" s="655"/>
      <c r="W320" s="656"/>
      <c r="X320" s="41"/>
      <c r="Y320" s="657"/>
      <c r="Z320" s="658"/>
      <c r="AA320" s="654" t="str">
        <f>IFERROR(IF(Y320="ー", "", ROUNDDOWN(Z320*VLOOKUP(N320,'【参考】数式用'!$AR$2:$AW$50,MATCH(Y320,'【参考】数式用'!$AT$4:$AW$4)+2,FALSE)*0.5, 0)), "")</f>
        <v/>
      </c>
      <c r="AB320" s="659"/>
      <c r="AC320" s="651" t="str">
        <f>IFERROR(IF(AG320&lt;&gt;"",Z320*VLOOKUP(N320,'【参考】数式用'!$AG$2:$AL$50,MATCH(Y320,'【参考】数式用'!$AI$4:$AL$4,0)+2,0), ""), "")</f>
        <v/>
      </c>
      <c r="AD320" s="56"/>
      <c r="AE320" s="660"/>
      <c r="AF320" s="661"/>
      <c r="AG320" s="618" t="str">
        <f>IFERROR(VLOOKUP(O320, '【参考】数式用'!$AY$5:$AY$13, 1, FALSE), "")</f>
        <v/>
      </c>
      <c r="AH320" s="619" t="str">
        <f>IFERROR(VLOOKUP(N320, '【参考】数式用'!$BA$2:$BB$50, 2, FALSE), "")</f>
        <v/>
      </c>
      <c r="AI320" s="620" t="str">
        <f t="shared" si="1"/>
        <v/>
      </c>
      <c r="AJ320" s="621" t="str">
        <f t="shared" si="2"/>
        <v/>
      </c>
      <c r="AK320" s="622"/>
      <c r="AL320" s="622"/>
      <c r="AM320" s="514"/>
      <c r="AN320" s="514"/>
      <c r="AO320" s="514"/>
      <c r="AP320" s="514"/>
      <c r="AQ320" s="514"/>
      <c r="AR320" s="514"/>
      <c r="AS320" s="514"/>
      <c r="AT320" s="514"/>
      <c r="AU320" s="2"/>
      <c r="AV320" s="2"/>
      <c r="AW320" s="2"/>
      <c r="AX320" s="2"/>
      <c r="AY320" s="2"/>
      <c r="AZ320" s="2"/>
    </row>
    <row r="321" ht="30.0" customHeight="1">
      <c r="A321" s="645">
        <v>308.0</v>
      </c>
      <c r="B321" s="646" t="str">
        <f>IF('基本情報入力シート'!C346="","",'基本情報入力シート'!C346)</f>
        <v/>
      </c>
      <c r="C321" s="40"/>
      <c r="D321" s="40"/>
      <c r="E321" s="40"/>
      <c r="F321" s="40"/>
      <c r="G321" s="40"/>
      <c r="H321" s="40"/>
      <c r="I321" s="56"/>
      <c r="J321" s="647" t="str">
        <f>IF('基本情報入力シート'!M346="","",'基本情報入力シート'!M346)</f>
        <v/>
      </c>
      <c r="K321" s="647" t="str">
        <f>IF('基本情報入力シート'!R346="","",'基本情報入力シート'!R346)</f>
        <v/>
      </c>
      <c r="L321" s="647" t="str">
        <f>IF('基本情報入力シート'!W346="","",'基本情報入力シート'!W346)</f>
        <v/>
      </c>
      <c r="M321" s="647" t="str">
        <f>IF('基本情報入力シート'!X346="","",'基本情報入力シート'!X346)</f>
        <v/>
      </c>
      <c r="N321" s="648" t="str">
        <f>IF('基本情報入力シート'!Y346="","",'基本情報入力シート'!Y346)</f>
        <v/>
      </c>
      <c r="O321" s="649"/>
      <c r="P321" s="650"/>
      <c r="Q321" s="651"/>
      <c r="R321" s="56"/>
      <c r="S321" s="652" t="str">
        <f>IFERROR(ROUNDDOWN(Q321*VLOOKUP(N321,'【参考】数式用'!$AR$2:$AW$50,MATCH(P321,'【参考】数式用'!$AT$4:$AW$4)+2,FALSE)*0.5, 0), "")</f>
        <v/>
      </c>
      <c r="T321" s="653"/>
      <c r="U321" s="654" t="str">
        <f>IFERROR(IF(AG321&lt;&gt;"",Q321*VLOOKUP(N321,'【参考】数式用'!$AG$2:$AL$50,MATCH(P321,'【参考】数式用'!$AI$4:$AL$4,0)+2,0), ""), "")</f>
        <v/>
      </c>
      <c r="V321" s="655"/>
      <c r="W321" s="656"/>
      <c r="X321" s="41"/>
      <c r="Y321" s="657"/>
      <c r="Z321" s="658"/>
      <c r="AA321" s="654" t="str">
        <f>IFERROR(IF(Y321="ー", "", ROUNDDOWN(Z321*VLOOKUP(N321,'【参考】数式用'!$AR$2:$AW$50,MATCH(Y321,'【参考】数式用'!$AT$4:$AW$4)+2,FALSE)*0.5, 0)), "")</f>
        <v/>
      </c>
      <c r="AB321" s="659"/>
      <c r="AC321" s="651" t="str">
        <f>IFERROR(IF(AG321&lt;&gt;"",Z321*VLOOKUP(N321,'【参考】数式用'!$AG$2:$AL$50,MATCH(Y321,'【参考】数式用'!$AI$4:$AL$4,0)+2,0), ""), "")</f>
        <v/>
      </c>
      <c r="AD321" s="56"/>
      <c r="AE321" s="660"/>
      <c r="AF321" s="661"/>
      <c r="AG321" s="618" t="str">
        <f>IFERROR(VLOOKUP(O321, '【参考】数式用'!$AY$5:$AY$13, 1, FALSE), "")</f>
        <v/>
      </c>
      <c r="AH321" s="619" t="str">
        <f>IFERROR(VLOOKUP(N321, '【参考】数式用'!$BA$2:$BB$50, 2, FALSE), "")</f>
        <v/>
      </c>
      <c r="AI321" s="620" t="str">
        <f t="shared" si="1"/>
        <v/>
      </c>
      <c r="AJ321" s="621" t="str">
        <f t="shared" si="2"/>
        <v/>
      </c>
      <c r="AK321" s="622"/>
      <c r="AL321" s="622"/>
      <c r="AM321" s="514"/>
      <c r="AN321" s="514"/>
      <c r="AO321" s="514"/>
      <c r="AP321" s="514"/>
      <c r="AQ321" s="514"/>
      <c r="AR321" s="514"/>
      <c r="AS321" s="514"/>
      <c r="AT321" s="514"/>
      <c r="AU321" s="2"/>
      <c r="AV321" s="2"/>
      <c r="AW321" s="2"/>
      <c r="AX321" s="2"/>
      <c r="AY321" s="2"/>
      <c r="AZ321" s="2"/>
    </row>
    <row r="322" ht="30.0" customHeight="1">
      <c r="A322" s="645">
        <v>309.0</v>
      </c>
      <c r="B322" s="646" t="str">
        <f>IF('基本情報入力シート'!C347="","",'基本情報入力シート'!C347)</f>
        <v/>
      </c>
      <c r="C322" s="40"/>
      <c r="D322" s="40"/>
      <c r="E322" s="40"/>
      <c r="F322" s="40"/>
      <c r="G322" s="40"/>
      <c r="H322" s="40"/>
      <c r="I322" s="56"/>
      <c r="J322" s="647" t="str">
        <f>IF('基本情報入力シート'!M347="","",'基本情報入力シート'!M347)</f>
        <v/>
      </c>
      <c r="K322" s="647" t="str">
        <f>IF('基本情報入力シート'!R347="","",'基本情報入力シート'!R347)</f>
        <v/>
      </c>
      <c r="L322" s="647" t="str">
        <f>IF('基本情報入力シート'!W347="","",'基本情報入力シート'!W347)</f>
        <v/>
      </c>
      <c r="M322" s="647" t="str">
        <f>IF('基本情報入力シート'!X347="","",'基本情報入力シート'!X347)</f>
        <v/>
      </c>
      <c r="N322" s="648" t="str">
        <f>IF('基本情報入力シート'!Y347="","",'基本情報入力シート'!Y347)</f>
        <v/>
      </c>
      <c r="O322" s="649"/>
      <c r="P322" s="650"/>
      <c r="Q322" s="651"/>
      <c r="R322" s="56"/>
      <c r="S322" s="652" t="str">
        <f>IFERROR(ROUNDDOWN(Q322*VLOOKUP(N322,'【参考】数式用'!$AR$2:$AW$50,MATCH(P322,'【参考】数式用'!$AT$4:$AW$4)+2,FALSE)*0.5, 0), "")</f>
        <v/>
      </c>
      <c r="T322" s="653"/>
      <c r="U322" s="654" t="str">
        <f>IFERROR(IF(AG322&lt;&gt;"",Q322*VLOOKUP(N322,'【参考】数式用'!$AG$2:$AL$50,MATCH(P322,'【参考】数式用'!$AI$4:$AL$4,0)+2,0), ""), "")</f>
        <v/>
      </c>
      <c r="V322" s="655"/>
      <c r="W322" s="656"/>
      <c r="X322" s="41"/>
      <c r="Y322" s="657"/>
      <c r="Z322" s="658"/>
      <c r="AA322" s="654" t="str">
        <f>IFERROR(IF(Y322="ー", "", ROUNDDOWN(Z322*VLOOKUP(N322,'【参考】数式用'!$AR$2:$AW$50,MATCH(Y322,'【参考】数式用'!$AT$4:$AW$4)+2,FALSE)*0.5, 0)), "")</f>
        <v/>
      </c>
      <c r="AB322" s="659"/>
      <c r="AC322" s="651" t="str">
        <f>IFERROR(IF(AG322&lt;&gt;"",Z322*VLOOKUP(N322,'【参考】数式用'!$AG$2:$AL$50,MATCH(Y322,'【参考】数式用'!$AI$4:$AL$4,0)+2,0), ""), "")</f>
        <v/>
      </c>
      <c r="AD322" s="56"/>
      <c r="AE322" s="660"/>
      <c r="AF322" s="661"/>
      <c r="AG322" s="618" t="str">
        <f>IFERROR(VLOOKUP(O322, '【参考】数式用'!$AY$5:$AY$13, 1, FALSE), "")</f>
        <v/>
      </c>
      <c r="AH322" s="619" t="str">
        <f>IFERROR(VLOOKUP(N322, '【参考】数式用'!$BA$2:$BB$50, 2, FALSE), "")</f>
        <v/>
      </c>
      <c r="AI322" s="620" t="str">
        <f t="shared" si="1"/>
        <v/>
      </c>
      <c r="AJ322" s="621" t="str">
        <f t="shared" si="2"/>
        <v/>
      </c>
      <c r="AK322" s="622"/>
      <c r="AL322" s="622"/>
      <c r="AM322" s="514"/>
      <c r="AN322" s="514"/>
      <c r="AO322" s="514"/>
      <c r="AP322" s="514"/>
      <c r="AQ322" s="514"/>
      <c r="AR322" s="514"/>
      <c r="AS322" s="514"/>
      <c r="AT322" s="514"/>
      <c r="AU322" s="2"/>
      <c r="AV322" s="2"/>
      <c r="AW322" s="2"/>
      <c r="AX322" s="2"/>
      <c r="AY322" s="2"/>
      <c r="AZ322" s="2"/>
    </row>
    <row r="323" ht="30.0" customHeight="1">
      <c r="A323" s="645">
        <v>310.0</v>
      </c>
      <c r="B323" s="646" t="str">
        <f>IF('基本情報入力シート'!C348="","",'基本情報入力シート'!C348)</f>
        <v/>
      </c>
      <c r="C323" s="40"/>
      <c r="D323" s="40"/>
      <c r="E323" s="40"/>
      <c r="F323" s="40"/>
      <c r="G323" s="40"/>
      <c r="H323" s="40"/>
      <c r="I323" s="56"/>
      <c r="J323" s="647" t="str">
        <f>IF('基本情報入力シート'!M348="","",'基本情報入力シート'!M348)</f>
        <v/>
      </c>
      <c r="K323" s="647" t="str">
        <f>IF('基本情報入力シート'!R348="","",'基本情報入力シート'!R348)</f>
        <v/>
      </c>
      <c r="L323" s="647" t="str">
        <f>IF('基本情報入力シート'!W348="","",'基本情報入力シート'!W348)</f>
        <v/>
      </c>
      <c r="M323" s="647" t="str">
        <f>IF('基本情報入力シート'!X348="","",'基本情報入力シート'!X348)</f>
        <v/>
      </c>
      <c r="N323" s="648" t="str">
        <f>IF('基本情報入力シート'!Y348="","",'基本情報入力シート'!Y348)</f>
        <v/>
      </c>
      <c r="O323" s="649"/>
      <c r="P323" s="650"/>
      <c r="Q323" s="651"/>
      <c r="R323" s="56"/>
      <c r="S323" s="652" t="str">
        <f>IFERROR(ROUNDDOWN(Q323*VLOOKUP(N323,'【参考】数式用'!$AR$2:$AW$50,MATCH(P323,'【参考】数式用'!$AT$4:$AW$4)+2,FALSE)*0.5, 0), "")</f>
        <v/>
      </c>
      <c r="T323" s="653"/>
      <c r="U323" s="654" t="str">
        <f>IFERROR(IF(AG323&lt;&gt;"",Q323*VLOOKUP(N323,'【参考】数式用'!$AG$2:$AL$50,MATCH(P323,'【参考】数式用'!$AI$4:$AL$4,0)+2,0), ""), "")</f>
        <v/>
      </c>
      <c r="V323" s="655"/>
      <c r="W323" s="656"/>
      <c r="X323" s="41"/>
      <c r="Y323" s="657"/>
      <c r="Z323" s="658"/>
      <c r="AA323" s="654" t="str">
        <f>IFERROR(IF(Y323="ー", "", ROUNDDOWN(Z323*VLOOKUP(N323,'【参考】数式用'!$AR$2:$AW$50,MATCH(Y323,'【参考】数式用'!$AT$4:$AW$4)+2,FALSE)*0.5, 0)), "")</f>
        <v/>
      </c>
      <c r="AB323" s="659"/>
      <c r="AC323" s="651" t="str">
        <f>IFERROR(IF(AG323&lt;&gt;"",Z323*VLOOKUP(N323,'【参考】数式用'!$AG$2:$AL$50,MATCH(Y323,'【参考】数式用'!$AI$4:$AL$4,0)+2,0), ""), "")</f>
        <v/>
      </c>
      <c r="AD323" s="56"/>
      <c r="AE323" s="660"/>
      <c r="AF323" s="661"/>
      <c r="AG323" s="618" t="str">
        <f>IFERROR(VLOOKUP(O323, '【参考】数式用'!$AY$5:$AY$13, 1, FALSE), "")</f>
        <v/>
      </c>
      <c r="AH323" s="619" t="str">
        <f>IFERROR(VLOOKUP(N323, '【参考】数式用'!$BA$2:$BB$50, 2, FALSE), "")</f>
        <v/>
      </c>
      <c r="AI323" s="620" t="str">
        <f t="shared" si="1"/>
        <v/>
      </c>
      <c r="AJ323" s="621" t="str">
        <f t="shared" si="2"/>
        <v/>
      </c>
      <c r="AK323" s="622"/>
      <c r="AL323" s="622"/>
      <c r="AM323" s="514"/>
      <c r="AN323" s="514"/>
      <c r="AO323" s="514"/>
      <c r="AP323" s="514"/>
      <c r="AQ323" s="514"/>
      <c r="AR323" s="514"/>
      <c r="AS323" s="514"/>
      <c r="AT323" s="514"/>
      <c r="AU323" s="2"/>
      <c r="AV323" s="2"/>
      <c r="AW323" s="2"/>
      <c r="AX323" s="2"/>
      <c r="AY323" s="2"/>
      <c r="AZ323" s="2"/>
    </row>
    <row r="324" ht="30.0" customHeight="1">
      <c r="A324" s="645">
        <v>311.0</v>
      </c>
      <c r="B324" s="646" t="str">
        <f>IF('基本情報入力シート'!C349="","",'基本情報入力シート'!C349)</f>
        <v/>
      </c>
      <c r="C324" s="40"/>
      <c r="D324" s="40"/>
      <c r="E324" s="40"/>
      <c r="F324" s="40"/>
      <c r="G324" s="40"/>
      <c r="H324" s="40"/>
      <c r="I324" s="56"/>
      <c r="J324" s="647" t="str">
        <f>IF('基本情報入力シート'!M349="","",'基本情報入力シート'!M349)</f>
        <v/>
      </c>
      <c r="K324" s="647" t="str">
        <f>IF('基本情報入力シート'!R349="","",'基本情報入力シート'!R349)</f>
        <v/>
      </c>
      <c r="L324" s="647" t="str">
        <f>IF('基本情報入力シート'!W349="","",'基本情報入力シート'!W349)</f>
        <v/>
      </c>
      <c r="M324" s="647" t="str">
        <f>IF('基本情報入力シート'!X349="","",'基本情報入力シート'!X349)</f>
        <v/>
      </c>
      <c r="N324" s="648" t="str">
        <f>IF('基本情報入力シート'!Y349="","",'基本情報入力シート'!Y349)</f>
        <v/>
      </c>
      <c r="O324" s="649"/>
      <c r="P324" s="650"/>
      <c r="Q324" s="651"/>
      <c r="R324" s="56"/>
      <c r="S324" s="652" t="str">
        <f>IFERROR(ROUNDDOWN(Q324*VLOOKUP(N324,'【参考】数式用'!$AR$2:$AW$50,MATCH(P324,'【参考】数式用'!$AT$4:$AW$4)+2,FALSE)*0.5, 0), "")</f>
        <v/>
      </c>
      <c r="T324" s="653"/>
      <c r="U324" s="654" t="str">
        <f>IFERROR(IF(AG324&lt;&gt;"",Q324*VLOOKUP(N324,'【参考】数式用'!$AG$2:$AL$50,MATCH(P324,'【参考】数式用'!$AI$4:$AL$4,0)+2,0), ""), "")</f>
        <v/>
      </c>
      <c r="V324" s="655"/>
      <c r="W324" s="656"/>
      <c r="X324" s="41"/>
      <c r="Y324" s="657"/>
      <c r="Z324" s="658"/>
      <c r="AA324" s="654" t="str">
        <f>IFERROR(IF(Y324="ー", "", ROUNDDOWN(Z324*VLOOKUP(N324,'【参考】数式用'!$AR$2:$AW$50,MATCH(Y324,'【参考】数式用'!$AT$4:$AW$4)+2,FALSE)*0.5, 0)), "")</f>
        <v/>
      </c>
      <c r="AB324" s="659"/>
      <c r="AC324" s="651" t="str">
        <f>IFERROR(IF(AG324&lt;&gt;"",Z324*VLOOKUP(N324,'【参考】数式用'!$AG$2:$AL$50,MATCH(Y324,'【参考】数式用'!$AI$4:$AL$4,0)+2,0), ""), "")</f>
        <v/>
      </c>
      <c r="AD324" s="56"/>
      <c r="AE324" s="660"/>
      <c r="AF324" s="661"/>
      <c r="AG324" s="618" t="str">
        <f>IFERROR(VLOOKUP(O324, '【参考】数式用'!$AY$5:$AY$13, 1, FALSE), "")</f>
        <v/>
      </c>
      <c r="AH324" s="619" t="str">
        <f>IFERROR(VLOOKUP(N324, '【参考】数式用'!$BA$2:$BB$50, 2, FALSE), "")</f>
        <v/>
      </c>
      <c r="AI324" s="620" t="str">
        <f t="shared" si="1"/>
        <v/>
      </c>
      <c r="AJ324" s="621" t="str">
        <f t="shared" si="2"/>
        <v/>
      </c>
      <c r="AK324" s="622"/>
      <c r="AL324" s="622"/>
      <c r="AM324" s="514"/>
      <c r="AN324" s="514"/>
      <c r="AO324" s="514"/>
      <c r="AP324" s="514"/>
      <c r="AQ324" s="514"/>
      <c r="AR324" s="514"/>
      <c r="AS324" s="514"/>
      <c r="AT324" s="514"/>
      <c r="AU324" s="2"/>
      <c r="AV324" s="2"/>
      <c r="AW324" s="2"/>
      <c r="AX324" s="2"/>
      <c r="AY324" s="2"/>
      <c r="AZ324" s="2"/>
    </row>
    <row r="325" ht="30.0" customHeight="1">
      <c r="A325" s="645">
        <v>312.0</v>
      </c>
      <c r="B325" s="646" t="str">
        <f>IF('基本情報入力シート'!C350="","",'基本情報入力シート'!C350)</f>
        <v/>
      </c>
      <c r="C325" s="40"/>
      <c r="D325" s="40"/>
      <c r="E325" s="40"/>
      <c r="F325" s="40"/>
      <c r="G325" s="40"/>
      <c r="H325" s="40"/>
      <c r="I325" s="56"/>
      <c r="J325" s="647" t="str">
        <f>IF('基本情報入力シート'!M350="","",'基本情報入力シート'!M350)</f>
        <v/>
      </c>
      <c r="K325" s="647" t="str">
        <f>IF('基本情報入力シート'!R350="","",'基本情報入力シート'!R350)</f>
        <v/>
      </c>
      <c r="L325" s="647" t="str">
        <f>IF('基本情報入力シート'!W350="","",'基本情報入力シート'!W350)</f>
        <v/>
      </c>
      <c r="M325" s="647" t="str">
        <f>IF('基本情報入力シート'!X350="","",'基本情報入力シート'!X350)</f>
        <v/>
      </c>
      <c r="N325" s="648" t="str">
        <f>IF('基本情報入力シート'!Y350="","",'基本情報入力シート'!Y350)</f>
        <v/>
      </c>
      <c r="O325" s="649"/>
      <c r="P325" s="650"/>
      <c r="Q325" s="651"/>
      <c r="R325" s="56"/>
      <c r="S325" s="652" t="str">
        <f>IFERROR(ROUNDDOWN(Q325*VLOOKUP(N325,'【参考】数式用'!$AR$2:$AW$50,MATCH(P325,'【参考】数式用'!$AT$4:$AW$4)+2,FALSE)*0.5, 0), "")</f>
        <v/>
      </c>
      <c r="T325" s="653"/>
      <c r="U325" s="654" t="str">
        <f>IFERROR(IF(AG325&lt;&gt;"",Q325*VLOOKUP(N325,'【参考】数式用'!$AG$2:$AL$50,MATCH(P325,'【参考】数式用'!$AI$4:$AL$4,0)+2,0), ""), "")</f>
        <v/>
      </c>
      <c r="V325" s="655"/>
      <c r="W325" s="656"/>
      <c r="X325" s="41"/>
      <c r="Y325" s="657"/>
      <c r="Z325" s="658"/>
      <c r="AA325" s="654" t="str">
        <f>IFERROR(IF(Y325="ー", "", ROUNDDOWN(Z325*VLOOKUP(N325,'【参考】数式用'!$AR$2:$AW$50,MATCH(Y325,'【参考】数式用'!$AT$4:$AW$4)+2,FALSE)*0.5, 0)), "")</f>
        <v/>
      </c>
      <c r="AB325" s="659"/>
      <c r="AC325" s="651" t="str">
        <f>IFERROR(IF(AG325&lt;&gt;"",Z325*VLOOKUP(N325,'【参考】数式用'!$AG$2:$AL$50,MATCH(Y325,'【参考】数式用'!$AI$4:$AL$4,0)+2,0), ""), "")</f>
        <v/>
      </c>
      <c r="AD325" s="56"/>
      <c r="AE325" s="660"/>
      <c r="AF325" s="661"/>
      <c r="AG325" s="618" t="str">
        <f>IFERROR(VLOOKUP(O325, '【参考】数式用'!$AY$5:$AY$13, 1, FALSE), "")</f>
        <v/>
      </c>
      <c r="AH325" s="619" t="str">
        <f>IFERROR(VLOOKUP(N325, '【参考】数式用'!$BA$2:$BB$50, 2, FALSE), "")</f>
        <v/>
      </c>
      <c r="AI325" s="620" t="str">
        <f t="shared" si="1"/>
        <v/>
      </c>
      <c r="AJ325" s="621" t="str">
        <f t="shared" si="2"/>
        <v/>
      </c>
      <c r="AK325" s="622"/>
      <c r="AL325" s="622"/>
      <c r="AM325" s="514"/>
      <c r="AN325" s="514"/>
      <c r="AO325" s="514"/>
      <c r="AP325" s="514"/>
      <c r="AQ325" s="514"/>
      <c r="AR325" s="514"/>
      <c r="AS325" s="514"/>
      <c r="AT325" s="514"/>
      <c r="AU325" s="2"/>
      <c r="AV325" s="2"/>
      <c r="AW325" s="2"/>
      <c r="AX325" s="2"/>
      <c r="AY325" s="2"/>
      <c r="AZ325" s="2"/>
    </row>
    <row r="326" ht="30.0" customHeight="1">
      <c r="A326" s="645">
        <v>313.0</v>
      </c>
      <c r="B326" s="646" t="str">
        <f>IF('基本情報入力シート'!C351="","",'基本情報入力シート'!C351)</f>
        <v/>
      </c>
      <c r="C326" s="40"/>
      <c r="D326" s="40"/>
      <c r="E326" s="40"/>
      <c r="F326" s="40"/>
      <c r="G326" s="40"/>
      <c r="H326" s="40"/>
      <c r="I326" s="56"/>
      <c r="J326" s="647" t="str">
        <f>IF('基本情報入力シート'!M351="","",'基本情報入力シート'!M351)</f>
        <v/>
      </c>
      <c r="K326" s="647" t="str">
        <f>IF('基本情報入力シート'!R351="","",'基本情報入力シート'!R351)</f>
        <v/>
      </c>
      <c r="L326" s="647" t="str">
        <f>IF('基本情報入力シート'!W351="","",'基本情報入力シート'!W351)</f>
        <v/>
      </c>
      <c r="M326" s="647" t="str">
        <f>IF('基本情報入力シート'!X351="","",'基本情報入力シート'!X351)</f>
        <v/>
      </c>
      <c r="N326" s="648" t="str">
        <f>IF('基本情報入力シート'!Y351="","",'基本情報入力シート'!Y351)</f>
        <v/>
      </c>
      <c r="O326" s="649"/>
      <c r="P326" s="650"/>
      <c r="Q326" s="651"/>
      <c r="R326" s="56"/>
      <c r="S326" s="652" t="str">
        <f>IFERROR(ROUNDDOWN(Q326*VLOOKUP(N326,'【参考】数式用'!$AR$2:$AW$50,MATCH(P326,'【参考】数式用'!$AT$4:$AW$4)+2,FALSE)*0.5, 0), "")</f>
        <v/>
      </c>
      <c r="T326" s="653"/>
      <c r="U326" s="654" t="str">
        <f>IFERROR(IF(AG326&lt;&gt;"",Q326*VLOOKUP(N326,'【参考】数式用'!$AG$2:$AL$50,MATCH(P326,'【参考】数式用'!$AI$4:$AL$4,0)+2,0), ""), "")</f>
        <v/>
      </c>
      <c r="V326" s="655"/>
      <c r="W326" s="656"/>
      <c r="X326" s="41"/>
      <c r="Y326" s="657"/>
      <c r="Z326" s="658"/>
      <c r="AA326" s="654" t="str">
        <f>IFERROR(IF(Y326="ー", "", ROUNDDOWN(Z326*VLOOKUP(N326,'【参考】数式用'!$AR$2:$AW$50,MATCH(Y326,'【参考】数式用'!$AT$4:$AW$4)+2,FALSE)*0.5, 0)), "")</f>
        <v/>
      </c>
      <c r="AB326" s="659"/>
      <c r="AC326" s="651" t="str">
        <f>IFERROR(IF(AG326&lt;&gt;"",Z326*VLOOKUP(N326,'【参考】数式用'!$AG$2:$AL$50,MATCH(Y326,'【参考】数式用'!$AI$4:$AL$4,0)+2,0), ""), "")</f>
        <v/>
      </c>
      <c r="AD326" s="56"/>
      <c r="AE326" s="660"/>
      <c r="AF326" s="661"/>
      <c r="AG326" s="618" t="str">
        <f>IFERROR(VLOOKUP(O326, '【参考】数式用'!$AY$5:$AY$13, 1, FALSE), "")</f>
        <v/>
      </c>
      <c r="AH326" s="619" t="str">
        <f>IFERROR(VLOOKUP(N326, '【参考】数式用'!$BA$2:$BB$50, 2, FALSE), "")</f>
        <v/>
      </c>
      <c r="AI326" s="620" t="str">
        <f t="shared" si="1"/>
        <v/>
      </c>
      <c r="AJ326" s="621" t="str">
        <f t="shared" si="2"/>
        <v/>
      </c>
      <c r="AK326" s="622"/>
      <c r="AL326" s="622"/>
      <c r="AM326" s="514"/>
      <c r="AN326" s="514"/>
      <c r="AO326" s="514"/>
      <c r="AP326" s="514"/>
      <c r="AQ326" s="514"/>
      <c r="AR326" s="514"/>
      <c r="AS326" s="514"/>
      <c r="AT326" s="514"/>
      <c r="AU326" s="2"/>
      <c r="AV326" s="2"/>
      <c r="AW326" s="2"/>
      <c r="AX326" s="2"/>
      <c r="AY326" s="2"/>
      <c r="AZ326" s="2"/>
    </row>
    <row r="327" ht="30.0" customHeight="1">
      <c r="A327" s="645">
        <v>314.0</v>
      </c>
      <c r="B327" s="646" t="str">
        <f>IF('基本情報入力シート'!C352="","",'基本情報入力シート'!C352)</f>
        <v/>
      </c>
      <c r="C327" s="40"/>
      <c r="D327" s="40"/>
      <c r="E327" s="40"/>
      <c r="F327" s="40"/>
      <c r="G327" s="40"/>
      <c r="H327" s="40"/>
      <c r="I327" s="56"/>
      <c r="J327" s="647" t="str">
        <f>IF('基本情報入力シート'!M352="","",'基本情報入力シート'!M352)</f>
        <v/>
      </c>
      <c r="K327" s="647" t="str">
        <f>IF('基本情報入力シート'!R352="","",'基本情報入力シート'!R352)</f>
        <v/>
      </c>
      <c r="L327" s="647" t="str">
        <f>IF('基本情報入力シート'!W352="","",'基本情報入力シート'!W352)</f>
        <v/>
      </c>
      <c r="M327" s="647" t="str">
        <f>IF('基本情報入力シート'!X352="","",'基本情報入力シート'!X352)</f>
        <v/>
      </c>
      <c r="N327" s="648" t="str">
        <f>IF('基本情報入力シート'!Y352="","",'基本情報入力シート'!Y352)</f>
        <v/>
      </c>
      <c r="O327" s="649"/>
      <c r="P327" s="650"/>
      <c r="Q327" s="651"/>
      <c r="R327" s="56"/>
      <c r="S327" s="652" t="str">
        <f>IFERROR(ROUNDDOWN(Q327*VLOOKUP(N327,'【参考】数式用'!$AR$2:$AW$50,MATCH(P327,'【参考】数式用'!$AT$4:$AW$4)+2,FALSE)*0.5, 0), "")</f>
        <v/>
      </c>
      <c r="T327" s="653"/>
      <c r="U327" s="654" t="str">
        <f>IFERROR(IF(AG327&lt;&gt;"",Q327*VLOOKUP(N327,'【参考】数式用'!$AG$2:$AL$50,MATCH(P327,'【参考】数式用'!$AI$4:$AL$4,0)+2,0), ""), "")</f>
        <v/>
      </c>
      <c r="V327" s="655"/>
      <c r="W327" s="656"/>
      <c r="X327" s="41"/>
      <c r="Y327" s="657"/>
      <c r="Z327" s="658"/>
      <c r="AA327" s="654" t="str">
        <f>IFERROR(IF(Y327="ー", "", ROUNDDOWN(Z327*VLOOKUP(N327,'【参考】数式用'!$AR$2:$AW$50,MATCH(Y327,'【参考】数式用'!$AT$4:$AW$4)+2,FALSE)*0.5, 0)), "")</f>
        <v/>
      </c>
      <c r="AB327" s="659"/>
      <c r="AC327" s="651" t="str">
        <f>IFERROR(IF(AG327&lt;&gt;"",Z327*VLOOKUP(N327,'【参考】数式用'!$AG$2:$AL$50,MATCH(Y327,'【参考】数式用'!$AI$4:$AL$4,0)+2,0), ""), "")</f>
        <v/>
      </c>
      <c r="AD327" s="56"/>
      <c r="AE327" s="660"/>
      <c r="AF327" s="661"/>
      <c r="AG327" s="618" t="str">
        <f>IFERROR(VLOOKUP(O327, '【参考】数式用'!$AY$5:$AY$13, 1, FALSE), "")</f>
        <v/>
      </c>
      <c r="AH327" s="619" t="str">
        <f>IFERROR(VLOOKUP(N327, '【参考】数式用'!$BA$2:$BB$50, 2, FALSE), "")</f>
        <v/>
      </c>
      <c r="AI327" s="620" t="str">
        <f t="shared" si="1"/>
        <v/>
      </c>
      <c r="AJ327" s="621" t="str">
        <f t="shared" si="2"/>
        <v/>
      </c>
      <c r="AK327" s="622"/>
      <c r="AL327" s="622"/>
      <c r="AM327" s="514"/>
      <c r="AN327" s="514"/>
      <c r="AO327" s="514"/>
      <c r="AP327" s="514"/>
      <c r="AQ327" s="514"/>
      <c r="AR327" s="514"/>
      <c r="AS327" s="514"/>
      <c r="AT327" s="514"/>
      <c r="AU327" s="2"/>
      <c r="AV327" s="2"/>
      <c r="AW327" s="2"/>
      <c r="AX327" s="2"/>
      <c r="AY327" s="2"/>
      <c r="AZ327" s="2"/>
    </row>
    <row r="328" ht="30.0" customHeight="1">
      <c r="A328" s="645">
        <v>315.0</v>
      </c>
      <c r="B328" s="646" t="str">
        <f>IF('基本情報入力シート'!C353="","",'基本情報入力シート'!C353)</f>
        <v/>
      </c>
      <c r="C328" s="40"/>
      <c r="D328" s="40"/>
      <c r="E328" s="40"/>
      <c r="F328" s="40"/>
      <c r="G328" s="40"/>
      <c r="H328" s="40"/>
      <c r="I328" s="56"/>
      <c r="J328" s="647" t="str">
        <f>IF('基本情報入力シート'!M353="","",'基本情報入力シート'!M353)</f>
        <v/>
      </c>
      <c r="K328" s="647" t="str">
        <f>IF('基本情報入力シート'!R353="","",'基本情報入力シート'!R353)</f>
        <v/>
      </c>
      <c r="L328" s="647" t="str">
        <f>IF('基本情報入力シート'!W353="","",'基本情報入力シート'!W353)</f>
        <v/>
      </c>
      <c r="M328" s="647" t="str">
        <f>IF('基本情報入力シート'!X353="","",'基本情報入力シート'!X353)</f>
        <v/>
      </c>
      <c r="N328" s="648" t="str">
        <f>IF('基本情報入力シート'!Y353="","",'基本情報入力シート'!Y353)</f>
        <v/>
      </c>
      <c r="O328" s="649"/>
      <c r="P328" s="650"/>
      <c r="Q328" s="651"/>
      <c r="R328" s="56"/>
      <c r="S328" s="652" t="str">
        <f>IFERROR(ROUNDDOWN(Q328*VLOOKUP(N328,'【参考】数式用'!$AR$2:$AW$50,MATCH(P328,'【参考】数式用'!$AT$4:$AW$4)+2,FALSE)*0.5, 0), "")</f>
        <v/>
      </c>
      <c r="T328" s="653"/>
      <c r="U328" s="654" t="str">
        <f>IFERROR(IF(AG328&lt;&gt;"",Q328*VLOOKUP(N328,'【参考】数式用'!$AG$2:$AL$50,MATCH(P328,'【参考】数式用'!$AI$4:$AL$4,0)+2,0), ""), "")</f>
        <v/>
      </c>
      <c r="V328" s="655"/>
      <c r="W328" s="656"/>
      <c r="X328" s="41"/>
      <c r="Y328" s="657"/>
      <c r="Z328" s="658"/>
      <c r="AA328" s="654" t="str">
        <f>IFERROR(IF(Y328="ー", "", ROUNDDOWN(Z328*VLOOKUP(N328,'【参考】数式用'!$AR$2:$AW$50,MATCH(Y328,'【参考】数式用'!$AT$4:$AW$4)+2,FALSE)*0.5, 0)), "")</f>
        <v/>
      </c>
      <c r="AB328" s="659"/>
      <c r="AC328" s="651" t="str">
        <f>IFERROR(IF(AG328&lt;&gt;"",Z328*VLOOKUP(N328,'【参考】数式用'!$AG$2:$AL$50,MATCH(Y328,'【参考】数式用'!$AI$4:$AL$4,0)+2,0), ""), "")</f>
        <v/>
      </c>
      <c r="AD328" s="56"/>
      <c r="AE328" s="660"/>
      <c r="AF328" s="661"/>
      <c r="AG328" s="618" t="str">
        <f>IFERROR(VLOOKUP(O328, '【参考】数式用'!$AY$5:$AY$13, 1, FALSE), "")</f>
        <v/>
      </c>
      <c r="AH328" s="619" t="str">
        <f>IFERROR(VLOOKUP(N328, '【参考】数式用'!$BA$2:$BB$50, 2, FALSE), "")</f>
        <v/>
      </c>
      <c r="AI328" s="620" t="str">
        <f t="shared" si="1"/>
        <v/>
      </c>
      <c r="AJ328" s="621" t="str">
        <f t="shared" si="2"/>
        <v/>
      </c>
      <c r="AK328" s="622"/>
      <c r="AL328" s="622"/>
      <c r="AM328" s="514"/>
      <c r="AN328" s="514"/>
      <c r="AO328" s="514"/>
      <c r="AP328" s="514"/>
      <c r="AQ328" s="514"/>
      <c r="AR328" s="514"/>
      <c r="AS328" s="514"/>
      <c r="AT328" s="514"/>
      <c r="AU328" s="2"/>
      <c r="AV328" s="2"/>
      <c r="AW328" s="2"/>
      <c r="AX328" s="2"/>
      <c r="AY328" s="2"/>
      <c r="AZ328" s="2"/>
    </row>
    <row r="329" ht="30.0" customHeight="1">
      <c r="A329" s="645">
        <v>316.0</v>
      </c>
      <c r="B329" s="646" t="str">
        <f>IF('基本情報入力シート'!C354="","",'基本情報入力シート'!C354)</f>
        <v/>
      </c>
      <c r="C329" s="40"/>
      <c r="D329" s="40"/>
      <c r="E329" s="40"/>
      <c r="F329" s="40"/>
      <c r="G329" s="40"/>
      <c r="H329" s="40"/>
      <c r="I329" s="56"/>
      <c r="J329" s="647" t="str">
        <f>IF('基本情報入力シート'!M354="","",'基本情報入力シート'!M354)</f>
        <v/>
      </c>
      <c r="K329" s="647" t="str">
        <f>IF('基本情報入力シート'!R354="","",'基本情報入力シート'!R354)</f>
        <v/>
      </c>
      <c r="L329" s="647" t="str">
        <f>IF('基本情報入力シート'!W354="","",'基本情報入力シート'!W354)</f>
        <v/>
      </c>
      <c r="M329" s="647" t="str">
        <f>IF('基本情報入力シート'!X354="","",'基本情報入力シート'!X354)</f>
        <v/>
      </c>
      <c r="N329" s="648" t="str">
        <f>IF('基本情報入力シート'!Y354="","",'基本情報入力シート'!Y354)</f>
        <v/>
      </c>
      <c r="O329" s="649"/>
      <c r="P329" s="650"/>
      <c r="Q329" s="651"/>
      <c r="R329" s="56"/>
      <c r="S329" s="652" t="str">
        <f>IFERROR(ROUNDDOWN(Q329*VLOOKUP(N329,'【参考】数式用'!$AR$2:$AW$50,MATCH(P329,'【参考】数式用'!$AT$4:$AW$4)+2,FALSE)*0.5, 0), "")</f>
        <v/>
      </c>
      <c r="T329" s="653"/>
      <c r="U329" s="654" t="str">
        <f>IFERROR(IF(AG329&lt;&gt;"",Q329*VLOOKUP(N329,'【参考】数式用'!$AG$2:$AL$50,MATCH(P329,'【参考】数式用'!$AI$4:$AL$4,0)+2,0), ""), "")</f>
        <v/>
      </c>
      <c r="V329" s="655"/>
      <c r="W329" s="656"/>
      <c r="X329" s="41"/>
      <c r="Y329" s="657"/>
      <c r="Z329" s="658"/>
      <c r="AA329" s="654" t="str">
        <f>IFERROR(IF(Y329="ー", "", ROUNDDOWN(Z329*VLOOKUP(N329,'【参考】数式用'!$AR$2:$AW$50,MATCH(Y329,'【参考】数式用'!$AT$4:$AW$4)+2,FALSE)*0.5, 0)), "")</f>
        <v/>
      </c>
      <c r="AB329" s="659"/>
      <c r="AC329" s="651" t="str">
        <f>IFERROR(IF(AG329&lt;&gt;"",Z329*VLOOKUP(N329,'【参考】数式用'!$AG$2:$AL$50,MATCH(Y329,'【参考】数式用'!$AI$4:$AL$4,0)+2,0), ""), "")</f>
        <v/>
      </c>
      <c r="AD329" s="56"/>
      <c r="AE329" s="660"/>
      <c r="AF329" s="661"/>
      <c r="AG329" s="618" t="str">
        <f>IFERROR(VLOOKUP(O329, '【参考】数式用'!$AY$5:$AY$13, 1, FALSE), "")</f>
        <v/>
      </c>
      <c r="AH329" s="619" t="str">
        <f>IFERROR(VLOOKUP(N329, '【参考】数式用'!$BA$2:$BB$50, 2, FALSE), "")</f>
        <v/>
      </c>
      <c r="AI329" s="620" t="str">
        <f t="shared" si="1"/>
        <v/>
      </c>
      <c r="AJ329" s="621" t="str">
        <f t="shared" si="2"/>
        <v/>
      </c>
      <c r="AK329" s="622"/>
      <c r="AL329" s="622"/>
      <c r="AM329" s="514"/>
      <c r="AN329" s="514"/>
      <c r="AO329" s="514"/>
      <c r="AP329" s="514"/>
      <c r="AQ329" s="514"/>
      <c r="AR329" s="514"/>
      <c r="AS329" s="514"/>
      <c r="AT329" s="514"/>
      <c r="AU329" s="2"/>
      <c r="AV329" s="2"/>
      <c r="AW329" s="2"/>
      <c r="AX329" s="2"/>
      <c r="AY329" s="2"/>
      <c r="AZ329" s="2"/>
    </row>
    <row r="330" ht="30.0" customHeight="1">
      <c r="A330" s="645">
        <v>317.0</v>
      </c>
      <c r="B330" s="646" t="str">
        <f>IF('基本情報入力シート'!C355="","",'基本情報入力シート'!C355)</f>
        <v/>
      </c>
      <c r="C330" s="40"/>
      <c r="D330" s="40"/>
      <c r="E330" s="40"/>
      <c r="F330" s="40"/>
      <c r="G330" s="40"/>
      <c r="H330" s="40"/>
      <c r="I330" s="56"/>
      <c r="J330" s="647" t="str">
        <f>IF('基本情報入力シート'!M355="","",'基本情報入力シート'!M355)</f>
        <v/>
      </c>
      <c r="K330" s="647" t="str">
        <f>IF('基本情報入力シート'!R355="","",'基本情報入力シート'!R355)</f>
        <v/>
      </c>
      <c r="L330" s="647" t="str">
        <f>IF('基本情報入力シート'!W355="","",'基本情報入力シート'!W355)</f>
        <v/>
      </c>
      <c r="M330" s="647" t="str">
        <f>IF('基本情報入力シート'!X355="","",'基本情報入力シート'!X355)</f>
        <v/>
      </c>
      <c r="N330" s="648" t="str">
        <f>IF('基本情報入力シート'!Y355="","",'基本情報入力シート'!Y355)</f>
        <v/>
      </c>
      <c r="O330" s="649"/>
      <c r="P330" s="650"/>
      <c r="Q330" s="651"/>
      <c r="R330" s="56"/>
      <c r="S330" s="652" t="str">
        <f>IFERROR(ROUNDDOWN(Q330*VLOOKUP(N330,'【参考】数式用'!$AR$2:$AW$50,MATCH(P330,'【参考】数式用'!$AT$4:$AW$4)+2,FALSE)*0.5, 0), "")</f>
        <v/>
      </c>
      <c r="T330" s="653"/>
      <c r="U330" s="654" t="str">
        <f>IFERROR(IF(AG330&lt;&gt;"",Q330*VLOOKUP(N330,'【参考】数式用'!$AG$2:$AL$50,MATCH(P330,'【参考】数式用'!$AI$4:$AL$4,0)+2,0), ""), "")</f>
        <v/>
      </c>
      <c r="V330" s="655"/>
      <c r="W330" s="656"/>
      <c r="X330" s="41"/>
      <c r="Y330" s="657"/>
      <c r="Z330" s="658"/>
      <c r="AA330" s="654" t="str">
        <f>IFERROR(IF(Y330="ー", "", ROUNDDOWN(Z330*VLOOKUP(N330,'【参考】数式用'!$AR$2:$AW$50,MATCH(Y330,'【参考】数式用'!$AT$4:$AW$4)+2,FALSE)*0.5, 0)), "")</f>
        <v/>
      </c>
      <c r="AB330" s="659"/>
      <c r="AC330" s="651" t="str">
        <f>IFERROR(IF(AG330&lt;&gt;"",Z330*VLOOKUP(N330,'【参考】数式用'!$AG$2:$AL$50,MATCH(Y330,'【参考】数式用'!$AI$4:$AL$4,0)+2,0), ""), "")</f>
        <v/>
      </c>
      <c r="AD330" s="56"/>
      <c r="AE330" s="660"/>
      <c r="AF330" s="661"/>
      <c r="AG330" s="618" t="str">
        <f>IFERROR(VLOOKUP(O330, '【参考】数式用'!$AY$5:$AY$13, 1, FALSE), "")</f>
        <v/>
      </c>
      <c r="AH330" s="619" t="str">
        <f>IFERROR(VLOOKUP(N330, '【参考】数式用'!$BA$2:$BB$50, 2, FALSE), "")</f>
        <v/>
      </c>
      <c r="AI330" s="620" t="str">
        <f t="shared" si="1"/>
        <v/>
      </c>
      <c r="AJ330" s="621" t="str">
        <f t="shared" si="2"/>
        <v/>
      </c>
      <c r="AK330" s="622"/>
      <c r="AL330" s="622"/>
      <c r="AM330" s="514"/>
      <c r="AN330" s="514"/>
      <c r="AO330" s="514"/>
      <c r="AP330" s="514"/>
      <c r="AQ330" s="514"/>
      <c r="AR330" s="514"/>
      <c r="AS330" s="514"/>
      <c r="AT330" s="514"/>
      <c r="AU330" s="2"/>
      <c r="AV330" s="2"/>
      <c r="AW330" s="2"/>
      <c r="AX330" s="2"/>
      <c r="AY330" s="2"/>
      <c r="AZ330" s="2"/>
    </row>
    <row r="331" ht="30.0" customHeight="1">
      <c r="A331" s="645">
        <v>318.0</v>
      </c>
      <c r="B331" s="646" t="str">
        <f>IF('基本情報入力シート'!C356="","",'基本情報入力シート'!C356)</f>
        <v/>
      </c>
      <c r="C331" s="40"/>
      <c r="D331" s="40"/>
      <c r="E331" s="40"/>
      <c r="F331" s="40"/>
      <c r="G331" s="40"/>
      <c r="H331" s="40"/>
      <c r="I331" s="56"/>
      <c r="J331" s="647" t="str">
        <f>IF('基本情報入力シート'!M356="","",'基本情報入力シート'!M356)</f>
        <v/>
      </c>
      <c r="K331" s="647" t="str">
        <f>IF('基本情報入力シート'!R356="","",'基本情報入力シート'!R356)</f>
        <v/>
      </c>
      <c r="L331" s="647" t="str">
        <f>IF('基本情報入力シート'!W356="","",'基本情報入力シート'!W356)</f>
        <v/>
      </c>
      <c r="M331" s="647" t="str">
        <f>IF('基本情報入力シート'!X356="","",'基本情報入力シート'!X356)</f>
        <v/>
      </c>
      <c r="N331" s="648" t="str">
        <f>IF('基本情報入力シート'!Y356="","",'基本情報入力シート'!Y356)</f>
        <v/>
      </c>
      <c r="O331" s="649"/>
      <c r="P331" s="650"/>
      <c r="Q331" s="651"/>
      <c r="R331" s="56"/>
      <c r="S331" s="652" t="str">
        <f>IFERROR(ROUNDDOWN(Q331*VLOOKUP(N331,'【参考】数式用'!$AR$2:$AW$50,MATCH(P331,'【参考】数式用'!$AT$4:$AW$4)+2,FALSE)*0.5, 0), "")</f>
        <v/>
      </c>
      <c r="T331" s="653"/>
      <c r="U331" s="654" t="str">
        <f>IFERROR(IF(AG331&lt;&gt;"",Q331*VLOOKUP(N331,'【参考】数式用'!$AG$2:$AL$50,MATCH(P331,'【参考】数式用'!$AI$4:$AL$4,0)+2,0), ""), "")</f>
        <v/>
      </c>
      <c r="V331" s="655"/>
      <c r="W331" s="656"/>
      <c r="X331" s="41"/>
      <c r="Y331" s="657"/>
      <c r="Z331" s="658"/>
      <c r="AA331" s="654" t="str">
        <f>IFERROR(IF(Y331="ー", "", ROUNDDOWN(Z331*VLOOKUP(N331,'【参考】数式用'!$AR$2:$AW$50,MATCH(Y331,'【参考】数式用'!$AT$4:$AW$4)+2,FALSE)*0.5, 0)), "")</f>
        <v/>
      </c>
      <c r="AB331" s="659"/>
      <c r="AC331" s="651" t="str">
        <f>IFERROR(IF(AG331&lt;&gt;"",Z331*VLOOKUP(N331,'【参考】数式用'!$AG$2:$AL$50,MATCH(Y331,'【参考】数式用'!$AI$4:$AL$4,0)+2,0), ""), "")</f>
        <v/>
      </c>
      <c r="AD331" s="56"/>
      <c r="AE331" s="660"/>
      <c r="AF331" s="661"/>
      <c r="AG331" s="618" t="str">
        <f>IFERROR(VLOOKUP(O331, '【参考】数式用'!$AY$5:$AY$13, 1, FALSE), "")</f>
        <v/>
      </c>
      <c r="AH331" s="619" t="str">
        <f>IFERROR(VLOOKUP(N331, '【参考】数式用'!$BA$2:$BB$50, 2, FALSE), "")</f>
        <v/>
      </c>
      <c r="AI331" s="620" t="str">
        <f t="shared" si="1"/>
        <v/>
      </c>
      <c r="AJ331" s="621" t="str">
        <f t="shared" si="2"/>
        <v/>
      </c>
      <c r="AK331" s="622"/>
      <c r="AL331" s="622"/>
      <c r="AM331" s="514"/>
      <c r="AN331" s="514"/>
      <c r="AO331" s="514"/>
      <c r="AP331" s="514"/>
      <c r="AQ331" s="514"/>
      <c r="AR331" s="514"/>
      <c r="AS331" s="514"/>
      <c r="AT331" s="514"/>
      <c r="AU331" s="2"/>
      <c r="AV331" s="2"/>
      <c r="AW331" s="2"/>
      <c r="AX331" s="2"/>
      <c r="AY331" s="2"/>
      <c r="AZ331" s="2"/>
    </row>
    <row r="332" ht="30.0" customHeight="1">
      <c r="A332" s="645">
        <v>319.0</v>
      </c>
      <c r="B332" s="646" t="str">
        <f>IF('基本情報入力シート'!C357="","",'基本情報入力シート'!C357)</f>
        <v/>
      </c>
      <c r="C332" s="40"/>
      <c r="D332" s="40"/>
      <c r="E332" s="40"/>
      <c r="F332" s="40"/>
      <c r="G332" s="40"/>
      <c r="H332" s="40"/>
      <c r="I332" s="56"/>
      <c r="J332" s="647" t="str">
        <f>IF('基本情報入力シート'!M357="","",'基本情報入力シート'!M357)</f>
        <v/>
      </c>
      <c r="K332" s="647" t="str">
        <f>IF('基本情報入力シート'!R357="","",'基本情報入力シート'!R357)</f>
        <v/>
      </c>
      <c r="L332" s="647" t="str">
        <f>IF('基本情報入力シート'!W357="","",'基本情報入力シート'!W357)</f>
        <v/>
      </c>
      <c r="M332" s="647" t="str">
        <f>IF('基本情報入力シート'!X357="","",'基本情報入力シート'!X357)</f>
        <v/>
      </c>
      <c r="N332" s="648" t="str">
        <f>IF('基本情報入力シート'!Y357="","",'基本情報入力シート'!Y357)</f>
        <v/>
      </c>
      <c r="O332" s="649"/>
      <c r="P332" s="650"/>
      <c r="Q332" s="651"/>
      <c r="R332" s="56"/>
      <c r="S332" s="652" t="str">
        <f>IFERROR(ROUNDDOWN(Q332*VLOOKUP(N332,'【参考】数式用'!$AR$2:$AW$50,MATCH(P332,'【参考】数式用'!$AT$4:$AW$4)+2,FALSE)*0.5, 0), "")</f>
        <v/>
      </c>
      <c r="T332" s="653"/>
      <c r="U332" s="654" t="str">
        <f>IFERROR(IF(AG332&lt;&gt;"",Q332*VLOOKUP(N332,'【参考】数式用'!$AG$2:$AL$50,MATCH(P332,'【参考】数式用'!$AI$4:$AL$4,0)+2,0), ""), "")</f>
        <v/>
      </c>
      <c r="V332" s="655"/>
      <c r="W332" s="656"/>
      <c r="X332" s="41"/>
      <c r="Y332" s="657"/>
      <c r="Z332" s="658"/>
      <c r="AA332" s="654" t="str">
        <f>IFERROR(IF(Y332="ー", "", ROUNDDOWN(Z332*VLOOKUP(N332,'【参考】数式用'!$AR$2:$AW$50,MATCH(Y332,'【参考】数式用'!$AT$4:$AW$4)+2,FALSE)*0.5, 0)), "")</f>
        <v/>
      </c>
      <c r="AB332" s="659"/>
      <c r="AC332" s="651" t="str">
        <f>IFERROR(IF(AG332&lt;&gt;"",Z332*VLOOKUP(N332,'【参考】数式用'!$AG$2:$AL$50,MATCH(Y332,'【参考】数式用'!$AI$4:$AL$4,0)+2,0), ""), "")</f>
        <v/>
      </c>
      <c r="AD332" s="56"/>
      <c r="AE332" s="660"/>
      <c r="AF332" s="661"/>
      <c r="AG332" s="618" t="str">
        <f>IFERROR(VLOOKUP(O332, '【参考】数式用'!$AY$5:$AY$13, 1, FALSE), "")</f>
        <v/>
      </c>
      <c r="AH332" s="619" t="str">
        <f>IFERROR(VLOOKUP(N332, '【参考】数式用'!$BA$2:$BB$50, 2, FALSE), "")</f>
        <v/>
      </c>
      <c r="AI332" s="620" t="str">
        <f t="shared" si="1"/>
        <v/>
      </c>
      <c r="AJ332" s="621" t="str">
        <f t="shared" si="2"/>
        <v/>
      </c>
      <c r="AK332" s="622"/>
      <c r="AL332" s="622"/>
      <c r="AM332" s="514"/>
      <c r="AN332" s="514"/>
      <c r="AO332" s="514"/>
      <c r="AP332" s="514"/>
      <c r="AQ332" s="514"/>
      <c r="AR332" s="514"/>
      <c r="AS332" s="514"/>
      <c r="AT332" s="514"/>
      <c r="AU332" s="2"/>
      <c r="AV332" s="2"/>
      <c r="AW332" s="2"/>
      <c r="AX332" s="2"/>
      <c r="AY332" s="2"/>
      <c r="AZ332" s="2"/>
    </row>
    <row r="333" ht="30.0" customHeight="1">
      <c r="A333" s="645">
        <v>320.0</v>
      </c>
      <c r="B333" s="646" t="str">
        <f>IF('基本情報入力シート'!C358="","",'基本情報入力シート'!C358)</f>
        <v/>
      </c>
      <c r="C333" s="40"/>
      <c r="D333" s="40"/>
      <c r="E333" s="40"/>
      <c r="F333" s="40"/>
      <c r="G333" s="40"/>
      <c r="H333" s="40"/>
      <c r="I333" s="56"/>
      <c r="J333" s="647" t="str">
        <f>IF('基本情報入力シート'!M358="","",'基本情報入力シート'!M358)</f>
        <v/>
      </c>
      <c r="K333" s="647" t="str">
        <f>IF('基本情報入力シート'!R358="","",'基本情報入力シート'!R358)</f>
        <v/>
      </c>
      <c r="L333" s="647" t="str">
        <f>IF('基本情報入力シート'!W358="","",'基本情報入力シート'!W358)</f>
        <v/>
      </c>
      <c r="M333" s="647" t="str">
        <f>IF('基本情報入力シート'!X358="","",'基本情報入力シート'!X358)</f>
        <v/>
      </c>
      <c r="N333" s="648" t="str">
        <f>IF('基本情報入力シート'!Y358="","",'基本情報入力シート'!Y358)</f>
        <v/>
      </c>
      <c r="O333" s="649"/>
      <c r="P333" s="650"/>
      <c r="Q333" s="651"/>
      <c r="R333" s="56"/>
      <c r="S333" s="652" t="str">
        <f>IFERROR(ROUNDDOWN(Q333*VLOOKUP(N333,'【参考】数式用'!$AR$2:$AW$50,MATCH(P333,'【参考】数式用'!$AT$4:$AW$4)+2,FALSE)*0.5, 0), "")</f>
        <v/>
      </c>
      <c r="T333" s="653"/>
      <c r="U333" s="654" t="str">
        <f>IFERROR(IF(AG333&lt;&gt;"",Q333*VLOOKUP(N333,'【参考】数式用'!$AG$2:$AL$50,MATCH(P333,'【参考】数式用'!$AI$4:$AL$4,0)+2,0), ""), "")</f>
        <v/>
      </c>
      <c r="V333" s="655"/>
      <c r="W333" s="656"/>
      <c r="X333" s="41"/>
      <c r="Y333" s="657"/>
      <c r="Z333" s="658"/>
      <c r="AA333" s="654" t="str">
        <f>IFERROR(IF(Y333="ー", "", ROUNDDOWN(Z333*VLOOKUP(N333,'【参考】数式用'!$AR$2:$AW$50,MATCH(Y333,'【参考】数式用'!$AT$4:$AW$4)+2,FALSE)*0.5, 0)), "")</f>
        <v/>
      </c>
      <c r="AB333" s="659"/>
      <c r="AC333" s="651" t="str">
        <f>IFERROR(IF(AG333&lt;&gt;"",Z333*VLOOKUP(N333,'【参考】数式用'!$AG$2:$AL$50,MATCH(Y333,'【参考】数式用'!$AI$4:$AL$4,0)+2,0), ""), "")</f>
        <v/>
      </c>
      <c r="AD333" s="56"/>
      <c r="AE333" s="660"/>
      <c r="AF333" s="661"/>
      <c r="AG333" s="618" t="str">
        <f>IFERROR(VLOOKUP(O333, '【参考】数式用'!$AY$5:$AY$13, 1, FALSE), "")</f>
        <v/>
      </c>
      <c r="AH333" s="619" t="str">
        <f>IFERROR(VLOOKUP(N333, '【参考】数式用'!$BA$2:$BB$50, 2, FALSE), "")</f>
        <v/>
      </c>
      <c r="AI333" s="620" t="str">
        <f t="shared" si="1"/>
        <v/>
      </c>
      <c r="AJ333" s="621" t="str">
        <f t="shared" si="2"/>
        <v/>
      </c>
      <c r="AK333" s="622"/>
      <c r="AL333" s="622"/>
      <c r="AM333" s="514"/>
      <c r="AN333" s="514"/>
      <c r="AO333" s="514"/>
      <c r="AP333" s="514"/>
      <c r="AQ333" s="514"/>
      <c r="AR333" s="514"/>
      <c r="AS333" s="514"/>
      <c r="AT333" s="514"/>
      <c r="AU333" s="2"/>
      <c r="AV333" s="2"/>
      <c r="AW333" s="2"/>
      <c r="AX333" s="2"/>
      <c r="AY333" s="2"/>
      <c r="AZ333" s="2"/>
    </row>
    <row r="334" ht="30.0" customHeight="1">
      <c r="A334" s="645">
        <v>321.0</v>
      </c>
      <c r="B334" s="646" t="str">
        <f>IF('基本情報入力シート'!C359="","",'基本情報入力シート'!C359)</f>
        <v/>
      </c>
      <c r="C334" s="40"/>
      <c r="D334" s="40"/>
      <c r="E334" s="40"/>
      <c r="F334" s="40"/>
      <c r="G334" s="40"/>
      <c r="H334" s="40"/>
      <c r="I334" s="56"/>
      <c r="J334" s="647" t="str">
        <f>IF('基本情報入力シート'!M359="","",'基本情報入力シート'!M359)</f>
        <v/>
      </c>
      <c r="K334" s="647" t="str">
        <f>IF('基本情報入力シート'!R359="","",'基本情報入力シート'!R359)</f>
        <v/>
      </c>
      <c r="L334" s="647" t="str">
        <f>IF('基本情報入力シート'!W359="","",'基本情報入力シート'!W359)</f>
        <v/>
      </c>
      <c r="M334" s="647" t="str">
        <f>IF('基本情報入力シート'!X359="","",'基本情報入力シート'!X359)</f>
        <v/>
      </c>
      <c r="N334" s="648" t="str">
        <f>IF('基本情報入力シート'!Y359="","",'基本情報入力シート'!Y359)</f>
        <v/>
      </c>
      <c r="O334" s="649"/>
      <c r="P334" s="650"/>
      <c r="Q334" s="651"/>
      <c r="R334" s="56"/>
      <c r="S334" s="652" t="str">
        <f>IFERROR(ROUNDDOWN(Q334*VLOOKUP(N334,'【参考】数式用'!$AR$2:$AW$50,MATCH(P334,'【参考】数式用'!$AT$4:$AW$4)+2,FALSE)*0.5, 0), "")</f>
        <v/>
      </c>
      <c r="T334" s="653"/>
      <c r="U334" s="654" t="str">
        <f>IFERROR(IF(AG334&lt;&gt;"",Q334*VLOOKUP(N334,'【参考】数式用'!$AG$2:$AL$50,MATCH(P334,'【参考】数式用'!$AI$4:$AL$4,0)+2,0), ""), "")</f>
        <v/>
      </c>
      <c r="V334" s="655"/>
      <c r="W334" s="656"/>
      <c r="X334" s="41"/>
      <c r="Y334" s="657"/>
      <c r="Z334" s="658"/>
      <c r="AA334" s="654" t="str">
        <f>IFERROR(IF(Y334="ー", "", ROUNDDOWN(Z334*VLOOKUP(N334,'【参考】数式用'!$AR$2:$AW$50,MATCH(Y334,'【参考】数式用'!$AT$4:$AW$4)+2,FALSE)*0.5, 0)), "")</f>
        <v/>
      </c>
      <c r="AB334" s="659"/>
      <c r="AC334" s="651" t="str">
        <f>IFERROR(IF(AG334&lt;&gt;"",Z334*VLOOKUP(N334,'【参考】数式用'!$AG$2:$AL$50,MATCH(Y334,'【参考】数式用'!$AI$4:$AL$4,0)+2,0), ""), "")</f>
        <v/>
      </c>
      <c r="AD334" s="56"/>
      <c r="AE334" s="660"/>
      <c r="AF334" s="661"/>
      <c r="AG334" s="618" t="str">
        <f>IFERROR(VLOOKUP(O334, '【参考】数式用'!$AY$5:$AY$13, 1, FALSE), "")</f>
        <v/>
      </c>
      <c r="AH334" s="619" t="str">
        <f>IFERROR(VLOOKUP(N334, '【参考】数式用'!$BA$2:$BB$50, 2, FALSE), "")</f>
        <v/>
      </c>
      <c r="AI334" s="620" t="str">
        <f t="shared" si="1"/>
        <v/>
      </c>
      <c r="AJ334" s="621" t="str">
        <f t="shared" si="2"/>
        <v/>
      </c>
      <c r="AK334" s="622"/>
      <c r="AL334" s="622"/>
      <c r="AM334" s="514"/>
      <c r="AN334" s="514"/>
      <c r="AO334" s="514"/>
      <c r="AP334" s="514"/>
      <c r="AQ334" s="514"/>
      <c r="AR334" s="514"/>
      <c r="AS334" s="514"/>
      <c r="AT334" s="514"/>
      <c r="AU334" s="2"/>
      <c r="AV334" s="2"/>
      <c r="AW334" s="2"/>
      <c r="AX334" s="2"/>
      <c r="AY334" s="2"/>
      <c r="AZ334" s="2"/>
    </row>
    <row r="335" ht="30.0" customHeight="1">
      <c r="A335" s="645">
        <v>322.0</v>
      </c>
      <c r="B335" s="646" t="str">
        <f>IF('基本情報入力シート'!C360="","",'基本情報入力シート'!C360)</f>
        <v/>
      </c>
      <c r="C335" s="40"/>
      <c r="D335" s="40"/>
      <c r="E335" s="40"/>
      <c r="F335" s="40"/>
      <c r="G335" s="40"/>
      <c r="H335" s="40"/>
      <c r="I335" s="56"/>
      <c r="J335" s="647" t="str">
        <f>IF('基本情報入力シート'!M360="","",'基本情報入力シート'!M360)</f>
        <v/>
      </c>
      <c r="K335" s="647" t="str">
        <f>IF('基本情報入力シート'!R360="","",'基本情報入力シート'!R360)</f>
        <v/>
      </c>
      <c r="L335" s="647" t="str">
        <f>IF('基本情報入力シート'!W360="","",'基本情報入力シート'!W360)</f>
        <v/>
      </c>
      <c r="M335" s="647" t="str">
        <f>IF('基本情報入力シート'!X360="","",'基本情報入力シート'!X360)</f>
        <v/>
      </c>
      <c r="N335" s="648" t="str">
        <f>IF('基本情報入力シート'!Y360="","",'基本情報入力シート'!Y360)</f>
        <v/>
      </c>
      <c r="O335" s="649"/>
      <c r="P335" s="650"/>
      <c r="Q335" s="651"/>
      <c r="R335" s="56"/>
      <c r="S335" s="652" t="str">
        <f>IFERROR(ROUNDDOWN(Q335*VLOOKUP(N335,'【参考】数式用'!$AR$2:$AW$50,MATCH(P335,'【参考】数式用'!$AT$4:$AW$4)+2,FALSE)*0.5, 0), "")</f>
        <v/>
      </c>
      <c r="T335" s="653"/>
      <c r="U335" s="654" t="str">
        <f>IFERROR(IF(AG335&lt;&gt;"",Q335*VLOOKUP(N335,'【参考】数式用'!$AG$2:$AL$50,MATCH(P335,'【参考】数式用'!$AI$4:$AL$4,0)+2,0), ""), "")</f>
        <v/>
      </c>
      <c r="V335" s="655"/>
      <c r="W335" s="656"/>
      <c r="X335" s="41"/>
      <c r="Y335" s="657"/>
      <c r="Z335" s="658"/>
      <c r="AA335" s="654" t="str">
        <f>IFERROR(IF(Y335="ー", "", ROUNDDOWN(Z335*VLOOKUP(N335,'【参考】数式用'!$AR$2:$AW$50,MATCH(Y335,'【参考】数式用'!$AT$4:$AW$4)+2,FALSE)*0.5, 0)), "")</f>
        <v/>
      </c>
      <c r="AB335" s="659"/>
      <c r="AC335" s="651" t="str">
        <f>IFERROR(IF(AG335&lt;&gt;"",Z335*VLOOKUP(N335,'【参考】数式用'!$AG$2:$AL$50,MATCH(Y335,'【参考】数式用'!$AI$4:$AL$4,0)+2,0), ""), "")</f>
        <v/>
      </c>
      <c r="AD335" s="56"/>
      <c r="AE335" s="660"/>
      <c r="AF335" s="661"/>
      <c r="AG335" s="618" t="str">
        <f>IFERROR(VLOOKUP(O335, '【参考】数式用'!$AY$5:$AY$13, 1, FALSE), "")</f>
        <v/>
      </c>
      <c r="AH335" s="619" t="str">
        <f>IFERROR(VLOOKUP(N335, '【参考】数式用'!$BA$2:$BB$50, 2, FALSE), "")</f>
        <v/>
      </c>
      <c r="AI335" s="620" t="str">
        <f t="shared" si="1"/>
        <v/>
      </c>
      <c r="AJ335" s="621" t="str">
        <f t="shared" si="2"/>
        <v/>
      </c>
      <c r="AK335" s="622"/>
      <c r="AL335" s="622"/>
      <c r="AM335" s="514"/>
      <c r="AN335" s="514"/>
      <c r="AO335" s="514"/>
      <c r="AP335" s="514"/>
      <c r="AQ335" s="514"/>
      <c r="AR335" s="514"/>
      <c r="AS335" s="514"/>
      <c r="AT335" s="514"/>
      <c r="AU335" s="2"/>
      <c r="AV335" s="2"/>
      <c r="AW335" s="2"/>
      <c r="AX335" s="2"/>
      <c r="AY335" s="2"/>
      <c r="AZ335" s="2"/>
    </row>
    <row r="336" ht="30.0" customHeight="1">
      <c r="A336" s="645">
        <v>323.0</v>
      </c>
      <c r="B336" s="646" t="str">
        <f>IF('基本情報入力シート'!C361="","",'基本情報入力シート'!C361)</f>
        <v/>
      </c>
      <c r="C336" s="40"/>
      <c r="D336" s="40"/>
      <c r="E336" s="40"/>
      <c r="F336" s="40"/>
      <c r="G336" s="40"/>
      <c r="H336" s="40"/>
      <c r="I336" s="56"/>
      <c r="J336" s="647" t="str">
        <f>IF('基本情報入力シート'!M361="","",'基本情報入力シート'!M361)</f>
        <v/>
      </c>
      <c r="K336" s="647" t="str">
        <f>IF('基本情報入力シート'!R361="","",'基本情報入力シート'!R361)</f>
        <v/>
      </c>
      <c r="L336" s="647" t="str">
        <f>IF('基本情報入力シート'!W361="","",'基本情報入力シート'!W361)</f>
        <v/>
      </c>
      <c r="M336" s="647" t="str">
        <f>IF('基本情報入力シート'!X361="","",'基本情報入力シート'!X361)</f>
        <v/>
      </c>
      <c r="N336" s="648" t="str">
        <f>IF('基本情報入力シート'!Y361="","",'基本情報入力シート'!Y361)</f>
        <v/>
      </c>
      <c r="O336" s="649"/>
      <c r="P336" s="650"/>
      <c r="Q336" s="651"/>
      <c r="R336" s="56"/>
      <c r="S336" s="652" t="str">
        <f>IFERROR(ROUNDDOWN(Q336*VLOOKUP(N336,'【参考】数式用'!$AR$2:$AW$50,MATCH(P336,'【参考】数式用'!$AT$4:$AW$4)+2,FALSE)*0.5, 0), "")</f>
        <v/>
      </c>
      <c r="T336" s="653"/>
      <c r="U336" s="654" t="str">
        <f>IFERROR(IF(AG336&lt;&gt;"",Q336*VLOOKUP(N336,'【参考】数式用'!$AG$2:$AL$50,MATCH(P336,'【参考】数式用'!$AI$4:$AL$4,0)+2,0), ""), "")</f>
        <v/>
      </c>
      <c r="V336" s="655"/>
      <c r="W336" s="656"/>
      <c r="X336" s="41"/>
      <c r="Y336" s="657"/>
      <c r="Z336" s="658"/>
      <c r="AA336" s="654" t="str">
        <f>IFERROR(IF(Y336="ー", "", ROUNDDOWN(Z336*VLOOKUP(N336,'【参考】数式用'!$AR$2:$AW$50,MATCH(Y336,'【参考】数式用'!$AT$4:$AW$4)+2,FALSE)*0.5, 0)), "")</f>
        <v/>
      </c>
      <c r="AB336" s="659"/>
      <c r="AC336" s="651" t="str">
        <f>IFERROR(IF(AG336&lt;&gt;"",Z336*VLOOKUP(N336,'【参考】数式用'!$AG$2:$AL$50,MATCH(Y336,'【参考】数式用'!$AI$4:$AL$4,0)+2,0), ""), "")</f>
        <v/>
      </c>
      <c r="AD336" s="56"/>
      <c r="AE336" s="660"/>
      <c r="AF336" s="661"/>
      <c r="AG336" s="618" t="str">
        <f>IFERROR(VLOOKUP(O336, '【参考】数式用'!$AY$5:$AY$13, 1, FALSE), "")</f>
        <v/>
      </c>
      <c r="AH336" s="619" t="str">
        <f>IFERROR(VLOOKUP(N336, '【参考】数式用'!$BA$2:$BB$50, 2, FALSE), "")</f>
        <v/>
      </c>
      <c r="AI336" s="620" t="str">
        <f t="shared" si="1"/>
        <v/>
      </c>
      <c r="AJ336" s="621" t="str">
        <f t="shared" si="2"/>
        <v/>
      </c>
      <c r="AK336" s="622"/>
      <c r="AL336" s="622"/>
      <c r="AM336" s="514"/>
      <c r="AN336" s="514"/>
      <c r="AO336" s="514"/>
      <c r="AP336" s="514"/>
      <c r="AQ336" s="514"/>
      <c r="AR336" s="514"/>
      <c r="AS336" s="514"/>
      <c r="AT336" s="514"/>
      <c r="AU336" s="2"/>
      <c r="AV336" s="2"/>
      <c r="AW336" s="2"/>
      <c r="AX336" s="2"/>
      <c r="AY336" s="2"/>
      <c r="AZ336" s="2"/>
    </row>
    <row r="337" ht="30.0" customHeight="1">
      <c r="A337" s="645">
        <v>324.0</v>
      </c>
      <c r="B337" s="646" t="str">
        <f>IF('基本情報入力シート'!C362="","",'基本情報入力シート'!C362)</f>
        <v/>
      </c>
      <c r="C337" s="40"/>
      <c r="D337" s="40"/>
      <c r="E337" s="40"/>
      <c r="F337" s="40"/>
      <c r="G337" s="40"/>
      <c r="H337" s="40"/>
      <c r="I337" s="56"/>
      <c r="J337" s="647" t="str">
        <f>IF('基本情報入力シート'!M362="","",'基本情報入力シート'!M362)</f>
        <v/>
      </c>
      <c r="K337" s="647" t="str">
        <f>IF('基本情報入力シート'!R362="","",'基本情報入力シート'!R362)</f>
        <v/>
      </c>
      <c r="L337" s="647" t="str">
        <f>IF('基本情報入力シート'!W362="","",'基本情報入力シート'!W362)</f>
        <v/>
      </c>
      <c r="M337" s="647" t="str">
        <f>IF('基本情報入力シート'!X362="","",'基本情報入力シート'!X362)</f>
        <v/>
      </c>
      <c r="N337" s="648" t="str">
        <f>IF('基本情報入力シート'!Y362="","",'基本情報入力シート'!Y362)</f>
        <v/>
      </c>
      <c r="O337" s="649"/>
      <c r="P337" s="650"/>
      <c r="Q337" s="651"/>
      <c r="R337" s="56"/>
      <c r="S337" s="652" t="str">
        <f>IFERROR(ROUNDDOWN(Q337*VLOOKUP(N337,'【参考】数式用'!$AR$2:$AW$50,MATCH(P337,'【参考】数式用'!$AT$4:$AW$4)+2,FALSE)*0.5, 0), "")</f>
        <v/>
      </c>
      <c r="T337" s="653"/>
      <c r="U337" s="654" t="str">
        <f>IFERROR(IF(AG337&lt;&gt;"",Q337*VLOOKUP(N337,'【参考】数式用'!$AG$2:$AL$50,MATCH(P337,'【参考】数式用'!$AI$4:$AL$4,0)+2,0), ""), "")</f>
        <v/>
      </c>
      <c r="V337" s="655"/>
      <c r="W337" s="656"/>
      <c r="X337" s="41"/>
      <c r="Y337" s="657"/>
      <c r="Z337" s="658"/>
      <c r="AA337" s="654" t="str">
        <f>IFERROR(IF(Y337="ー", "", ROUNDDOWN(Z337*VLOOKUP(N337,'【参考】数式用'!$AR$2:$AW$50,MATCH(Y337,'【参考】数式用'!$AT$4:$AW$4)+2,FALSE)*0.5, 0)), "")</f>
        <v/>
      </c>
      <c r="AB337" s="659"/>
      <c r="AC337" s="651" t="str">
        <f>IFERROR(IF(AG337&lt;&gt;"",Z337*VLOOKUP(N337,'【参考】数式用'!$AG$2:$AL$50,MATCH(Y337,'【参考】数式用'!$AI$4:$AL$4,0)+2,0), ""), "")</f>
        <v/>
      </c>
      <c r="AD337" s="56"/>
      <c r="AE337" s="660"/>
      <c r="AF337" s="661"/>
      <c r="AG337" s="618" t="str">
        <f>IFERROR(VLOOKUP(O337, '【参考】数式用'!$AY$5:$AY$13, 1, FALSE), "")</f>
        <v/>
      </c>
      <c r="AH337" s="619" t="str">
        <f>IFERROR(VLOOKUP(N337, '【参考】数式用'!$BA$2:$BB$50, 2, FALSE), "")</f>
        <v/>
      </c>
      <c r="AI337" s="620" t="str">
        <f t="shared" si="1"/>
        <v/>
      </c>
      <c r="AJ337" s="621" t="str">
        <f t="shared" si="2"/>
        <v/>
      </c>
      <c r="AK337" s="622"/>
      <c r="AL337" s="622"/>
      <c r="AM337" s="514"/>
      <c r="AN337" s="514"/>
      <c r="AO337" s="514"/>
      <c r="AP337" s="514"/>
      <c r="AQ337" s="514"/>
      <c r="AR337" s="514"/>
      <c r="AS337" s="514"/>
      <c r="AT337" s="514"/>
      <c r="AU337" s="2"/>
      <c r="AV337" s="2"/>
      <c r="AW337" s="2"/>
      <c r="AX337" s="2"/>
      <c r="AY337" s="2"/>
      <c r="AZ337" s="2"/>
    </row>
    <row r="338" ht="30.0" customHeight="1">
      <c r="A338" s="645">
        <v>325.0</v>
      </c>
      <c r="B338" s="646" t="str">
        <f>IF('基本情報入力シート'!C363="","",'基本情報入力シート'!C363)</f>
        <v/>
      </c>
      <c r="C338" s="40"/>
      <c r="D338" s="40"/>
      <c r="E338" s="40"/>
      <c r="F338" s="40"/>
      <c r="G338" s="40"/>
      <c r="H338" s="40"/>
      <c r="I338" s="56"/>
      <c r="J338" s="647" t="str">
        <f>IF('基本情報入力シート'!M363="","",'基本情報入力シート'!M363)</f>
        <v/>
      </c>
      <c r="K338" s="647" t="str">
        <f>IF('基本情報入力シート'!R363="","",'基本情報入力シート'!R363)</f>
        <v/>
      </c>
      <c r="L338" s="647" t="str">
        <f>IF('基本情報入力シート'!W363="","",'基本情報入力シート'!W363)</f>
        <v/>
      </c>
      <c r="M338" s="647" t="str">
        <f>IF('基本情報入力シート'!X363="","",'基本情報入力シート'!X363)</f>
        <v/>
      </c>
      <c r="N338" s="648" t="str">
        <f>IF('基本情報入力シート'!Y363="","",'基本情報入力シート'!Y363)</f>
        <v/>
      </c>
      <c r="O338" s="649"/>
      <c r="P338" s="650"/>
      <c r="Q338" s="651"/>
      <c r="R338" s="56"/>
      <c r="S338" s="652" t="str">
        <f>IFERROR(ROUNDDOWN(Q338*VLOOKUP(N338,'【参考】数式用'!$AR$2:$AW$50,MATCH(P338,'【参考】数式用'!$AT$4:$AW$4)+2,FALSE)*0.5, 0), "")</f>
        <v/>
      </c>
      <c r="T338" s="653"/>
      <c r="U338" s="654" t="str">
        <f>IFERROR(IF(AG338&lt;&gt;"",Q338*VLOOKUP(N338,'【参考】数式用'!$AG$2:$AL$50,MATCH(P338,'【参考】数式用'!$AI$4:$AL$4,0)+2,0), ""), "")</f>
        <v/>
      </c>
      <c r="V338" s="655"/>
      <c r="W338" s="656"/>
      <c r="X338" s="41"/>
      <c r="Y338" s="657"/>
      <c r="Z338" s="658"/>
      <c r="AA338" s="654" t="str">
        <f>IFERROR(IF(Y338="ー", "", ROUNDDOWN(Z338*VLOOKUP(N338,'【参考】数式用'!$AR$2:$AW$50,MATCH(Y338,'【参考】数式用'!$AT$4:$AW$4)+2,FALSE)*0.5, 0)), "")</f>
        <v/>
      </c>
      <c r="AB338" s="659"/>
      <c r="AC338" s="651" t="str">
        <f>IFERROR(IF(AG338&lt;&gt;"",Z338*VLOOKUP(N338,'【参考】数式用'!$AG$2:$AL$50,MATCH(Y338,'【参考】数式用'!$AI$4:$AL$4,0)+2,0), ""), "")</f>
        <v/>
      </c>
      <c r="AD338" s="56"/>
      <c r="AE338" s="660"/>
      <c r="AF338" s="661"/>
      <c r="AG338" s="618" t="str">
        <f>IFERROR(VLOOKUP(O338, '【参考】数式用'!$AY$5:$AY$13, 1, FALSE), "")</f>
        <v/>
      </c>
      <c r="AH338" s="619" t="str">
        <f>IFERROR(VLOOKUP(N338, '【参考】数式用'!$BA$2:$BB$50, 2, FALSE), "")</f>
        <v/>
      </c>
      <c r="AI338" s="620" t="str">
        <f t="shared" si="1"/>
        <v/>
      </c>
      <c r="AJ338" s="621" t="str">
        <f t="shared" si="2"/>
        <v/>
      </c>
      <c r="AK338" s="622"/>
      <c r="AL338" s="622"/>
      <c r="AM338" s="514"/>
      <c r="AN338" s="514"/>
      <c r="AO338" s="514"/>
      <c r="AP338" s="514"/>
      <c r="AQ338" s="514"/>
      <c r="AR338" s="514"/>
      <c r="AS338" s="514"/>
      <c r="AT338" s="514"/>
      <c r="AU338" s="2"/>
      <c r="AV338" s="2"/>
      <c r="AW338" s="2"/>
      <c r="AX338" s="2"/>
      <c r="AY338" s="2"/>
      <c r="AZ338" s="2"/>
    </row>
    <row r="339" ht="30.0" customHeight="1">
      <c r="A339" s="645">
        <v>326.0</v>
      </c>
      <c r="B339" s="646" t="str">
        <f>IF('基本情報入力シート'!C364="","",'基本情報入力シート'!C364)</f>
        <v/>
      </c>
      <c r="C339" s="40"/>
      <c r="D339" s="40"/>
      <c r="E339" s="40"/>
      <c r="F339" s="40"/>
      <c r="G339" s="40"/>
      <c r="H339" s="40"/>
      <c r="I339" s="56"/>
      <c r="J339" s="647" t="str">
        <f>IF('基本情報入力シート'!M364="","",'基本情報入力シート'!M364)</f>
        <v/>
      </c>
      <c r="K339" s="647" t="str">
        <f>IF('基本情報入力シート'!R364="","",'基本情報入力シート'!R364)</f>
        <v/>
      </c>
      <c r="L339" s="647" t="str">
        <f>IF('基本情報入力シート'!W364="","",'基本情報入力シート'!W364)</f>
        <v/>
      </c>
      <c r="M339" s="647" t="str">
        <f>IF('基本情報入力シート'!X364="","",'基本情報入力シート'!X364)</f>
        <v/>
      </c>
      <c r="N339" s="648" t="str">
        <f>IF('基本情報入力シート'!Y364="","",'基本情報入力シート'!Y364)</f>
        <v/>
      </c>
      <c r="O339" s="649"/>
      <c r="P339" s="650"/>
      <c r="Q339" s="651"/>
      <c r="R339" s="56"/>
      <c r="S339" s="652" t="str">
        <f>IFERROR(ROUNDDOWN(Q339*VLOOKUP(N339,'【参考】数式用'!$AR$2:$AW$50,MATCH(P339,'【参考】数式用'!$AT$4:$AW$4)+2,FALSE)*0.5, 0), "")</f>
        <v/>
      </c>
      <c r="T339" s="653"/>
      <c r="U339" s="654" t="str">
        <f>IFERROR(IF(AG339&lt;&gt;"",Q339*VLOOKUP(N339,'【参考】数式用'!$AG$2:$AL$50,MATCH(P339,'【参考】数式用'!$AI$4:$AL$4,0)+2,0), ""), "")</f>
        <v/>
      </c>
      <c r="V339" s="655"/>
      <c r="W339" s="656"/>
      <c r="X339" s="41"/>
      <c r="Y339" s="657"/>
      <c r="Z339" s="658"/>
      <c r="AA339" s="654" t="str">
        <f>IFERROR(IF(Y339="ー", "", ROUNDDOWN(Z339*VLOOKUP(N339,'【参考】数式用'!$AR$2:$AW$50,MATCH(Y339,'【参考】数式用'!$AT$4:$AW$4)+2,FALSE)*0.5, 0)), "")</f>
        <v/>
      </c>
      <c r="AB339" s="659"/>
      <c r="AC339" s="651" t="str">
        <f>IFERROR(IF(AG339&lt;&gt;"",Z339*VLOOKUP(N339,'【参考】数式用'!$AG$2:$AL$50,MATCH(Y339,'【参考】数式用'!$AI$4:$AL$4,0)+2,0), ""), "")</f>
        <v/>
      </c>
      <c r="AD339" s="56"/>
      <c r="AE339" s="660"/>
      <c r="AF339" s="661"/>
      <c r="AG339" s="618" t="str">
        <f>IFERROR(VLOOKUP(O339, '【参考】数式用'!$AY$5:$AY$13, 1, FALSE), "")</f>
        <v/>
      </c>
      <c r="AH339" s="619" t="str">
        <f>IFERROR(VLOOKUP(N339, '【参考】数式用'!$BA$2:$BB$50, 2, FALSE), "")</f>
        <v/>
      </c>
      <c r="AI339" s="620" t="str">
        <f t="shared" si="1"/>
        <v/>
      </c>
      <c r="AJ339" s="621" t="str">
        <f t="shared" si="2"/>
        <v/>
      </c>
      <c r="AK339" s="622"/>
      <c r="AL339" s="622"/>
      <c r="AM339" s="514"/>
      <c r="AN339" s="514"/>
      <c r="AO339" s="514"/>
      <c r="AP339" s="514"/>
      <c r="AQ339" s="514"/>
      <c r="AR339" s="514"/>
      <c r="AS339" s="514"/>
      <c r="AT339" s="514"/>
      <c r="AU339" s="2"/>
      <c r="AV339" s="2"/>
      <c r="AW339" s="2"/>
      <c r="AX339" s="2"/>
      <c r="AY339" s="2"/>
      <c r="AZ339" s="2"/>
    </row>
    <row r="340" ht="30.0" customHeight="1">
      <c r="A340" s="645">
        <v>327.0</v>
      </c>
      <c r="B340" s="646" t="str">
        <f>IF('基本情報入力シート'!C365="","",'基本情報入力シート'!C365)</f>
        <v/>
      </c>
      <c r="C340" s="40"/>
      <c r="D340" s="40"/>
      <c r="E340" s="40"/>
      <c r="F340" s="40"/>
      <c r="G340" s="40"/>
      <c r="H340" s="40"/>
      <c r="I340" s="56"/>
      <c r="J340" s="647" t="str">
        <f>IF('基本情報入力シート'!M365="","",'基本情報入力シート'!M365)</f>
        <v/>
      </c>
      <c r="K340" s="647" t="str">
        <f>IF('基本情報入力シート'!R365="","",'基本情報入力シート'!R365)</f>
        <v/>
      </c>
      <c r="L340" s="647" t="str">
        <f>IF('基本情報入力シート'!W365="","",'基本情報入力シート'!W365)</f>
        <v/>
      </c>
      <c r="M340" s="647" t="str">
        <f>IF('基本情報入力シート'!X365="","",'基本情報入力シート'!X365)</f>
        <v/>
      </c>
      <c r="N340" s="648" t="str">
        <f>IF('基本情報入力シート'!Y365="","",'基本情報入力シート'!Y365)</f>
        <v/>
      </c>
      <c r="O340" s="649"/>
      <c r="P340" s="650"/>
      <c r="Q340" s="651"/>
      <c r="R340" s="56"/>
      <c r="S340" s="652" t="str">
        <f>IFERROR(ROUNDDOWN(Q340*VLOOKUP(N340,'【参考】数式用'!$AR$2:$AW$50,MATCH(P340,'【参考】数式用'!$AT$4:$AW$4)+2,FALSE)*0.5, 0), "")</f>
        <v/>
      </c>
      <c r="T340" s="653"/>
      <c r="U340" s="654" t="str">
        <f>IFERROR(IF(AG340&lt;&gt;"",Q340*VLOOKUP(N340,'【参考】数式用'!$AG$2:$AL$50,MATCH(P340,'【参考】数式用'!$AI$4:$AL$4,0)+2,0), ""), "")</f>
        <v/>
      </c>
      <c r="V340" s="655"/>
      <c r="W340" s="656"/>
      <c r="X340" s="41"/>
      <c r="Y340" s="657"/>
      <c r="Z340" s="658"/>
      <c r="AA340" s="654" t="str">
        <f>IFERROR(IF(Y340="ー", "", ROUNDDOWN(Z340*VLOOKUP(N340,'【参考】数式用'!$AR$2:$AW$50,MATCH(Y340,'【参考】数式用'!$AT$4:$AW$4)+2,FALSE)*0.5, 0)), "")</f>
        <v/>
      </c>
      <c r="AB340" s="659"/>
      <c r="AC340" s="651" t="str">
        <f>IFERROR(IF(AG340&lt;&gt;"",Z340*VLOOKUP(N340,'【参考】数式用'!$AG$2:$AL$50,MATCH(Y340,'【参考】数式用'!$AI$4:$AL$4,0)+2,0), ""), "")</f>
        <v/>
      </c>
      <c r="AD340" s="56"/>
      <c r="AE340" s="660"/>
      <c r="AF340" s="661"/>
      <c r="AG340" s="618" t="str">
        <f>IFERROR(VLOOKUP(O340, '【参考】数式用'!$AY$5:$AY$13, 1, FALSE), "")</f>
        <v/>
      </c>
      <c r="AH340" s="619" t="str">
        <f>IFERROR(VLOOKUP(N340, '【参考】数式用'!$BA$2:$BB$50, 2, FALSE), "")</f>
        <v/>
      </c>
      <c r="AI340" s="620" t="str">
        <f t="shared" si="1"/>
        <v/>
      </c>
      <c r="AJ340" s="621" t="str">
        <f t="shared" si="2"/>
        <v/>
      </c>
      <c r="AK340" s="622"/>
      <c r="AL340" s="622"/>
      <c r="AM340" s="514"/>
      <c r="AN340" s="514"/>
      <c r="AO340" s="514"/>
      <c r="AP340" s="514"/>
      <c r="AQ340" s="514"/>
      <c r="AR340" s="514"/>
      <c r="AS340" s="514"/>
      <c r="AT340" s="514"/>
      <c r="AU340" s="2"/>
      <c r="AV340" s="2"/>
      <c r="AW340" s="2"/>
      <c r="AX340" s="2"/>
      <c r="AY340" s="2"/>
      <c r="AZ340" s="2"/>
    </row>
    <row r="341" ht="30.0" customHeight="1">
      <c r="A341" s="645">
        <v>328.0</v>
      </c>
      <c r="B341" s="646" t="str">
        <f>IF('基本情報入力シート'!C366="","",'基本情報入力シート'!C366)</f>
        <v/>
      </c>
      <c r="C341" s="40"/>
      <c r="D341" s="40"/>
      <c r="E341" s="40"/>
      <c r="F341" s="40"/>
      <c r="G341" s="40"/>
      <c r="H341" s="40"/>
      <c r="I341" s="56"/>
      <c r="J341" s="647" t="str">
        <f>IF('基本情報入力シート'!M366="","",'基本情報入力シート'!M366)</f>
        <v/>
      </c>
      <c r="K341" s="647" t="str">
        <f>IF('基本情報入力シート'!R366="","",'基本情報入力シート'!R366)</f>
        <v/>
      </c>
      <c r="L341" s="647" t="str">
        <f>IF('基本情報入力シート'!W366="","",'基本情報入力シート'!W366)</f>
        <v/>
      </c>
      <c r="M341" s="647" t="str">
        <f>IF('基本情報入力シート'!X366="","",'基本情報入力シート'!X366)</f>
        <v/>
      </c>
      <c r="N341" s="648" t="str">
        <f>IF('基本情報入力シート'!Y366="","",'基本情報入力シート'!Y366)</f>
        <v/>
      </c>
      <c r="O341" s="649"/>
      <c r="P341" s="650"/>
      <c r="Q341" s="651"/>
      <c r="R341" s="56"/>
      <c r="S341" s="652" t="str">
        <f>IFERROR(ROUNDDOWN(Q341*VLOOKUP(N341,'【参考】数式用'!$AR$2:$AW$50,MATCH(P341,'【参考】数式用'!$AT$4:$AW$4)+2,FALSE)*0.5, 0), "")</f>
        <v/>
      </c>
      <c r="T341" s="653"/>
      <c r="U341" s="654" t="str">
        <f>IFERROR(IF(AG341&lt;&gt;"",Q341*VLOOKUP(N341,'【参考】数式用'!$AG$2:$AL$50,MATCH(P341,'【参考】数式用'!$AI$4:$AL$4,0)+2,0), ""), "")</f>
        <v/>
      </c>
      <c r="V341" s="655"/>
      <c r="W341" s="656"/>
      <c r="X341" s="41"/>
      <c r="Y341" s="657"/>
      <c r="Z341" s="658"/>
      <c r="AA341" s="654" t="str">
        <f>IFERROR(IF(Y341="ー", "", ROUNDDOWN(Z341*VLOOKUP(N341,'【参考】数式用'!$AR$2:$AW$50,MATCH(Y341,'【参考】数式用'!$AT$4:$AW$4)+2,FALSE)*0.5, 0)), "")</f>
        <v/>
      </c>
      <c r="AB341" s="659"/>
      <c r="AC341" s="651" t="str">
        <f>IFERROR(IF(AG341&lt;&gt;"",Z341*VLOOKUP(N341,'【参考】数式用'!$AG$2:$AL$50,MATCH(Y341,'【参考】数式用'!$AI$4:$AL$4,0)+2,0), ""), "")</f>
        <v/>
      </c>
      <c r="AD341" s="56"/>
      <c r="AE341" s="660"/>
      <c r="AF341" s="661"/>
      <c r="AG341" s="618" t="str">
        <f>IFERROR(VLOOKUP(O341, '【参考】数式用'!$AY$5:$AY$13, 1, FALSE), "")</f>
        <v/>
      </c>
      <c r="AH341" s="619" t="str">
        <f>IFERROR(VLOOKUP(N341, '【参考】数式用'!$BA$2:$BB$50, 2, FALSE), "")</f>
        <v/>
      </c>
      <c r="AI341" s="620" t="str">
        <f t="shared" si="1"/>
        <v/>
      </c>
      <c r="AJ341" s="621" t="str">
        <f t="shared" si="2"/>
        <v/>
      </c>
      <c r="AK341" s="622"/>
      <c r="AL341" s="622"/>
      <c r="AM341" s="514"/>
      <c r="AN341" s="514"/>
      <c r="AO341" s="514"/>
      <c r="AP341" s="514"/>
      <c r="AQ341" s="514"/>
      <c r="AR341" s="514"/>
      <c r="AS341" s="514"/>
      <c r="AT341" s="514"/>
      <c r="AU341" s="2"/>
      <c r="AV341" s="2"/>
      <c r="AW341" s="2"/>
      <c r="AX341" s="2"/>
      <c r="AY341" s="2"/>
      <c r="AZ341" s="2"/>
    </row>
    <row r="342" ht="30.0" customHeight="1">
      <c r="A342" s="645">
        <v>329.0</v>
      </c>
      <c r="B342" s="646" t="str">
        <f>IF('基本情報入力シート'!C367="","",'基本情報入力シート'!C367)</f>
        <v/>
      </c>
      <c r="C342" s="40"/>
      <c r="D342" s="40"/>
      <c r="E342" s="40"/>
      <c r="F342" s="40"/>
      <c r="G342" s="40"/>
      <c r="H342" s="40"/>
      <c r="I342" s="56"/>
      <c r="J342" s="647" t="str">
        <f>IF('基本情報入力シート'!M367="","",'基本情報入力シート'!M367)</f>
        <v/>
      </c>
      <c r="K342" s="647" t="str">
        <f>IF('基本情報入力シート'!R367="","",'基本情報入力シート'!R367)</f>
        <v/>
      </c>
      <c r="L342" s="647" t="str">
        <f>IF('基本情報入力シート'!W367="","",'基本情報入力シート'!W367)</f>
        <v/>
      </c>
      <c r="M342" s="647" t="str">
        <f>IF('基本情報入力シート'!X367="","",'基本情報入力シート'!X367)</f>
        <v/>
      </c>
      <c r="N342" s="648" t="str">
        <f>IF('基本情報入力シート'!Y367="","",'基本情報入力シート'!Y367)</f>
        <v/>
      </c>
      <c r="O342" s="649"/>
      <c r="P342" s="650"/>
      <c r="Q342" s="651"/>
      <c r="R342" s="56"/>
      <c r="S342" s="652" t="str">
        <f>IFERROR(ROUNDDOWN(Q342*VLOOKUP(N342,'【参考】数式用'!$AR$2:$AW$50,MATCH(P342,'【参考】数式用'!$AT$4:$AW$4)+2,FALSE)*0.5, 0), "")</f>
        <v/>
      </c>
      <c r="T342" s="653"/>
      <c r="U342" s="654" t="str">
        <f>IFERROR(IF(AG342&lt;&gt;"",Q342*VLOOKUP(N342,'【参考】数式用'!$AG$2:$AL$50,MATCH(P342,'【参考】数式用'!$AI$4:$AL$4,0)+2,0), ""), "")</f>
        <v/>
      </c>
      <c r="V342" s="655"/>
      <c r="W342" s="656"/>
      <c r="X342" s="41"/>
      <c r="Y342" s="657"/>
      <c r="Z342" s="658"/>
      <c r="AA342" s="654" t="str">
        <f>IFERROR(IF(Y342="ー", "", ROUNDDOWN(Z342*VLOOKUP(N342,'【参考】数式用'!$AR$2:$AW$50,MATCH(Y342,'【参考】数式用'!$AT$4:$AW$4)+2,FALSE)*0.5, 0)), "")</f>
        <v/>
      </c>
      <c r="AB342" s="659"/>
      <c r="AC342" s="651" t="str">
        <f>IFERROR(IF(AG342&lt;&gt;"",Z342*VLOOKUP(N342,'【参考】数式用'!$AG$2:$AL$50,MATCH(Y342,'【参考】数式用'!$AI$4:$AL$4,0)+2,0), ""), "")</f>
        <v/>
      </c>
      <c r="AD342" s="56"/>
      <c r="AE342" s="660"/>
      <c r="AF342" s="661"/>
      <c r="AG342" s="618" t="str">
        <f>IFERROR(VLOOKUP(O342, '【参考】数式用'!$AY$5:$AY$13, 1, FALSE), "")</f>
        <v/>
      </c>
      <c r="AH342" s="619" t="str">
        <f>IFERROR(VLOOKUP(N342, '【参考】数式用'!$BA$2:$BB$50, 2, FALSE), "")</f>
        <v/>
      </c>
      <c r="AI342" s="620" t="str">
        <f t="shared" si="1"/>
        <v/>
      </c>
      <c r="AJ342" s="621" t="str">
        <f t="shared" si="2"/>
        <v/>
      </c>
      <c r="AK342" s="622"/>
      <c r="AL342" s="622"/>
      <c r="AM342" s="514"/>
      <c r="AN342" s="514"/>
      <c r="AO342" s="514"/>
      <c r="AP342" s="514"/>
      <c r="AQ342" s="514"/>
      <c r="AR342" s="514"/>
      <c r="AS342" s="514"/>
      <c r="AT342" s="514"/>
      <c r="AU342" s="2"/>
      <c r="AV342" s="2"/>
      <c r="AW342" s="2"/>
      <c r="AX342" s="2"/>
      <c r="AY342" s="2"/>
      <c r="AZ342" s="2"/>
    </row>
    <row r="343" ht="30.0" customHeight="1">
      <c r="A343" s="645">
        <v>330.0</v>
      </c>
      <c r="B343" s="646" t="str">
        <f>IF('基本情報入力シート'!C368="","",'基本情報入力シート'!C368)</f>
        <v/>
      </c>
      <c r="C343" s="40"/>
      <c r="D343" s="40"/>
      <c r="E343" s="40"/>
      <c r="F343" s="40"/>
      <c r="G343" s="40"/>
      <c r="H343" s="40"/>
      <c r="I343" s="56"/>
      <c r="J343" s="647" t="str">
        <f>IF('基本情報入力シート'!M368="","",'基本情報入力シート'!M368)</f>
        <v/>
      </c>
      <c r="K343" s="647" t="str">
        <f>IF('基本情報入力シート'!R368="","",'基本情報入力シート'!R368)</f>
        <v/>
      </c>
      <c r="L343" s="647" t="str">
        <f>IF('基本情報入力シート'!W368="","",'基本情報入力シート'!W368)</f>
        <v/>
      </c>
      <c r="M343" s="647" t="str">
        <f>IF('基本情報入力シート'!X368="","",'基本情報入力シート'!X368)</f>
        <v/>
      </c>
      <c r="N343" s="648" t="str">
        <f>IF('基本情報入力シート'!Y368="","",'基本情報入力シート'!Y368)</f>
        <v/>
      </c>
      <c r="O343" s="649"/>
      <c r="P343" s="650"/>
      <c r="Q343" s="651"/>
      <c r="R343" s="56"/>
      <c r="S343" s="652" t="str">
        <f>IFERROR(ROUNDDOWN(Q343*VLOOKUP(N343,'【参考】数式用'!$AR$2:$AW$50,MATCH(P343,'【参考】数式用'!$AT$4:$AW$4)+2,FALSE)*0.5, 0), "")</f>
        <v/>
      </c>
      <c r="T343" s="653"/>
      <c r="U343" s="654" t="str">
        <f>IFERROR(IF(AG343&lt;&gt;"",Q343*VLOOKUP(N343,'【参考】数式用'!$AG$2:$AL$50,MATCH(P343,'【参考】数式用'!$AI$4:$AL$4,0)+2,0), ""), "")</f>
        <v/>
      </c>
      <c r="V343" s="655"/>
      <c r="W343" s="656"/>
      <c r="X343" s="41"/>
      <c r="Y343" s="657"/>
      <c r="Z343" s="658"/>
      <c r="AA343" s="654" t="str">
        <f>IFERROR(IF(Y343="ー", "", ROUNDDOWN(Z343*VLOOKUP(N343,'【参考】数式用'!$AR$2:$AW$50,MATCH(Y343,'【参考】数式用'!$AT$4:$AW$4)+2,FALSE)*0.5, 0)), "")</f>
        <v/>
      </c>
      <c r="AB343" s="659"/>
      <c r="AC343" s="651" t="str">
        <f>IFERROR(IF(AG343&lt;&gt;"",Z343*VLOOKUP(N343,'【参考】数式用'!$AG$2:$AL$50,MATCH(Y343,'【参考】数式用'!$AI$4:$AL$4,0)+2,0), ""), "")</f>
        <v/>
      </c>
      <c r="AD343" s="56"/>
      <c r="AE343" s="660"/>
      <c r="AF343" s="661"/>
      <c r="AG343" s="618" t="str">
        <f>IFERROR(VLOOKUP(O343, '【参考】数式用'!$AY$5:$AY$13, 1, FALSE), "")</f>
        <v/>
      </c>
      <c r="AH343" s="619" t="str">
        <f>IFERROR(VLOOKUP(N343, '【参考】数式用'!$BA$2:$BB$50, 2, FALSE), "")</f>
        <v/>
      </c>
      <c r="AI343" s="620" t="str">
        <f t="shared" si="1"/>
        <v/>
      </c>
      <c r="AJ343" s="621" t="str">
        <f t="shared" si="2"/>
        <v/>
      </c>
      <c r="AK343" s="622"/>
      <c r="AL343" s="622"/>
      <c r="AM343" s="514"/>
      <c r="AN343" s="514"/>
      <c r="AO343" s="514"/>
      <c r="AP343" s="514"/>
      <c r="AQ343" s="514"/>
      <c r="AR343" s="514"/>
      <c r="AS343" s="514"/>
      <c r="AT343" s="514"/>
      <c r="AU343" s="2"/>
      <c r="AV343" s="2"/>
      <c r="AW343" s="2"/>
      <c r="AX343" s="2"/>
      <c r="AY343" s="2"/>
      <c r="AZ343" s="2"/>
    </row>
    <row r="344" ht="30.0" customHeight="1">
      <c r="A344" s="645">
        <v>331.0</v>
      </c>
      <c r="B344" s="646" t="str">
        <f>IF('基本情報入力シート'!C369="","",'基本情報入力シート'!C369)</f>
        <v/>
      </c>
      <c r="C344" s="40"/>
      <c r="D344" s="40"/>
      <c r="E344" s="40"/>
      <c r="F344" s="40"/>
      <c r="G344" s="40"/>
      <c r="H344" s="40"/>
      <c r="I344" s="56"/>
      <c r="J344" s="647" t="str">
        <f>IF('基本情報入力シート'!M369="","",'基本情報入力シート'!M369)</f>
        <v/>
      </c>
      <c r="K344" s="647" t="str">
        <f>IF('基本情報入力シート'!R369="","",'基本情報入力シート'!R369)</f>
        <v/>
      </c>
      <c r="L344" s="647" t="str">
        <f>IF('基本情報入力シート'!W369="","",'基本情報入力シート'!W369)</f>
        <v/>
      </c>
      <c r="M344" s="647" t="str">
        <f>IF('基本情報入力シート'!X369="","",'基本情報入力シート'!X369)</f>
        <v/>
      </c>
      <c r="N344" s="648" t="str">
        <f>IF('基本情報入力シート'!Y369="","",'基本情報入力シート'!Y369)</f>
        <v/>
      </c>
      <c r="O344" s="649"/>
      <c r="P344" s="650"/>
      <c r="Q344" s="651"/>
      <c r="R344" s="56"/>
      <c r="S344" s="652" t="str">
        <f>IFERROR(ROUNDDOWN(Q344*VLOOKUP(N344,'【参考】数式用'!$AR$2:$AW$50,MATCH(P344,'【参考】数式用'!$AT$4:$AW$4)+2,FALSE)*0.5, 0), "")</f>
        <v/>
      </c>
      <c r="T344" s="653"/>
      <c r="U344" s="654" t="str">
        <f>IFERROR(IF(AG344&lt;&gt;"",Q344*VLOOKUP(N344,'【参考】数式用'!$AG$2:$AL$50,MATCH(P344,'【参考】数式用'!$AI$4:$AL$4,0)+2,0), ""), "")</f>
        <v/>
      </c>
      <c r="V344" s="655"/>
      <c r="W344" s="656"/>
      <c r="X344" s="41"/>
      <c r="Y344" s="657"/>
      <c r="Z344" s="658"/>
      <c r="AA344" s="654" t="str">
        <f>IFERROR(IF(Y344="ー", "", ROUNDDOWN(Z344*VLOOKUP(N344,'【参考】数式用'!$AR$2:$AW$50,MATCH(Y344,'【参考】数式用'!$AT$4:$AW$4)+2,FALSE)*0.5, 0)), "")</f>
        <v/>
      </c>
      <c r="AB344" s="659"/>
      <c r="AC344" s="651" t="str">
        <f>IFERROR(IF(AG344&lt;&gt;"",Z344*VLOOKUP(N344,'【参考】数式用'!$AG$2:$AL$50,MATCH(Y344,'【参考】数式用'!$AI$4:$AL$4,0)+2,0), ""), "")</f>
        <v/>
      </c>
      <c r="AD344" s="56"/>
      <c r="AE344" s="660"/>
      <c r="AF344" s="661"/>
      <c r="AG344" s="618" t="str">
        <f>IFERROR(VLOOKUP(O344, '【参考】数式用'!$AY$5:$AY$13, 1, FALSE), "")</f>
        <v/>
      </c>
      <c r="AH344" s="619" t="str">
        <f>IFERROR(VLOOKUP(N344, '【参考】数式用'!$BA$2:$BB$50, 2, FALSE), "")</f>
        <v/>
      </c>
      <c r="AI344" s="620" t="str">
        <f t="shared" si="1"/>
        <v/>
      </c>
      <c r="AJ344" s="621" t="str">
        <f t="shared" si="2"/>
        <v/>
      </c>
      <c r="AK344" s="622"/>
      <c r="AL344" s="622"/>
      <c r="AM344" s="514"/>
      <c r="AN344" s="514"/>
      <c r="AO344" s="514"/>
      <c r="AP344" s="514"/>
      <c r="AQ344" s="514"/>
      <c r="AR344" s="514"/>
      <c r="AS344" s="514"/>
      <c r="AT344" s="514"/>
      <c r="AU344" s="2"/>
      <c r="AV344" s="2"/>
      <c r="AW344" s="2"/>
      <c r="AX344" s="2"/>
      <c r="AY344" s="2"/>
      <c r="AZ344" s="2"/>
    </row>
    <row r="345" ht="30.0" customHeight="1">
      <c r="A345" s="645">
        <v>332.0</v>
      </c>
      <c r="B345" s="646" t="str">
        <f>IF('基本情報入力シート'!C370="","",'基本情報入力シート'!C370)</f>
        <v/>
      </c>
      <c r="C345" s="40"/>
      <c r="D345" s="40"/>
      <c r="E345" s="40"/>
      <c r="F345" s="40"/>
      <c r="G345" s="40"/>
      <c r="H345" s="40"/>
      <c r="I345" s="56"/>
      <c r="J345" s="647" t="str">
        <f>IF('基本情報入力シート'!M370="","",'基本情報入力シート'!M370)</f>
        <v/>
      </c>
      <c r="K345" s="647" t="str">
        <f>IF('基本情報入力シート'!R370="","",'基本情報入力シート'!R370)</f>
        <v/>
      </c>
      <c r="L345" s="647" t="str">
        <f>IF('基本情報入力シート'!W370="","",'基本情報入力シート'!W370)</f>
        <v/>
      </c>
      <c r="M345" s="647" t="str">
        <f>IF('基本情報入力シート'!X370="","",'基本情報入力シート'!X370)</f>
        <v/>
      </c>
      <c r="N345" s="648" t="str">
        <f>IF('基本情報入力シート'!Y370="","",'基本情報入力シート'!Y370)</f>
        <v/>
      </c>
      <c r="O345" s="649"/>
      <c r="P345" s="650"/>
      <c r="Q345" s="651"/>
      <c r="R345" s="56"/>
      <c r="S345" s="652" t="str">
        <f>IFERROR(ROUNDDOWN(Q345*VLOOKUP(N345,'【参考】数式用'!$AR$2:$AW$50,MATCH(P345,'【参考】数式用'!$AT$4:$AW$4)+2,FALSE)*0.5, 0), "")</f>
        <v/>
      </c>
      <c r="T345" s="653"/>
      <c r="U345" s="654" t="str">
        <f>IFERROR(IF(AG345&lt;&gt;"",Q345*VLOOKUP(N345,'【参考】数式用'!$AG$2:$AL$50,MATCH(P345,'【参考】数式用'!$AI$4:$AL$4,0)+2,0), ""), "")</f>
        <v/>
      </c>
      <c r="V345" s="655"/>
      <c r="W345" s="656"/>
      <c r="X345" s="41"/>
      <c r="Y345" s="657"/>
      <c r="Z345" s="658"/>
      <c r="AA345" s="654" t="str">
        <f>IFERROR(IF(Y345="ー", "", ROUNDDOWN(Z345*VLOOKUP(N345,'【参考】数式用'!$AR$2:$AW$50,MATCH(Y345,'【参考】数式用'!$AT$4:$AW$4)+2,FALSE)*0.5, 0)), "")</f>
        <v/>
      </c>
      <c r="AB345" s="659"/>
      <c r="AC345" s="651" t="str">
        <f>IFERROR(IF(AG345&lt;&gt;"",Z345*VLOOKUP(N345,'【参考】数式用'!$AG$2:$AL$50,MATCH(Y345,'【参考】数式用'!$AI$4:$AL$4,0)+2,0), ""), "")</f>
        <v/>
      </c>
      <c r="AD345" s="56"/>
      <c r="AE345" s="660"/>
      <c r="AF345" s="661"/>
      <c r="AG345" s="618" t="str">
        <f>IFERROR(VLOOKUP(O345, '【参考】数式用'!$AY$5:$AY$13, 1, FALSE), "")</f>
        <v/>
      </c>
      <c r="AH345" s="619" t="str">
        <f>IFERROR(VLOOKUP(N345, '【参考】数式用'!$BA$2:$BB$50, 2, FALSE), "")</f>
        <v/>
      </c>
      <c r="AI345" s="620" t="str">
        <f t="shared" si="1"/>
        <v/>
      </c>
      <c r="AJ345" s="621" t="str">
        <f t="shared" si="2"/>
        <v/>
      </c>
      <c r="AK345" s="622"/>
      <c r="AL345" s="622"/>
      <c r="AM345" s="514"/>
      <c r="AN345" s="514"/>
      <c r="AO345" s="514"/>
      <c r="AP345" s="514"/>
      <c r="AQ345" s="514"/>
      <c r="AR345" s="514"/>
      <c r="AS345" s="514"/>
      <c r="AT345" s="514"/>
      <c r="AU345" s="2"/>
      <c r="AV345" s="2"/>
      <c r="AW345" s="2"/>
      <c r="AX345" s="2"/>
      <c r="AY345" s="2"/>
      <c r="AZ345" s="2"/>
    </row>
    <row r="346" ht="30.0" customHeight="1">
      <c r="A346" s="645">
        <v>333.0</v>
      </c>
      <c r="B346" s="646" t="str">
        <f>IF('基本情報入力シート'!C371="","",'基本情報入力シート'!C371)</f>
        <v/>
      </c>
      <c r="C346" s="40"/>
      <c r="D346" s="40"/>
      <c r="E346" s="40"/>
      <c r="F346" s="40"/>
      <c r="G346" s="40"/>
      <c r="H346" s="40"/>
      <c r="I346" s="56"/>
      <c r="J346" s="647" t="str">
        <f>IF('基本情報入力シート'!M371="","",'基本情報入力シート'!M371)</f>
        <v/>
      </c>
      <c r="K346" s="647" t="str">
        <f>IF('基本情報入力シート'!R371="","",'基本情報入力シート'!R371)</f>
        <v/>
      </c>
      <c r="L346" s="647" t="str">
        <f>IF('基本情報入力シート'!W371="","",'基本情報入力シート'!W371)</f>
        <v/>
      </c>
      <c r="M346" s="647" t="str">
        <f>IF('基本情報入力シート'!X371="","",'基本情報入力シート'!X371)</f>
        <v/>
      </c>
      <c r="N346" s="648" t="str">
        <f>IF('基本情報入力シート'!Y371="","",'基本情報入力シート'!Y371)</f>
        <v/>
      </c>
      <c r="O346" s="649"/>
      <c r="P346" s="650"/>
      <c r="Q346" s="651"/>
      <c r="R346" s="56"/>
      <c r="S346" s="652" t="str">
        <f>IFERROR(ROUNDDOWN(Q346*VLOOKUP(N346,'【参考】数式用'!$AR$2:$AW$50,MATCH(P346,'【参考】数式用'!$AT$4:$AW$4)+2,FALSE)*0.5, 0), "")</f>
        <v/>
      </c>
      <c r="T346" s="653"/>
      <c r="U346" s="654" t="str">
        <f>IFERROR(IF(AG346&lt;&gt;"",Q346*VLOOKUP(N346,'【参考】数式用'!$AG$2:$AL$50,MATCH(P346,'【参考】数式用'!$AI$4:$AL$4,0)+2,0), ""), "")</f>
        <v/>
      </c>
      <c r="V346" s="655"/>
      <c r="W346" s="656"/>
      <c r="X346" s="41"/>
      <c r="Y346" s="657"/>
      <c r="Z346" s="658"/>
      <c r="AA346" s="654" t="str">
        <f>IFERROR(IF(Y346="ー", "", ROUNDDOWN(Z346*VLOOKUP(N346,'【参考】数式用'!$AR$2:$AW$50,MATCH(Y346,'【参考】数式用'!$AT$4:$AW$4)+2,FALSE)*0.5, 0)), "")</f>
        <v/>
      </c>
      <c r="AB346" s="659"/>
      <c r="AC346" s="651" t="str">
        <f>IFERROR(IF(AG346&lt;&gt;"",Z346*VLOOKUP(N346,'【参考】数式用'!$AG$2:$AL$50,MATCH(Y346,'【参考】数式用'!$AI$4:$AL$4,0)+2,0), ""), "")</f>
        <v/>
      </c>
      <c r="AD346" s="56"/>
      <c r="AE346" s="660"/>
      <c r="AF346" s="661"/>
      <c r="AG346" s="618" t="str">
        <f>IFERROR(VLOOKUP(O346, '【参考】数式用'!$AY$5:$AY$13, 1, FALSE), "")</f>
        <v/>
      </c>
      <c r="AH346" s="619" t="str">
        <f>IFERROR(VLOOKUP(N346, '【参考】数式用'!$BA$2:$BB$50, 2, FALSE), "")</f>
        <v/>
      </c>
      <c r="AI346" s="620" t="str">
        <f t="shared" si="1"/>
        <v/>
      </c>
      <c r="AJ346" s="621" t="str">
        <f t="shared" si="2"/>
        <v/>
      </c>
      <c r="AK346" s="622"/>
      <c r="AL346" s="622"/>
      <c r="AM346" s="514"/>
      <c r="AN346" s="514"/>
      <c r="AO346" s="514"/>
      <c r="AP346" s="514"/>
      <c r="AQ346" s="514"/>
      <c r="AR346" s="514"/>
      <c r="AS346" s="514"/>
      <c r="AT346" s="514"/>
      <c r="AU346" s="2"/>
      <c r="AV346" s="2"/>
      <c r="AW346" s="2"/>
      <c r="AX346" s="2"/>
      <c r="AY346" s="2"/>
      <c r="AZ346" s="2"/>
    </row>
    <row r="347" ht="30.0" customHeight="1">
      <c r="A347" s="645">
        <v>334.0</v>
      </c>
      <c r="B347" s="646" t="str">
        <f>IF('基本情報入力シート'!C372="","",'基本情報入力シート'!C372)</f>
        <v/>
      </c>
      <c r="C347" s="40"/>
      <c r="D347" s="40"/>
      <c r="E347" s="40"/>
      <c r="F347" s="40"/>
      <c r="G347" s="40"/>
      <c r="H347" s="40"/>
      <c r="I347" s="56"/>
      <c r="J347" s="647" t="str">
        <f>IF('基本情報入力シート'!M372="","",'基本情報入力シート'!M372)</f>
        <v/>
      </c>
      <c r="K347" s="647" t="str">
        <f>IF('基本情報入力シート'!R372="","",'基本情報入力シート'!R372)</f>
        <v/>
      </c>
      <c r="L347" s="647" t="str">
        <f>IF('基本情報入力シート'!W372="","",'基本情報入力シート'!W372)</f>
        <v/>
      </c>
      <c r="M347" s="647" t="str">
        <f>IF('基本情報入力シート'!X372="","",'基本情報入力シート'!X372)</f>
        <v/>
      </c>
      <c r="N347" s="648" t="str">
        <f>IF('基本情報入力シート'!Y372="","",'基本情報入力シート'!Y372)</f>
        <v/>
      </c>
      <c r="O347" s="649"/>
      <c r="P347" s="650"/>
      <c r="Q347" s="651"/>
      <c r="R347" s="56"/>
      <c r="S347" s="652" t="str">
        <f>IFERROR(ROUNDDOWN(Q347*VLOOKUP(N347,'【参考】数式用'!$AR$2:$AW$50,MATCH(P347,'【参考】数式用'!$AT$4:$AW$4)+2,FALSE)*0.5, 0), "")</f>
        <v/>
      </c>
      <c r="T347" s="653"/>
      <c r="U347" s="654" t="str">
        <f>IFERROR(IF(AG347&lt;&gt;"",Q347*VLOOKUP(N347,'【参考】数式用'!$AG$2:$AL$50,MATCH(P347,'【参考】数式用'!$AI$4:$AL$4,0)+2,0), ""), "")</f>
        <v/>
      </c>
      <c r="V347" s="655"/>
      <c r="W347" s="656"/>
      <c r="X347" s="41"/>
      <c r="Y347" s="657"/>
      <c r="Z347" s="658"/>
      <c r="AA347" s="654" t="str">
        <f>IFERROR(IF(Y347="ー", "", ROUNDDOWN(Z347*VLOOKUP(N347,'【参考】数式用'!$AR$2:$AW$50,MATCH(Y347,'【参考】数式用'!$AT$4:$AW$4)+2,FALSE)*0.5, 0)), "")</f>
        <v/>
      </c>
      <c r="AB347" s="659"/>
      <c r="AC347" s="651" t="str">
        <f>IFERROR(IF(AG347&lt;&gt;"",Z347*VLOOKUP(N347,'【参考】数式用'!$AG$2:$AL$50,MATCH(Y347,'【参考】数式用'!$AI$4:$AL$4,0)+2,0), ""), "")</f>
        <v/>
      </c>
      <c r="AD347" s="56"/>
      <c r="AE347" s="660"/>
      <c r="AF347" s="661"/>
      <c r="AG347" s="618" t="str">
        <f>IFERROR(VLOOKUP(O347, '【参考】数式用'!$AY$5:$AY$13, 1, FALSE), "")</f>
        <v/>
      </c>
      <c r="AH347" s="619" t="str">
        <f>IFERROR(VLOOKUP(N347, '【参考】数式用'!$BA$2:$BB$50, 2, FALSE), "")</f>
        <v/>
      </c>
      <c r="AI347" s="620" t="str">
        <f t="shared" si="1"/>
        <v/>
      </c>
      <c r="AJ347" s="621" t="str">
        <f t="shared" si="2"/>
        <v/>
      </c>
      <c r="AK347" s="622"/>
      <c r="AL347" s="622"/>
      <c r="AM347" s="514"/>
      <c r="AN347" s="514"/>
      <c r="AO347" s="514"/>
      <c r="AP347" s="514"/>
      <c r="AQ347" s="514"/>
      <c r="AR347" s="514"/>
      <c r="AS347" s="514"/>
      <c r="AT347" s="514"/>
      <c r="AU347" s="2"/>
      <c r="AV347" s="2"/>
      <c r="AW347" s="2"/>
      <c r="AX347" s="2"/>
      <c r="AY347" s="2"/>
      <c r="AZ347" s="2"/>
    </row>
    <row r="348" ht="30.0" customHeight="1">
      <c r="A348" s="645">
        <v>335.0</v>
      </c>
      <c r="B348" s="646" t="str">
        <f>IF('基本情報入力シート'!C373="","",'基本情報入力シート'!C373)</f>
        <v/>
      </c>
      <c r="C348" s="40"/>
      <c r="D348" s="40"/>
      <c r="E348" s="40"/>
      <c r="F348" s="40"/>
      <c r="G348" s="40"/>
      <c r="H348" s="40"/>
      <c r="I348" s="56"/>
      <c r="J348" s="647" t="str">
        <f>IF('基本情報入力シート'!M373="","",'基本情報入力シート'!M373)</f>
        <v/>
      </c>
      <c r="K348" s="647" t="str">
        <f>IF('基本情報入力シート'!R373="","",'基本情報入力シート'!R373)</f>
        <v/>
      </c>
      <c r="L348" s="647" t="str">
        <f>IF('基本情報入力シート'!W373="","",'基本情報入力シート'!W373)</f>
        <v/>
      </c>
      <c r="M348" s="647" t="str">
        <f>IF('基本情報入力シート'!X373="","",'基本情報入力シート'!X373)</f>
        <v/>
      </c>
      <c r="N348" s="648" t="str">
        <f>IF('基本情報入力シート'!Y373="","",'基本情報入力シート'!Y373)</f>
        <v/>
      </c>
      <c r="O348" s="649"/>
      <c r="P348" s="650"/>
      <c r="Q348" s="651"/>
      <c r="R348" s="56"/>
      <c r="S348" s="652" t="str">
        <f>IFERROR(ROUNDDOWN(Q348*VLOOKUP(N348,'【参考】数式用'!$AR$2:$AW$50,MATCH(P348,'【参考】数式用'!$AT$4:$AW$4)+2,FALSE)*0.5, 0), "")</f>
        <v/>
      </c>
      <c r="T348" s="653"/>
      <c r="U348" s="654" t="str">
        <f>IFERROR(IF(AG348&lt;&gt;"",Q348*VLOOKUP(N348,'【参考】数式用'!$AG$2:$AL$50,MATCH(P348,'【参考】数式用'!$AI$4:$AL$4,0)+2,0), ""), "")</f>
        <v/>
      </c>
      <c r="V348" s="655"/>
      <c r="W348" s="656"/>
      <c r="X348" s="41"/>
      <c r="Y348" s="657"/>
      <c r="Z348" s="658"/>
      <c r="AA348" s="654" t="str">
        <f>IFERROR(IF(Y348="ー", "", ROUNDDOWN(Z348*VLOOKUP(N348,'【参考】数式用'!$AR$2:$AW$50,MATCH(Y348,'【参考】数式用'!$AT$4:$AW$4)+2,FALSE)*0.5, 0)), "")</f>
        <v/>
      </c>
      <c r="AB348" s="659"/>
      <c r="AC348" s="651" t="str">
        <f>IFERROR(IF(AG348&lt;&gt;"",Z348*VLOOKUP(N348,'【参考】数式用'!$AG$2:$AL$50,MATCH(Y348,'【参考】数式用'!$AI$4:$AL$4,0)+2,0), ""), "")</f>
        <v/>
      </c>
      <c r="AD348" s="56"/>
      <c r="AE348" s="660"/>
      <c r="AF348" s="661"/>
      <c r="AG348" s="618" t="str">
        <f>IFERROR(VLOOKUP(O348, '【参考】数式用'!$AY$5:$AY$13, 1, FALSE), "")</f>
        <v/>
      </c>
      <c r="AH348" s="619" t="str">
        <f>IFERROR(VLOOKUP(N348, '【参考】数式用'!$BA$2:$BB$50, 2, FALSE), "")</f>
        <v/>
      </c>
      <c r="AI348" s="620" t="str">
        <f t="shared" si="1"/>
        <v/>
      </c>
      <c r="AJ348" s="621" t="str">
        <f t="shared" si="2"/>
        <v/>
      </c>
      <c r="AK348" s="622"/>
      <c r="AL348" s="622"/>
      <c r="AM348" s="514"/>
      <c r="AN348" s="514"/>
      <c r="AO348" s="514"/>
      <c r="AP348" s="514"/>
      <c r="AQ348" s="514"/>
      <c r="AR348" s="514"/>
      <c r="AS348" s="514"/>
      <c r="AT348" s="514"/>
      <c r="AU348" s="2"/>
      <c r="AV348" s="2"/>
      <c r="AW348" s="2"/>
      <c r="AX348" s="2"/>
      <c r="AY348" s="2"/>
      <c r="AZ348" s="2"/>
    </row>
    <row r="349" ht="30.0" customHeight="1">
      <c r="A349" s="645">
        <v>336.0</v>
      </c>
      <c r="B349" s="646" t="str">
        <f>IF('基本情報入力シート'!C374="","",'基本情報入力シート'!C374)</f>
        <v/>
      </c>
      <c r="C349" s="40"/>
      <c r="D349" s="40"/>
      <c r="E349" s="40"/>
      <c r="F349" s="40"/>
      <c r="G349" s="40"/>
      <c r="H349" s="40"/>
      <c r="I349" s="56"/>
      <c r="J349" s="647" t="str">
        <f>IF('基本情報入力シート'!M374="","",'基本情報入力シート'!M374)</f>
        <v/>
      </c>
      <c r="K349" s="647" t="str">
        <f>IF('基本情報入力シート'!R374="","",'基本情報入力シート'!R374)</f>
        <v/>
      </c>
      <c r="L349" s="647" t="str">
        <f>IF('基本情報入力シート'!W374="","",'基本情報入力シート'!W374)</f>
        <v/>
      </c>
      <c r="M349" s="647" t="str">
        <f>IF('基本情報入力シート'!X374="","",'基本情報入力シート'!X374)</f>
        <v/>
      </c>
      <c r="N349" s="648" t="str">
        <f>IF('基本情報入力シート'!Y374="","",'基本情報入力シート'!Y374)</f>
        <v/>
      </c>
      <c r="O349" s="649"/>
      <c r="P349" s="650"/>
      <c r="Q349" s="651"/>
      <c r="R349" s="56"/>
      <c r="S349" s="652" t="str">
        <f>IFERROR(ROUNDDOWN(Q349*VLOOKUP(N349,'【参考】数式用'!$AR$2:$AW$50,MATCH(P349,'【参考】数式用'!$AT$4:$AW$4)+2,FALSE)*0.5, 0), "")</f>
        <v/>
      </c>
      <c r="T349" s="653"/>
      <c r="U349" s="654" t="str">
        <f>IFERROR(IF(AG349&lt;&gt;"",Q349*VLOOKUP(N349,'【参考】数式用'!$AG$2:$AL$50,MATCH(P349,'【参考】数式用'!$AI$4:$AL$4,0)+2,0), ""), "")</f>
        <v/>
      </c>
      <c r="V349" s="655"/>
      <c r="W349" s="656"/>
      <c r="X349" s="41"/>
      <c r="Y349" s="657"/>
      <c r="Z349" s="658"/>
      <c r="AA349" s="654" t="str">
        <f>IFERROR(IF(Y349="ー", "", ROUNDDOWN(Z349*VLOOKUP(N349,'【参考】数式用'!$AR$2:$AW$50,MATCH(Y349,'【参考】数式用'!$AT$4:$AW$4)+2,FALSE)*0.5, 0)), "")</f>
        <v/>
      </c>
      <c r="AB349" s="659"/>
      <c r="AC349" s="651" t="str">
        <f>IFERROR(IF(AG349&lt;&gt;"",Z349*VLOOKUP(N349,'【参考】数式用'!$AG$2:$AL$50,MATCH(Y349,'【参考】数式用'!$AI$4:$AL$4,0)+2,0), ""), "")</f>
        <v/>
      </c>
      <c r="AD349" s="56"/>
      <c r="AE349" s="660"/>
      <c r="AF349" s="661"/>
      <c r="AG349" s="618" t="str">
        <f>IFERROR(VLOOKUP(O349, '【参考】数式用'!$AY$5:$AY$13, 1, FALSE), "")</f>
        <v/>
      </c>
      <c r="AH349" s="619" t="str">
        <f>IFERROR(VLOOKUP(N349, '【参考】数式用'!$BA$2:$BB$50, 2, FALSE), "")</f>
        <v/>
      </c>
      <c r="AI349" s="620" t="str">
        <f t="shared" si="1"/>
        <v/>
      </c>
      <c r="AJ349" s="621" t="str">
        <f t="shared" si="2"/>
        <v/>
      </c>
      <c r="AK349" s="622"/>
      <c r="AL349" s="622"/>
      <c r="AM349" s="514"/>
      <c r="AN349" s="514"/>
      <c r="AO349" s="514"/>
      <c r="AP349" s="514"/>
      <c r="AQ349" s="514"/>
      <c r="AR349" s="514"/>
      <c r="AS349" s="514"/>
      <c r="AT349" s="514"/>
      <c r="AU349" s="2"/>
      <c r="AV349" s="2"/>
      <c r="AW349" s="2"/>
      <c r="AX349" s="2"/>
      <c r="AY349" s="2"/>
      <c r="AZ349" s="2"/>
    </row>
    <row r="350" ht="30.0" customHeight="1">
      <c r="A350" s="645">
        <v>337.0</v>
      </c>
      <c r="B350" s="646" t="str">
        <f>IF('基本情報入力シート'!C375="","",'基本情報入力シート'!C375)</f>
        <v/>
      </c>
      <c r="C350" s="40"/>
      <c r="D350" s="40"/>
      <c r="E350" s="40"/>
      <c r="F350" s="40"/>
      <c r="G350" s="40"/>
      <c r="H350" s="40"/>
      <c r="I350" s="56"/>
      <c r="J350" s="647" t="str">
        <f>IF('基本情報入力シート'!M375="","",'基本情報入力シート'!M375)</f>
        <v/>
      </c>
      <c r="K350" s="647" t="str">
        <f>IF('基本情報入力シート'!R375="","",'基本情報入力シート'!R375)</f>
        <v/>
      </c>
      <c r="L350" s="647" t="str">
        <f>IF('基本情報入力シート'!W375="","",'基本情報入力シート'!W375)</f>
        <v/>
      </c>
      <c r="M350" s="647" t="str">
        <f>IF('基本情報入力シート'!X375="","",'基本情報入力シート'!X375)</f>
        <v/>
      </c>
      <c r="N350" s="648" t="str">
        <f>IF('基本情報入力シート'!Y375="","",'基本情報入力シート'!Y375)</f>
        <v/>
      </c>
      <c r="O350" s="649"/>
      <c r="P350" s="650"/>
      <c r="Q350" s="651"/>
      <c r="R350" s="56"/>
      <c r="S350" s="652" t="str">
        <f>IFERROR(ROUNDDOWN(Q350*VLOOKUP(N350,'【参考】数式用'!$AR$2:$AW$50,MATCH(P350,'【参考】数式用'!$AT$4:$AW$4)+2,FALSE)*0.5, 0), "")</f>
        <v/>
      </c>
      <c r="T350" s="653"/>
      <c r="U350" s="654" t="str">
        <f>IFERROR(IF(AG350&lt;&gt;"",Q350*VLOOKUP(N350,'【参考】数式用'!$AG$2:$AL$50,MATCH(P350,'【参考】数式用'!$AI$4:$AL$4,0)+2,0), ""), "")</f>
        <v/>
      </c>
      <c r="V350" s="655"/>
      <c r="W350" s="656"/>
      <c r="X350" s="41"/>
      <c r="Y350" s="657"/>
      <c r="Z350" s="658"/>
      <c r="AA350" s="654" t="str">
        <f>IFERROR(IF(Y350="ー", "", ROUNDDOWN(Z350*VLOOKUP(N350,'【参考】数式用'!$AR$2:$AW$50,MATCH(Y350,'【参考】数式用'!$AT$4:$AW$4)+2,FALSE)*0.5, 0)), "")</f>
        <v/>
      </c>
      <c r="AB350" s="659"/>
      <c r="AC350" s="651" t="str">
        <f>IFERROR(IF(AG350&lt;&gt;"",Z350*VLOOKUP(N350,'【参考】数式用'!$AG$2:$AL$50,MATCH(Y350,'【参考】数式用'!$AI$4:$AL$4,0)+2,0), ""), "")</f>
        <v/>
      </c>
      <c r="AD350" s="56"/>
      <c r="AE350" s="660"/>
      <c r="AF350" s="661"/>
      <c r="AG350" s="618" t="str">
        <f>IFERROR(VLOOKUP(O350, '【参考】数式用'!$AY$5:$AY$13, 1, FALSE), "")</f>
        <v/>
      </c>
      <c r="AH350" s="619" t="str">
        <f>IFERROR(VLOOKUP(N350, '【参考】数式用'!$BA$2:$BB$50, 2, FALSE), "")</f>
        <v/>
      </c>
      <c r="AI350" s="620" t="str">
        <f t="shared" si="1"/>
        <v/>
      </c>
      <c r="AJ350" s="621" t="str">
        <f t="shared" si="2"/>
        <v/>
      </c>
      <c r="AK350" s="622"/>
      <c r="AL350" s="622"/>
      <c r="AM350" s="514"/>
      <c r="AN350" s="514"/>
      <c r="AO350" s="514"/>
      <c r="AP350" s="514"/>
      <c r="AQ350" s="514"/>
      <c r="AR350" s="514"/>
      <c r="AS350" s="514"/>
      <c r="AT350" s="514"/>
      <c r="AU350" s="2"/>
      <c r="AV350" s="2"/>
      <c r="AW350" s="2"/>
      <c r="AX350" s="2"/>
      <c r="AY350" s="2"/>
      <c r="AZ350" s="2"/>
    </row>
    <row r="351" ht="30.0" customHeight="1">
      <c r="A351" s="645">
        <v>338.0</v>
      </c>
      <c r="B351" s="646" t="str">
        <f>IF('基本情報入力シート'!C376="","",'基本情報入力シート'!C376)</f>
        <v/>
      </c>
      <c r="C351" s="40"/>
      <c r="D351" s="40"/>
      <c r="E351" s="40"/>
      <c r="F351" s="40"/>
      <c r="G351" s="40"/>
      <c r="H351" s="40"/>
      <c r="I351" s="56"/>
      <c r="J351" s="647" t="str">
        <f>IF('基本情報入力シート'!M376="","",'基本情報入力シート'!M376)</f>
        <v/>
      </c>
      <c r="K351" s="647" t="str">
        <f>IF('基本情報入力シート'!R376="","",'基本情報入力シート'!R376)</f>
        <v/>
      </c>
      <c r="L351" s="647" t="str">
        <f>IF('基本情報入力シート'!W376="","",'基本情報入力シート'!W376)</f>
        <v/>
      </c>
      <c r="M351" s="647" t="str">
        <f>IF('基本情報入力シート'!X376="","",'基本情報入力シート'!X376)</f>
        <v/>
      </c>
      <c r="N351" s="648" t="str">
        <f>IF('基本情報入力シート'!Y376="","",'基本情報入力シート'!Y376)</f>
        <v/>
      </c>
      <c r="O351" s="649"/>
      <c r="P351" s="650"/>
      <c r="Q351" s="651"/>
      <c r="R351" s="56"/>
      <c r="S351" s="652" t="str">
        <f>IFERROR(ROUNDDOWN(Q351*VLOOKUP(N351,'【参考】数式用'!$AR$2:$AW$50,MATCH(P351,'【参考】数式用'!$AT$4:$AW$4)+2,FALSE)*0.5, 0), "")</f>
        <v/>
      </c>
      <c r="T351" s="653"/>
      <c r="U351" s="654" t="str">
        <f>IFERROR(IF(AG351&lt;&gt;"",Q351*VLOOKUP(N351,'【参考】数式用'!$AG$2:$AL$50,MATCH(P351,'【参考】数式用'!$AI$4:$AL$4,0)+2,0), ""), "")</f>
        <v/>
      </c>
      <c r="V351" s="655"/>
      <c r="W351" s="656"/>
      <c r="X351" s="41"/>
      <c r="Y351" s="657"/>
      <c r="Z351" s="658"/>
      <c r="AA351" s="654" t="str">
        <f>IFERROR(IF(Y351="ー", "", ROUNDDOWN(Z351*VLOOKUP(N351,'【参考】数式用'!$AR$2:$AW$50,MATCH(Y351,'【参考】数式用'!$AT$4:$AW$4)+2,FALSE)*0.5, 0)), "")</f>
        <v/>
      </c>
      <c r="AB351" s="659"/>
      <c r="AC351" s="651" t="str">
        <f>IFERROR(IF(AG351&lt;&gt;"",Z351*VLOOKUP(N351,'【参考】数式用'!$AG$2:$AL$50,MATCH(Y351,'【参考】数式用'!$AI$4:$AL$4,0)+2,0), ""), "")</f>
        <v/>
      </c>
      <c r="AD351" s="56"/>
      <c r="AE351" s="660"/>
      <c r="AF351" s="661"/>
      <c r="AG351" s="618" t="str">
        <f>IFERROR(VLOOKUP(O351, '【参考】数式用'!$AY$5:$AY$13, 1, FALSE), "")</f>
        <v/>
      </c>
      <c r="AH351" s="619" t="str">
        <f>IFERROR(VLOOKUP(N351, '【参考】数式用'!$BA$2:$BB$50, 2, FALSE), "")</f>
        <v/>
      </c>
      <c r="AI351" s="620" t="str">
        <f t="shared" si="1"/>
        <v/>
      </c>
      <c r="AJ351" s="621" t="str">
        <f t="shared" si="2"/>
        <v/>
      </c>
      <c r="AK351" s="622"/>
      <c r="AL351" s="622"/>
      <c r="AM351" s="514"/>
      <c r="AN351" s="514"/>
      <c r="AO351" s="514"/>
      <c r="AP351" s="514"/>
      <c r="AQ351" s="514"/>
      <c r="AR351" s="514"/>
      <c r="AS351" s="514"/>
      <c r="AT351" s="514"/>
      <c r="AU351" s="2"/>
      <c r="AV351" s="2"/>
      <c r="AW351" s="2"/>
      <c r="AX351" s="2"/>
      <c r="AY351" s="2"/>
      <c r="AZ351" s="2"/>
    </row>
    <row r="352" ht="30.0" customHeight="1">
      <c r="A352" s="645">
        <v>339.0</v>
      </c>
      <c r="B352" s="646" t="str">
        <f>IF('基本情報入力シート'!C377="","",'基本情報入力シート'!C377)</f>
        <v/>
      </c>
      <c r="C352" s="40"/>
      <c r="D352" s="40"/>
      <c r="E352" s="40"/>
      <c r="F352" s="40"/>
      <c r="G352" s="40"/>
      <c r="H352" s="40"/>
      <c r="I352" s="56"/>
      <c r="J352" s="647" t="str">
        <f>IF('基本情報入力シート'!M377="","",'基本情報入力シート'!M377)</f>
        <v/>
      </c>
      <c r="K352" s="647" t="str">
        <f>IF('基本情報入力シート'!R377="","",'基本情報入力シート'!R377)</f>
        <v/>
      </c>
      <c r="L352" s="647" t="str">
        <f>IF('基本情報入力シート'!W377="","",'基本情報入力シート'!W377)</f>
        <v/>
      </c>
      <c r="M352" s="647" t="str">
        <f>IF('基本情報入力シート'!X377="","",'基本情報入力シート'!X377)</f>
        <v/>
      </c>
      <c r="N352" s="648" t="str">
        <f>IF('基本情報入力シート'!Y377="","",'基本情報入力シート'!Y377)</f>
        <v/>
      </c>
      <c r="O352" s="649"/>
      <c r="P352" s="650"/>
      <c r="Q352" s="651"/>
      <c r="R352" s="56"/>
      <c r="S352" s="652" t="str">
        <f>IFERROR(ROUNDDOWN(Q352*VLOOKUP(N352,'【参考】数式用'!$AR$2:$AW$50,MATCH(P352,'【参考】数式用'!$AT$4:$AW$4)+2,FALSE)*0.5, 0), "")</f>
        <v/>
      </c>
      <c r="T352" s="653"/>
      <c r="U352" s="654" t="str">
        <f>IFERROR(IF(AG352&lt;&gt;"",Q352*VLOOKUP(N352,'【参考】数式用'!$AG$2:$AL$50,MATCH(P352,'【参考】数式用'!$AI$4:$AL$4,0)+2,0), ""), "")</f>
        <v/>
      </c>
      <c r="V352" s="655"/>
      <c r="W352" s="656"/>
      <c r="X352" s="41"/>
      <c r="Y352" s="657"/>
      <c r="Z352" s="658"/>
      <c r="AA352" s="654" t="str">
        <f>IFERROR(IF(Y352="ー", "", ROUNDDOWN(Z352*VLOOKUP(N352,'【参考】数式用'!$AR$2:$AW$50,MATCH(Y352,'【参考】数式用'!$AT$4:$AW$4)+2,FALSE)*0.5, 0)), "")</f>
        <v/>
      </c>
      <c r="AB352" s="659"/>
      <c r="AC352" s="651" t="str">
        <f>IFERROR(IF(AG352&lt;&gt;"",Z352*VLOOKUP(N352,'【参考】数式用'!$AG$2:$AL$50,MATCH(Y352,'【参考】数式用'!$AI$4:$AL$4,0)+2,0), ""), "")</f>
        <v/>
      </c>
      <c r="AD352" s="56"/>
      <c r="AE352" s="660"/>
      <c r="AF352" s="661"/>
      <c r="AG352" s="618" t="str">
        <f>IFERROR(VLOOKUP(O352, '【参考】数式用'!$AY$5:$AY$13, 1, FALSE), "")</f>
        <v/>
      </c>
      <c r="AH352" s="619" t="str">
        <f>IFERROR(VLOOKUP(N352, '【参考】数式用'!$BA$2:$BB$50, 2, FALSE), "")</f>
        <v/>
      </c>
      <c r="AI352" s="620" t="str">
        <f t="shared" si="1"/>
        <v/>
      </c>
      <c r="AJ352" s="621" t="str">
        <f t="shared" si="2"/>
        <v/>
      </c>
      <c r="AK352" s="622"/>
      <c r="AL352" s="622"/>
      <c r="AM352" s="514"/>
      <c r="AN352" s="514"/>
      <c r="AO352" s="514"/>
      <c r="AP352" s="514"/>
      <c r="AQ352" s="514"/>
      <c r="AR352" s="514"/>
      <c r="AS352" s="514"/>
      <c r="AT352" s="514"/>
      <c r="AU352" s="2"/>
      <c r="AV352" s="2"/>
      <c r="AW352" s="2"/>
      <c r="AX352" s="2"/>
      <c r="AY352" s="2"/>
      <c r="AZ352" s="2"/>
    </row>
    <row r="353" ht="30.0" customHeight="1">
      <c r="A353" s="645">
        <v>340.0</v>
      </c>
      <c r="B353" s="646" t="str">
        <f>IF('基本情報入力シート'!C378="","",'基本情報入力シート'!C378)</f>
        <v/>
      </c>
      <c r="C353" s="40"/>
      <c r="D353" s="40"/>
      <c r="E353" s="40"/>
      <c r="F353" s="40"/>
      <c r="G353" s="40"/>
      <c r="H353" s="40"/>
      <c r="I353" s="56"/>
      <c r="J353" s="647" t="str">
        <f>IF('基本情報入力シート'!M378="","",'基本情報入力シート'!M378)</f>
        <v/>
      </c>
      <c r="K353" s="647" t="str">
        <f>IF('基本情報入力シート'!R378="","",'基本情報入力シート'!R378)</f>
        <v/>
      </c>
      <c r="L353" s="647" t="str">
        <f>IF('基本情報入力シート'!W378="","",'基本情報入力シート'!W378)</f>
        <v/>
      </c>
      <c r="M353" s="647" t="str">
        <f>IF('基本情報入力シート'!X378="","",'基本情報入力シート'!X378)</f>
        <v/>
      </c>
      <c r="N353" s="648" t="str">
        <f>IF('基本情報入力シート'!Y378="","",'基本情報入力シート'!Y378)</f>
        <v/>
      </c>
      <c r="O353" s="649"/>
      <c r="P353" s="650"/>
      <c r="Q353" s="651"/>
      <c r="R353" s="56"/>
      <c r="S353" s="652" t="str">
        <f>IFERROR(ROUNDDOWN(Q353*VLOOKUP(N353,'【参考】数式用'!$AR$2:$AW$50,MATCH(P353,'【参考】数式用'!$AT$4:$AW$4)+2,FALSE)*0.5, 0), "")</f>
        <v/>
      </c>
      <c r="T353" s="653"/>
      <c r="U353" s="654" t="str">
        <f>IFERROR(IF(AG353&lt;&gt;"",Q353*VLOOKUP(N353,'【参考】数式用'!$AG$2:$AL$50,MATCH(P353,'【参考】数式用'!$AI$4:$AL$4,0)+2,0), ""), "")</f>
        <v/>
      </c>
      <c r="V353" s="655"/>
      <c r="W353" s="656"/>
      <c r="X353" s="41"/>
      <c r="Y353" s="657"/>
      <c r="Z353" s="658"/>
      <c r="AA353" s="654" t="str">
        <f>IFERROR(IF(Y353="ー", "", ROUNDDOWN(Z353*VLOOKUP(N353,'【参考】数式用'!$AR$2:$AW$50,MATCH(Y353,'【参考】数式用'!$AT$4:$AW$4)+2,FALSE)*0.5, 0)), "")</f>
        <v/>
      </c>
      <c r="AB353" s="659"/>
      <c r="AC353" s="651" t="str">
        <f>IFERROR(IF(AG353&lt;&gt;"",Z353*VLOOKUP(N353,'【参考】数式用'!$AG$2:$AL$50,MATCH(Y353,'【参考】数式用'!$AI$4:$AL$4,0)+2,0), ""), "")</f>
        <v/>
      </c>
      <c r="AD353" s="56"/>
      <c r="AE353" s="660"/>
      <c r="AF353" s="661"/>
      <c r="AG353" s="618" t="str">
        <f>IFERROR(VLOOKUP(O353, '【参考】数式用'!$AY$5:$AY$13, 1, FALSE), "")</f>
        <v/>
      </c>
      <c r="AH353" s="619" t="str">
        <f>IFERROR(VLOOKUP(N353, '【参考】数式用'!$BA$2:$BB$50, 2, FALSE), "")</f>
        <v/>
      </c>
      <c r="AI353" s="620" t="str">
        <f t="shared" si="1"/>
        <v/>
      </c>
      <c r="AJ353" s="621" t="str">
        <f t="shared" si="2"/>
        <v/>
      </c>
      <c r="AK353" s="622"/>
      <c r="AL353" s="622"/>
      <c r="AM353" s="514"/>
      <c r="AN353" s="514"/>
      <c r="AO353" s="514"/>
      <c r="AP353" s="514"/>
      <c r="AQ353" s="514"/>
      <c r="AR353" s="514"/>
      <c r="AS353" s="514"/>
      <c r="AT353" s="514"/>
      <c r="AU353" s="2"/>
      <c r="AV353" s="2"/>
      <c r="AW353" s="2"/>
      <c r="AX353" s="2"/>
      <c r="AY353" s="2"/>
      <c r="AZ353" s="2"/>
    </row>
    <row r="354" ht="30.0" customHeight="1">
      <c r="A354" s="645">
        <v>341.0</v>
      </c>
      <c r="B354" s="646" t="str">
        <f>IF('基本情報入力シート'!C379="","",'基本情報入力シート'!C379)</f>
        <v/>
      </c>
      <c r="C354" s="40"/>
      <c r="D354" s="40"/>
      <c r="E354" s="40"/>
      <c r="F354" s="40"/>
      <c r="G354" s="40"/>
      <c r="H354" s="40"/>
      <c r="I354" s="56"/>
      <c r="J354" s="647" t="str">
        <f>IF('基本情報入力シート'!M379="","",'基本情報入力シート'!M379)</f>
        <v/>
      </c>
      <c r="K354" s="647" t="str">
        <f>IF('基本情報入力シート'!R379="","",'基本情報入力シート'!R379)</f>
        <v/>
      </c>
      <c r="L354" s="647" t="str">
        <f>IF('基本情報入力シート'!W379="","",'基本情報入力シート'!W379)</f>
        <v/>
      </c>
      <c r="M354" s="647" t="str">
        <f>IF('基本情報入力シート'!X379="","",'基本情報入力シート'!X379)</f>
        <v/>
      </c>
      <c r="N354" s="648" t="str">
        <f>IF('基本情報入力シート'!Y379="","",'基本情報入力シート'!Y379)</f>
        <v/>
      </c>
      <c r="O354" s="649"/>
      <c r="P354" s="650"/>
      <c r="Q354" s="651"/>
      <c r="R354" s="56"/>
      <c r="S354" s="652" t="str">
        <f>IFERROR(ROUNDDOWN(Q354*VLOOKUP(N354,'【参考】数式用'!$AR$2:$AW$50,MATCH(P354,'【参考】数式用'!$AT$4:$AW$4)+2,FALSE)*0.5, 0), "")</f>
        <v/>
      </c>
      <c r="T354" s="653"/>
      <c r="U354" s="654" t="str">
        <f>IFERROR(IF(AG354&lt;&gt;"",Q354*VLOOKUP(N354,'【参考】数式用'!$AG$2:$AL$50,MATCH(P354,'【参考】数式用'!$AI$4:$AL$4,0)+2,0), ""), "")</f>
        <v/>
      </c>
      <c r="V354" s="655"/>
      <c r="W354" s="656"/>
      <c r="X354" s="41"/>
      <c r="Y354" s="657"/>
      <c r="Z354" s="658"/>
      <c r="AA354" s="654" t="str">
        <f>IFERROR(IF(Y354="ー", "", ROUNDDOWN(Z354*VLOOKUP(N354,'【参考】数式用'!$AR$2:$AW$50,MATCH(Y354,'【参考】数式用'!$AT$4:$AW$4)+2,FALSE)*0.5, 0)), "")</f>
        <v/>
      </c>
      <c r="AB354" s="659"/>
      <c r="AC354" s="651" t="str">
        <f>IFERROR(IF(AG354&lt;&gt;"",Z354*VLOOKUP(N354,'【参考】数式用'!$AG$2:$AL$50,MATCH(Y354,'【参考】数式用'!$AI$4:$AL$4,0)+2,0), ""), "")</f>
        <v/>
      </c>
      <c r="AD354" s="56"/>
      <c r="AE354" s="660"/>
      <c r="AF354" s="661"/>
      <c r="AG354" s="618" t="str">
        <f>IFERROR(VLOOKUP(O354, '【参考】数式用'!$AY$5:$AY$13, 1, FALSE), "")</f>
        <v/>
      </c>
      <c r="AH354" s="619" t="str">
        <f>IFERROR(VLOOKUP(N354, '【参考】数式用'!$BA$2:$BB$50, 2, FALSE), "")</f>
        <v/>
      </c>
      <c r="AI354" s="620" t="str">
        <f t="shared" si="1"/>
        <v/>
      </c>
      <c r="AJ354" s="621" t="str">
        <f t="shared" si="2"/>
        <v/>
      </c>
      <c r="AK354" s="622"/>
      <c r="AL354" s="622"/>
      <c r="AM354" s="514"/>
      <c r="AN354" s="514"/>
      <c r="AO354" s="514"/>
      <c r="AP354" s="514"/>
      <c r="AQ354" s="514"/>
      <c r="AR354" s="514"/>
      <c r="AS354" s="514"/>
      <c r="AT354" s="514"/>
      <c r="AU354" s="2"/>
      <c r="AV354" s="2"/>
      <c r="AW354" s="2"/>
      <c r="AX354" s="2"/>
      <c r="AY354" s="2"/>
      <c r="AZ354" s="2"/>
    </row>
    <row r="355" ht="30.0" customHeight="1">
      <c r="A355" s="645">
        <v>342.0</v>
      </c>
      <c r="B355" s="646" t="str">
        <f>IF('基本情報入力シート'!C380="","",'基本情報入力シート'!C380)</f>
        <v/>
      </c>
      <c r="C355" s="40"/>
      <c r="D355" s="40"/>
      <c r="E355" s="40"/>
      <c r="F355" s="40"/>
      <c r="G355" s="40"/>
      <c r="H355" s="40"/>
      <c r="I355" s="56"/>
      <c r="J355" s="647" t="str">
        <f>IF('基本情報入力シート'!M380="","",'基本情報入力シート'!M380)</f>
        <v/>
      </c>
      <c r="K355" s="647" t="str">
        <f>IF('基本情報入力シート'!R380="","",'基本情報入力シート'!R380)</f>
        <v/>
      </c>
      <c r="L355" s="647" t="str">
        <f>IF('基本情報入力シート'!W380="","",'基本情報入力シート'!W380)</f>
        <v/>
      </c>
      <c r="M355" s="647" t="str">
        <f>IF('基本情報入力シート'!X380="","",'基本情報入力シート'!X380)</f>
        <v/>
      </c>
      <c r="N355" s="648" t="str">
        <f>IF('基本情報入力シート'!Y380="","",'基本情報入力シート'!Y380)</f>
        <v/>
      </c>
      <c r="O355" s="649"/>
      <c r="P355" s="650"/>
      <c r="Q355" s="651"/>
      <c r="R355" s="56"/>
      <c r="S355" s="652" t="str">
        <f>IFERROR(ROUNDDOWN(Q355*VLOOKUP(N355,'【参考】数式用'!$AR$2:$AW$50,MATCH(P355,'【参考】数式用'!$AT$4:$AW$4)+2,FALSE)*0.5, 0), "")</f>
        <v/>
      </c>
      <c r="T355" s="653"/>
      <c r="U355" s="654" t="str">
        <f>IFERROR(IF(AG355&lt;&gt;"",Q355*VLOOKUP(N355,'【参考】数式用'!$AG$2:$AL$50,MATCH(P355,'【参考】数式用'!$AI$4:$AL$4,0)+2,0), ""), "")</f>
        <v/>
      </c>
      <c r="V355" s="655"/>
      <c r="W355" s="656"/>
      <c r="X355" s="41"/>
      <c r="Y355" s="657"/>
      <c r="Z355" s="658"/>
      <c r="AA355" s="654" t="str">
        <f>IFERROR(IF(Y355="ー", "", ROUNDDOWN(Z355*VLOOKUP(N355,'【参考】数式用'!$AR$2:$AW$50,MATCH(Y355,'【参考】数式用'!$AT$4:$AW$4)+2,FALSE)*0.5, 0)), "")</f>
        <v/>
      </c>
      <c r="AB355" s="659"/>
      <c r="AC355" s="651" t="str">
        <f>IFERROR(IF(AG355&lt;&gt;"",Z355*VLOOKUP(N355,'【参考】数式用'!$AG$2:$AL$50,MATCH(Y355,'【参考】数式用'!$AI$4:$AL$4,0)+2,0), ""), "")</f>
        <v/>
      </c>
      <c r="AD355" s="56"/>
      <c r="AE355" s="660"/>
      <c r="AF355" s="661"/>
      <c r="AG355" s="618" t="str">
        <f>IFERROR(VLOOKUP(O355, '【参考】数式用'!$AY$5:$AY$13, 1, FALSE), "")</f>
        <v/>
      </c>
      <c r="AH355" s="619" t="str">
        <f>IFERROR(VLOOKUP(N355, '【参考】数式用'!$BA$2:$BB$50, 2, FALSE), "")</f>
        <v/>
      </c>
      <c r="AI355" s="620" t="str">
        <f t="shared" si="1"/>
        <v/>
      </c>
      <c r="AJ355" s="621" t="str">
        <f t="shared" si="2"/>
        <v/>
      </c>
      <c r="AK355" s="622"/>
      <c r="AL355" s="622"/>
      <c r="AM355" s="514"/>
      <c r="AN355" s="514"/>
      <c r="AO355" s="514"/>
      <c r="AP355" s="514"/>
      <c r="AQ355" s="514"/>
      <c r="AR355" s="514"/>
      <c r="AS355" s="514"/>
      <c r="AT355" s="514"/>
      <c r="AU355" s="2"/>
      <c r="AV355" s="2"/>
      <c r="AW355" s="2"/>
      <c r="AX355" s="2"/>
      <c r="AY355" s="2"/>
      <c r="AZ355" s="2"/>
    </row>
    <row r="356" ht="30.0" customHeight="1">
      <c r="A356" s="645">
        <v>343.0</v>
      </c>
      <c r="B356" s="646" t="str">
        <f>IF('基本情報入力シート'!C381="","",'基本情報入力シート'!C381)</f>
        <v/>
      </c>
      <c r="C356" s="40"/>
      <c r="D356" s="40"/>
      <c r="E356" s="40"/>
      <c r="F356" s="40"/>
      <c r="G356" s="40"/>
      <c r="H356" s="40"/>
      <c r="I356" s="56"/>
      <c r="J356" s="647" t="str">
        <f>IF('基本情報入力シート'!M381="","",'基本情報入力シート'!M381)</f>
        <v/>
      </c>
      <c r="K356" s="647" t="str">
        <f>IF('基本情報入力シート'!R381="","",'基本情報入力シート'!R381)</f>
        <v/>
      </c>
      <c r="L356" s="647" t="str">
        <f>IF('基本情報入力シート'!W381="","",'基本情報入力シート'!W381)</f>
        <v/>
      </c>
      <c r="M356" s="647" t="str">
        <f>IF('基本情報入力シート'!X381="","",'基本情報入力シート'!X381)</f>
        <v/>
      </c>
      <c r="N356" s="648" t="str">
        <f>IF('基本情報入力シート'!Y381="","",'基本情報入力シート'!Y381)</f>
        <v/>
      </c>
      <c r="O356" s="649"/>
      <c r="P356" s="650"/>
      <c r="Q356" s="651"/>
      <c r="R356" s="56"/>
      <c r="S356" s="652" t="str">
        <f>IFERROR(ROUNDDOWN(Q356*VLOOKUP(N356,'【参考】数式用'!$AR$2:$AW$50,MATCH(P356,'【参考】数式用'!$AT$4:$AW$4)+2,FALSE)*0.5, 0), "")</f>
        <v/>
      </c>
      <c r="T356" s="653"/>
      <c r="U356" s="654" t="str">
        <f>IFERROR(IF(AG356&lt;&gt;"",Q356*VLOOKUP(N356,'【参考】数式用'!$AG$2:$AL$50,MATCH(P356,'【参考】数式用'!$AI$4:$AL$4,0)+2,0), ""), "")</f>
        <v/>
      </c>
      <c r="V356" s="655"/>
      <c r="W356" s="656"/>
      <c r="X356" s="41"/>
      <c r="Y356" s="657"/>
      <c r="Z356" s="658"/>
      <c r="AA356" s="654" t="str">
        <f>IFERROR(IF(Y356="ー", "", ROUNDDOWN(Z356*VLOOKUP(N356,'【参考】数式用'!$AR$2:$AW$50,MATCH(Y356,'【参考】数式用'!$AT$4:$AW$4)+2,FALSE)*0.5, 0)), "")</f>
        <v/>
      </c>
      <c r="AB356" s="659"/>
      <c r="AC356" s="651" t="str">
        <f>IFERROR(IF(AG356&lt;&gt;"",Z356*VLOOKUP(N356,'【参考】数式用'!$AG$2:$AL$50,MATCH(Y356,'【参考】数式用'!$AI$4:$AL$4,0)+2,0), ""), "")</f>
        <v/>
      </c>
      <c r="AD356" s="56"/>
      <c r="AE356" s="660"/>
      <c r="AF356" s="661"/>
      <c r="AG356" s="618" t="str">
        <f>IFERROR(VLOOKUP(O356, '【参考】数式用'!$AY$5:$AY$13, 1, FALSE), "")</f>
        <v/>
      </c>
      <c r="AH356" s="619" t="str">
        <f>IFERROR(VLOOKUP(N356, '【参考】数式用'!$BA$2:$BB$50, 2, FALSE), "")</f>
        <v/>
      </c>
      <c r="AI356" s="620" t="str">
        <f t="shared" si="1"/>
        <v/>
      </c>
      <c r="AJ356" s="621" t="str">
        <f t="shared" si="2"/>
        <v/>
      </c>
      <c r="AK356" s="622"/>
      <c r="AL356" s="622"/>
      <c r="AM356" s="514"/>
      <c r="AN356" s="514"/>
      <c r="AO356" s="514"/>
      <c r="AP356" s="514"/>
      <c r="AQ356" s="514"/>
      <c r="AR356" s="514"/>
      <c r="AS356" s="514"/>
      <c r="AT356" s="514"/>
      <c r="AU356" s="2"/>
      <c r="AV356" s="2"/>
      <c r="AW356" s="2"/>
      <c r="AX356" s="2"/>
      <c r="AY356" s="2"/>
      <c r="AZ356" s="2"/>
    </row>
    <row r="357" ht="30.0" customHeight="1">
      <c r="A357" s="645">
        <v>344.0</v>
      </c>
      <c r="B357" s="646" t="str">
        <f>IF('基本情報入力シート'!C382="","",'基本情報入力シート'!C382)</f>
        <v/>
      </c>
      <c r="C357" s="40"/>
      <c r="D357" s="40"/>
      <c r="E357" s="40"/>
      <c r="F357" s="40"/>
      <c r="G357" s="40"/>
      <c r="H357" s="40"/>
      <c r="I357" s="56"/>
      <c r="J357" s="647" t="str">
        <f>IF('基本情報入力シート'!M382="","",'基本情報入力シート'!M382)</f>
        <v/>
      </c>
      <c r="K357" s="647" t="str">
        <f>IF('基本情報入力シート'!R382="","",'基本情報入力シート'!R382)</f>
        <v/>
      </c>
      <c r="L357" s="647" t="str">
        <f>IF('基本情報入力シート'!W382="","",'基本情報入力シート'!W382)</f>
        <v/>
      </c>
      <c r="M357" s="647" t="str">
        <f>IF('基本情報入力シート'!X382="","",'基本情報入力シート'!X382)</f>
        <v/>
      </c>
      <c r="N357" s="648" t="str">
        <f>IF('基本情報入力シート'!Y382="","",'基本情報入力シート'!Y382)</f>
        <v/>
      </c>
      <c r="O357" s="649"/>
      <c r="P357" s="650"/>
      <c r="Q357" s="651"/>
      <c r="R357" s="56"/>
      <c r="S357" s="652" t="str">
        <f>IFERROR(ROUNDDOWN(Q357*VLOOKUP(N357,'【参考】数式用'!$AR$2:$AW$50,MATCH(P357,'【参考】数式用'!$AT$4:$AW$4)+2,FALSE)*0.5, 0), "")</f>
        <v/>
      </c>
      <c r="T357" s="653"/>
      <c r="U357" s="654" t="str">
        <f>IFERROR(IF(AG357&lt;&gt;"",Q357*VLOOKUP(N357,'【参考】数式用'!$AG$2:$AL$50,MATCH(P357,'【参考】数式用'!$AI$4:$AL$4,0)+2,0), ""), "")</f>
        <v/>
      </c>
      <c r="V357" s="655"/>
      <c r="W357" s="656"/>
      <c r="X357" s="41"/>
      <c r="Y357" s="657"/>
      <c r="Z357" s="658"/>
      <c r="AA357" s="654" t="str">
        <f>IFERROR(IF(Y357="ー", "", ROUNDDOWN(Z357*VLOOKUP(N357,'【参考】数式用'!$AR$2:$AW$50,MATCH(Y357,'【参考】数式用'!$AT$4:$AW$4)+2,FALSE)*0.5, 0)), "")</f>
        <v/>
      </c>
      <c r="AB357" s="659"/>
      <c r="AC357" s="651" t="str">
        <f>IFERROR(IF(AG357&lt;&gt;"",Z357*VLOOKUP(N357,'【参考】数式用'!$AG$2:$AL$50,MATCH(Y357,'【参考】数式用'!$AI$4:$AL$4,0)+2,0), ""), "")</f>
        <v/>
      </c>
      <c r="AD357" s="56"/>
      <c r="AE357" s="660"/>
      <c r="AF357" s="661"/>
      <c r="AG357" s="618" t="str">
        <f>IFERROR(VLOOKUP(O357, '【参考】数式用'!$AY$5:$AY$13, 1, FALSE), "")</f>
        <v/>
      </c>
      <c r="AH357" s="619" t="str">
        <f>IFERROR(VLOOKUP(N357, '【参考】数式用'!$BA$2:$BB$50, 2, FALSE), "")</f>
        <v/>
      </c>
      <c r="AI357" s="620" t="str">
        <f t="shared" si="1"/>
        <v/>
      </c>
      <c r="AJ357" s="621" t="str">
        <f t="shared" si="2"/>
        <v/>
      </c>
      <c r="AK357" s="622"/>
      <c r="AL357" s="622"/>
      <c r="AM357" s="514"/>
      <c r="AN357" s="514"/>
      <c r="AO357" s="514"/>
      <c r="AP357" s="514"/>
      <c r="AQ357" s="514"/>
      <c r="AR357" s="514"/>
      <c r="AS357" s="514"/>
      <c r="AT357" s="514"/>
      <c r="AU357" s="2"/>
      <c r="AV357" s="2"/>
      <c r="AW357" s="2"/>
      <c r="AX357" s="2"/>
      <c r="AY357" s="2"/>
      <c r="AZ357" s="2"/>
    </row>
    <row r="358" ht="30.0" customHeight="1">
      <c r="A358" s="645">
        <v>345.0</v>
      </c>
      <c r="B358" s="646" t="str">
        <f>IF('基本情報入力シート'!C383="","",'基本情報入力シート'!C383)</f>
        <v/>
      </c>
      <c r="C358" s="40"/>
      <c r="D358" s="40"/>
      <c r="E358" s="40"/>
      <c r="F358" s="40"/>
      <c r="G358" s="40"/>
      <c r="H358" s="40"/>
      <c r="I358" s="56"/>
      <c r="J358" s="647" t="str">
        <f>IF('基本情報入力シート'!M383="","",'基本情報入力シート'!M383)</f>
        <v/>
      </c>
      <c r="K358" s="647" t="str">
        <f>IF('基本情報入力シート'!R383="","",'基本情報入力シート'!R383)</f>
        <v/>
      </c>
      <c r="L358" s="647" t="str">
        <f>IF('基本情報入力シート'!W383="","",'基本情報入力シート'!W383)</f>
        <v/>
      </c>
      <c r="M358" s="647" t="str">
        <f>IF('基本情報入力シート'!X383="","",'基本情報入力シート'!X383)</f>
        <v/>
      </c>
      <c r="N358" s="648" t="str">
        <f>IF('基本情報入力シート'!Y383="","",'基本情報入力シート'!Y383)</f>
        <v/>
      </c>
      <c r="O358" s="649"/>
      <c r="P358" s="650"/>
      <c r="Q358" s="651"/>
      <c r="R358" s="56"/>
      <c r="S358" s="652" t="str">
        <f>IFERROR(ROUNDDOWN(Q358*VLOOKUP(N358,'【参考】数式用'!$AR$2:$AW$50,MATCH(P358,'【参考】数式用'!$AT$4:$AW$4)+2,FALSE)*0.5, 0), "")</f>
        <v/>
      </c>
      <c r="T358" s="653"/>
      <c r="U358" s="654" t="str">
        <f>IFERROR(IF(AG358&lt;&gt;"",Q358*VLOOKUP(N358,'【参考】数式用'!$AG$2:$AL$50,MATCH(P358,'【参考】数式用'!$AI$4:$AL$4,0)+2,0), ""), "")</f>
        <v/>
      </c>
      <c r="V358" s="655"/>
      <c r="W358" s="656"/>
      <c r="X358" s="41"/>
      <c r="Y358" s="657"/>
      <c r="Z358" s="658"/>
      <c r="AA358" s="654" t="str">
        <f>IFERROR(IF(Y358="ー", "", ROUNDDOWN(Z358*VLOOKUP(N358,'【参考】数式用'!$AR$2:$AW$50,MATCH(Y358,'【参考】数式用'!$AT$4:$AW$4)+2,FALSE)*0.5, 0)), "")</f>
        <v/>
      </c>
      <c r="AB358" s="659"/>
      <c r="AC358" s="651" t="str">
        <f>IFERROR(IF(AG358&lt;&gt;"",Z358*VLOOKUP(N358,'【参考】数式用'!$AG$2:$AL$50,MATCH(Y358,'【参考】数式用'!$AI$4:$AL$4,0)+2,0), ""), "")</f>
        <v/>
      </c>
      <c r="AD358" s="56"/>
      <c r="AE358" s="660"/>
      <c r="AF358" s="661"/>
      <c r="AG358" s="618" t="str">
        <f>IFERROR(VLOOKUP(O358, '【参考】数式用'!$AY$5:$AY$13, 1, FALSE), "")</f>
        <v/>
      </c>
      <c r="AH358" s="619" t="str">
        <f>IFERROR(VLOOKUP(N358, '【参考】数式用'!$BA$2:$BB$50, 2, FALSE), "")</f>
        <v/>
      </c>
      <c r="AI358" s="620" t="str">
        <f t="shared" si="1"/>
        <v/>
      </c>
      <c r="AJ358" s="621" t="str">
        <f t="shared" si="2"/>
        <v/>
      </c>
      <c r="AK358" s="622"/>
      <c r="AL358" s="622"/>
      <c r="AM358" s="514"/>
      <c r="AN358" s="514"/>
      <c r="AO358" s="514"/>
      <c r="AP358" s="514"/>
      <c r="AQ358" s="514"/>
      <c r="AR358" s="514"/>
      <c r="AS358" s="514"/>
      <c r="AT358" s="514"/>
      <c r="AU358" s="2"/>
      <c r="AV358" s="2"/>
      <c r="AW358" s="2"/>
      <c r="AX358" s="2"/>
      <c r="AY358" s="2"/>
      <c r="AZ358" s="2"/>
    </row>
    <row r="359" ht="30.0" customHeight="1">
      <c r="A359" s="645">
        <v>346.0</v>
      </c>
      <c r="B359" s="646" t="str">
        <f>IF('基本情報入力シート'!C384="","",'基本情報入力シート'!C384)</f>
        <v/>
      </c>
      <c r="C359" s="40"/>
      <c r="D359" s="40"/>
      <c r="E359" s="40"/>
      <c r="F359" s="40"/>
      <c r="G359" s="40"/>
      <c r="H359" s="40"/>
      <c r="I359" s="56"/>
      <c r="J359" s="647" t="str">
        <f>IF('基本情報入力シート'!M384="","",'基本情報入力シート'!M384)</f>
        <v/>
      </c>
      <c r="K359" s="647" t="str">
        <f>IF('基本情報入力シート'!R384="","",'基本情報入力シート'!R384)</f>
        <v/>
      </c>
      <c r="L359" s="647" t="str">
        <f>IF('基本情報入力シート'!W384="","",'基本情報入力シート'!W384)</f>
        <v/>
      </c>
      <c r="M359" s="647" t="str">
        <f>IF('基本情報入力シート'!X384="","",'基本情報入力シート'!X384)</f>
        <v/>
      </c>
      <c r="N359" s="648" t="str">
        <f>IF('基本情報入力シート'!Y384="","",'基本情報入力シート'!Y384)</f>
        <v/>
      </c>
      <c r="O359" s="649"/>
      <c r="P359" s="650"/>
      <c r="Q359" s="651"/>
      <c r="R359" s="56"/>
      <c r="S359" s="652" t="str">
        <f>IFERROR(ROUNDDOWN(Q359*VLOOKUP(N359,'【参考】数式用'!$AR$2:$AW$50,MATCH(P359,'【参考】数式用'!$AT$4:$AW$4)+2,FALSE)*0.5, 0), "")</f>
        <v/>
      </c>
      <c r="T359" s="653"/>
      <c r="U359" s="654" t="str">
        <f>IFERROR(IF(AG359&lt;&gt;"",Q359*VLOOKUP(N359,'【参考】数式用'!$AG$2:$AL$50,MATCH(P359,'【参考】数式用'!$AI$4:$AL$4,0)+2,0), ""), "")</f>
        <v/>
      </c>
      <c r="V359" s="655"/>
      <c r="W359" s="656"/>
      <c r="X359" s="41"/>
      <c r="Y359" s="657"/>
      <c r="Z359" s="658"/>
      <c r="AA359" s="654" t="str">
        <f>IFERROR(IF(Y359="ー", "", ROUNDDOWN(Z359*VLOOKUP(N359,'【参考】数式用'!$AR$2:$AW$50,MATCH(Y359,'【参考】数式用'!$AT$4:$AW$4)+2,FALSE)*0.5, 0)), "")</f>
        <v/>
      </c>
      <c r="AB359" s="659"/>
      <c r="AC359" s="651" t="str">
        <f>IFERROR(IF(AG359&lt;&gt;"",Z359*VLOOKUP(N359,'【参考】数式用'!$AG$2:$AL$50,MATCH(Y359,'【参考】数式用'!$AI$4:$AL$4,0)+2,0), ""), "")</f>
        <v/>
      </c>
      <c r="AD359" s="56"/>
      <c r="AE359" s="660"/>
      <c r="AF359" s="661"/>
      <c r="AG359" s="618" t="str">
        <f>IFERROR(VLOOKUP(O359, '【参考】数式用'!$AY$5:$AY$13, 1, FALSE), "")</f>
        <v/>
      </c>
      <c r="AH359" s="619" t="str">
        <f>IFERROR(VLOOKUP(N359, '【参考】数式用'!$BA$2:$BB$50, 2, FALSE), "")</f>
        <v/>
      </c>
      <c r="AI359" s="620" t="str">
        <f t="shared" si="1"/>
        <v/>
      </c>
      <c r="AJ359" s="621" t="str">
        <f t="shared" si="2"/>
        <v/>
      </c>
      <c r="AK359" s="622"/>
      <c r="AL359" s="622"/>
      <c r="AM359" s="514"/>
      <c r="AN359" s="514"/>
      <c r="AO359" s="514"/>
      <c r="AP359" s="514"/>
      <c r="AQ359" s="514"/>
      <c r="AR359" s="514"/>
      <c r="AS359" s="514"/>
      <c r="AT359" s="514"/>
      <c r="AU359" s="2"/>
      <c r="AV359" s="2"/>
      <c r="AW359" s="2"/>
      <c r="AX359" s="2"/>
      <c r="AY359" s="2"/>
      <c r="AZ359" s="2"/>
    </row>
    <row r="360" ht="30.0" customHeight="1">
      <c r="A360" s="645">
        <v>347.0</v>
      </c>
      <c r="B360" s="646" t="str">
        <f>IF('基本情報入力シート'!C385="","",'基本情報入力シート'!C385)</f>
        <v/>
      </c>
      <c r="C360" s="40"/>
      <c r="D360" s="40"/>
      <c r="E360" s="40"/>
      <c r="F360" s="40"/>
      <c r="G360" s="40"/>
      <c r="H360" s="40"/>
      <c r="I360" s="56"/>
      <c r="J360" s="647" t="str">
        <f>IF('基本情報入力シート'!M385="","",'基本情報入力シート'!M385)</f>
        <v/>
      </c>
      <c r="K360" s="647" t="str">
        <f>IF('基本情報入力シート'!R385="","",'基本情報入力シート'!R385)</f>
        <v/>
      </c>
      <c r="L360" s="647" t="str">
        <f>IF('基本情報入力シート'!W385="","",'基本情報入力シート'!W385)</f>
        <v/>
      </c>
      <c r="M360" s="647" t="str">
        <f>IF('基本情報入力シート'!X385="","",'基本情報入力シート'!X385)</f>
        <v/>
      </c>
      <c r="N360" s="648" t="str">
        <f>IF('基本情報入力シート'!Y385="","",'基本情報入力シート'!Y385)</f>
        <v/>
      </c>
      <c r="O360" s="649"/>
      <c r="P360" s="650"/>
      <c r="Q360" s="651"/>
      <c r="R360" s="56"/>
      <c r="S360" s="652" t="str">
        <f>IFERROR(ROUNDDOWN(Q360*VLOOKUP(N360,'【参考】数式用'!$AR$2:$AW$50,MATCH(P360,'【参考】数式用'!$AT$4:$AW$4)+2,FALSE)*0.5, 0), "")</f>
        <v/>
      </c>
      <c r="T360" s="653"/>
      <c r="U360" s="654" t="str">
        <f>IFERROR(IF(AG360&lt;&gt;"",Q360*VLOOKUP(N360,'【参考】数式用'!$AG$2:$AL$50,MATCH(P360,'【参考】数式用'!$AI$4:$AL$4,0)+2,0), ""), "")</f>
        <v/>
      </c>
      <c r="V360" s="655"/>
      <c r="W360" s="656"/>
      <c r="X360" s="41"/>
      <c r="Y360" s="657"/>
      <c r="Z360" s="658"/>
      <c r="AA360" s="654" t="str">
        <f>IFERROR(IF(Y360="ー", "", ROUNDDOWN(Z360*VLOOKUP(N360,'【参考】数式用'!$AR$2:$AW$50,MATCH(Y360,'【参考】数式用'!$AT$4:$AW$4)+2,FALSE)*0.5, 0)), "")</f>
        <v/>
      </c>
      <c r="AB360" s="659"/>
      <c r="AC360" s="651" t="str">
        <f>IFERROR(IF(AG360&lt;&gt;"",Z360*VLOOKUP(N360,'【参考】数式用'!$AG$2:$AL$50,MATCH(Y360,'【参考】数式用'!$AI$4:$AL$4,0)+2,0), ""), "")</f>
        <v/>
      </c>
      <c r="AD360" s="56"/>
      <c r="AE360" s="660"/>
      <c r="AF360" s="661"/>
      <c r="AG360" s="618" t="str">
        <f>IFERROR(VLOOKUP(O360, '【参考】数式用'!$AY$5:$AY$13, 1, FALSE), "")</f>
        <v/>
      </c>
      <c r="AH360" s="619" t="str">
        <f>IFERROR(VLOOKUP(N360, '【参考】数式用'!$BA$2:$BB$50, 2, FALSE), "")</f>
        <v/>
      </c>
      <c r="AI360" s="620" t="str">
        <f t="shared" si="1"/>
        <v/>
      </c>
      <c r="AJ360" s="621" t="str">
        <f t="shared" si="2"/>
        <v/>
      </c>
      <c r="AK360" s="622"/>
      <c r="AL360" s="622"/>
      <c r="AM360" s="514"/>
      <c r="AN360" s="514"/>
      <c r="AO360" s="514"/>
      <c r="AP360" s="514"/>
      <c r="AQ360" s="514"/>
      <c r="AR360" s="514"/>
      <c r="AS360" s="514"/>
      <c r="AT360" s="514"/>
      <c r="AU360" s="2"/>
      <c r="AV360" s="2"/>
      <c r="AW360" s="2"/>
      <c r="AX360" s="2"/>
      <c r="AY360" s="2"/>
      <c r="AZ360" s="2"/>
    </row>
    <row r="361" ht="30.0" customHeight="1">
      <c r="A361" s="645">
        <v>348.0</v>
      </c>
      <c r="B361" s="646" t="str">
        <f>IF('基本情報入力シート'!C386="","",'基本情報入力シート'!C386)</f>
        <v/>
      </c>
      <c r="C361" s="40"/>
      <c r="D361" s="40"/>
      <c r="E361" s="40"/>
      <c r="F361" s="40"/>
      <c r="G361" s="40"/>
      <c r="H361" s="40"/>
      <c r="I361" s="56"/>
      <c r="J361" s="647" t="str">
        <f>IF('基本情報入力シート'!M386="","",'基本情報入力シート'!M386)</f>
        <v/>
      </c>
      <c r="K361" s="647" t="str">
        <f>IF('基本情報入力シート'!R386="","",'基本情報入力シート'!R386)</f>
        <v/>
      </c>
      <c r="L361" s="647" t="str">
        <f>IF('基本情報入力シート'!W386="","",'基本情報入力シート'!W386)</f>
        <v/>
      </c>
      <c r="M361" s="647" t="str">
        <f>IF('基本情報入力シート'!X386="","",'基本情報入力シート'!X386)</f>
        <v/>
      </c>
      <c r="N361" s="648" t="str">
        <f>IF('基本情報入力シート'!Y386="","",'基本情報入力シート'!Y386)</f>
        <v/>
      </c>
      <c r="O361" s="649"/>
      <c r="P361" s="650"/>
      <c r="Q361" s="651"/>
      <c r="R361" s="56"/>
      <c r="S361" s="652" t="str">
        <f>IFERROR(ROUNDDOWN(Q361*VLOOKUP(N361,'【参考】数式用'!$AR$2:$AW$50,MATCH(P361,'【参考】数式用'!$AT$4:$AW$4)+2,FALSE)*0.5, 0), "")</f>
        <v/>
      </c>
      <c r="T361" s="653"/>
      <c r="U361" s="654" t="str">
        <f>IFERROR(IF(AG361&lt;&gt;"",Q361*VLOOKUP(N361,'【参考】数式用'!$AG$2:$AL$50,MATCH(P361,'【参考】数式用'!$AI$4:$AL$4,0)+2,0), ""), "")</f>
        <v/>
      </c>
      <c r="V361" s="655"/>
      <c r="W361" s="656"/>
      <c r="X361" s="41"/>
      <c r="Y361" s="657"/>
      <c r="Z361" s="658"/>
      <c r="AA361" s="654" t="str">
        <f>IFERROR(IF(Y361="ー", "", ROUNDDOWN(Z361*VLOOKUP(N361,'【参考】数式用'!$AR$2:$AW$50,MATCH(Y361,'【参考】数式用'!$AT$4:$AW$4)+2,FALSE)*0.5, 0)), "")</f>
        <v/>
      </c>
      <c r="AB361" s="659"/>
      <c r="AC361" s="651" t="str">
        <f>IFERROR(IF(AG361&lt;&gt;"",Z361*VLOOKUP(N361,'【参考】数式用'!$AG$2:$AL$50,MATCH(Y361,'【参考】数式用'!$AI$4:$AL$4,0)+2,0), ""), "")</f>
        <v/>
      </c>
      <c r="AD361" s="56"/>
      <c r="AE361" s="660"/>
      <c r="AF361" s="661"/>
      <c r="AG361" s="618" t="str">
        <f>IFERROR(VLOOKUP(O361, '【参考】数式用'!$AY$5:$AY$13, 1, FALSE), "")</f>
        <v/>
      </c>
      <c r="AH361" s="619" t="str">
        <f>IFERROR(VLOOKUP(N361, '【参考】数式用'!$BA$2:$BB$50, 2, FALSE), "")</f>
        <v/>
      </c>
      <c r="AI361" s="620" t="str">
        <f t="shared" si="1"/>
        <v/>
      </c>
      <c r="AJ361" s="621" t="str">
        <f t="shared" si="2"/>
        <v/>
      </c>
      <c r="AK361" s="622"/>
      <c r="AL361" s="622"/>
      <c r="AM361" s="514"/>
      <c r="AN361" s="514"/>
      <c r="AO361" s="514"/>
      <c r="AP361" s="514"/>
      <c r="AQ361" s="514"/>
      <c r="AR361" s="514"/>
      <c r="AS361" s="514"/>
      <c r="AT361" s="514"/>
      <c r="AU361" s="2"/>
      <c r="AV361" s="2"/>
      <c r="AW361" s="2"/>
      <c r="AX361" s="2"/>
      <c r="AY361" s="2"/>
      <c r="AZ361" s="2"/>
    </row>
    <row r="362" ht="30.0" customHeight="1">
      <c r="A362" s="645">
        <v>349.0</v>
      </c>
      <c r="B362" s="646" t="str">
        <f>IF('基本情報入力シート'!C387="","",'基本情報入力シート'!C387)</f>
        <v/>
      </c>
      <c r="C362" s="40"/>
      <c r="D362" s="40"/>
      <c r="E362" s="40"/>
      <c r="F362" s="40"/>
      <c r="G362" s="40"/>
      <c r="H362" s="40"/>
      <c r="I362" s="56"/>
      <c r="J362" s="647" t="str">
        <f>IF('基本情報入力シート'!M387="","",'基本情報入力シート'!M387)</f>
        <v/>
      </c>
      <c r="K362" s="647" t="str">
        <f>IF('基本情報入力シート'!R387="","",'基本情報入力シート'!R387)</f>
        <v/>
      </c>
      <c r="L362" s="647" t="str">
        <f>IF('基本情報入力シート'!W387="","",'基本情報入力シート'!W387)</f>
        <v/>
      </c>
      <c r="M362" s="647" t="str">
        <f>IF('基本情報入力シート'!X387="","",'基本情報入力シート'!X387)</f>
        <v/>
      </c>
      <c r="N362" s="648" t="str">
        <f>IF('基本情報入力シート'!Y387="","",'基本情報入力シート'!Y387)</f>
        <v/>
      </c>
      <c r="O362" s="649"/>
      <c r="P362" s="650"/>
      <c r="Q362" s="651"/>
      <c r="R362" s="56"/>
      <c r="S362" s="652" t="str">
        <f>IFERROR(ROUNDDOWN(Q362*VLOOKUP(N362,'【参考】数式用'!$AR$2:$AW$50,MATCH(P362,'【参考】数式用'!$AT$4:$AW$4)+2,FALSE)*0.5, 0), "")</f>
        <v/>
      </c>
      <c r="T362" s="653"/>
      <c r="U362" s="654" t="str">
        <f>IFERROR(IF(AG362&lt;&gt;"",Q362*VLOOKUP(N362,'【参考】数式用'!$AG$2:$AL$50,MATCH(P362,'【参考】数式用'!$AI$4:$AL$4,0)+2,0), ""), "")</f>
        <v/>
      </c>
      <c r="V362" s="655"/>
      <c r="W362" s="656"/>
      <c r="X362" s="41"/>
      <c r="Y362" s="657"/>
      <c r="Z362" s="658"/>
      <c r="AA362" s="654" t="str">
        <f>IFERROR(IF(Y362="ー", "", ROUNDDOWN(Z362*VLOOKUP(N362,'【参考】数式用'!$AR$2:$AW$50,MATCH(Y362,'【参考】数式用'!$AT$4:$AW$4)+2,FALSE)*0.5, 0)), "")</f>
        <v/>
      </c>
      <c r="AB362" s="659"/>
      <c r="AC362" s="651" t="str">
        <f>IFERROR(IF(AG362&lt;&gt;"",Z362*VLOOKUP(N362,'【参考】数式用'!$AG$2:$AL$50,MATCH(Y362,'【参考】数式用'!$AI$4:$AL$4,0)+2,0), ""), "")</f>
        <v/>
      </c>
      <c r="AD362" s="56"/>
      <c r="AE362" s="660"/>
      <c r="AF362" s="661"/>
      <c r="AG362" s="618" t="str">
        <f>IFERROR(VLOOKUP(O362, '【参考】数式用'!$AY$5:$AY$13, 1, FALSE), "")</f>
        <v/>
      </c>
      <c r="AH362" s="619" t="str">
        <f>IFERROR(VLOOKUP(N362, '【参考】数式用'!$BA$2:$BB$50, 2, FALSE), "")</f>
        <v/>
      </c>
      <c r="AI362" s="620" t="str">
        <f t="shared" si="1"/>
        <v/>
      </c>
      <c r="AJ362" s="621" t="str">
        <f t="shared" si="2"/>
        <v/>
      </c>
      <c r="AK362" s="622"/>
      <c r="AL362" s="622"/>
      <c r="AM362" s="514"/>
      <c r="AN362" s="514"/>
      <c r="AO362" s="514"/>
      <c r="AP362" s="514"/>
      <c r="AQ362" s="514"/>
      <c r="AR362" s="514"/>
      <c r="AS362" s="514"/>
      <c r="AT362" s="514"/>
      <c r="AU362" s="2"/>
      <c r="AV362" s="2"/>
      <c r="AW362" s="2"/>
      <c r="AX362" s="2"/>
      <c r="AY362" s="2"/>
      <c r="AZ362" s="2"/>
    </row>
    <row r="363" ht="30.0" customHeight="1">
      <c r="A363" s="645">
        <v>350.0</v>
      </c>
      <c r="B363" s="646" t="str">
        <f>IF('基本情報入力シート'!C388="","",'基本情報入力シート'!C388)</f>
        <v/>
      </c>
      <c r="C363" s="40"/>
      <c r="D363" s="40"/>
      <c r="E363" s="40"/>
      <c r="F363" s="40"/>
      <c r="G363" s="40"/>
      <c r="H363" s="40"/>
      <c r="I363" s="56"/>
      <c r="J363" s="647" t="str">
        <f>IF('基本情報入力シート'!M388="","",'基本情報入力シート'!M388)</f>
        <v/>
      </c>
      <c r="K363" s="647" t="str">
        <f>IF('基本情報入力シート'!R388="","",'基本情報入力シート'!R388)</f>
        <v/>
      </c>
      <c r="L363" s="647" t="str">
        <f>IF('基本情報入力シート'!W388="","",'基本情報入力シート'!W388)</f>
        <v/>
      </c>
      <c r="M363" s="647" t="str">
        <f>IF('基本情報入力シート'!X388="","",'基本情報入力シート'!X388)</f>
        <v/>
      </c>
      <c r="N363" s="648" t="str">
        <f>IF('基本情報入力シート'!Y388="","",'基本情報入力シート'!Y388)</f>
        <v/>
      </c>
      <c r="O363" s="649"/>
      <c r="P363" s="650"/>
      <c r="Q363" s="651"/>
      <c r="R363" s="56"/>
      <c r="S363" s="652" t="str">
        <f>IFERROR(ROUNDDOWN(Q363*VLOOKUP(N363,'【参考】数式用'!$AR$2:$AW$50,MATCH(P363,'【参考】数式用'!$AT$4:$AW$4)+2,FALSE)*0.5, 0), "")</f>
        <v/>
      </c>
      <c r="T363" s="653"/>
      <c r="U363" s="654" t="str">
        <f>IFERROR(IF(AG363&lt;&gt;"",Q363*VLOOKUP(N363,'【参考】数式用'!$AG$2:$AL$50,MATCH(P363,'【参考】数式用'!$AI$4:$AL$4,0)+2,0), ""), "")</f>
        <v/>
      </c>
      <c r="V363" s="655"/>
      <c r="W363" s="656"/>
      <c r="X363" s="41"/>
      <c r="Y363" s="657"/>
      <c r="Z363" s="658"/>
      <c r="AA363" s="654" t="str">
        <f>IFERROR(IF(Y363="ー", "", ROUNDDOWN(Z363*VLOOKUP(N363,'【参考】数式用'!$AR$2:$AW$50,MATCH(Y363,'【参考】数式用'!$AT$4:$AW$4)+2,FALSE)*0.5, 0)), "")</f>
        <v/>
      </c>
      <c r="AB363" s="659"/>
      <c r="AC363" s="651" t="str">
        <f>IFERROR(IF(AG363&lt;&gt;"",Z363*VLOOKUP(N363,'【参考】数式用'!$AG$2:$AL$50,MATCH(Y363,'【参考】数式用'!$AI$4:$AL$4,0)+2,0), ""), "")</f>
        <v/>
      </c>
      <c r="AD363" s="56"/>
      <c r="AE363" s="660"/>
      <c r="AF363" s="661"/>
      <c r="AG363" s="618" t="str">
        <f>IFERROR(VLOOKUP(O363, '【参考】数式用'!$AY$5:$AY$13, 1, FALSE), "")</f>
        <v/>
      </c>
      <c r="AH363" s="619" t="str">
        <f>IFERROR(VLOOKUP(N363, '【参考】数式用'!$BA$2:$BB$50, 2, FALSE), "")</f>
        <v/>
      </c>
      <c r="AI363" s="620" t="str">
        <f t="shared" si="1"/>
        <v/>
      </c>
      <c r="AJ363" s="621" t="str">
        <f t="shared" si="2"/>
        <v/>
      </c>
      <c r="AK363" s="622"/>
      <c r="AL363" s="622"/>
      <c r="AM363" s="514"/>
      <c r="AN363" s="514"/>
      <c r="AO363" s="514"/>
      <c r="AP363" s="514"/>
      <c r="AQ363" s="514"/>
      <c r="AR363" s="514"/>
      <c r="AS363" s="514"/>
      <c r="AT363" s="514"/>
      <c r="AU363" s="2"/>
      <c r="AV363" s="2"/>
      <c r="AW363" s="2"/>
      <c r="AX363" s="2"/>
      <c r="AY363" s="2"/>
      <c r="AZ363" s="2"/>
    </row>
    <row r="364" ht="30.0" customHeight="1">
      <c r="A364" s="645">
        <v>351.0</v>
      </c>
      <c r="B364" s="646" t="str">
        <f>IF('基本情報入力シート'!C389="","",'基本情報入力シート'!C389)</f>
        <v/>
      </c>
      <c r="C364" s="40"/>
      <c r="D364" s="40"/>
      <c r="E364" s="40"/>
      <c r="F364" s="40"/>
      <c r="G364" s="40"/>
      <c r="H364" s="40"/>
      <c r="I364" s="56"/>
      <c r="J364" s="647" t="str">
        <f>IF('基本情報入力シート'!M389="","",'基本情報入力シート'!M389)</f>
        <v/>
      </c>
      <c r="K364" s="647" t="str">
        <f>IF('基本情報入力シート'!R389="","",'基本情報入力シート'!R389)</f>
        <v/>
      </c>
      <c r="L364" s="647" t="str">
        <f>IF('基本情報入力シート'!W389="","",'基本情報入力シート'!W389)</f>
        <v/>
      </c>
      <c r="M364" s="647" t="str">
        <f>IF('基本情報入力シート'!X389="","",'基本情報入力シート'!X389)</f>
        <v/>
      </c>
      <c r="N364" s="648" t="str">
        <f>IF('基本情報入力シート'!Y389="","",'基本情報入力シート'!Y389)</f>
        <v/>
      </c>
      <c r="O364" s="649"/>
      <c r="P364" s="650"/>
      <c r="Q364" s="651"/>
      <c r="R364" s="56"/>
      <c r="S364" s="652" t="str">
        <f>IFERROR(ROUNDDOWN(Q364*VLOOKUP(N364,'【参考】数式用'!$AR$2:$AW$50,MATCH(P364,'【参考】数式用'!$AT$4:$AW$4)+2,FALSE)*0.5, 0), "")</f>
        <v/>
      </c>
      <c r="T364" s="653"/>
      <c r="U364" s="654" t="str">
        <f>IFERROR(IF(AG364&lt;&gt;"",Q364*VLOOKUP(N364,'【参考】数式用'!$AG$2:$AL$50,MATCH(P364,'【参考】数式用'!$AI$4:$AL$4,0)+2,0), ""), "")</f>
        <v/>
      </c>
      <c r="V364" s="655"/>
      <c r="W364" s="656"/>
      <c r="X364" s="41"/>
      <c r="Y364" s="657"/>
      <c r="Z364" s="658"/>
      <c r="AA364" s="654" t="str">
        <f>IFERROR(IF(Y364="ー", "", ROUNDDOWN(Z364*VLOOKUP(N364,'【参考】数式用'!$AR$2:$AW$50,MATCH(Y364,'【参考】数式用'!$AT$4:$AW$4)+2,FALSE)*0.5, 0)), "")</f>
        <v/>
      </c>
      <c r="AB364" s="659"/>
      <c r="AC364" s="651" t="str">
        <f>IFERROR(IF(AG364&lt;&gt;"",Z364*VLOOKUP(N364,'【参考】数式用'!$AG$2:$AL$50,MATCH(Y364,'【参考】数式用'!$AI$4:$AL$4,0)+2,0), ""), "")</f>
        <v/>
      </c>
      <c r="AD364" s="56"/>
      <c r="AE364" s="660"/>
      <c r="AF364" s="661"/>
      <c r="AG364" s="618" t="str">
        <f>IFERROR(VLOOKUP(O364, '【参考】数式用'!$AY$5:$AY$13, 1, FALSE), "")</f>
        <v/>
      </c>
      <c r="AH364" s="619" t="str">
        <f>IFERROR(VLOOKUP(N364, '【参考】数式用'!$BA$2:$BB$50, 2, FALSE), "")</f>
        <v/>
      </c>
      <c r="AI364" s="620" t="str">
        <f t="shared" si="1"/>
        <v/>
      </c>
      <c r="AJ364" s="621" t="str">
        <f t="shared" si="2"/>
        <v/>
      </c>
      <c r="AK364" s="622"/>
      <c r="AL364" s="622"/>
      <c r="AM364" s="514"/>
      <c r="AN364" s="514"/>
      <c r="AO364" s="514"/>
      <c r="AP364" s="514"/>
      <c r="AQ364" s="514"/>
      <c r="AR364" s="514"/>
      <c r="AS364" s="514"/>
      <c r="AT364" s="514"/>
      <c r="AU364" s="2"/>
      <c r="AV364" s="2"/>
      <c r="AW364" s="2"/>
      <c r="AX364" s="2"/>
      <c r="AY364" s="2"/>
      <c r="AZ364" s="2"/>
    </row>
    <row r="365" ht="30.0" customHeight="1">
      <c r="A365" s="645">
        <v>352.0</v>
      </c>
      <c r="B365" s="646" t="str">
        <f>IF('基本情報入力シート'!C390="","",'基本情報入力シート'!C390)</f>
        <v/>
      </c>
      <c r="C365" s="40"/>
      <c r="D365" s="40"/>
      <c r="E365" s="40"/>
      <c r="F365" s="40"/>
      <c r="G365" s="40"/>
      <c r="H365" s="40"/>
      <c r="I365" s="56"/>
      <c r="J365" s="647" t="str">
        <f>IF('基本情報入力シート'!M390="","",'基本情報入力シート'!M390)</f>
        <v/>
      </c>
      <c r="K365" s="647" t="str">
        <f>IF('基本情報入力シート'!R390="","",'基本情報入力シート'!R390)</f>
        <v/>
      </c>
      <c r="L365" s="647" t="str">
        <f>IF('基本情報入力シート'!W390="","",'基本情報入力シート'!W390)</f>
        <v/>
      </c>
      <c r="M365" s="647" t="str">
        <f>IF('基本情報入力シート'!X390="","",'基本情報入力シート'!X390)</f>
        <v/>
      </c>
      <c r="N365" s="648" t="str">
        <f>IF('基本情報入力シート'!Y390="","",'基本情報入力シート'!Y390)</f>
        <v/>
      </c>
      <c r="O365" s="649"/>
      <c r="P365" s="650"/>
      <c r="Q365" s="651"/>
      <c r="R365" s="56"/>
      <c r="S365" s="652" t="str">
        <f>IFERROR(ROUNDDOWN(Q365*VLOOKUP(N365,'【参考】数式用'!$AR$2:$AW$50,MATCH(P365,'【参考】数式用'!$AT$4:$AW$4)+2,FALSE)*0.5, 0), "")</f>
        <v/>
      </c>
      <c r="T365" s="653"/>
      <c r="U365" s="654" t="str">
        <f>IFERROR(IF(AG365&lt;&gt;"",Q365*VLOOKUP(N365,'【参考】数式用'!$AG$2:$AL$50,MATCH(P365,'【参考】数式用'!$AI$4:$AL$4,0)+2,0), ""), "")</f>
        <v/>
      </c>
      <c r="V365" s="655"/>
      <c r="W365" s="656"/>
      <c r="X365" s="41"/>
      <c r="Y365" s="657"/>
      <c r="Z365" s="658"/>
      <c r="AA365" s="654" t="str">
        <f>IFERROR(IF(Y365="ー", "", ROUNDDOWN(Z365*VLOOKUP(N365,'【参考】数式用'!$AR$2:$AW$50,MATCH(Y365,'【参考】数式用'!$AT$4:$AW$4)+2,FALSE)*0.5, 0)), "")</f>
        <v/>
      </c>
      <c r="AB365" s="659"/>
      <c r="AC365" s="651" t="str">
        <f>IFERROR(IF(AG365&lt;&gt;"",Z365*VLOOKUP(N365,'【参考】数式用'!$AG$2:$AL$50,MATCH(Y365,'【参考】数式用'!$AI$4:$AL$4,0)+2,0), ""), "")</f>
        <v/>
      </c>
      <c r="AD365" s="56"/>
      <c r="AE365" s="660"/>
      <c r="AF365" s="661"/>
      <c r="AG365" s="618" t="str">
        <f>IFERROR(VLOOKUP(O365, '【参考】数式用'!$AY$5:$AY$13, 1, FALSE), "")</f>
        <v/>
      </c>
      <c r="AH365" s="619" t="str">
        <f>IFERROR(VLOOKUP(N365, '【参考】数式用'!$BA$2:$BB$50, 2, FALSE), "")</f>
        <v/>
      </c>
      <c r="AI365" s="620" t="str">
        <f t="shared" si="1"/>
        <v/>
      </c>
      <c r="AJ365" s="621" t="str">
        <f t="shared" si="2"/>
        <v/>
      </c>
      <c r="AK365" s="622"/>
      <c r="AL365" s="622"/>
      <c r="AM365" s="514"/>
      <c r="AN365" s="514"/>
      <c r="AO365" s="514"/>
      <c r="AP365" s="514"/>
      <c r="AQ365" s="514"/>
      <c r="AR365" s="514"/>
      <c r="AS365" s="514"/>
      <c r="AT365" s="514"/>
      <c r="AU365" s="2"/>
      <c r="AV365" s="2"/>
      <c r="AW365" s="2"/>
      <c r="AX365" s="2"/>
      <c r="AY365" s="2"/>
      <c r="AZ365" s="2"/>
    </row>
    <row r="366" ht="30.0" customHeight="1">
      <c r="A366" s="645">
        <v>353.0</v>
      </c>
      <c r="B366" s="646" t="str">
        <f>IF('基本情報入力シート'!C391="","",'基本情報入力シート'!C391)</f>
        <v/>
      </c>
      <c r="C366" s="40"/>
      <c r="D366" s="40"/>
      <c r="E366" s="40"/>
      <c r="F366" s="40"/>
      <c r="G366" s="40"/>
      <c r="H366" s="40"/>
      <c r="I366" s="56"/>
      <c r="J366" s="647" t="str">
        <f>IF('基本情報入力シート'!M391="","",'基本情報入力シート'!M391)</f>
        <v/>
      </c>
      <c r="K366" s="647" t="str">
        <f>IF('基本情報入力シート'!R391="","",'基本情報入力シート'!R391)</f>
        <v/>
      </c>
      <c r="L366" s="647" t="str">
        <f>IF('基本情報入力シート'!W391="","",'基本情報入力シート'!W391)</f>
        <v/>
      </c>
      <c r="M366" s="647" t="str">
        <f>IF('基本情報入力シート'!X391="","",'基本情報入力シート'!X391)</f>
        <v/>
      </c>
      <c r="N366" s="648" t="str">
        <f>IF('基本情報入力シート'!Y391="","",'基本情報入力シート'!Y391)</f>
        <v/>
      </c>
      <c r="O366" s="649"/>
      <c r="P366" s="650"/>
      <c r="Q366" s="651"/>
      <c r="R366" s="56"/>
      <c r="S366" s="652" t="str">
        <f>IFERROR(ROUNDDOWN(Q366*VLOOKUP(N366,'【参考】数式用'!$AR$2:$AW$50,MATCH(P366,'【参考】数式用'!$AT$4:$AW$4)+2,FALSE)*0.5, 0), "")</f>
        <v/>
      </c>
      <c r="T366" s="653"/>
      <c r="U366" s="654" t="str">
        <f>IFERROR(IF(AG366&lt;&gt;"",Q366*VLOOKUP(N366,'【参考】数式用'!$AG$2:$AL$50,MATCH(P366,'【参考】数式用'!$AI$4:$AL$4,0)+2,0), ""), "")</f>
        <v/>
      </c>
      <c r="V366" s="655"/>
      <c r="W366" s="656"/>
      <c r="X366" s="41"/>
      <c r="Y366" s="657"/>
      <c r="Z366" s="658"/>
      <c r="AA366" s="654" t="str">
        <f>IFERROR(IF(Y366="ー", "", ROUNDDOWN(Z366*VLOOKUP(N366,'【参考】数式用'!$AR$2:$AW$50,MATCH(Y366,'【参考】数式用'!$AT$4:$AW$4)+2,FALSE)*0.5, 0)), "")</f>
        <v/>
      </c>
      <c r="AB366" s="659"/>
      <c r="AC366" s="651" t="str">
        <f>IFERROR(IF(AG366&lt;&gt;"",Z366*VLOOKUP(N366,'【参考】数式用'!$AG$2:$AL$50,MATCH(Y366,'【参考】数式用'!$AI$4:$AL$4,0)+2,0), ""), "")</f>
        <v/>
      </c>
      <c r="AD366" s="56"/>
      <c r="AE366" s="660"/>
      <c r="AF366" s="661"/>
      <c r="AG366" s="618" t="str">
        <f>IFERROR(VLOOKUP(O366, '【参考】数式用'!$AY$5:$AY$13, 1, FALSE), "")</f>
        <v/>
      </c>
      <c r="AH366" s="619" t="str">
        <f>IFERROR(VLOOKUP(N366, '【参考】数式用'!$BA$2:$BB$50, 2, FALSE), "")</f>
        <v/>
      </c>
      <c r="AI366" s="620" t="str">
        <f t="shared" si="1"/>
        <v/>
      </c>
      <c r="AJ366" s="621" t="str">
        <f t="shared" si="2"/>
        <v/>
      </c>
      <c r="AK366" s="622"/>
      <c r="AL366" s="622"/>
      <c r="AM366" s="514"/>
      <c r="AN366" s="514"/>
      <c r="AO366" s="514"/>
      <c r="AP366" s="514"/>
      <c r="AQ366" s="514"/>
      <c r="AR366" s="514"/>
      <c r="AS366" s="514"/>
      <c r="AT366" s="514"/>
      <c r="AU366" s="2"/>
      <c r="AV366" s="2"/>
      <c r="AW366" s="2"/>
      <c r="AX366" s="2"/>
      <c r="AY366" s="2"/>
      <c r="AZ366" s="2"/>
    </row>
    <row r="367" ht="30.0" customHeight="1">
      <c r="A367" s="645">
        <v>354.0</v>
      </c>
      <c r="B367" s="646" t="str">
        <f>IF('基本情報入力シート'!C392="","",'基本情報入力シート'!C392)</f>
        <v/>
      </c>
      <c r="C367" s="40"/>
      <c r="D367" s="40"/>
      <c r="E367" s="40"/>
      <c r="F367" s="40"/>
      <c r="G367" s="40"/>
      <c r="H367" s="40"/>
      <c r="I367" s="56"/>
      <c r="J367" s="647" t="str">
        <f>IF('基本情報入力シート'!M392="","",'基本情報入力シート'!M392)</f>
        <v/>
      </c>
      <c r="K367" s="647" t="str">
        <f>IF('基本情報入力シート'!R392="","",'基本情報入力シート'!R392)</f>
        <v/>
      </c>
      <c r="L367" s="647" t="str">
        <f>IF('基本情報入力シート'!W392="","",'基本情報入力シート'!W392)</f>
        <v/>
      </c>
      <c r="M367" s="647" t="str">
        <f>IF('基本情報入力シート'!X392="","",'基本情報入力シート'!X392)</f>
        <v/>
      </c>
      <c r="N367" s="648" t="str">
        <f>IF('基本情報入力シート'!Y392="","",'基本情報入力シート'!Y392)</f>
        <v/>
      </c>
      <c r="O367" s="649"/>
      <c r="P367" s="650"/>
      <c r="Q367" s="651"/>
      <c r="R367" s="56"/>
      <c r="S367" s="652" t="str">
        <f>IFERROR(ROUNDDOWN(Q367*VLOOKUP(N367,'【参考】数式用'!$AR$2:$AW$50,MATCH(P367,'【参考】数式用'!$AT$4:$AW$4)+2,FALSE)*0.5, 0), "")</f>
        <v/>
      </c>
      <c r="T367" s="653"/>
      <c r="U367" s="654" t="str">
        <f>IFERROR(IF(AG367&lt;&gt;"",Q367*VLOOKUP(N367,'【参考】数式用'!$AG$2:$AL$50,MATCH(P367,'【参考】数式用'!$AI$4:$AL$4,0)+2,0), ""), "")</f>
        <v/>
      </c>
      <c r="V367" s="655"/>
      <c r="W367" s="656"/>
      <c r="X367" s="41"/>
      <c r="Y367" s="657"/>
      <c r="Z367" s="658"/>
      <c r="AA367" s="654" t="str">
        <f>IFERROR(IF(Y367="ー", "", ROUNDDOWN(Z367*VLOOKUP(N367,'【参考】数式用'!$AR$2:$AW$50,MATCH(Y367,'【参考】数式用'!$AT$4:$AW$4)+2,FALSE)*0.5, 0)), "")</f>
        <v/>
      </c>
      <c r="AB367" s="659"/>
      <c r="AC367" s="651" t="str">
        <f>IFERROR(IF(AG367&lt;&gt;"",Z367*VLOOKUP(N367,'【参考】数式用'!$AG$2:$AL$50,MATCH(Y367,'【参考】数式用'!$AI$4:$AL$4,0)+2,0), ""), "")</f>
        <v/>
      </c>
      <c r="AD367" s="56"/>
      <c r="AE367" s="660"/>
      <c r="AF367" s="661"/>
      <c r="AG367" s="618" t="str">
        <f>IFERROR(VLOOKUP(O367, '【参考】数式用'!$AY$5:$AY$13, 1, FALSE), "")</f>
        <v/>
      </c>
      <c r="AH367" s="619" t="str">
        <f>IFERROR(VLOOKUP(N367, '【参考】数式用'!$BA$2:$BB$50, 2, FALSE), "")</f>
        <v/>
      </c>
      <c r="AI367" s="620" t="str">
        <f t="shared" si="1"/>
        <v/>
      </c>
      <c r="AJ367" s="621" t="str">
        <f t="shared" si="2"/>
        <v/>
      </c>
      <c r="AK367" s="622"/>
      <c r="AL367" s="622"/>
      <c r="AM367" s="514"/>
      <c r="AN367" s="514"/>
      <c r="AO367" s="514"/>
      <c r="AP367" s="514"/>
      <c r="AQ367" s="514"/>
      <c r="AR367" s="514"/>
      <c r="AS367" s="514"/>
      <c r="AT367" s="514"/>
      <c r="AU367" s="2"/>
      <c r="AV367" s="2"/>
      <c r="AW367" s="2"/>
      <c r="AX367" s="2"/>
      <c r="AY367" s="2"/>
      <c r="AZ367" s="2"/>
    </row>
    <row r="368" ht="30.0" customHeight="1">
      <c r="A368" s="645">
        <v>355.0</v>
      </c>
      <c r="B368" s="646" t="str">
        <f>IF('基本情報入力シート'!C393="","",'基本情報入力シート'!C393)</f>
        <v/>
      </c>
      <c r="C368" s="40"/>
      <c r="D368" s="40"/>
      <c r="E368" s="40"/>
      <c r="F368" s="40"/>
      <c r="G368" s="40"/>
      <c r="H368" s="40"/>
      <c r="I368" s="56"/>
      <c r="J368" s="647" t="str">
        <f>IF('基本情報入力シート'!M393="","",'基本情報入力シート'!M393)</f>
        <v/>
      </c>
      <c r="K368" s="647" t="str">
        <f>IF('基本情報入力シート'!R393="","",'基本情報入力シート'!R393)</f>
        <v/>
      </c>
      <c r="L368" s="647" t="str">
        <f>IF('基本情報入力シート'!W393="","",'基本情報入力シート'!W393)</f>
        <v/>
      </c>
      <c r="M368" s="647" t="str">
        <f>IF('基本情報入力シート'!X393="","",'基本情報入力シート'!X393)</f>
        <v/>
      </c>
      <c r="N368" s="648" t="str">
        <f>IF('基本情報入力シート'!Y393="","",'基本情報入力シート'!Y393)</f>
        <v/>
      </c>
      <c r="O368" s="649"/>
      <c r="P368" s="650"/>
      <c r="Q368" s="651"/>
      <c r="R368" s="56"/>
      <c r="S368" s="652" t="str">
        <f>IFERROR(ROUNDDOWN(Q368*VLOOKUP(N368,'【参考】数式用'!$AR$2:$AW$50,MATCH(P368,'【参考】数式用'!$AT$4:$AW$4)+2,FALSE)*0.5, 0), "")</f>
        <v/>
      </c>
      <c r="T368" s="653"/>
      <c r="U368" s="654" t="str">
        <f>IFERROR(IF(AG368&lt;&gt;"",Q368*VLOOKUP(N368,'【参考】数式用'!$AG$2:$AL$50,MATCH(P368,'【参考】数式用'!$AI$4:$AL$4,0)+2,0), ""), "")</f>
        <v/>
      </c>
      <c r="V368" s="655"/>
      <c r="W368" s="656"/>
      <c r="X368" s="41"/>
      <c r="Y368" s="657"/>
      <c r="Z368" s="658"/>
      <c r="AA368" s="654" t="str">
        <f>IFERROR(IF(Y368="ー", "", ROUNDDOWN(Z368*VLOOKUP(N368,'【参考】数式用'!$AR$2:$AW$50,MATCH(Y368,'【参考】数式用'!$AT$4:$AW$4)+2,FALSE)*0.5, 0)), "")</f>
        <v/>
      </c>
      <c r="AB368" s="659"/>
      <c r="AC368" s="651" t="str">
        <f>IFERROR(IF(AG368&lt;&gt;"",Z368*VLOOKUP(N368,'【参考】数式用'!$AG$2:$AL$50,MATCH(Y368,'【参考】数式用'!$AI$4:$AL$4,0)+2,0), ""), "")</f>
        <v/>
      </c>
      <c r="AD368" s="56"/>
      <c r="AE368" s="660"/>
      <c r="AF368" s="661"/>
      <c r="AG368" s="618" t="str">
        <f>IFERROR(VLOOKUP(O368, '【参考】数式用'!$AY$5:$AY$13, 1, FALSE), "")</f>
        <v/>
      </c>
      <c r="AH368" s="619" t="str">
        <f>IFERROR(VLOOKUP(N368, '【参考】数式用'!$BA$2:$BB$50, 2, FALSE), "")</f>
        <v/>
      </c>
      <c r="AI368" s="620" t="str">
        <f t="shared" si="1"/>
        <v/>
      </c>
      <c r="AJ368" s="621" t="str">
        <f t="shared" si="2"/>
        <v/>
      </c>
      <c r="AK368" s="622"/>
      <c r="AL368" s="622"/>
      <c r="AM368" s="514"/>
      <c r="AN368" s="514"/>
      <c r="AO368" s="514"/>
      <c r="AP368" s="514"/>
      <c r="AQ368" s="514"/>
      <c r="AR368" s="514"/>
      <c r="AS368" s="514"/>
      <c r="AT368" s="514"/>
      <c r="AU368" s="2"/>
      <c r="AV368" s="2"/>
      <c r="AW368" s="2"/>
      <c r="AX368" s="2"/>
      <c r="AY368" s="2"/>
      <c r="AZ368" s="2"/>
    </row>
    <row r="369" ht="30.0" customHeight="1">
      <c r="A369" s="645">
        <v>356.0</v>
      </c>
      <c r="B369" s="646" t="str">
        <f>IF('基本情報入力シート'!C394="","",'基本情報入力シート'!C394)</f>
        <v/>
      </c>
      <c r="C369" s="40"/>
      <c r="D369" s="40"/>
      <c r="E369" s="40"/>
      <c r="F369" s="40"/>
      <c r="G369" s="40"/>
      <c r="H369" s="40"/>
      <c r="I369" s="56"/>
      <c r="J369" s="647" t="str">
        <f>IF('基本情報入力シート'!M394="","",'基本情報入力シート'!M394)</f>
        <v/>
      </c>
      <c r="K369" s="647" t="str">
        <f>IF('基本情報入力シート'!R394="","",'基本情報入力シート'!R394)</f>
        <v/>
      </c>
      <c r="L369" s="647" t="str">
        <f>IF('基本情報入力シート'!W394="","",'基本情報入力シート'!W394)</f>
        <v/>
      </c>
      <c r="M369" s="647" t="str">
        <f>IF('基本情報入力シート'!X394="","",'基本情報入力シート'!X394)</f>
        <v/>
      </c>
      <c r="N369" s="648" t="str">
        <f>IF('基本情報入力シート'!Y394="","",'基本情報入力シート'!Y394)</f>
        <v/>
      </c>
      <c r="O369" s="649"/>
      <c r="P369" s="650"/>
      <c r="Q369" s="651"/>
      <c r="R369" s="56"/>
      <c r="S369" s="652" t="str">
        <f>IFERROR(ROUNDDOWN(Q369*VLOOKUP(N369,'【参考】数式用'!$AR$2:$AW$50,MATCH(P369,'【参考】数式用'!$AT$4:$AW$4)+2,FALSE)*0.5, 0), "")</f>
        <v/>
      </c>
      <c r="T369" s="653"/>
      <c r="U369" s="654" t="str">
        <f>IFERROR(IF(AG369&lt;&gt;"",Q369*VLOOKUP(N369,'【参考】数式用'!$AG$2:$AL$50,MATCH(P369,'【参考】数式用'!$AI$4:$AL$4,0)+2,0), ""), "")</f>
        <v/>
      </c>
      <c r="V369" s="655"/>
      <c r="W369" s="656"/>
      <c r="X369" s="41"/>
      <c r="Y369" s="657"/>
      <c r="Z369" s="658"/>
      <c r="AA369" s="654" t="str">
        <f>IFERROR(IF(Y369="ー", "", ROUNDDOWN(Z369*VLOOKUP(N369,'【参考】数式用'!$AR$2:$AW$50,MATCH(Y369,'【参考】数式用'!$AT$4:$AW$4)+2,FALSE)*0.5, 0)), "")</f>
        <v/>
      </c>
      <c r="AB369" s="659"/>
      <c r="AC369" s="651" t="str">
        <f>IFERROR(IF(AG369&lt;&gt;"",Z369*VLOOKUP(N369,'【参考】数式用'!$AG$2:$AL$50,MATCH(Y369,'【参考】数式用'!$AI$4:$AL$4,0)+2,0), ""), "")</f>
        <v/>
      </c>
      <c r="AD369" s="56"/>
      <c r="AE369" s="660"/>
      <c r="AF369" s="661"/>
      <c r="AG369" s="618" t="str">
        <f>IFERROR(VLOOKUP(O369, '【参考】数式用'!$AY$5:$AY$13, 1, FALSE), "")</f>
        <v/>
      </c>
      <c r="AH369" s="619" t="str">
        <f>IFERROR(VLOOKUP(N369, '【参考】数式用'!$BA$2:$BB$50, 2, FALSE), "")</f>
        <v/>
      </c>
      <c r="AI369" s="620" t="str">
        <f t="shared" si="1"/>
        <v/>
      </c>
      <c r="AJ369" s="621" t="str">
        <f t="shared" si="2"/>
        <v/>
      </c>
      <c r="AK369" s="622"/>
      <c r="AL369" s="622"/>
      <c r="AM369" s="514"/>
      <c r="AN369" s="514"/>
      <c r="AO369" s="514"/>
      <c r="AP369" s="514"/>
      <c r="AQ369" s="514"/>
      <c r="AR369" s="514"/>
      <c r="AS369" s="514"/>
      <c r="AT369" s="514"/>
      <c r="AU369" s="2"/>
      <c r="AV369" s="2"/>
      <c r="AW369" s="2"/>
      <c r="AX369" s="2"/>
      <c r="AY369" s="2"/>
      <c r="AZ369" s="2"/>
    </row>
    <row r="370" ht="30.0" customHeight="1">
      <c r="A370" s="645">
        <v>357.0</v>
      </c>
      <c r="B370" s="646" t="str">
        <f>IF('基本情報入力シート'!C395="","",'基本情報入力シート'!C395)</f>
        <v/>
      </c>
      <c r="C370" s="40"/>
      <c r="D370" s="40"/>
      <c r="E370" s="40"/>
      <c r="F370" s="40"/>
      <c r="G370" s="40"/>
      <c r="H370" s="40"/>
      <c r="I370" s="56"/>
      <c r="J370" s="647" t="str">
        <f>IF('基本情報入力シート'!M395="","",'基本情報入力シート'!M395)</f>
        <v/>
      </c>
      <c r="K370" s="647" t="str">
        <f>IF('基本情報入力シート'!R395="","",'基本情報入力シート'!R395)</f>
        <v/>
      </c>
      <c r="L370" s="647" t="str">
        <f>IF('基本情報入力シート'!W395="","",'基本情報入力シート'!W395)</f>
        <v/>
      </c>
      <c r="M370" s="647" t="str">
        <f>IF('基本情報入力シート'!X395="","",'基本情報入力シート'!X395)</f>
        <v/>
      </c>
      <c r="N370" s="648" t="str">
        <f>IF('基本情報入力シート'!Y395="","",'基本情報入力シート'!Y395)</f>
        <v/>
      </c>
      <c r="O370" s="649"/>
      <c r="P370" s="650"/>
      <c r="Q370" s="651"/>
      <c r="R370" s="56"/>
      <c r="S370" s="652" t="str">
        <f>IFERROR(ROUNDDOWN(Q370*VLOOKUP(N370,'【参考】数式用'!$AR$2:$AW$50,MATCH(P370,'【参考】数式用'!$AT$4:$AW$4)+2,FALSE)*0.5, 0), "")</f>
        <v/>
      </c>
      <c r="T370" s="653"/>
      <c r="U370" s="654" t="str">
        <f>IFERROR(IF(AG370&lt;&gt;"",Q370*VLOOKUP(N370,'【参考】数式用'!$AG$2:$AL$50,MATCH(P370,'【参考】数式用'!$AI$4:$AL$4,0)+2,0), ""), "")</f>
        <v/>
      </c>
      <c r="V370" s="655"/>
      <c r="W370" s="656"/>
      <c r="X370" s="41"/>
      <c r="Y370" s="657"/>
      <c r="Z370" s="658"/>
      <c r="AA370" s="654" t="str">
        <f>IFERROR(IF(Y370="ー", "", ROUNDDOWN(Z370*VLOOKUP(N370,'【参考】数式用'!$AR$2:$AW$50,MATCH(Y370,'【参考】数式用'!$AT$4:$AW$4)+2,FALSE)*0.5, 0)), "")</f>
        <v/>
      </c>
      <c r="AB370" s="659"/>
      <c r="AC370" s="651" t="str">
        <f>IFERROR(IF(AG370&lt;&gt;"",Z370*VLOOKUP(N370,'【参考】数式用'!$AG$2:$AL$50,MATCH(Y370,'【参考】数式用'!$AI$4:$AL$4,0)+2,0), ""), "")</f>
        <v/>
      </c>
      <c r="AD370" s="56"/>
      <c r="AE370" s="660"/>
      <c r="AF370" s="661"/>
      <c r="AG370" s="618" t="str">
        <f>IFERROR(VLOOKUP(O370, '【参考】数式用'!$AY$5:$AY$13, 1, FALSE), "")</f>
        <v/>
      </c>
      <c r="AH370" s="619" t="str">
        <f>IFERROR(VLOOKUP(N370, '【参考】数式用'!$BA$2:$BB$50, 2, FALSE), "")</f>
        <v/>
      </c>
      <c r="AI370" s="620" t="str">
        <f t="shared" si="1"/>
        <v/>
      </c>
      <c r="AJ370" s="621" t="str">
        <f t="shared" si="2"/>
        <v/>
      </c>
      <c r="AK370" s="622"/>
      <c r="AL370" s="622"/>
      <c r="AM370" s="514"/>
      <c r="AN370" s="514"/>
      <c r="AO370" s="514"/>
      <c r="AP370" s="514"/>
      <c r="AQ370" s="514"/>
      <c r="AR370" s="514"/>
      <c r="AS370" s="514"/>
      <c r="AT370" s="514"/>
      <c r="AU370" s="2"/>
      <c r="AV370" s="2"/>
      <c r="AW370" s="2"/>
      <c r="AX370" s="2"/>
      <c r="AY370" s="2"/>
      <c r="AZ370" s="2"/>
    </row>
    <row r="371" ht="30.0" customHeight="1">
      <c r="A371" s="645">
        <v>358.0</v>
      </c>
      <c r="B371" s="646" t="str">
        <f>IF('基本情報入力シート'!C396="","",'基本情報入力シート'!C396)</f>
        <v/>
      </c>
      <c r="C371" s="40"/>
      <c r="D371" s="40"/>
      <c r="E371" s="40"/>
      <c r="F371" s="40"/>
      <c r="G371" s="40"/>
      <c r="H371" s="40"/>
      <c r="I371" s="56"/>
      <c r="J371" s="647" t="str">
        <f>IF('基本情報入力シート'!M396="","",'基本情報入力シート'!M396)</f>
        <v/>
      </c>
      <c r="K371" s="647" t="str">
        <f>IF('基本情報入力シート'!R396="","",'基本情報入力シート'!R396)</f>
        <v/>
      </c>
      <c r="L371" s="647" t="str">
        <f>IF('基本情報入力シート'!W396="","",'基本情報入力シート'!W396)</f>
        <v/>
      </c>
      <c r="M371" s="647" t="str">
        <f>IF('基本情報入力シート'!X396="","",'基本情報入力シート'!X396)</f>
        <v/>
      </c>
      <c r="N371" s="648" t="str">
        <f>IF('基本情報入力シート'!Y396="","",'基本情報入力シート'!Y396)</f>
        <v/>
      </c>
      <c r="O371" s="649"/>
      <c r="P371" s="650"/>
      <c r="Q371" s="651"/>
      <c r="R371" s="56"/>
      <c r="S371" s="652" t="str">
        <f>IFERROR(ROUNDDOWN(Q371*VLOOKUP(N371,'【参考】数式用'!$AR$2:$AW$50,MATCH(P371,'【参考】数式用'!$AT$4:$AW$4)+2,FALSE)*0.5, 0), "")</f>
        <v/>
      </c>
      <c r="T371" s="653"/>
      <c r="U371" s="654" t="str">
        <f>IFERROR(IF(AG371&lt;&gt;"",Q371*VLOOKUP(N371,'【参考】数式用'!$AG$2:$AL$50,MATCH(P371,'【参考】数式用'!$AI$4:$AL$4,0)+2,0), ""), "")</f>
        <v/>
      </c>
      <c r="V371" s="655"/>
      <c r="W371" s="656"/>
      <c r="X371" s="41"/>
      <c r="Y371" s="657"/>
      <c r="Z371" s="658"/>
      <c r="AA371" s="654" t="str">
        <f>IFERROR(IF(Y371="ー", "", ROUNDDOWN(Z371*VLOOKUP(N371,'【参考】数式用'!$AR$2:$AW$50,MATCH(Y371,'【参考】数式用'!$AT$4:$AW$4)+2,FALSE)*0.5, 0)), "")</f>
        <v/>
      </c>
      <c r="AB371" s="659"/>
      <c r="AC371" s="651" t="str">
        <f>IFERROR(IF(AG371&lt;&gt;"",Z371*VLOOKUP(N371,'【参考】数式用'!$AG$2:$AL$50,MATCH(Y371,'【参考】数式用'!$AI$4:$AL$4,0)+2,0), ""), "")</f>
        <v/>
      </c>
      <c r="AD371" s="56"/>
      <c r="AE371" s="660"/>
      <c r="AF371" s="661"/>
      <c r="AG371" s="618" t="str">
        <f>IFERROR(VLOOKUP(O371, '【参考】数式用'!$AY$5:$AY$13, 1, FALSE), "")</f>
        <v/>
      </c>
      <c r="AH371" s="619" t="str">
        <f>IFERROR(VLOOKUP(N371, '【参考】数式用'!$BA$2:$BB$50, 2, FALSE), "")</f>
        <v/>
      </c>
      <c r="AI371" s="620" t="str">
        <f t="shared" si="1"/>
        <v/>
      </c>
      <c r="AJ371" s="621" t="str">
        <f t="shared" si="2"/>
        <v/>
      </c>
      <c r="AK371" s="622"/>
      <c r="AL371" s="622"/>
      <c r="AM371" s="514"/>
      <c r="AN371" s="514"/>
      <c r="AO371" s="514"/>
      <c r="AP371" s="514"/>
      <c r="AQ371" s="514"/>
      <c r="AR371" s="514"/>
      <c r="AS371" s="514"/>
      <c r="AT371" s="514"/>
      <c r="AU371" s="2"/>
      <c r="AV371" s="2"/>
      <c r="AW371" s="2"/>
      <c r="AX371" s="2"/>
      <c r="AY371" s="2"/>
      <c r="AZ371" s="2"/>
    </row>
    <row r="372" ht="30.0" customHeight="1">
      <c r="A372" s="645">
        <v>359.0</v>
      </c>
      <c r="B372" s="646" t="str">
        <f>IF('基本情報入力シート'!C397="","",'基本情報入力シート'!C397)</f>
        <v/>
      </c>
      <c r="C372" s="40"/>
      <c r="D372" s="40"/>
      <c r="E372" s="40"/>
      <c r="F372" s="40"/>
      <c r="G372" s="40"/>
      <c r="H372" s="40"/>
      <c r="I372" s="56"/>
      <c r="J372" s="647" t="str">
        <f>IF('基本情報入力シート'!M397="","",'基本情報入力シート'!M397)</f>
        <v/>
      </c>
      <c r="K372" s="647" t="str">
        <f>IF('基本情報入力シート'!R397="","",'基本情報入力シート'!R397)</f>
        <v/>
      </c>
      <c r="L372" s="647" t="str">
        <f>IF('基本情報入力シート'!W397="","",'基本情報入力シート'!W397)</f>
        <v/>
      </c>
      <c r="M372" s="647" t="str">
        <f>IF('基本情報入力シート'!X397="","",'基本情報入力シート'!X397)</f>
        <v/>
      </c>
      <c r="N372" s="648" t="str">
        <f>IF('基本情報入力シート'!Y397="","",'基本情報入力シート'!Y397)</f>
        <v/>
      </c>
      <c r="O372" s="649"/>
      <c r="P372" s="650"/>
      <c r="Q372" s="651"/>
      <c r="R372" s="56"/>
      <c r="S372" s="652" t="str">
        <f>IFERROR(ROUNDDOWN(Q372*VLOOKUP(N372,'【参考】数式用'!$AR$2:$AW$50,MATCH(P372,'【参考】数式用'!$AT$4:$AW$4)+2,FALSE)*0.5, 0), "")</f>
        <v/>
      </c>
      <c r="T372" s="653"/>
      <c r="U372" s="654" t="str">
        <f>IFERROR(IF(AG372&lt;&gt;"",Q372*VLOOKUP(N372,'【参考】数式用'!$AG$2:$AL$50,MATCH(P372,'【参考】数式用'!$AI$4:$AL$4,0)+2,0), ""), "")</f>
        <v/>
      </c>
      <c r="V372" s="655"/>
      <c r="W372" s="656"/>
      <c r="X372" s="41"/>
      <c r="Y372" s="657"/>
      <c r="Z372" s="658"/>
      <c r="AA372" s="654" t="str">
        <f>IFERROR(IF(Y372="ー", "", ROUNDDOWN(Z372*VLOOKUP(N372,'【参考】数式用'!$AR$2:$AW$50,MATCH(Y372,'【参考】数式用'!$AT$4:$AW$4)+2,FALSE)*0.5, 0)), "")</f>
        <v/>
      </c>
      <c r="AB372" s="659"/>
      <c r="AC372" s="651" t="str">
        <f>IFERROR(IF(AG372&lt;&gt;"",Z372*VLOOKUP(N372,'【参考】数式用'!$AG$2:$AL$50,MATCH(Y372,'【参考】数式用'!$AI$4:$AL$4,0)+2,0), ""), "")</f>
        <v/>
      </c>
      <c r="AD372" s="56"/>
      <c r="AE372" s="660"/>
      <c r="AF372" s="661"/>
      <c r="AG372" s="618" t="str">
        <f>IFERROR(VLOOKUP(O372, '【参考】数式用'!$AY$5:$AY$13, 1, FALSE), "")</f>
        <v/>
      </c>
      <c r="AH372" s="619" t="str">
        <f>IFERROR(VLOOKUP(N372, '【参考】数式用'!$BA$2:$BB$50, 2, FALSE), "")</f>
        <v/>
      </c>
      <c r="AI372" s="620" t="str">
        <f t="shared" si="1"/>
        <v/>
      </c>
      <c r="AJ372" s="621" t="str">
        <f t="shared" si="2"/>
        <v/>
      </c>
      <c r="AK372" s="622"/>
      <c r="AL372" s="622"/>
      <c r="AM372" s="514"/>
      <c r="AN372" s="514"/>
      <c r="AO372" s="514"/>
      <c r="AP372" s="514"/>
      <c r="AQ372" s="514"/>
      <c r="AR372" s="514"/>
      <c r="AS372" s="514"/>
      <c r="AT372" s="514"/>
      <c r="AU372" s="2"/>
      <c r="AV372" s="2"/>
      <c r="AW372" s="2"/>
      <c r="AX372" s="2"/>
      <c r="AY372" s="2"/>
      <c r="AZ372" s="2"/>
    </row>
    <row r="373" ht="30.0" customHeight="1">
      <c r="A373" s="645">
        <v>360.0</v>
      </c>
      <c r="B373" s="646" t="str">
        <f>IF('基本情報入力シート'!C398="","",'基本情報入力シート'!C398)</f>
        <v/>
      </c>
      <c r="C373" s="40"/>
      <c r="D373" s="40"/>
      <c r="E373" s="40"/>
      <c r="F373" s="40"/>
      <c r="G373" s="40"/>
      <c r="H373" s="40"/>
      <c r="I373" s="56"/>
      <c r="J373" s="647" t="str">
        <f>IF('基本情報入力シート'!M398="","",'基本情報入力シート'!M398)</f>
        <v/>
      </c>
      <c r="K373" s="647" t="str">
        <f>IF('基本情報入力シート'!R398="","",'基本情報入力シート'!R398)</f>
        <v/>
      </c>
      <c r="L373" s="647" t="str">
        <f>IF('基本情報入力シート'!W398="","",'基本情報入力シート'!W398)</f>
        <v/>
      </c>
      <c r="M373" s="647" t="str">
        <f>IF('基本情報入力シート'!X398="","",'基本情報入力シート'!X398)</f>
        <v/>
      </c>
      <c r="N373" s="648" t="str">
        <f>IF('基本情報入力シート'!Y398="","",'基本情報入力シート'!Y398)</f>
        <v/>
      </c>
      <c r="O373" s="649"/>
      <c r="P373" s="650"/>
      <c r="Q373" s="651"/>
      <c r="R373" s="56"/>
      <c r="S373" s="652" t="str">
        <f>IFERROR(ROUNDDOWN(Q373*VLOOKUP(N373,'【参考】数式用'!$AR$2:$AW$50,MATCH(P373,'【参考】数式用'!$AT$4:$AW$4)+2,FALSE)*0.5, 0), "")</f>
        <v/>
      </c>
      <c r="T373" s="653"/>
      <c r="U373" s="654" t="str">
        <f>IFERROR(IF(AG373&lt;&gt;"",Q373*VLOOKUP(N373,'【参考】数式用'!$AG$2:$AL$50,MATCH(P373,'【参考】数式用'!$AI$4:$AL$4,0)+2,0), ""), "")</f>
        <v/>
      </c>
      <c r="V373" s="655"/>
      <c r="W373" s="656"/>
      <c r="X373" s="41"/>
      <c r="Y373" s="657"/>
      <c r="Z373" s="658"/>
      <c r="AA373" s="654" t="str">
        <f>IFERROR(IF(Y373="ー", "", ROUNDDOWN(Z373*VLOOKUP(N373,'【参考】数式用'!$AR$2:$AW$50,MATCH(Y373,'【参考】数式用'!$AT$4:$AW$4)+2,FALSE)*0.5, 0)), "")</f>
        <v/>
      </c>
      <c r="AB373" s="659"/>
      <c r="AC373" s="651" t="str">
        <f>IFERROR(IF(AG373&lt;&gt;"",Z373*VLOOKUP(N373,'【参考】数式用'!$AG$2:$AL$50,MATCH(Y373,'【参考】数式用'!$AI$4:$AL$4,0)+2,0), ""), "")</f>
        <v/>
      </c>
      <c r="AD373" s="56"/>
      <c r="AE373" s="660"/>
      <c r="AF373" s="661"/>
      <c r="AG373" s="618" t="str">
        <f>IFERROR(VLOOKUP(O373, '【参考】数式用'!$AY$5:$AY$13, 1, FALSE), "")</f>
        <v/>
      </c>
      <c r="AH373" s="619" t="str">
        <f>IFERROR(VLOOKUP(N373, '【参考】数式用'!$BA$2:$BB$50, 2, FALSE), "")</f>
        <v/>
      </c>
      <c r="AI373" s="620" t="str">
        <f t="shared" si="1"/>
        <v/>
      </c>
      <c r="AJ373" s="621" t="str">
        <f t="shared" si="2"/>
        <v/>
      </c>
      <c r="AK373" s="622"/>
      <c r="AL373" s="622"/>
      <c r="AM373" s="514"/>
      <c r="AN373" s="514"/>
      <c r="AO373" s="514"/>
      <c r="AP373" s="514"/>
      <c r="AQ373" s="514"/>
      <c r="AR373" s="514"/>
      <c r="AS373" s="514"/>
      <c r="AT373" s="514"/>
      <c r="AU373" s="2"/>
      <c r="AV373" s="2"/>
      <c r="AW373" s="2"/>
      <c r="AX373" s="2"/>
      <c r="AY373" s="2"/>
      <c r="AZ373" s="2"/>
    </row>
    <row r="374" ht="30.0" customHeight="1">
      <c r="A374" s="645">
        <v>361.0</v>
      </c>
      <c r="B374" s="646" t="str">
        <f>IF('基本情報入力シート'!C399="","",'基本情報入力シート'!C399)</f>
        <v/>
      </c>
      <c r="C374" s="40"/>
      <c r="D374" s="40"/>
      <c r="E374" s="40"/>
      <c r="F374" s="40"/>
      <c r="G374" s="40"/>
      <c r="H374" s="40"/>
      <c r="I374" s="56"/>
      <c r="J374" s="647" t="str">
        <f>IF('基本情報入力シート'!M399="","",'基本情報入力シート'!M399)</f>
        <v/>
      </c>
      <c r="K374" s="647" t="str">
        <f>IF('基本情報入力シート'!R399="","",'基本情報入力シート'!R399)</f>
        <v/>
      </c>
      <c r="L374" s="647" t="str">
        <f>IF('基本情報入力シート'!W399="","",'基本情報入力シート'!W399)</f>
        <v/>
      </c>
      <c r="M374" s="647" t="str">
        <f>IF('基本情報入力シート'!X399="","",'基本情報入力シート'!X399)</f>
        <v/>
      </c>
      <c r="N374" s="648" t="str">
        <f>IF('基本情報入力シート'!Y399="","",'基本情報入力シート'!Y399)</f>
        <v/>
      </c>
      <c r="O374" s="649"/>
      <c r="P374" s="650"/>
      <c r="Q374" s="651"/>
      <c r="R374" s="56"/>
      <c r="S374" s="652" t="str">
        <f>IFERROR(ROUNDDOWN(Q374*VLOOKUP(N374,'【参考】数式用'!$AR$2:$AW$50,MATCH(P374,'【参考】数式用'!$AT$4:$AW$4)+2,FALSE)*0.5, 0), "")</f>
        <v/>
      </c>
      <c r="T374" s="653"/>
      <c r="U374" s="654" t="str">
        <f>IFERROR(IF(AG374&lt;&gt;"",Q374*VLOOKUP(N374,'【参考】数式用'!$AG$2:$AL$50,MATCH(P374,'【参考】数式用'!$AI$4:$AL$4,0)+2,0), ""), "")</f>
        <v/>
      </c>
      <c r="V374" s="655"/>
      <c r="W374" s="656"/>
      <c r="X374" s="41"/>
      <c r="Y374" s="657"/>
      <c r="Z374" s="658"/>
      <c r="AA374" s="654" t="str">
        <f>IFERROR(IF(Y374="ー", "", ROUNDDOWN(Z374*VLOOKUP(N374,'【参考】数式用'!$AR$2:$AW$50,MATCH(Y374,'【参考】数式用'!$AT$4:$AW$4)+2,FALSE)*0.5, 0)), "")</f>
        <v/>
      </c>
      <c r="AB374" s="659"/>
      <c r="AC374" s="651" t="str">
        <f>IFERROR(IF(AG374&lt;&gt;"",Z374*VLOOKUP(N374,'【参考】数式用'!$AG$2:$AL$50,MATCH(Y374,'【参考】数式用'!$AI$4:$AL$4,0)+2,0), ""), "")</f>
        <v/>
      </c>
      <c r="AD374" s="56"/>
      <c r="AE374" s="660"/>
      <c r="AF374" s="661"/>
      <c r="AG374" s="618" t="str">
        <f>IFERROR(VLOOKUP(O374, '【参考】数式用'!$AY$5:$AY$13, 1, FALSE), "")</f>
        <v/>
      </c>
      <c r="AH374" s="619" t="str">
        <f>IFERROR(VLOOKUP(N374, '【参考】数式用'!$BA$2:$BB$50, 2, FALSE), "")</f>
        <v/>
      </c>
      <c r="AI374" s="620" t="str">
        <f t="shared" si="1"/>
        <v/>
      </c>
      <c r="AJ374" s="621" t="str">
        <f t="shared" si="2"/>
        <v/>
      </c>
      <c r="AK374" s="622"/>
      <c r="AL374" s="622"/>
      <c r="AM374" s="514"/>
      <c r="AN374" s="514"/>
      <c r="AO374" s="514"/>
      <c r="AP374" s="514"/>
      <c r="AQ374" s="514"/>
      <c r="AR374" s="514"/>
      <c r="AS374" s="514"/>
      <c r="AT374" s="514"/>
      <c r="AU374" s="2"/>
      <c r="AV374" s="2"/>
      <c r="AW374" s="2"/>
      <c r="AX374" s="2"/>
      <c r="AY374" s="2"/>
      <c r="AZ374" s="2"/>
    </row>
    <row r="375" ht="30.0" customHeight="1">
      <c r="A375" s="645">
        <v>362.0</v>
      </c>
      <c r="B375" s="646" t="str">
        <f>IF('基本情報入力シート'!C400="","",'基本情報入力シート'!C400)</f>
        <v/>
      </c>
      <c r="C375" s="40"/>
      <c r="D375" s="40"/>
      <c r="E375" s="40"/>
      <c r="F375" s="40"/>
      <c r="G375" s="40"/>
      <c r="H375" s="40"/>
      <c r="I375" s="56"/>
      <c r="J375" s="647" t="str">
        <f>IF('基本情報入力シート'!M400="","",'基本情報入力シート'!M400)</f>
        <v/>
      </c>
      <c r="K375" s="647" t="str">
        <f>IF('基本情報入力シート'!R400="","",'基本情報入力シート'!R400)</f>
        <v/>
      </c>
      <c r="L375" s="647" t="str">
        <f>IF('基本情報入力シート'!W400="","",'基本情報入力シート'!W400)</f>
        <v/>
      </c>
      <c r="M375" s="647" t="str">
        <f>IF('基本情報入力シート'!X400="","",'基本情報入力シート'!X400)</f>
        <v/>
      </c>
      <c r="N375" s="648" t="str">
        <f>IF('基本情報入力シート'!Y400="","",'基本情報入力シート'!Y400)</f>
        <v/>
      </c>
      <c r="O375" s="649"/>
      <c r="P375" s="650"/>
      <c r="Q375" s="651"/>
      <c r="R375" s="56"/>
      <c r="S375" s="652" t="str">
        <f>IFERROR(ROUNDDOWN(Q375*VLOOKUP(N375,'【参考】数式用'!$AR$2:$AW$50,MATCH(P375,'【参考】数式用'!$AT$4:$AW$4)+2,FALSE)*0.5, 0), "")</f>
        <v/>
      </c>
      <c r="T375" s="653"/>
      <c r="U375" s="654" t="str">
        <f>IFERROR(IF(AG375&lt;&gt;"",Q375*VLOOKUP(N375,'【参考】数式用'!$AG$2:$AL$50,MATCH(P375,'【参考】数式用'!$AI$4:$AL$4,0)+2,0), ""), "")</f>
        <v/>
      </c>
      <c r="V375" s="655"/>
      <c r="W375" s="656"/>
      <c r="X375" s="41"/>
      <c r="Y375" s="657"/>
      <c r="Z375" s="658"/>
      <c r="AA375" s="654" t="str">
        <f>IFERROR(IF(Y375="ー", "", ROUNDDOWN(Z375*VLOOKUP(N375,'【参考】数式用'!$AR$2:$AW$50,MATCH(Y375,'【参考】数式用'!$AT$4:$AW$4)+2,FALSE)*0.5, 0)), "")</f>
        <v/>
      </c>
      <c r="AB375" s="659"/>
      <c r="AC375" s="651" t="str">
        <f>IFERROR(IF(AG375&lt;&gt;"",Z375*VLOOKUP(N375,'【参考】数式用'!$AG$2:$AL$50,MATCH(Y375,'【参考】数式用'!$AI$4:$AL$4,0)+2,0), ""), "")</f>
        <v/>
      </c>
      <c r="AD375" s="56"/>
      <c r="AE375" s="660"/>
      <c r="AF375" s="661"/>
      <c r="AG375" s="618" t="str">
        <f>IFERROR(VLOOKUP(O375, '【参考】数式用'!$AY$5:$AY$13, 1, FALSE), "")</f>
        <v/>
      </c>
      <c r="AH375" s="619" t="str">
        <f>IFERROR(VLOOKUP(N375, '【参考】数式用'!$BA$2:$BB$50, 2, FALSE), "")</f>
        <v/>
      </c>
      <c r="AI375" s="620" t="str">
        <f t="shared" si="1"/>
        <v/>
      </c>
      <c r="AJ375" s="621" t="str">
        <f t="shared" si="2"/>
        <v/>
      </c>
      <c r="AK375" s="622"/>
      <c r="AL375" s="622"/>
      <c r="AM375" s="514"/>
      <c r="AN375" s="514"/>
      <c r="AO375" s="514"/>
      <c r="AP375" s="514"/>
      <c r="AQ375" s="514"/>
      <c r="AR375" s="514"/>
      <c r="AS375" s="514"/>
      <c r="AT375" s="514"/>
      <c r="AU375" s="2"/>
      <c r="AV375" s="2"/>
      <c r="AW375" s="2"/>
      <c r="AX375" s="2"/>
      <c r="AY375" s="2"/>
      <c r="AZ375" s="2"/>
    </row>
    <row r="376" ht="30.0" customHeight="1">
      <c r="A376" s="645">
        <v>363.0</v>
      </c>
      <c r="B376" s="646" t="str">
        <f>IF('基本情報入力シート'!C401="","",'基本情報入力シート'!C401)</f>
        <v/>
      </c>
      <c r="C376" s="40"/>
      <c r="D376" s="40"/>
      <c r="E376" s="40"/>
      <c r="F376" s="40"/>
      <c r="G376" s="40"/>
      <c r="H376" s="40"/>
      <c r="I376" s="56"/>
      <c r="J376" s="647" t="str">
        <f>IF('基本情報入力シート'!M401="","",'基本情報入力シート'!M401)</f>
        <v/>
      </c>
      <c r="K376" s="647" t="str">
        <f>IF('基本情報入力シート'!R401="","",'基本情報入力シート'!R401)</f>
        <v/>
      </c>
      <c r="L376" s="647" t="str">
        <f>IF('基本情報入力シート'!W401="","",'基本情報入力シート'!W401)</f>
        <v/>
      </c>
      <c r="M376" s="647" t="str">
        <f>IF('基本情報入力シート'!X401="","",'基本情報入力シート'!X401)</f>
        <v/>
      </c>
      <c r="N376" s="648" t="str">
        <f>IF('基本情報入力シート'!Y401="","",'基本情報入力シート'!Y401)</f>
        <v/>
      </c>
      <c r="O376" s="649"/>
      <c r="P376" s="650"/>
      <c r="Q376" s="651"/>
      <c r="R376" s="56"/>
      <c r="S376" s="652" t="str">
        <f>IFERROR(ROUNDDOWN(Q376*VLOOKUP(N376,'【参考】数式用'!$AR$2:$AW$50,MATCH(P376,'【参考】数式用'!$AT$4:$AW$4)+2,FALSE)*0.5, 0), "")</f>
        <v/>
      </c>
      <c r="T376" s="653"/>
      <c r="U376" s="654" t="str">
        <f>IFERROR(IF(AG376&lt;&gt;"",Q376*VLOOKUP(N376,'【参考】数式用'!$AG$2:$AL$50,MATCH(P376,'【参考】数式用'!$AI$4:$AL$4,0)+2,0), ""), "")</f>
        <v/>
      </c>
      <c r="V376" s="655"/>
      <c r="W376" s="656"/>
      <c r="X376" s="41"/>
      <c r="Y376" s="657"/>
      <c r="Z376" s="658"/>
      <c r="AA376" s="654" t="str">
        <f>IFERROR(IF(Y376="ー", "", ROUNDDOWN(Z376*VLOOKUP(N376,'【参考】数式用'!$AR$2:$AW$50,MATCH(Y376,'【参考】数式用'!$AT$4:$AW$4)+2,FALSE)*0.5, 0)), "")</f>
        <v/>
      </c>
      <c r="AB376" s="659"/>
      <c r="AC376" s="651" t="str">
        <f>IFERROR(IF(AG376&lt;&gt;"",Z376*VLOOKUP(N376,'【参考】数式用'!$AG$2:$AL$50,MATCH(Y376,'【参考】数式用'!$AI$4:$AL$4,0)+2,0), ""), "")</f>
        <v/>
      </c>
      <c r="AD376" s="56"/>
      <c r="AE376" s="660"/>
      <c r="AF376" s="661"/>
      <c r="AG376" s="618" t="str">
        <f>IFERROR(VLOOKUP(O376, '【参考】数式用'!$AY$5:$AY$13, 1, FALSE), "")</f>
        <v/>
      </c>
      <c r="AH376" s="619" t="str">
        <f>IFERROR(VLOOKUP(N376, '【参考】数式用'!$BA$2:$BB$50, 2, FALSE), "")</f>
        <v/>
      </c>
      <c r="AI376" s="620" t="str">
        <f t="shared" si="1"/>
        <v/>
      </c>
      <c r="AJ376" s="621" t="str">
        <f t="shared" si="2"/>
        <v/>
      </c>
      <c r="AK376" s="622"/>
      <c r="AL376" s="622"/>
      <c r="AM376" s="514"/>
      <c r="AN376" s="514"/>
      <c r="AO376" s="514"/>
      <c r="AP376" s="514"/>
      <c r="AQ376" s="514"/>
      <c r="AR376" s="514"/>
      <c r="AS376" s="514"/>
      <c r="AT376" s="514"/>
      <c r="AU376" s="2"/>
      <c r="AV376" s="2"/>
      <c r="AW376" s="2"/>
      <c r="AX376" s="2"/>
      <c r="AY376" s="2"/>
      <c r="AZ376" s="2"/>
    </row>
    <row r="377" ht="30.0" customHeight="1">
      <c r="A377" s="645">
        <v>364.0</v>
      </c>
      <c r="B377" s="646" t="str">
        <f>IF('基本情報入力シート'!C402="","",'基本情報入力シート'!C402)</f>
        <v/>
      </c>
      <c r="C377" s="40"/>
      <c r="D377" s="40"/>
      <c r="E377" s="40"/>
      <c r="F377" s="40"/>
      <c r="G377" s="40"/>
      <c r="H377" s="40"/>
      <c r="I377" s="56"/>
      <c r="J377" s="647" t="str">
        <f>IF('基本情報入力シート'!M402="","",'基本情報入力シート'!M402)</f>
        <v/>
      </c>
      <c r="K377" s="647" t="str">
        <f>IF('基本情報入力シート'!R402="","",'基本情報入力シート'!R402)</f>
        <v/>
      </c>
      <c r="L377" s="647" t="str">
        <f>IF('基本情報入力シート'!W402="","",'基本情報入力シート'!W402)</f>
        <v/>
      </c>
      <c r="M377" s="647" t="str">
        <f>IF('基本情報入力シート'!X402="","",'基本情報入力シート'!X402)</f>
        <v/>
      </c>
      <c r="N377" s="648" t="str">
        <f>IF('基本情報入力シート'!Y402="","",'基本情報入力シート'!Y402)</f>
        <v/>
      </c>
      <c r="O377" s="649"/>
      <c r="P377" s="650"/>
      <c r="Q377" s="651"/>
      <c r="R377" s="56"/>
      <c r="S377" s="652" t="str">
        <f>IFERROR(ROUNDDOWN(Q377*VLOOKUP(N377,'【参考】数式用'!$AR$2:$AW$50,MATCH(P377,'【参考】数式用'!$AT$4:$AW$4)+2,FALSE)*0.5, 0), "")</f>
        <v/>
      </c>
      <c r="T377" s="653"/>
      <c r="U377" s="654" t="str">
        <f>IFERROR(IF(AG377&lt;&gt;"",Q377*VLOOKUP(N377,'【参考】数式用'!$AG$2:$AL$50,MATCH(P377,'【参考】数式用'!$AI$4:$AL$4,0)+2,0), ""), "")</f>
        <v/>
      </c>
      <c r="V377" s="655"/>
      <c r="W377" s="656"/>
      <c r="X377" s="41"/>
      <c r="Y377" s="657"/>
      <c r="Z377" s="658"/>
      <c r="AA377" s="654" t="str">
        <f>IFERROR(IF(Y377="ー", "", ROUNDDOWN(Z377*VLOOKUP(N377,'【参考】数式用'!$AR$2:$AW$50,MATCH(Y377,'【参考】数式用'!$AT$4:$AW$4)+2,FALSE)*0.5, 0)), "")</f>
        <v/>
      </c>
      <c r="AB377" s="659"/>
      <c r="AC377" s="651" t="str">
        <f>IFERROR(IF(AG377&lt;&gt;"",Z377*VLOOKUP(N377,'【参考】数式用'!$AG$2:$AL$50,MATCH(Y377,'【参考】数式用'!$AI$4:$AL$4,0)+2,0), ""), "")</f>
        <v/>
      </c>
      <c r="AD377" s="56"/>
      <c r="AE377" s="660"/>
      <c r="AF377" s="661"/>
      <c r="AG377" s="618" t="str">
        <f>IFERROR(VLOOKUP(O377, '【参考】数式用'!$AY$5:$AY$13, 1, FALSE), "")</f>
        <v/>
      </c>
      <c r="AH377" s="619" t="str">
        <f>IFERROR(VLOOKUP(N377, '【参考】数式用'!$BA$2:$BB$50, 2, FALSE), "")</f>
        <v/>
      </c>
      <c r="AI377" s="620" t="str">
        <f t="shared" si="1"/>
        <v/>
      </c>
      <c r="AJ377" s="621" t="str">
        <f t="shared" si="2"/>
        <v/>
      </c>
      <c r="AK377" s="622"/>
      <c r="AL377" s="622"/>
      <c r="AM377" s="514"/>
      <c r="AN377" s="514"/>
      <c r="AO377" s="514"/>
      <c r="AP377" s="514"/>
      <c r="AQ377" s="514"/>
      <c r="AR377" s="514"/>
      <c r="AS377" s="514"/>
      <c r="AT377" s="514"/>
      <c r="AU377" s="2"/>
      <c r="AV377" s="2"/>
      <c r="AW377" s="2"/>
      <c r="AX377" s="2"/>
      <c r="AY377" s="2"/>
      <c r="AZ377" s="2"/>
    </row>
    <row r="378" ht="30.0" customHeight="1">
      <c r="A378" s="645">
        <v>365.0</v>
      </c>
      <c r="B378" s="646" t="str">
        <f>IF('基本情報入力シート'!C403="","",'基本情報入力シート'!C403)</f>
        <v/>
      </c>
      <c r="C378" s="40"/>
      <c r="D378" s="40"/>
      <c r="E378" s="40"/>
      <c r="F378" s="40"/>
      <c r="G378" s="40"/>
      <c r="H378" s="40"/>
      <c r="I378" s="56"/>
      <c r="J378" s="647" t="str">
        <f>IF('基本情報入力シート'!M403="","",'基本情報入力シート'!M403)</f>
        <v/>
      </c>
      <c r="K378" s="647" t="str">
        <f>IF('基本情報入力シート'!R403="","",'基本情報入力シート'!R403)</f>
        <v/>
      </c>
      <c r="L378" s="647" t="str">
        <f>IF('基本情報入力シート'!W403="","",'基本情報入力シート'!W403)</f>
        <v/>
      </c>
      <c r="M378" s="647" t="str">
        <f>IF('基本情報入力シート'!X403="","",'基本情報入力シート'!X403)</f>
        <v/>
      </c>
      <c r="N378" s="648" t="str">
        <f>IF('基本情報入力シート'!Y403="","",'基本情報入力シート'!Y403)</f>
        <v/>
      </c>
      <c r="O378" s="649"/>
      <c r="P378" s="650"/>
      <c r="Q378" s="651"/>
      <c r="R378" s="56"/>
      <c r="S378" s="652" t="str">
        <f>IFERROR(ROUNDDOWN(Q378*VLOOKUP(N378,'【参考】数式用'!$AR$2:$AW$50,MATCH(P378,'【参考】数式用'!$AT$4:$AW$4)+2,FALSE)*0.5, 0), "")</f>
        <v/>
      </c>
      <c r="T378" s="653"/>
      <c r="U378" s="654" t="str">
        <f>IFERROR(IF(AG378&lt;&gt;"",Q378*VLOOKUP(N378,'【参考】数式用'!$AG$2:$AL$50,MATCH(P378,'【参考】数式用'!$AI$4:$AL$4,0)+2,0), ""), "")</f>
        <v/>
      </c>
      <c r="V378" s="655"/>
      <c r="W378" s="656"/>
      <c r="X378" s="41"/>
      <c r="Y378" s="657"/>
      <c r="Z378" s="658"/>
      <c r="AA378" s="654" t="str">
        <f>IFERROR(IF(Y378="ー", "", ROUNDDOWN(Z378*VLOOKUP(N378,'【参考】数式用'!$AR$2:$AW$50,MATCH(Y378,'【参考】数式用'!$AT$4:$AW$4)+2,FALSE)*0.5, 0)), "")</f>
        <v/>
      </c>
      <c r="AB378" s="659"/>
      <c r="AC378" s="651" t="str">
        <f>IFERROR(IF(AG378&lt;&gt;"",Z378*VLOOKUP(N378,'【参考】数式用'!$AG$2:$AL$50,MATCH(Y378,'【参考】数式用'!$AI$4:$AL$4,0)+2,0), ""), "")</f>
        <v/>
      </c>
      <c r="AD378" s="56"/>
      <c r="AE378" s="660"/>
      <c r="AF378" s="661"/>
      <c r="AG378" s="618" t="str">
        <f>IFERROR(VLOOKUP(O378, '【参考】数式用'!$AY$5:$AY$13, 1, FALSE), "")</f>
        <v/>
      </c>
      <c r="AH378" s="619" t="str">
        <f>IFERROR(VLOOKUP(N378, '【参考】数式用'!$BA$2:$BB$50, 2, FALSE), "")</f>
        <v/>
      </c>
      <c r="AI378" s="620" t="str">
        <f t="shared" si="1"/>
        <v/>
      </c>
      <c r="AJ378" s="621" t="str">
        <f t="shared" si="2"/>
        <v/>
      </c>
      <c r="AK378" s="622"/>
      <c r="AL378" s="622"/>
      <c r="AM378" s="514"/>
      <c r="AN378" s="514"/>
      <c r="AO378" s="514"/>
      <c r="AP378" s="514"/>
      <c r="AQ378" s="514"/>
      <c r="AR378" s="514"/>
      <c r="AS378" s="514"/>
      <c r="AT378" s="514"/>
      <c r="AU378" s="2"/>
      <c r="AV378" s="2"/>
      <c r="AW378" s="2"/>
      <c r="AX378" s="2"/>
      <c r="AY378" s="2"/>
      <c r="AZ378" s="2"/>
    </row>
    <row r="379" ht="30.0" customHeight="1">
      <c r="A379" s="645">
        <v>366.0</v>
      </c>
      <c r="B379" s="646" t="str">
        <f>IF('基本情報入力シート'!C404="","",'基本情報入力シート'!C404)</f>
        <v/>
      </c>
      <c r="C379" s="40"/>
      <c r="D379" s="40"/>
      <c r="E379" s="40"/>
      <c r="F379" s="40"/>
      <c r="G379" s="40"/>
      <c r="H379" s="40"/>
      <c r="I379" s="56"/>
      <c r="J379" s="647" t="str">
        <f>IF('基本情報入力シート'!M404="","",'基本情報入力シート'!M404)</f>
        <v/>
      </c>
      <c r="K379" s="647" t="str">
        <f>IF('基本情報入力シート'!R404="","",'基本情報入力シート'!R404)</f>
        <v/>
      </c>
      <c r="L379" s="647" t="str">
        <f>IF('基本情報入力シート'!W404="","",'基本情報入力シート'!W404)</f>
        <v/>
      </c>
      <c r="M379" s="647" t="str">
        <f>IF('基本情報入力シート'!X404="","",'基本情報入力シート'!X404)</f>
        <v/>
      </c>
      <c r="N379" s="648" t="str">
        <f>IF('基本情報入力シート'!Y404="","",'基本情報入力シート'!Y404)</f>
        <v/>
      </c>
      <c r="O379" s="649"/>
      <c r="P379" s="650"/>
      <c r="Q379" s="651"/>
      <c r="R379" s="56"/>
      <c r="S379" s="652" t="str">
        <f>IFERROR(ROUNDDOWN(Q379*VLOOKUP(N379,'【参考】数式用'!$AR$2:$AW$50,MATCH(P379,'【参考】数式用'!$AT$4:$AW$4)+2,FALSE)*0.5, 0), "")</f>
        <v/>
      </c>
      <c r="T379" s="653"/>
      <c r="U379" s="654" t="str">
        <f>IFERROR(IF(AG379&lt;&gt;"",Q379*VLOOKUP(N379,'【参考】数式用'!$AG$2:$AL$50,MATCH(P379,'【参考】数式用'!$AI$4:$AL$4,0)+2,0), ""), "")</f>
        <v/>
      </c>
      <c r="V379" s="655"/>
      <c r="W379" s="656"/>
      <c r="X379" s="41"/>
      <c r="Y379" s="657"/>
      <c r="Z379" s="658"/>
      <c r="AA379" s="654" t="str">
        <f>IFERROR(IF(Y379="ー", "", ROUNDDOWN(Z379*VLOOKUP(N379,'【参考】数式用'!$AR$2:$AW$50,MATCH(Y379,'【参考】数式用'!$AT$4:$AW$4)+2,FALSE)*0.5, 0)), "")</f>
        <v/>
      </c>
      <c r="AB379" s="659"/>
      <c r="AC379" s="651" t="str">
        <f>IFERROR(IF(AG379&lt;&gt;"",Z379*VLOOKUP(N379,'【参考】数式用'!$AG$2:$AL$50,MATCH(Y379,'【参考】数式用'!$AI$4:$AL$4,0)+2,0), ""), "")</f>
        <v/>
      </c>
      <c r="AD379" s="56"/>
      <c r="AE379" s="660"/>
      <c r="AF379" s="661"/>
      <c r="AG379" s="618" t="str">
        <f>IFERROR(VLOOKUP(O379, '【参考】数式用'!$AY$5:$AY$13, 1, FALSE), "")</f>
        <v/>
      </c>
      <c r="AH379" s="619" t="str">
        <f>IFERROR(VLOOKUP(N379, '【参考】数式用'!$BA$2:$BB$50, 2, FALSE), "")</f>
        <v/>
      </c>
      <c r="AI379" s="620" t="str">
        <f t="shared" si="1"/>
        <v/>
      </c>
      <c r="AJ379" s="621" t="str">
        <f t="shared" si="2"/>
        <v/>
      </c>
      <c r="AK379" s="622"/>
      <c r="AL379" s="622"/>
      <c r="AM379" s="514"/>
      <c r="AN379" s="514"/>
      <c r="AO379" s="514"/>
      <c r="AP379" s="514"/>
      <c r="AQ379" s="514"/>
      <c r="AR379" s="514"/>
      <c r="AS379" s="514"/>
      <c r="AT379" s="514"/>
      <c r="AU379" s="2"/>
      <c r="AV379" s="2"/>
      <c r="AW379" s="2"/>
      <c r="AX379" s="2"/>
      <c r="AY379" s="2"/>
      <c r="AZ379" s="2"/>
    </row>
    <row r="380" ht="30.0" customHeight="1">
      <c r="A380" s="645">
        <v>367.0</v>
      </c>
      <c r="B380" s="646" t="str">
        <f>IF('基本情報入力シート'!C405="","",'基本情報入力シート'!C405)</f>
        <v/>
      </c>
      <c r="C380" s="40"/>
      <c r="D380" s="40"/>
      <c r="E380" s="40"/>
      <c r="F380" s="40"/>
      <c r="G380" s="40"/>
      <c r="H380" s="40"/>
      <c r="I380" s="56"/>
      <c r="J380" s="647" t="str">
        <f>IF('基本情報入力シート'!M405="","",'基本情報入力シート'!M405)</f>
        <v/>
      </c>
      <c r="K380" s="647" t="str">
        <f>IF('基本情報入力シート'!R405="","",'基本情報入力シート'!R405)</f>
        <v/>
      </c>
      <c r="L380" s="647" t="str">
        <f>IF('基本情報入力シート'!W405="","",'基本情報入力シート'!W405)</f>
        <v/>
      </c>
      <c r="M380" s="647" t="str">
        <f>IF('基本情報入力シート'!X405="","",'基本情報入力シート'!X405)</f>
        <v/>
      </c>
      <c r="N380" s="648" t="str">
        <f>IF('基本情報入力シート'!Y405="","",'基本情報入力シート'!Y405)</f>
        <v/>
      </c>
      <c r="O380" s="649"/>
      <c r="P380" s="650"/>
      <c r="Q380" s="651"/>
      <c r="R380" s="56"/>
      <c r="S380" s="652" t="str">
        <f>IFERROR(ROUNDDOWN(Q380*VLOOKUP(N380,'【参考】数式用'!$AR$2:$AW$50,MATCH(P380,'【参考】数式用'!$AT$4:$AW$4)+2,FALSE)*0.5, 0), "")</f>
        <v/>
      </c>
      <c r="T380" s="653"/>
      <c r="U380" s="654" t="str">
        <f>IFERROR(IF(AG380&lt;&gt;"",Q380*VLOOKUP(N380,'【参考】数式用'!$AG$2:$AL$50,MATCH(P380,'【参考】数式用'!$AI$4:$AL$4,0)+2,0), ""), "")</f>
        <v/>
      </c>
      <c r="V380" s="655"/>
      <c r="W380" s="656"/>
      <c r="X380" s="41"/>
      <c r="Y380" s="657"/>
      <c r="Z380" s="658"/>
      <c r="AA380" s="654" t="str">
        <f>IFERROR(IF(Y380="ー", "", ROUNDDOWN(Z380*VLOOKUP(N380,'【参考】数式用'!$AR$2:$AW$50,MATCH(Y380,'【参考】数式用'!$AT$4:$AW$4)+2,FALSE)*0.5, 0)), "")</f>
        <v/>
      </c>
      <c r="AB380" s="659"/>
      <c r="AC380" s="651" t="str">
        <f>IFERROR(IF(AG380&lt;&gt;"",Z380*VLOOKUP(N380,'【参考】数式用'!$AG$2:$AL$50,MATCH(Y380,'【参考】数式用'!$AI$4:$AL$4,0)+2,0), ""), "")</f>
        <v/>
      </c>
      <c r="AD380" s="56"/>
      <c r="AE380" s="660"/>
      <c r="AF380" s="661"/>
      <c r="AG380" s="618" t="str">
        <f>IFERROR(VLOOKUP(O380, '【参考】数式用'!$AY$5:$AY$13, 1, FALSE), "")</f>
        <v/>
      </c>
      <c r="AH380" s="619" t="str">
        <f>IFERROR(VLOOKUP(N380, '【参考】数式用'!$BA$2:$BB$50, 2, FALSE), "")</f>
        <v/>
      </c>
      <c r="AI380" s="620" t="str">
        <f t="shared" si="1"/>
        <v/>
      </c>
      <c r="AJ380" s="621" t="str">
        <f t="shared" si="2"/>
        <v/>
      </c>
      <c r="AK380" s="622"/>
      <c r="AL380" s="622"/>
      <c r="AM380" s="514"/>
      <c r="AN380" s="514"/>
      <c r="AO380" s="514"/>
      <c r="AP380" s="514"/>
      <c r="AQ380" s="514"/>
      <c r="AR380" s="514"/>
      <c r="AS380" s="514"/>
      <c r="AT380" s="514"/>
      <c r="AU380" s="2"/>
      <c r="AV380" s="2"/>
      <c r="AW380" s="2"/>
      <c r="AX380" s="2"/>
      <c r="AY380" s="2"/>
      <c r="AZ380" s="2"/>
    </row>
    <row r="381" ht="30.0" customHeight="1">
      <c r="A381" s="645">
        <v>368.0</v>
      </c>
      <c r="B381" s="646" t="str">
        <f>IF('基本情報入力シート'!C406="","",'基本情報入力シート'!C406)</f>
        <v/>
      </c>
      <c r="C381" s="40"/>
      <c r="D381" s="40"/>
      <c r="E381" s="40"/>
      <c r="F381" s="40"/>
      <c r="G381" s="40"/>
      <c r="H381" s="40"/>
      <c r="I381" s="56"/>
      <c r="J381" s="647" t="str">
        <f>IF('基本情報入力シート'!M406="","",'基本情報入力シート'!M406)</f>
        <v/>
      </c>
      <c r="K381" s="647" t="str">
        <f>IF('基本情報入力シート'!R406="","",'基本情報入力シート'!R406)</f>
        <v/>
      </c>
      <c r="L381" s="647" t="str">
        <f>IF('基本情報入力シート'!W406="","",'基本情報入力シート'!W406)</f>
        <v/>
      </c>
      <c r="M381" s="647" t="str">
        <f>IF('基本情報入力シート'!X406="","",'基本情報入力シート'!X406)</f>
        <v/>
      </c>
      <c r="N381" s="648" t="str">
        <f>IF('基本情報入力シート'!Y406="","",'基本情報入力シート'!Y406)</f>
        <v/>
      </c>
      <c r="O381" s="649"/>
      <c r="P381" s="650"/>
      <c r="Q381" s="651"/>
      <c r="R381" s="56"/>
      <c r="S381" s="652" t="str">
        <f>IFERROR(ROUNDDOWN(Q381*VLOOKUP(N381,'【参考】数式用'!$AR$2:$AW$50,MATCH(P381,'【参考】数式用'!$AT$4:$AW$4)+2,FALSE)*0.5, 0), "")</f>
        <v/>
      </c>
      <c r="T381" s="653"/>
      <c r="U381" s="654" t="str">
        <f>IFERROR(IF(AG381&lt;&gt;"",Q381*VLOOKUP(N381,'【参考】数式用'!$AG$2:$AL$50,MATCH(P381,'【参考】数式用'!$AI$4:$AL$4,0)+2,0), ""), "")</f>
        <v/>
      </c>
      <c r="V381" s="655"/>
      <c r="W381" s="656"/>
      <c r="X381" s="41"/>
      <c r="Y381" s="657"/>
      <c r="Z381" s="658"/>
      <c r="AA381" s="654" t="str">
        <f>IFERROR(IF(Y381="ー", "", ROUNDDOWN(Z381*VLOOKUP(N381,'【参考】数式用'!$AR$2:$AW$50,MATCH(Y381,'【参考】数式用'!$AT$4:$AW$4)+2,FALSE)*0.5, 0)), "")</f>
        <v/>
      </c>
      <c r="AB381" s="659"/>
      <c r="AC381" s="651" t="str">
        <f>IFERROR(IF(AG381&lt;&gt;"",Z381*VLOOKUP(N381,'【参考】数式用'!$AG$2:$AL$50,MATCH(Y381,'【参考】数式用'!$AI$4:$AL$4,0)+2,0), ""), "")</f>
        <v/>
      </c>
      <c r="AD381" s="56"/>
      <c r="AE381" s="660"/>
      <c r="AF381" s="661"/>
      <c r="AG381" s="618" t="str">
        <f>IFERROR(VLOOKUP(O381, '【参考】数式用'!$AY$5:$AY$13, 1, FALSE), "")</f>
        <v/>
      </c>
      <c r="AH381" s="619" t="str">
        <f>IFERROR(VLOOKUP(N381, '【参考】数式用'!$BA$2:$BB$50, 2, FALSE), "")</f>
        <v/>
      </c>
      <c r="AI381" s="620" t="str">
        <f t="shared" si="1"/>
        <v/>
      </c>
      <c r="AJ381" s="621" t="str">
        <f t="shared" si="2"/>
        <v/>
      </c>
      <c r="AK381" s="622"/>
      <c r="AL381" s="622"/>
      <c r="AM381" s="514"/>
      <c r="AN381" s="514"/>
      <c r="AO381" s="514"/>
      <c r="AP381" s="514"/>
      <c r="AQ381" s="514"/>
      <c r="AR381" s="514"/>
      <c r="AS381" s="514"/>
      <c r="AT381" s="514"/>
      <c r="AU381" s="2"/>
      <c r="AV381" s="2"/>
      <c r="AW381" s="2"/>
      <c r="AX381" s="2"/>
      <c r="AY381" s="2"/>
      <c r="AZ381" s="2"/>
    </row>
    <row r="382" ht="30.0" customHeight="1">
      <c r="A382" s="645">
        <v>369.0</v>
      </c>
      <c r="B382" s="646" t="str">
        <f>IF('基本情報入力シート'!C407="","",'基本情報入力シート'!C407)</f>
        <v/>
      </c>
      <c r="C382" s="40"/>
      <c r="D382" s="40"/>
      <c r="E382" s="40"/>
      <c r="F382" s="40"/>
      <c r="G382" s="40"/>
      <c r="H382" s="40"/>
      <c r="I382" s="56"/>
      <c r="J382" s="647" t="str">
        <f>IF('基本情報入力シート'!M407="","",'基本情報入力シート'!M407)</f>
        <v/>
      </c>
      <c r="K382" s="647" t="str">
        <f>IF('基本情報入力シート'!R407="","",'基本情報入力シート'!R407)</f>
        <v/>
      </c>
      <c r="L382" s="647" t="str">
        <f>IF('基本情報入力シート'!W407="","",'基本情報入力シート'!W407)</f>
        <v/>
      </c>
      <c r="M382" s="647" t="str">
        <f>IF('基本情報入力シート'!X407="","",'基本情報入力シート'!X407)</f>
        <v/>
      </c>
      <c r="N382" s="648" t="str">
        <f>IF('基本情報入力シート'!Y407="","",'基本情報入力シート'!Y407)</f>
        <v/>
      </c>
      <c r="O382" s="649"/>
      <c r="P382" s="650"/>
      <c r="Q382" s="651"/>
      <c r="R382" s="56"/>
      <c r="S382" s="652" t="str">
        <f>IFERROR(ROUNDDOWN(Q382*VLOOKUP(N382,'【参考】数式用'!$AR$2:$AW$50,MATCH(P382,'【参考】数式用'!$AT$4:$AW$4)+2,FALSE)*0.5, 0), "")</f>
        <v/>
      </c>
      <c r="T382" s="653"/>
      <c r="U382" s="654" t="str">
        <f>IFERROR(IF(AG382&lt;&gt;"",Q382*VLOOKUP(N382,'【参考】数式用'!$AG$2:$AL$50,MATCH(P382,'【参考】数式用'!$AI$4:$AL$4,0)+2,0), ""), "")</f>
        <v/>
      </c>
      <c r="V382" s="655"/>
      <c r="W382" s="656"/>
      <c r="X382" s="41"/>
      <c r="Y382" s="657"/>
      <c r="Z382" s="658"/>
      <c r="AA382" s="654" t="str">
        <f>IFERROR(IF(Y382="ー", "", ROUNDDOWN(Z382*VLOOKUP(N382,'【参考】数式用'!$AR$2:$AW$50,MATCH(Y382,'【参考】数式用'!$AT$4:$AW$4)+2,FALSE)*0.5, 0)), "")</f>
        <v/>
      </c>
      <c r="AB382" s="659"/>
      <c r="AC382" s="651" t="str">
        <f>IFERROR(IF(AG382&lt;&gt;"",Z382*VLOOKUP(N382,'【参考】数式用'!$AG$2:$AL$50,MATCH(Y382,'【参考】数式用'!$AI$4:$AL$4,0)+2,0), ""), "")</f>
        <v/>
      </c>
      <c r="AD382" s="56"/>
      <c r="AE382" s="660"/>
      <c r="AF382" s="661"/>
      <c r="AG382" s="618" t="str">
        <f>IFERROR(VLOOKUP(O382, '【参考】数式用'!$AY$5:$AY$13, 1, FALSE), "")</f>
        <v/>
      </c>
      <c r="AH382" s="619" t="str">
        <f>IFERROR(VLOOKUP(N382, '【参考】数式用'!$BA$2:$BB$50, 2, FALSE), "")</f>
        <v/>
      </c>
      <c r="AI382" s="620" t="str">
        <f t="shared" si="1"/>
        <v/>
      </c>
      <c r="AJ382" s="621" t="str">
        <f t="shared" si="2"/>
        <v/>
      </c>
      <c r="AK382" s="622"/>
      <c r="AL382" s="622"/>
      <c r="AM382" s="514"/>
      <c r="AN382" s="514"/>
      <c r="AO382" s="514"/>
      <c r="AP382" s="514"/>
      <c r="AQ382" s="514"/>
      <c r="AR382" s="514"/>
      <c r="AS382" s="514"/>
      <c r="AT382" s="514"/>
      <c r="AU382" s="2"/>
      <c r="AV382" s="2"/>
      <c r="AW382" s="2"/>
      <c r="AX382" s="2"/>
      <c r="AY382" s="2"/>
      <c r="AZ382" s="2"/>
    </row>
    <row r="383" ht="30.0" customHeight="1">
      <c r="A383" s="645">
        <v>370.0</v>
      </c>
      <c r="B383" s="646" t="str">
        <f>IF('基本情報入力シート'!C408="","",'基本情報入力シート'!C408)</f>
        <v/>
      </c>
      <c r="C383" s="40"/>
      <c r="D383" s="40"/>
      <c r="E383" s="40"/>
      <c r="F383" s="40"/>
      <c r="G383" s="40"/>
      <c r="H383" s="40"/>
      <c r="I383" s="56"/>
      <c r="J383" s="647" t="str">
        <f>IF('基本情報入力シート'!M408="","",'基本情報入力シート'!M408)</f>
        <v/>
      </c>
      <c r="K383" s="647" t="str">
        <f>IF('基本情報入力シート'!R408="","",'基本情報入力シート'!R408)</f>
        <v/>
      </c>
      <c r="L383" s="647" t="str">
        <f>IF('基本情報入力シート'!W408="","",'基本情報入力シート'!W408)</f>
        <v/>
      </c>
      <c r="M383" s="647" t="str">
        <f>IF('基本情報入力シート'!X408="","",'基本情報入力シート'!X408)</f>
        <v/>
      </c>
      <c r="N383" s="648" t="str">
        <f>IF('基本情報入力シート'!Y408="","",'基本情報入力シート'!Y408)</f>
        <v/>
      </c>
      <c r="O383" s="649"/>
      <c r="P383" s="650"/>
      <c r="Q383" s="651"/>
      <c r="R383" s="56"/>
      <c r="S383" s="652" t="str">
        <f>IFERROR(ROUNDDOWN(Q383*VLOOKUP(N383,'【参考】数式用'!$AR$2:$AW$50,MATCH(P383,'【参考】数式用'!$AT$4:$AW$4)+2,FALSE)*0.5, 0), "")</f>
        <v/>
      </c>
      <c r="T383" s="653"/>
      <c r="U383" s="654" t="str">
        <f>IFERROR(IF(AG383&lt;&gt;"",Q383*VLOOKUP(N383,'【参考】数式用'!$AG$2:$AL$50,MATCH(P383,'【参考】数式用'!$AI$4:$AL$4,0)+2,0), ""), "")</f>
        <v/>
      </c>
      <c r="V383" s="655"/>
      <c r="W383" s="656"/>
      <c r="X383" s="41"/>
      <c r="Y383" s="657"/>
      <c r="Z383" s="658"/>
      <c r="AA383" s="654" t="str">
        <f>IFERROR(IF(Y383="ー", "", ROUNDDOWN(Z383*VLOOKUP(N383,'【参考】数式用'!$AR$2:$AW$50,MATCH(Y383,'【参考】数式用'!$AT$4:$AW$4)+2,FALSE)*0.5, 0)), "")</f>
        <v/>
      </c>
      <c r="AB383" s="659"/>
      <c r="AC383" s="651" t="str">
        <f>IFERROR(IF(AG383&lt;&gt;"",Z383*VLOOKUP(N383,'【参考】数式用'!$AG$2:$AL$50,MATCH(Y383,'【参考】数式用'!$AI$4:$AL$4,0)+2,0), ""), "")</f>
        <v/>
      </c>
      <c r="AD383" s="56"/>
      <c r="AE383" s="660"/>
      <c r="AF383" s="661"/>
      <c r="AG383" s="618" t="str">
        <f>IFERROR(VLOOKUP(O383, '【参考】数式用'!$AY$5:$AY$13, 1, FALSE), "")</f>
        <v/>
      </c>
      <c r="AH383" s="619" t="str">
        <f>IFERROR(VLOOKUP(N383, '【参考】数式用'!$BA$2:$BB$50, 2, FALSE), "")</f>
        <v/>
      </c>
      <c r="AI383" s="620" t="str">
        <f t="shared" si="1"/>
        <v/>
      </c>
      <c r="AJ383" s="621" t="str">
        <f t="shared" si="2"/>
        <v/>
      </c>
      <c r="AK383" s="622"/>
      <c r="AL383" s="622"/>
      <c r="AM383" s="514"/>
      <c r="AN383" s="514"/>
      <c r="AO383" s="514"/>
      <c r="AP383" s="514"/>
      <c r="AQ383" s="514"/>
      <c r="AR383" s="514"/>
      <c r="AS383" s="514"/>
      <c r="AT383" s="514"/>
      <c r="AU383" s="2"/>
      <c r="AV383" s="2"/>
      <c r="AW383" s="2"/>
      <c r="AX383" s="2"/>
      <c r="AY383" s="2"/>
      <c r="AZ383" s="2"/>
    </row>
    <row r="384" ht="30.0" customHeight="1">
      <c r="A384" s="645">
        <v>371.0</v>
      </c>
      <c r="B384" s="646" t="str">
        <f>IF('基本情報入力シート'!C409="","",'基本情報入力シート'!C409)</f>
        <v/>
      </c>
      <c r="C384" s="40"/>
      <c r="D384" s="40"/>
      <c r="E384" s="40"/>
      <c r="F384" s="40"/>
      <c r="G384" s="40"/>
      <c r="H384" s="40"/>
      <c r="I384" s="56"/>
      <c r="J384" s="647" t="str">
        <f>IF('基本情報入力シート'!M409="","",'基本情報入力シート'!M409)</f>
        <v/>
      </c>
      <c r="K384" s="647" t="str">
        <f>IF('基本情報入力シート'!R409="","",'基本情報入力シート'!R409)</f>
        <v/>
      </c>
      <c r="L384" s="647" t="str">
        <f>IF('基本情報入力シート'!W409="","",'基本情報入力シート'!W409)</f>
        <v/>
      </c>
      <c r="M384" s="647" t="str">
        <f>IF('基本情報入力シート'!X409="","",'基本情報入力シート'!X409)</f>
        <v/>
      </c>
      <c r="N384" s="648" t="str">
        <f>IF('基本情報入力シート'!Y409="","",'基本情報入力シート'!Y409)</f>
        <v/>
      </c>
      <c r="O384" s="649"/>
      <c r="P384" s="650"/>
      <c r="Q384" s="651"/>
      <c r="R384" s="56"/>
      <c r="S384" s="652" t="str">
        <f>IFERROR(ROUNDDOWN(Q384*VLOOKUP(N384,'【参考】数式用'!$AR$2:$AW$50,MATCH(P384,'【参考】数式用'!$AT$4:$AW$4)+2,FALSE)*0.5, 0), "")</f>
        <v/>
      </c>
      <c r="T384" s="653"/>
      <c r="U384" s="654" t="str">
        <f>IFERROR(IF(AG384&lt;&gt;"",Q384*VLOOKUP(N384,'【参考】数式用'!$AG$2:$AL$50,MATCH(P384,'【参考】数式用'!$AI$4:$AL$4,0)+2,0), ""), "")</f>
        <v/>
      </c>
      <c r="V384" s="655"/>
      <c r="W384" s="656"/>
      <c r="X384" s="41"/>
      <c r="Y384" s="657"/>
      <c r="Z384" s="658"/>
      <c r="AA384" s="654" t="str">
        <f>IFERROR(IF(Y384="ー", "", ROUNDDOWN(Z384*VLOOKUP(N384,'【参考】数式用'!$AR$2:$AW$50,MATCH(Y384,'【参考】数式用'!$AT$4:$AW$4)+2,FALSE)*0.5, 0)), "")</f>
        <v/>
      </c>
      <c r="AB384" s="659"/>
      <c r="AC384" s="651" t="str">
        <f>IFERROR(IF(AG384&lt;&gt;"",Z384*VLOOKUP(N384,'【参考】数式用'!$AG$2:$AL$50,MATCH(Y384,'【参考】数式用'!$AI$4:$AL$4,0)+2,0), ""), "")</f>
        <v/>
      </c>
      <c r="AD384" s="56"/>
      <c r="AE384" s="660"/>
      <c r="AF384" s="661"/>
      <c r="AG384" s="618" t="str">
        <f>IFERROR(VLOOKUP(O384, '【参考】数式用'!$AY$5:$AY$13, 1, FALSE), "")</f>
        <v/>
      </c>
      <c r="AH384" s="619" t="str">
        <f>IFERROR(VLOOKUP(N384, '【参考】数式用'!$BA$2:$BB$50, 2, FALSE), "")</f>
        <v/>
      </c>
      <c r="AI384" s="620" t="str">
        <f t="shared" si="1"/>
        <v/>
      </c>
      <c r="AJ384" s="621" t="str">
        <f t="shared" si="2"/>
        <v/>
      </c>
      <c r="AK384" s="622"/>
      <c r="AL384" s="622"/>
      <c r="AM384" s="514"/>
      <c r="AN384" s="514"/>
      <c r="AO384" s="514"/>
      <c r="AP384" s="514"/>
      <c r="AQ384" s="514"/>
      <c r="AR384" s="514"/>
      <c r="AS384" s="514"/>
      <c r="AT384" s="514"/>
      <c r="AU384" s="2"/>
      <c r="AV384" s="2"/>
      <c r="AW384" s="2"/>
      <c r="AX384" s="2"/>
      <c r="AY384" s="2"/>
      <c r="AZ384" s="2"/>
    </row>
    <row r="385" ht="30.0" customHeight="1">
      <c r="A385" s="645">
        <v>372.0</v>
      </c>
      <c r="B385" s="646" t="str">
        <f>IF('基本情報入力シート'!C410="","",'基本情報入力シート'!C410)</f>
        <v/>
      </c>
      <c r="C385" s="40"/>
      <c r="D385" s="40"/>
      <c r="E385" s="40"/>
      <c r="F385" s="40"/>
      <c r="G385" s="40"/>
      <c r="H385" s="40"/>
      <c r="I385" s="56"/>
      <c r="J385" s="647" t="str">
        <f>IF('基本情報入力シート'!M410="","",'基本情報入力シート'!M410)</f>
        <v/>
      </c>
      <c r="K385" s="647" t="str">
        <f>IF('基本情報入力シート'!R410="","",'基本情報入力シート'!R410)</f>
        <v/>
      </c>
      <c r="L385" s="647" t="str">
        <f>IF('基本情報入力シート'!W410="","",'基本情報入力シート'!W410)</f>
        <v/>
      </c>
      <c r="M385" s="647" t="str">
        <f>IF('基本情報入力シート'!X410="","",'基本情報入力シート'!X410)</f>
        <v/>
      </c>
      <c r="N385" s="648" t="str">
        <f>IF('基本情報入力シート'!Y410="","",'基本情報入力シート'!Y410)</f>
        <v/>
      </c>
      <c r="O385" s="649"/>
      <c r="P385" s="650"/>
      <c r="Q385" s="651"/>
      <c r="R385" s="56"/>
      <c r="S385" s="652" t="str">
        <f>IFERROR(ROUNDDOWN(Q385*VLOOKUP(N385,'【参考】数式用'!$AR$2:$AW$50,MATCH(P385,'【参考】数式用'!$AT$4:$AW$4)+2,FALSE)*0.5, 0), "")</f>
        <v/>
      </c>
      <c r="T385" s="653"/>
      <c r="U385" s="654" t="str">
        <f>IFERROR(IF(AG385&lt;&gt;"",Q385*VLOOKUP(N385,'【参考】数式用'!$AG$2:$AL$50,MATCH(P385,'【参考】数式用'!$AI$4:$AL$4,0)+2,0), ""), "")</f>
        <v/>
      </c>
      <c r="V385" s="655"/>
      <c r="W385" s="656"/>
      <c r="X385" s="41"/>
      <c r="Y385" s="657"/>
      <c r="Z385" s="658"/>
      <c r="AA385" s="654" t="str">
        <f>IFERROR(IF(Y385="ー", "", ROUNDDOWN(Z385*VLOOKUP(N385,'【参考】数式用'!$AR$2:$AW$50,MATCH(Y385,'【参考】数式用'!$AT$4:$AW$4)+2,FALSE)*0.5, 0)), "")</f>
        <v/>
      </c>
      <c r="AB385" s="659"/>
      <c r="AC385" s="651" t="str">
        <f>IFERROR(IF(AG385&lt;&gt;"",Z385*VLOOKUP(N385,'【参考】数式用'!$AG$2:$AL$50,MATCH(Y385,'【参考】数式用'!$AI$4:$AL$4,0)+2,0), ""), "")</f>
        <v/>
      </c>
      <c r="AD385" s="56"/>
      <c r="AE385" s="660"/>
      <c r="AF385" s="661"/>
      <c r="AG385" s="618" t="str">
        <f>IFERROR(VLOOKUP(O385, '【参考】数式用'!$AY$5:$AY$13, 1, FALSE), "")</f>
        <v/>
      </c>
      <c r="AH385" s="619" t="str">
        <f>IFERROR(VLOOKUP(N385, '【参考】数式用'!$BA$2:$BB$50, 2, FALSE), "")</f>
        <v/>
      </c>
      <c r="AI385" s="620" t="str">
        <f t="shared" si="1"/>
        <v/>
      </c>
      <c r="AJ385" s="621" t="str">
        <f t="shared" si="2"/>
        <v/>
      </c>
      <c r="AK385" s="622"/>
      <c r="AL385" s="622"/>
      <c r="AM385" s="514"/>
      <c r="AN385" s="514"/>
      <c r="AO385" s="514"/>
      <c r="AP385" s="514"/>
      <c r="AQ385" s="514"/>
      <c r="AR385" s="514"/>
      <c r="AS385" s="514"/>
      <c r="AT385" s="514"/>
      <c r="AU385" s="2"/>
      <c r="AV385" s="2"/>
      <c r="AW385" s="2"/>
      <c r="AX385" s="2"/>
      <c r="AY385" s="2"/>
      <c r="AZ385" s="2"/>
    </row>
    <row r="386" ht="30.0" customHeight="1">
      <c r="A386" s="645">
        <v>373.0</v>
      </c>
      <c r="B386" s="646" t="str">
        <f>IF('基本情報入力シート'!C411="","",'基本情報入力シート'!C411)</f>
        <v/>
      </c>
      <c r="C386" s="40"/>
      <c r="D386" s="40"/>
      <c r="E386" s="40"/>
      <c r="F386" s="40"/>
      <c r="G386" s="40"/>
      <c r="H386" s="40"/>
      <c r="I386" s="56"/>
      <c r="J386" s="647" t="str">
        <f>IF('基本情報入力シート'!M411="","",'基本情報入力シート'!M411)</f>
        <v/>
      </c>
      <c r="K386" s="647" t="str">
        <f>IF('基本情報入力シート'!R411="","",'基本情報入力シート'!R411)</f>
        <v/>
      </c>
      <c r="L386" s="647" t="str">
        <f>IF('基本情報入力シート'!W411="","",'基本情報入力シート'!W411)</f>
        <v/>
      </c>
      <c r="M386" s="647" t="str">
        <f>IF('基本情報入力シート'!X411="","",'基本情報入力シート'!X411)</f>
        <v/>
      </c>
      <c r="N386" s="648" t="str">
        <f>IF('基本情報入力シート'!Y411="","",'基本情報入力シート'!Y411)</f>
        <v/>
      </c>
      <c r="O386" s="649"/>
      <c r="P386" s="650"/>
      <c r="Q386" s="651"/>
      <c r="R386" s="56"/>
      <c r="S386" s="652" t="str">
        <f>IFERROR(ROUNDDOWN(Q386*VLOOKUP(N386,'【参考】数式用'!$AR$2:$AW$50,MATCH(P386,'【参考】数式用'!$AT$4:$AW$4)+2,FALSE)*0.5, 0), "")</f>
        <v/>
      </c>
      <c r="T386" s="653"/>
      <c r="U386" s="654" t="str">
        <f>IFERROR(IF(AG386&lt;&gt;"",Q386*VLOOKUP(N386,'【参考】数式用'!$AG$2:$AL$50,MATCH(P386,'【参考】数式用'!$AI$4:$AL$4,0)+2,0), ""), "")</f>
        <v/>
      </c>
      <c r="V386" s="655"/>
      <c r="W386" s="656"/>
      <c r="X386" s="41"/>
      <c r="Y386" s="657"/>
      <c r="Z386" s="658"/>
      <c r="AA386" s="654" t="str">
        <f>IFERROR(IF(Y386="ー", "", ROUNDDOWN(Z386*VLOOKUP(N386,'【参考】数式用'!$AR$2:$AW$50,MATCH(Y386,'【参考】数式用'!$AT$4:$AW$4)+2,FALSE)*0.5, 0)), "")</f>
        <v/>
      </c>
      <c r="AB386" s="659"/>
      <c r="AC386" s="651" t="str">
        <f>IFERROR(IF(AG386&lt;&gt;"",Z386*VLOOKUP(N386,'【参考】数式用'!$AG$2:$AL$50,MATCH(Y386,'【参考】数式用'!$AI$4:$AL$4,0)+2,0), ""), "")</f>
        <v/>
      </c>
      <c r="AD386" s="56"/>
      <c r="AE386" s="660"/>
      <c r="AF386" s="661"/>
      <c r="AG386" s="618" t="str">
        <f>IFERROR(VLOOKUP(O386, '【参考】数式用'!$AY$5:$AY$13, 1, FALSE), "")</f>
        <v/>
      </c>
      <c r="AH386" s="619" t="str">
        <f>IFERROR(VLOOKUP(N386, '【参考】数式用'!$BA$2:$BB$50, 2, FALSE), "")</f>
        <v/>
      </c>
      <c r="AI386" s="620" t="str">
        <f t="shared" si="1"/>
        <v/>
      </c>
      <c r="AJ386" s="621" t="str">
        <f t="shared" si="2"/>
        <v/>
      </c>
      <c r="AK386" s="622"/>
      <c r="AL386" s="622"/>
      <c r="AM386" s="514"/>
      <c r="AN386" s="514"/>
      <c r="AO386" s="514"/>
      <c r="AP386" s="514"/>
      <c r="AQ386" s="514"/>
      <c r="AR386" s="514"/>
      <c r="AS386" s="514"/>
      <c r="AT386" s="514"/>
      <c r="AU386" s="2"/>
      <c r="AV386" s="2"/>
      <c r="AW386" s="2"/>
      <c r="AX386" s="2"/>
      <c r="AY386" s="2"/>
      <c r="AZ386" s="2"/>
    </row>
    <row r="387" ht="30.0" customHeight="1">
      <c r="A387" s="645">
        <v>374.0</v>
      </c>
      <c r="B387" s="646" t="str">
        <f>IF('基本情報入力シート'!C412="","",'基本情報入力シート'!C412)</f>
        <v/>
      </c>
      <c r="C387" s="40"/>
      <c r="D387" s="40"/>
      <c r="E387" s="40"/>
      <c r="F387" s="40"/>
      <c r="G387" s="40"/>
      <c r="H387" s="40"/>
      <c r="I387" s="56"/>
      <c r="J387" s="647" t="str">
        <f>IF('基本情報入力シート'!M412="","",'基本情報入力シート'!M412)</f>
        <v/>
      </c>
      <c r="K387" s="647" t="str">
        <f>IF('基本情報入力シート'!R412="","",'基本情報入力シート'!R412)</f>
        <v/>
      </c>
      <c r="L387" s="647" t="str">
        <f>IF('基本情報入力シート'!W412="","",'基本情報入力シート'!W412)</f>
        <v/>
      </c>
      <c r="M387" s="647" t="str">
        <f>IF('基本情報入力シート'!X412="","",'基本情報入力シート'!X412)</f>
        <v/>
      </c>
      <c r="N387" s="648" t="str">
        <f>IF('基本情報入力シート'!Y412="","",'基本情報入力シート'!Y412)</f>
        <v/>
      </c>
      <c r="O387" s="649"/>
      <c r="P387" s="650"/>
      <c r="Q387" s="651"/>
      <c r="R387" s="56"/>
      <c r="S387" s="652" t="str">
        <f>IFERROR(ROUNDDOWN(Q387*VLOOKUP(N387,'【参考】数式用'!$AR$2:$AW$50,MATCH(P387,'【参考】数式用'!$AT$4:$AW$4)+2,FALSE)*0.5, 0), "")</f>
        <v/>
      </c>
      <c r="T387" s="653"/>
      <c r="U387" s="654" t="str">
        <f>IFERROR(IF(AG387&lt;&gt;"",Q387*VLOOKUP(N387,'【参考】数式用'!$AG$2:$AL$50,MATCH(P387,'【参考】数式用'!$AI$4:$AL$4,0)+2,0), ""), "")</f>
        <v/>
      </c>
      <c r="V387" s="655"/>
      <c r="W387" s="656"/>
      <c r="X387" s="41"/>
      <c r="Y387" s="657"/>
      <c r="Z387" s="658"/>
      <c r="AA387" s="654" t="str">
        <f>IFERROR(IF(Y387="ー", "", ROUNDDOWN(Z387*VLOOKUP(N387,'【参考】数式用'!$AR$2:$AW$50,MATCH(Y387,'【参考】数式用'!$AT$4:$AW$4)+2,FALSE)*0.5, 0)), "")</f>
        <v/>
      </c>
      <c r="AB387" s="659"/>
      <c r="AC387" s="651" t="str">
        <f>IFERROR(IF(AG387&lt;&gt;"",Z387*VLOOKUP(N387,'【参考】数式用'!$AG$2:$AL$50,MATCH(Y387,'【参考】数式用'!$AI$4:$AL$4,0)+2,0), ""), "")</f>
        <v/>
      </c>
      <c r="AD387" s="56"/>
      <c r="AE387" s="660"/>
      <c r="AF387" s="661"/>
      <c r="AG387" s="618" t="str">
        <f>IFERROR(VLOOKUP(O387, '【参考】数式用'!$AY$5:$AY$13, 1, FALSE), "")</f>
        <v/>
      </c>
      <c r="AH387" s="619" t="str">
        <f>IFERROR(VLOOKUP(N387, '【参考】数式用'!$BA$2:$BB$50, 2, FALSE), "")</f>
        <v/>
      </c>
      <c r="AI387" s="620" t="str">
        <f t="shared" si="1"/>
        <v/>
      </c>
      <c r="AJ387" s="621" t="str">
        <f t="shared" si="2"/>
        <v/>
      </c>
      <c r="AK387" s="622"/>
      <c r="AL387" s="622"/>
      <c r="AM387" s="514"/>
      <c r="AN387" s="514"/>
      <c r="AO387" s="514"/>
      <c r="AP387" s="514"/>
      <c r="AQ387" s="514"/>
      <c r="AR387" s="514"/>
      <c r="AS387" s="514"/>
      <c r="AT387" s="514"/>
      <c r="AU387" s="2"/>
      <c r="AV387" s="2"/>
      <c r="AW387" s="2"/>
      <c r="AX387" s="2"/>
      <c r="AY387" s="2"/>
      <c r="AZ387" s="2"/>
    </row>
    <row r="388" ht="30.0" customHeight="1">
      <c r="A388" s="645">
        <v>375.0</v>
      </c>
      <c r="B388" s="646" t="str">
        <f>IF('基本情報入力シート'!C413="","",'基本情報入力シート'!C413)</f>
        <v/>
      </c>
      <c r="C388" s="40"/>
      <c r="D388" s="40"/>
      <c r="E388" s="40"/>
      <c r="F388" s="40"/>
      <c r="G388" s="40"/>
      <c r="H388" s="40"/>
      <c r="I388" s="56"/>
      <c r="J388" s="647" t="str">
        <f>IF('基本情報入力シート'!M413="","",'基本情報入力シート'!M413)</f>
        <v/>
      </c>
      <c r="K388" s="647" t="str">
        <f>IF('基本情報入力シート'!R413="","",'基本情報入力シート'!R413)</f>
        <v/>
      </c>
      <c r="L388" s="647" t="str">
        <f>IF('基本情報入力シート'!W413="","",'基本情報入力シート'!W413)</f>
        <v/>
      </c>
      <c r="M388" s="647" t="str">
        <f>IF('基本情報入力シート'!X413="","",'基本情報入力シート'!X413)</f>
        <v/>
      </c>
      <c r="N388" s="648" t="str">
        <f>IF('基本情報入力シート'!Y413="","",'基本情報入力シート'!Y413)</f>
        <v/>
      </c>
      <c r="O388" s="649"/>
      <c r="P388" s="650"/>
      <c r="Q388" s="651"/>
      <c r="R388" s="56"/>
      <c r="S388" s="652" t="str">
        <f>IFERROR(ROUNDDOWN(Q388*VLOOKUP(N388,'【参考】数式用'!$AR$2:$AW$50,MATCH(P388,'【参考】数式用'!$AT$4:$AW$4)+2,FALSE)*0.5, 0), "")</f>
        <v/>
      </c>
      <c r="T388" s="653"/>
      <c r="U388" s="654" t="str">
        <f>IFERROR(IF(AG388&lt;&gt;"",Q388*VLOOKUP(N388,'【参考】数式用'!$AG$2:$AL$50,MATCH(P388,'【参考】数式用'!$AI$4:$AL$4,0)+2,0), ""), "")</f>
        <v/>
      </c>
      <c r="V388" s="655"/>
      <c r="W388" s="656"/>
      <c r="X388" s="41"/>
      <c r="Y388" s="657"/>
      <c r="Z388" s="658"/>
      <c r="AA388" s="654" t="str">
        <f>IFERROR(IF(Y388="ー", "", ROUNDDOWN(Z388*VLOOKUP(N388,'【参考】数式用'!$AR$2:$AW$50,MATCH(Y388,'【参考】数式用'!$AT$4:$AW$4)+2,FALSE)*0.5, 0)), "")</f>
        <v/>
      </c>
      <c r="AB388" s="659"/>
      <c r="AC388" s="651" t="str">
        <f>IFERROR(IF(AG388&lt;&gt;"",Z388*VLOOKUP(N388,'【参考】数式用'!$AG$2:$AL$50,MATCH(Y388,'【参考】数式用'!$AI$4:$AL$4,0)+2,0), ""), "")</f>
        <v/>
      </c>
      <c r="AD388" s="56"/>
      <c r="AE388" s="660"/>
      <c r="AF388" s="661"/>
      <c r="AG388" s="618" t="str">
        <f>IFERROR(VLOOKUP(O388, '【参考】数式用'!$AY$5:$AY$13, 1, FALSE), "")</f>
        <v/>
      </c>
      <c r="AH388" s="619" t="str">
        <f>IFERROR(VLOOKUP(N388, '【参考】数式用'!$BA$2:$BB$50, 2, FALSE), "")</f>
        <v/>
      </c>
      <c r="AI388" s="620" t="str">
        <f t="shared" si="1"/>
        <v/>
      </c>
      <c r="AJ388" s="621" t="str">
        <f t="shared" si="2"/>
        <v/>
      </c>
      <c r="AK388" s="622"/>
      <c r="AL388" s="622"/>
      <c r="AM388" s="514"/>
      <c r="AN388" s="514"/>
      <c r="AO388" s="514"/>
      <c r="AP388" s="514"/>
      <c r="AQ388" s="514"/>
      <c r="AR388" s="514"/>
      <c r="AS388" s="514"/>
      <c r="AT388" s="514"/>
      <c r="AU388" s="2"/>
      <c r="AV388" s="2"/>
      <c r="AW388" s="2"/>
      <c r="AX388" s="2"/>
      <c r="AY388" s="2"/>
      <c r="AZ388" s="2"/>
    </row>
    <row r="389" ht="30.0" customHeight="1">
      <c r="A389" s="645">
        <v>376.0</v>
      </c>
      <c r="B389" s="646" t="str">
        <f>IF('基本情報入力シート'!C414="","",'基本情報入力シート'!C414)</f>
        <v/>
      </c>
      <c r="C389" s="40"/>
      <c r="D389" s="40"/>
      <c r="E389" s="40"/>
      <c r="F389" s="40"/>
      <c r="G389" s="40"/>
      <c r="H389" s="40"/>
      <c r="I389" s="56"/>
      <c r="J389" s="647" t="str">
        <f>IF('基本情報入力シート'!M414="","",'基本情報入力シート'!M414)</f>
        <v/>
      </c>
      <c r="K389" s="647" t="str">
        <f>IF('基本情報入力シート'!R414="","",'基本情報入力シート'!R414)</f>
        <v/>
      </c>
      <c r="L389" s="647" t="str">
        <f>IF('基本情報入力シート'!W414="","",'基本情報入力シート'!W414)</f>
        <v/>
      </c>
      <c r="M389" s="647" t="str">
        <f>IF('基本情報入力シート'!X414="","",'基本情報入力シート'!X414)</f>
        <v/>
      </c>
      <c r="N389" s="648" t="str">
        <f>IF('基本情報入力シート'!Y414="","",'基本情報入力シート'!Y414)</f>
        <v/>
      </c>
      <c r="O389" s="649"/>
      <c r="P389" s="650"/>
      <c r="Q389" s="651"/>
      <c r="R389" s="56"/>
      <c r="S389" s="652" t="str">
        <f>IFERROR(ROUNDDOWN(Q389*VLOOKUP(N389,'【参考】数式用'!$AR$2:$AW$50,MATCH(P389,'【参考】数式用'!$AT$4:$AW$4)+2,FALSE)*0.5, 0), "")</f>
        <v/>
      </c>
      <c r="T389" s="653"/>
      <c r="U389" s="654" t="str">
        <f>IFERROR(IF(AG389&lt;&gt;"",Q389*VLOOKUP(N389,'【参考】数式用'!$AG$2:$AL$50,MATCH(P389,'【参考】数式用'!$AI$4:$AL$4,0)+2,0), ""), "")</f>
        <v/>
      </c>
      <c r="V389" s="655"/>
      <c r="W389" s="656"/>
      <c r="X389" s="41"/>
      <c r="Y389" s="657"/>
      <c r="Z389" s="658"/>
      <c r="AA389" s="654" t="str">
        <f>IFERROR(IF(Y389="ー", "", ROUNDDOWN(Z389*VLOOKUP(N389,'【参考】数式用'!$AR$2:$AW$50,MATCH(Y389,'【参考】数式用'!$AT$4:$AW$4)+2,FALSE)*0.5, 0)), "")</f>
        <v/>
      </c>
      <c r="AB389" s="659"/>
      <c r="AC389" s="651" t="str">
        <f>IFERROR(IF(AG389&lt;&gt;"",Z389*VLOOKUP(N389,'【参考】数式用'!$AG$2:$AL$50,MATCH(Y389,'【参考】数式用'!$AI$4:$AL$4,0)+2,0), ""), "")</f>
        <v/>
      </c>
      <c r="AD389" s="56"/>
      <c r="AE389" s="660"/>
      <c r="AF389" s="661"/>
      <c r="AG389" s="618" t="str">
        <f>IFERROR(VLOOKUP(O389, '【参考】数式用'!$AY$5:$AY$13, 1, FALSE), "")</f>
        <v/>
      </c>
      <c r="AH389" s="619" t="str">
        <f>IFERROR(VLOOKUP(N389, '【参考】数式用'!$BA$2:$BB$50, 2, FALSE), "")</f>
        <v/>
      </c>
      <c r="AI389" s="620" t="str">
        <f t="shared" si="1"/>
        <v/>
      </c>
      <c r="AJ389" s="621" t="str">
        <f t="shared" si="2"/>
        <v/>
      </c>
      <c r="AK389" s="622"/>
      <c r="AL389" s="622"/>
      <c r="AM389" s="514"/>
      <c r="AN389" s="514"/>
      <c r="AO389" s="514"/>
      <c r="AP389" s="514"/>
      <c r="AQ389" s="514"/>
      <c r="AR389" s="514"/>
      <c r="AS389" s="514"/>
      <c r="AT389" s="514"/>
      <c r="AU389" s="2"/>
      <c r="AV389" s="2"/>
      <c r="AW389" s="2"/>
      <c r="AX389" s="2"/>
      <c r="AY389" s="2"/>
      <c r="AZ389" s="2"/>
    </row>
    <row r="390" ht="30.0" customHeight="1">
      <c r="A390" s="645">
        <v>377.0</v>
      </c>
      <c r="B390" s="646" t="str">
        <f>IF('基本情報入力シート'!C415="","",'基本情報入力シート'!C415)</f>
        <v/>
      </c>
      <c r="C390" s="40"/>
      <c r="D390" s="40"/>
      <c r="E390" s="40"/>
      <c r="F390" s="40"/>
      <c r="G390" s="40"/>
      <c r="H390" s="40"/>
      <c r="I390" s="56"/>
      <c r="J390" s="647" t="str">
        <f>IF('基本情報入力シート'!M415="","",'基本情報入力シート'!M415)</f>
        <v/>
      </c>
      <c r="K390" s="647" t="str">
        <f>IF('基本情報入力シート'!R415="","",'基本情報入力シート'!R415)</f>
        <v/>
      </c>
      <c r="L390" s="647" t="str">
        <f>IF('基本情報入力シート'!W415="","",'基本情報入力シート'!W415)</f>
        <v/>
      </c>
      <c r="M390" s="647" t="str">
        <f>IF('基本情報入力シート'!X415="","",'基本情報入力シート'!X415)</f>
        <v/>
      </c>
      <c r="N390" s="648" t="str">
        <f>IF('基本情報入力シート'!Y415="","",'基本情報入力シート'!Y415)</f>
        <v/>
      </c>
      <c r="O390" s="649"/>
      <c r="P390" s="650"/>
      <c r="Q390" s="651"/>
      <c r="R390" s="56"/>
      <c r="S390" s="652" t="str">
        <f>IFERROR(ROUNDDOWN(Q390*VLOOKUP(N390,'【参考】数式用'!$AR$2:$AW$50,MATCH(P390,'【参考】数式用'!$AT$4:$AW$4)+2,FALSE)*0.5, 0), "")</f>
        <v/>
      </c>
      <c r="T390" s="653"/>
      <c r="U390" s="654" t="str">
        <f>IFERROR(IF(AG390&lt;&gt;"",Q390*VLOOKUP(N390,'【参考】数式用'!$AG$2:$AL$50,MATCH(P390,'【参考】数式用'!$AI$4:$AL$4,0)+2,0), ""), "")</f>
        <v/>
      </c>
      <c r="V390" s="655"/>
      <c r="W390" s="656"/>
      <c r="X390" s="41"/>
      <c r="Y390" s="657"/>
      <c r="Z390" s="658"/>
      <c r="AA390" s="654" t="str">
        <f>IFERROR(IF(Y390="ー", "", ROUNDDOWN(Z390*VLOOKUP(N390,'【参考】数式用'!$AR$2:$AW$50,MATCH(Y390,'【参考】数式用'!$AT$4:$AW$4)+2,FALSE)*0.5, 0)), "")</f>
        <v/>
      </c>
      <c r="AB390" s="659"/>
      <c r="AC390" s="651" t="str">
        <f>IFERROR(IF(AG390&lt;&gt;"",Z390*VLOOKUP(N390,'【参考】数式用'!$AG$2:$AL$50,MATCH(Y390,'【参考】数式用'!$AI$4:$AL$4,0)+2,0), ""), "")</f>
        <v/>
      </c>
      <c r="AD390" s="56"/>
      <c r="AE390" s="660"/>
      <c r="AF390" s="661"/>
      <c r="AG390" s="618" t="str">
        <f>IFERROR(VLOOKUP(O390, '【参考】数式用'!$AY$5:$AY$13, 1, FALSE), "")</f>
        <v/>
      </c>
      <c r="AH390" s="619" t="str">
        <f>IFERROR(VLOOKUP(N390, '【参考】数式用'!$BA$2:$BB$50, 2, FALSE), "")</f>
        <v/>
      </c>
      <c r="AI390" s="620" t="str">
        <f t="shared" si="1"/>
        <v/>
      </c>
      <c r="AJ390" s="621" t="str">
        <f t="shared" si="2"/>
        <v/>
      </c>
      <c r="AK390" s="622"/>
      <c r="AL390" s="622"/>
      <c r="AM390" s="514"/>
      <c r="AN390" s="514"/>
      <c r="AO390" s="514"/>
      <c r="AP390" s="514"/>
      <c r="AQ390" s="514"/>
      <c r="AR390" s="514"/>
      <c r="AS390" s="514"/>
      <c r="AT390" s="514"/>
      <c r="AU390" s="2"/>
      <c r="AV390" s="2"/>
      <c r="AW390" s="2"/>
      <c r="AX390" s="2"/>
      <c r="AY390" s="2"/>
      <c r="AZ390" s="2"/>
    </row>
    <row r="391" ht="30.0" customHeight="1">
      <c r="A391" s="645">
        <v>378.0</v>
      </c>
      <c r="B391" s="646" t="str">
        <f>IF('基本情報入力シート'!C416="","",'基本情報入力シート'!C416)</f>
        <v/>
      </c>
      <c r="C391" s="40"/>
      <c r="D391" s="40"/>
      <c r="E391" s="40"/>
      <c r="F391" s="40"/>
      <c r="G391" s="40"/>
      <c r="H391" s="40"/>
      <c r="I391" s="56"/>
      <c r="J391" s="647" t="str">
        <f>IF('基本情報入力シート'!M416="","",'基本情報入力シート'!M416)</f>
        <v/>
      </c>
      <c r="K391" s="647" t="str">
        <f>IF('基本情報入力シート'!R416="","",'基本情報入力シート'!R416)</f>
        <v/>
      </c>
      <c r="L391" s="647" t="str">
        <f>IF('基本情報入力シート'!W416="","",'基本情報入力シート'!W416)</f>
        <v/>
      </c>
      <c r="M391" s="647" t="str">
        <f>IF('基本情報入力シート'!X416="","",'基本情報入力シート'!X416)</f>
        <v/>
      </c>
      <c r="N391" s="648" t="str">
        <f>IF('基本情報入力シート'!Y416="","",'基本情報入力シート'!Y416)</f>
        <v/>
      </c>
      <c r="O391" s="649"/>
      <c r="P391" s="650"/>
      <c r="Q391" s="651"/>
      <c r="R391" s="56"/>
      <c r="S391" s="652" t="str">
        <f>IFERROR(ROUNDDOWN(Q391*VLOOKUP(N391,'【参考】数式用'!$AR$2:$AW$50,MATCH(P391,'【参考】数式用'!$AT$4:$AW$4)+2,FALSE)*0.5, 0), "")</f>
        <v/>
      </c>
      <c r="T391" s="653"/>
      <c r="U391" s="654" t="str">
        <f>IFERROR(IF(AG391&lt;&gt;"",Q391*VLOOKUP(N391,'【参考】数式用'!$AG$2:$AL$50,MATCH(P391,'【参考】数式用'!$AI$4:$AL$4,0)+2,0), ""), "")</f>
        <v/>
      </c>
      <c r="V391" s="655"/>
      <c r="W391" s="656"/>
      <c r="X391" s="41"/>
      <c r="Y391" s="657"/>
      <c r="Z391" s="658"/>
      <c r="AA391" s="654" t="str">
        <f>IFERROR(IF(Y391="ー", "", ROUNDDOWN(Z391*VLOOKUP(N391,'【参考】数式用'!$AR$2:$AW$50,MATCH(Y391,'【参考】数式用'!$AT$4:$AW$4)+2,FALSE)*0.5, 0)), "")</f>
        <v/>
      </c>
      <c r="AB391" s="659"/>
      <c r="AC391" s="651" t="str">
        <f>IFERROR(IF(AG391&lt;&gt;"",Z391*VLOOKUP(N391,'【参考】数式用'!$AG$2:$AL$50,MATCH(Y391,'【参考】数式用'!$AI$4:$AL$4,0)+2,0), ""), "")</f>
        <v/>
      </c>
      <c r="AD391" s="56"/>
      <c r="AE391" s="660"/>
      <c r="AF391" s="661"/>
      <c r="AG391" s="618" t="str">
        <f>IFERROR(VLOOKUP(O391, '【参考】数式用'!$AY$5:$AY$13, 1, FALSE), "")</f>
        <v/>
      </c>
      <c r="AH391" s="619" t="str">
        <f>IFERROR(VLOOKUP(N391, '【参考】数式用'!$BA$2:$BB$50, 2, FALSE), "")</f>
        <v/>
      </c>
      <c r="AI391" s="620" t="str">
        <f t="shared" si="1"/>
        <v/>
      </c>
      <c r="AJ391" s="621" t="str">
        <f t="shared" si="2"/>
        <v/>
      </c>
      <c r="AK391" s="622"/>
      <c r="AL391" s="622"/>
      <c r="AM391" s="514"/>
      <c r="AN391" s="514"/>
      <c r="AO391" s="514"/>
      <c r="AP391" s="514"/>
      <c r="AQ391" s="514"/>
      <c r="AR391" s="514"/>
      <c r="AS391" s="514"/>
      <c r="AT391" s="514"/>
      <c r="AU391" s="2"/>
      <c r="AV391" s="2"/>
      <c r="AW391" s="2"/>
      <c r="AX391" s="2"/>
      <c r="AY391" s="2"/>
      <c r="AZ391" s="2"/>
    </row>
    <row r="392" ht="30.0" customHeight="1">
      <c r="A392" s="645">
        <v>379.0</v>
      </c>
      <c r="B392" s="646" t="str">
        <f>IF('基本情報入力シート'!C417="","",'基本情報入力シート'!C417)</f>
        <v/>
      </c>
      <c r="C392" s="40"/>
      <c r="D392" s="40"/>
      <c r="E392" s="40"/>
      <c r="F392" s="40"/>
      <c r="G392" s="40"/>
      <c r="H392" s="40"/>
      <c r="I392" s="56"/>
      <c r="J392" s="647" t="str">
        <f>IF('基本情報入力シート'!M417="","",'基本情報入力シート'!M417)</f>
        <v/>
      </c>
      <c r="K392" s="647" t="str">
        <f>IF('基本情報入力シート'!R417="","",'基本情報入力シート'!R417)</f>
        <v/>
      </c>
      <c r="L392" s="647" t="str">
        <f>IF('基本情報入力シート'!W417="","",'基本情報入力シート'!W417)</f>
        <v/>
      </c>
      <c r="M392" s="647" t="str">
        <f>IF('基本情報入力シート'!X417="","",'基本情報入力シート'!X417)</f>
        <v/>
      </c>
      <c r="N392" s="648" t="str">
        <f>IF('基本情報入力シート'!Y417="","",'基本情報入力シート'!Y417)</f>
        <v/>
      </c>
      <c r="O392" s="649"/>
      <c r="P392" s="650"/>
      <c r="Q392" s="651"/>
      <c r="R392" s="56"/>
      <c r="S392" s="652" t="str">
        <f>IFERROR(ROUNDDOWN(Q392*VLOOKUP(N392,'【参考】数式用'!$AR$2:$AW$50,MATCH(P392,'【参考】数式用'!$AT$4:$AW$4)+2,FALSE)*0.5, 0), "")</f>
        <v/>
      </c>
      <c r="T392" s="653"/>
      <c r="U392" s="654" t="str">
        <f>IFERROR(IF(AG392&lt;&gt;"",Q392*VLOOKUP(N392,'【参考】数式用'!$AG$2:$AL$50,MATCH(P392,'【参考】数式用'!$AI$4:$AL$4,0)+2,0), ""), "")</f>
        <v/>
      </c>
      <c r="V392" s="655"/>
      <c r="W392" s="656"/>
      <c r="X392" s="41"/>
      <c r="Y392" s="657"/>
      <c r="Z392" s="658"/>
      <c r="AA392" s="654" t="str">
        <f>IFERROR(IF(Y392="ー", "", ROUNDDOWN(Z392*VLOOKUP(N392,'【参考】数式用'!$AR$2:$AW$50,MATCH(Y392,'【参考】数式用'!$AT$4:$AW$4)+2,FALSE)*0.5, 0)), "")</f>
        <v/>
      </c>
      <c r="AB392" s="659"/>
      <c r="AC392" s="651" t="str">
        <f>IFERROR(IF(AG392&lt;&gt;"",Z392*VLOOKUP(N392,'【参考】数式用'!$AG$2:$AL$50,MATCH(Y392,'【参考】数式用'!$AI$4:$AL$4,0)+2,0), ""), "")</f>
        <v/>
      </c>
      <c r="AD392" s="56"/>
      <c r="AE392" s="660"/>
      <c r="AF392" s="661"/>
      <c r="AG392" s="618" t="str">
        <f>IFERROR(VLOOKUP(O392, '【参考】数式用'!$AY$5:$AY$13, 1, FALSE), "")</f>
        <v/>
      </c>
      <c r="AH392" s="619" t="str">
        <f>IFERROR(VLOOKUP(N392, '【参考】数式用'!$BA$2:$BB$50, 2, FALSE), "")</f>
        <v/>
      </c>
      <c r="AI392" s="620" t="str">
        <f t="shared" si="1"/>
        <v/>
      </c>
      <c r="AJ392" s="621" t="str">
        <f t="shared" si="2"/>
        <v/>
      </c>
      <c r="AK392" s="622"/>
      <c r="AL392" s="622"/>
      <c r="AM392" s="514"/>
      <c r="AN392" s="514"/>
      <c r="AO392" s="514"/>
      <c r="AP392" s="514"/>
      <c r="AQ392" s="514"/>
      <c r="AR392" s="514"/>
      <c r="AS392" s="514"/>
      <c r="AT392" s="514"/>
      <c r="AU392" s="2"/>
      <c r="AV392" s="2"/>
      <c r="AW392" s="2"/>
      <c r="AX392" s="2"/>
      <c r="AY392" s="2"/>
      <c r="AZ392" s="2"/>
    </row>
    <row r="393" ht="30.0" customHeight="1">
      <c r="A393" s="645">
        <v>380.0</v>
      </c>
      <c r="B393" s="646" t="str">
        <f>IF('基本情報入力シート'!C418="","",'基本情報入力シート'!C418)</f>
        <v/>
      </c>
      <c r="C393" s="40"/>
      <c r="D393" s="40"/>
      <c r="E393" s="40"/>
      <c r="F393" s="40"/>
      <c r="G393" s="40"/>
      <c r="H393" s="40"/>
      <c r="I393" s="56"/>
      <c r="J393" s="647" t="str">
        <f>IF('基本情報入力シート'!M418="","",'基本情報入力シート'!M418)</f>
        <v/>
      </c>
      <c r="K393" s="647" t="str">
        <f>IF('基本情報入力シート'!R418="","",'基本情報入力シート'!R418)</f>
        <v/>
      </c>
      <c r="L393" s="647" t="str">
        <f>IF('基本情報入力シート'!W418="","",'基本情報入力シート'!W418)</f>
        <v/>
      </c>
      <c r="M393" s="647" t="str">
        <f>IF('基本情報入力シート'!X418="","",'基本情報入力シート'!X418)</f>
        <v/>
      </c>
      <c r="N393" s="648" t="str">
        <f>IF('基本情報入力シート'!Y418="","",'基本情報入力シート'!Y418)</f>
        <v/>
      </c>
      <c r="O393" s="649"/>
      <c r="P393" s="650"/>
      <c r="Q393" s="651"/>
      <c r="R393" s="56"/>
      <c r="S393" s="652" t="str">
        <f>IFERROR(ROUNDDOWN(Q393*VLOOKUP(N393,'【参考】数式用'!$AR$2:$AW$50,MATCH(P393,'【参考】数式用'!$AT$4:$AW$4)+2,FALSE)*0.5, 0), "")</f>
        <v/>
      </c>
      <c r="T393" s="653"/>
      <c r="U393" s="654" t="str">
        <f>IFERROR(IF(AG393&lt;&gt;"",Q393*VLOOKUP(N393,'【参考】数式用'!$AG$2:$AL$50,MATCH(P393,'【参考】数式用'!$AI$4:$AL$4,0)+2,0), ""), "")</f>
        <v/>
      </c>
      <c r="V393" s="655"/>
      <c r="W393" s="656"/>
      <c r="X393" s="41"/>
      <c r="Y393" s="657"/>
      <c r="Z393" s="658"/>
      <c r="AA393" s="654" t="str">
        <f>IFERROR(IF(Y393="ー", "", ROUNDDOWN(Z393*VLOOKUP(N393,'【参考】数式用'!$AR$2:$AW$50,MATCH(Y393,'【参考】数式用'!$AT$4:$AW$4)+2,FALSE)*0.5, 0)), "")</f>
        <v/>
      </c>
      <c r="AB393" s="659"/>
      <c r="AC393" s="651" t="str">
        <f>IFERROR(IF(AG393&lt;&gt;"",Z393*VLOOKUP(N393,'【参考】数式用'!$AG$2:$AL$50,MATCH(Y393,'【参考】数式用'!$AI$4:$AL$4,0)+2,0), ""), "")</f>
        <v/>
      </c>
      <c r="AD393" s="56"/>
      <c r="AE393" s="660"/>
      <c r="AF393" s="661"/>
      <c r="AG393" s="618" t="str">
        <f>IFERROR(VLOOKUP(O393, '【参考】数式用'!$AY$5:$AY$13, 1, FALSE), "")</f>
        <v/>
      </c>
      <c r="AH393" s="619" t="str">
        <f>IFERROR(VLOOKUP(N393, '【参考】数式用'!$BA$2:$BB$50, 2, FALSE), "")</f>
        <v/>
      </c>
      <c r="AI393" s="620" t="str">
        <f t="shared" si="1"/>
        <v/>
      </c>
      <c r="AJ393" s="621" t="str">
        <f t="shared" si="2"/>
        <v/>
      </c>
      <c r="AK393" s="622"/>
      <c r="AL393" s="622"/>
      <c r="AM393" s="514"/>
      <c r="AN393" s="514"/>
      <c r="AO393" s="514"/>
      <c r="AP393" s="514"/>
      <c r="AQ393" s="514"/>
      <c r="AR393" s="514"/>
      <c r="AS393" s="514"/>
      <c r="AT393" s="514"/>
      <c r="AU393" s="2"/>
      <c r="AV393" s="2"/>
      <c r="AW393" s="2"/>
      <c r="AX393" s="2"/>
      <c r="AY393" s="2"/>
      <c r="AZ393" s="2"/>
    </row>
    <row r="394" ht="30.0" customHeight="1">
      <c r="A394" s="645">
        <v>381.0</v>
      </c>
      <c r="B394" s="646" t="str">
        <f>IF('基本情報入力シート'!C419="","",'基本情報入力シート'!C419)</f>
        <v/>
      </c>
      <c r="C394" s="40"/>
      <c r="D394" s="40"/>
      <c r="E394" s="40"/>
      <c r="F394" s="40"/>
      <c r="G394" s="40"/>
      <c r="H394" s="40"/>
      <c r="I394" s="56"/>
      <c r="J394" s="647" t="str">
        <f>IF('基本情報入力シート'!M419="","",'基本情報入力シート'!M419)</f>
        <v/>
      </c>
      <c r="K394" s="647" t="str">
        <f>IF('基本情報入力シート'!R419="","",'基本情報入力シート'!R419)</f>
        <v/>
      </c>
      <c r="L394" s="647" t="str">
        <f>IF('基本情報入力シート'!W419="","",'基本情報入力シート'!W419)</f>
        <v/>
      </c>
      <c r="M394" s="647" t="str">
        <f>IF('基本情報入力シート'!X419="","",'基本情報入力シート'!X419)</f>
        <v/>
      </c>
      <c r="N394" s="648" t="str">
        <f>IF('基本情報入力シート'!Y419="","",'基本情報入力シート'!Y419)</f>
        <v/>
      </c>
      <c r="O394" s="649"/>
      <c r="P394" s="650"/>
      <c r="Q394" s="651"/>
      <c r="R394" s="56"/>
      <c r="S394" s="652" t="str">
        <f>IFERROR(ROUNDDOWN(Q394*VLOOKUP(N394,'【参考】数式用'!$AR$2:$AW$50,MATCH(P394,'【参考】数式用'!$AT$4:$AW$4)+2,FALSE)*0.5, 0), "")</f>
        <v/>
      </c>
      <c r="T394" s="653"/>
      <c r="U394" s="654" t="str">
        <f>IFERROR(IF(AG394&lt;&gt;"",Q394*VLOOKUP(N394,'【参考】数式用'!$AG$2:$AL$50,MATCH(P394,'【参考】数式用'!$AI$4:$AL$4,0)+2,0), ""), "")</f>
        <v/>
      </c>
      <c r="V394" s="655"/>
      <c r="W394" s="656"/>
      <c r="X394" s="41"/>
      <c r="Y394" s="657"/>
      <c r="Z394" s="658"/>
      <c r="AA394" s="654" t="str">
        <f>IFERROR(IF(Y394="ー", "", ROUNDDOWN(Z394*VLOOKUP(N394,'【参考】数式用'!$AR$2:$AW$50,MATCH(Y394,'【参考】数式用'!$AT$4:$AW$4)+2,FALSE)*0.5, 0)), "")</f>
        <v/>
      </c>
      <c r="AB394" s="659"/>
      <c r="AC394" s="651" t="str">
        <f>IFERROR(IF(AG394&lt;&gt;"",Z394*VLOOKUP(N394,'【参考】数式用'!$AG$2:$AL$50,MATCH(Y394,'【参考】数式用'!$AI$4:$AL$4,0)+2,0), ""), "")</f>
        <v/>
      </c>
      <c r="AD394" s="56"/>
      <c r="AE394" s="660"/>
      <c r="AF394" s="661"/>
      <c r="AG394" s="618" t="str">
        <f>IFERROR(VLOOKUP(O394, '【参考】数式用'!$AY$5:$AY$13, 1, FALSE), "")</f>
        <v/>
      </c>
      <c r="AH394" s="619" t="str">
        <f>IFERROR(VLOOKUP(N394, '【参考】数式用'!$BA$2:$BB$50, 2, FALSE), "")</f>
        <v/>
      </c>
      <c r="AI394" s="620" t="str">
        <f t="shared" si="1"/>
        <v/>
      </c>
      <c r="AJ394" s="621" t="str">
        <f t="shared" si="2"/>
        <v/>
      </c>
      <c r="AK394" s="622"/>
      <c r="AL394" s="622"/>
      <c r="AM394" s="514"/>
      <c r="AN394" s="514"/>
      <c r="AO394" s="514"/>
      <c r="AP394" s="514"/>
      <c r="AQ394" s="514"/>
      <c r="AR394" s="514"/>
      <c r="AS394" s="514"/>
      <c r="AT394" s="514"/>
      <c r="AU394" s="2"/>
      <c r="AV394" s="2"/>
      <c r="AW394" s="2"/>
      <c r="AX394" s="2"/>
      <c r="AY394" s="2"/>
      <c r="AZ394" s="2"/>
    </row>
    <row r="395" ht="30.0" customHeight="1">
      <c r="A395" s="645">
        <v>382.0</v>
      </c>
      <c r="B395" s="646" t="str">
        <f>IF('基本情報入力シート'!C420="","",'基本情報入力シート'!C420)</f>
        <v/>
      </c>
      <c r="C395" s="40"/>
      <c r="D395" s="40"/>
      <c r="E395" s="40"/>
      <c r="F395" s="40"/>
      <c r="G395" s="40"/>
      <c r="H395" s="40"/>
      <c r="I395" s="56"/>
      <c r="J395" s="647" t="str">
        <f>IF('基本情報入力シート'!M420="","",'基本情報入力シート'!M420)</f>
        <v/>
      </c>
      <c r="K395" s="647" t="str">
        <f>IF('基本情報入力シート'!R420="","",'基本情報入力シート'!R420)</f>
        <v/>
      </c>
      <c r="L395" s="647" t="str">
        <f>IF('基本情報入力シート'!W420="","",'基本情報入力シート'!W420)</f>
        <v/>
      </c>
      <c r="M395" s="647" t="str">
        <f>IF('基本情報入力シート'!X420="","",'基本情報入力シート'!X420)</f>
        <v/>
      </c>
      <c r="N395" s="648" t="str">
        <f>IF('基本情報入力シート'!Y420="","",'基本情報入力シート'!Y420)</f>
        <v/>
      </c>
      <c r="O395" s="649"/>
      <c r="P395" s="650"/>
      <c r="Q395" s="651"/>
      <c r="R395" s="56"/>
      <c r="S395" s="652" t="str">
        <f>IFERROR(ROUNDDOWN(Q395*VLOOKUP(N395,'【参考】数式用'!$AR$2:$AW$50,MATCH(P395,'【参考】数式用'!$AT$4:$AW$4)+2,FALSE)*0.5, 0), "")</f>
        <v/>
      </c>
      <c r="T395" s="653"/>
      <c r="U395" s="654" t="str">
        <f>IFERROR(IF(AG395&lt;&gt;"",Q395*VLOOKUP(N395,'【参考】数式用'!$AG$2:$AL$50,MATCH(P395,'【参考】数式用'!$AI$4:$AL$4,0)+2,0), ""), "")</f>
        <v/>
      </c>
      <c r="V395" s="655"/>
      <c r="W395" s="656"/>
      <c r="X395" s="41"/>
      <c r="Y395" s="657"/>
      <c r="Z395" s="658"/>
      <c r="AA395" s="654" t="str">
        <f>IFERROR(IF(Y395="ー", "", ROUNDDOWN(Z395*VLOOKUP(N395,'【参考】数式用'!$AR$2:$AW$50,MATCH(Y395,'【参考】数式用'!$AT$4:$AW$4)+2,FALSE)*0.5, 0)), "")</f>
        <v/>
      </c>
      <c r="AB395" s="659"/>
      <c r="AC395" s="651" t="str">
        <f>IFERROR(IF(AG395&lt;&gt;"",Z395*VLOOKUP(N395,'【参考】数式用'!$AG$2:$AL$50,MATCH(Y395,'【参考】数式用'!$AI$4:$AL$4,0)+2,0), ""), "")</f>
        <v/>
      </c>
      <c r="AD395" s="56"/>
      <c r="AE395" s="660"/>
      <c r="AF395" s="661"/>
      <c r="AG395" s="618" t="str">
        <f>IFERROR(VLOOKUP(O395, '【参考】数式用'!$AY$5:$AY$13, 1, FALSE), "")</f>
        <v/>
      </c>
      <c r="AH395" s="619" t="str">
        <f>IFERROR(VLOOKUP(N395, '【参考】数式用'!$BA$2:$BB$50, 2, FALSE), "")</f>
        <v/>
      </c>
      <c r="AI395" s="620" t="str">
        <f t="shared" si="1"/>
        <v/>
      </c>
      <c r="AJ395" s="621" t="str">
        <f t="shared" si="2"/>
        <v/>
      </c>
      <c r="AK395" s="622"/>
      <c r="AL395" s="622"/>
      <c r="AM395" s="514"/>
      <c r="AN395" s="514"/>
      <c r="AO395" s="514"/>
      <c r="AP395" s="514"/>
      <c r="AQ395" s="514"/>
      <c r="AR395" s="514"/>
      <c r="AS395" s="514"/>
      <c r="AT395" s="514"/>
      <c r="AU395" s="2"/>
      <c r="AV395" s="2"/>
      <c r="AW395" s="2"/>
      <c r="AX395" s="2"/>
      <c r="AY395" s="2"/>
      <c r="AZ395" s="2"/>
    </row>
    <row r="396" ht="30.0" customHeight="1">
      <c r="A396" s="645">
        <v>383.0</v>
      </c>
      <c r="B396" s="646" t="str">
        <f>IF('基本情報入力シート'!C421="","",'基本情報入力シート'!C421)</f>
        <v/>
      </c>
      <c r="C396" s="40"/>
      <c r="D396" s="40"/>
      <c r="E396" s="40"/>
      <c r="F396" s="40"/>
      <c r="G396" s="40"/>
      <c r="H396" s="40"/>
      <c r="I396" s="56"/>
      <c r="J396" s="647" t="str">
        <f>IF('基本情報入力シート'!M421="","",'基本情報入力シート'!M421)</f>
        <v/>
      </c>
      <c r="K396" s="647" t="str">
        <f>IF('基本情報入力シート'!R421="","",'基本情報入力シート'!R421)</f>
        <v/>
      </c>
      <c r="L396" s="647" t="str">
        <f>IF('基本情報入力シート'!W421="","",'基本情報入力シート'!W421)</f>
        <v/>
      </c>
      <c r="M396" s="647" t="str">
        <f>IF('基本情報入力シート'!X421="","",'基本情報入力シート'!X421)</f>
        <v/>
      </c>
      <c r="N396" s="648" t="str">
        <f>IF('基本情報入力シート'!Y421="","",'基本情報入力シート'!Y421)</f>
        <v/>
      </c>
      <c r="O396" s="649"/>
      <c r="P396" s="650"/>
      <c r="Q396" s="651"/>
      <c r="R396" s="56"/>
      <c r="S396" s="652" t="str">
        <f>IFERROR(ROUNDDOWN(Q396*VLOOKUP(N396,'【参考】数式用'!$AR$2:$AW$50,MATCH(P396,'【参考】数式用'!$AT$4:$AW$4)+2,FALSE)*0.5, 0), "")</f>
        <v/>
      </c>
      <c r="T396" s="653"/>
      <c r="U396" s="654" t="str">
        <f>IFERROR(IF(AG396&lt;&gt;"",Q396*VLOOKUP(N396,'【参考】数式用'!$AG$2:$AL$50,MATCH(P396,'【参考】数式用'!$AI$4:$AL$4,0)+2,0), ""), "")</f>
        <v/>
      </c>
      <c r="V396" s="655"/>
      <c r="W396" s="656"/>
      <c r="X396" s="41"/>
      <c r="Y396" s="657"/>
      <c r="Z396" s="658"/>
      <c r="AA396" s="654" t="str">
        <f>IFERROR(IF(Y396="ー", "", ROUNDDOWN(Z396*VLOOKUP(N396,'【参考】数式用'!$AR$2:$AW$50,MATCH(Y396,'【参考】数式用'!$AT$4:$AW$4)+2,FALSE)*0.5, 0)), "")</f>
        <v/>
      </c>
      <c r="AB396" s="659"/>
      <c r="AC396" s="651" t="str">
        <f>IFERROR(IF(AG396&lt;&gt;"",Z396*VLOOKUP(N396,'【参考】数式用'!$AG$2:$AL$50,MATCH(Y396,'【参考】数式用'!$AI$4:$AL$4,0)+2,0), ""), "")</f>
        <v/>
      </c>
      <c r="AD396" s="56"/>
      <c r="AE396" s="660"/>
      <c r="AF396" s="661"/>
      <c r="AG396" s="618" t="str">
        <f>IFERROR(VLOOKUP(O396, '【参考】数式用'!$AY$5:$AY$13, 1, FALSE), "")</f>
        <v/>
      </c>
      <c r="AH396" s="619" t="str">
        <f>IFERROR(VLOOKUP(N396, '【参考】数式用'!$BA$2:$BB$50, 2, FALSE), "")</f>
        <v/>
      </c>
      <c r="AI396" s="620" t="str">
        <f t="shared" si="1"/>
        <v/>
      </c>
      <c r="AJ396" s="621" t="str">
        <f t="shared" si="2"/>
        <v/>
      </c>
      <c r="AK396" s="622"/>
      <c r="AL396" s="622"/>
      <c r="AM396" s="514"/>
      <c r="AN396" s="514"/>
      <c r="AO396" s="514"/>
      <c r="AP396" s="514"/>
      <c r="AQ396" s="514"/>
      <c r="AR396" s="514"/>
      <c r="AS396" s="514"/>
      <c r="AT396" s="514"/>
      <c r="AU396" s="2"/>
      <c r="AV396" s="2"/>
      <c r="AW396" s="2"/>
      <c r="AX396" s="2"/>
      <c r="AY396" s="2"/>
      <c r="AZ396" s="2"/>
    </row>
    <row r="397" ht="30.0" customHeight="1">
      <c r="A397" s="645">
        <v>384.0</v>
      </c>
      <c r="B397" s="646" t="str">
        <f>IF('基本情報入力シート'!C422="","",'基本情報入力シート'!C422)</f>
        <v/>
      </c>
      <c r="C397" s="40"/>
      <c r="D397" s="40"/>
      <c r="E397" s="40"/>
      <c r="F397" s="40"/>
      <c r="G397" s="40"/>
      <c r="H397" s="40"/>
      <c r="I397" s="56"/>
      <c r="J397" s="647" t="str">
        <f>IF('基本情報入力シート'!M422="","",'基本情報入力シート'!M422)</f>
        <v/>
      </c>
      <c r="K397" s="647" t="str">
        <f>IF('基本情報入力シート'!R422="","",'基本情報入力シート'!R422)</f>
        <v/>
      </c>
      <c r="L397" s="647" t="str">
        <f>IF('基本情報入力シート'!W422="","",'基本情報入力シート'!W422)</f>
        <v/>
      </c>
      <c r="M397" s="647" t="str">
        <f>IF('基本情報入力シート'!X422="","",'基本情報入力シート'!X422)</f>
        <v/>
      </c>
      <c r="N397" s="648" t="str">
        <f>IF('基本情報入力シート'!Y422="","",'基本情報入力シート'!Y422)</f>
        <v/>
      </c>
      <c r="O397" s="649"/>
      <c r="P397" s="650"/>
      <c r="Q397" s="651"/>
      <c r="R397" s="56"/>
      <c r="S397" s="652" t="str">
        <f>IFERROR(ROUNDDOWN(Q397*VLOOKUP(N397,'【参考】数式用'!$AR$2:$AW$50,MATCH(P397,'【参考】数式用'!$AT$4:$AW$4)+2,FALSE)*0.5, 0), "")</f>
        <v/>
      </c>
      <c r="T397" s="653"/>
      <c r="U397" s="654" t="str">
        <f>IFERROR(IF(AG397&lt;&gt;"",Q397*VLOOKUP(N397,'【参考】数式用'!$AG$2:$AL$50,MATCH(P397,'【参考】数式用'!$AI$4:$AL$4,0)+2,0), ""), "")</f>
        <v/>
      </c>
      <c r="V397" s="655"/>
      <c r="W397" s="656"/>
      <c r="X397" s="41"/>
      <c r="Y397" s="657"/>
      <c r="Z397" s="658"/>
      <c r="AA397" s="654" t="str">
        <f>IFERROR(IF(Y397="ー", "", ROUNDDOWN(Z397*VLOOKUP(N397,'【参考】数式用'!$AR$2:$AW$50,MATCH(Y397,'【参考】数式用'!$AT$4:$AW$4)+2,FALSE)*0.5, 0)), "")</f>
        <v/>
      </c>
      <c r="AB397" s="659"/>
      <c r="AC397" s="651" t="str">
        <f>IFERROR(IF(AG397&lt;&gt;"",Z397*VLOOKUP(N397,'【参考】数式用'!$AG$2:$AL$50,MATCH(Y397,'【参考】数式用'!$AI$4:$AL$4,0)+2,0), ""), "")</f>
        <v/>
      </c>
      <c r="AD397" s="56"/>
      <c r="AE397" s="660"/>
      <c r="AF397" s="661"/>
      <c r="AG397" s="618" t="str">
        <f>IFERROR(VLOOKUP(O397, '【参考】数式用'!$AY$5:$AY$13, 1, FALSE), "")</f>
        <v/>
      </c>
      <c r="AH397" s="619" t="str">
        <f>IFERROR(VLOOKUP(N397, '【参考】数式用'!$BA$2:$BB$50, 2, FALSE), "")</f>
        <v/>
      </c>
      <c r="AI397" s="620" t="str">
        <f t="shared" si="1"/>
        <v/>
      </c>
      <c r="AJ397" s="621" t="str">
        <f t="shared" si="2"/>
        <v/>
      </c>
      <c r="AK397" s="622"/>
      <c r="AL397" s="622"/>
      <c r="AM397" s="514"/>
      <c r="AN397" s="514"/>
      <c r="AO397" s="514"/>
      <c r="AP397" s="514"/>
      <c r="AQ397" s="514"/>
      <c r="AR397" s="514"/>
      <c r="AS397" s="514"/>
      <c r="AT397" s="514"/>
      <c r="AU397" s="2"/>
      <c r="AV397" s="2"/>
      <c r="AW397" s="2"/>
      <c r="AX397" s="2"/>
      <c r="AY397" s="2"/>
      <c r="AZ397" s="2"/>
    </row>
    <row r="398" ht="30.0" customHeight="1">
      <c r="A398" s="645">
        <v>385.0</v>
      </c>
      <c r="B398" s="646" t="str">
        <f>IF('基本情報入力シート'!C423="","",'基本情報入力シート'!C423)</f>
        <v/>
      </c>
      <c r="C398" s="40"/>
      <c r="D398" s="40"/>
      <c r="E398" s="40"/>
      <c r="F398" s="40"/>
      <c r="G398" s="40"/>
      <c r="H398" s="40"/>
      <c r="I398" s="56"/>
      <c r="J398" s="647" t="str">
        <f>IF('基本情報入力シート'!M423="","",'基本情報入力シート'!M423)</f>
        <v/>
      </c>
      <c r="K398" s="647" t="str">
        <f>IF('基本情報入力シート'!R423="","",'基本情報入力シート'!R423)</f>
        <v/>
      </c>
      <c r="L398" s="647" t="str">
        <f>IF('基本情報入力シート'!W423="","",'基本情報入力シート'!W423)</f>
        <v/>
      </c>
      <c r="M398" s="647" t="str">
        <f>IF('基本情報入力シート'!X423="","",'基本情報入力シート'!X423)</f>
        <v/>
      </c>
      <c r="N398" s="648" t="str">
        <f>IF('基本情報入力シート'!Y423="","",'基本情報入力シート'!Y423)</f>
        <v/>
      </c>
      <c r="O398" s="649"/>
      <c r="P398" s="650"/>
      <c r="Q398" s="651"/>
      <c r="R398" s="56"/>
      <c r="S398" s="652" t="str">
        <f>IFERROR(ROUNDDOWN(Q398*VLOOKUP(N398,'【参考】数式用'!$AR$2:$AW$50,MATCH(P398,'【参考】数式用'!$AT$4:$AW$4)+2,FALSE)*0.5, 0), "")</f>
        <v/>
      </c>
      <c r="T398" s="653"/>
      <c r="U398" s="654" t="str">
        <f>IFERROR(IF(AG398&lt;&gt;"",Q398*VLOOKUP(N398,'【参考】数式用'!$AG$2:$AL$50,MATCH(P398,'【参考】数式用'!$AI$4:$AL$4,0)+2,0), ""), "")</f>
        <v/>
      </c>
      <c r="V398" s="655"/>
      <c r="W398" s="656"/>
      <c r="X398" s="41"/>
      <c r="Y398" s="657"/>
      <c r="Z398" s="658"/>
      <c r="AA398" s="654" t="str">
        <f>IFERROR(IF(Y398="ー", "", ROUNDDOWN(Z398*VLOOKUP(N398,'【参考】数式用'!$AR$2:$AW$50,MATCH(Y398,'【参考】数式用'!$AT$4:$AW$4)+2,FALSE)*0.5, 0)), "")</f>
        <v/>
      </c>
      <c r="AB398" s="659"/>
      <c r="AC398" s="651" t="str">
        <f>IFERROR(IF(AG398&lt;&gt;"",Z398*VLOOKUP(N398,'【参考】数式用'!$AG$2:$AL$50,MATCH(Y398,'【参考】数式用'!$AI$4:$AL$4,0)+2,0), ""), "")</f>
        <v/>
      </c>
      <c r="AD398" s="56"/>
      <c r="AE398" s="660"/>
      <c r="AF398" s="661"/>
      <c r="AG398" s="618" t="str">
        <f>IFERROR(VLOOKUP(O398, '【参考】数式用'!$AY$5:$AY$13, 1, FALSE), "")</f>
        <v/>
      </c>
      <c r="AH398" s="619" t="str">
        <f>IFERROR(VLOOKUP(N398, '【参考】数式用'!$BA$2:$BB$50, 2, FALSE), "")</f>
        <v/>
      </c>
      <c r="AI398" s="620" t="str">
        <f t="shared" si="1"/>
        <v/>
      </c>
      <c r="AJ398" s="621" t="str">
        <f t="shared" si="2"/>
        <v/>
      </c>
      <c r="AK398" s="622"/>
      <c r="AL398" s="622"/>
      <c r="AM398" s="514"/>
      <c r="AN398" s="514"/>
      <c r="AO398" s="514"/>
      <c r="AP398" s="514"/>
      <c r="AQ398" s="514"/>
      <c r="AR398" s="514"/>
      <c r="AS398" s="514"/>
      <c r="AT398" s="514"/>
      <c r="AU398" s="2"/>
      <c r="AV398" s="2"/>
      <c r="AW398" s="2"/>
      <c r="AX398" s="2"/>
      <c r="AY398" s="2"/>
      <c r="AZ398" s="2"/>
    </row>
    <row r="399" ht="30.0" customHeight="1">
      <c r="A399" s="645">
        <v>386.0</v>
      </c>
      <c r="B399" s="646" t="str">
        <f>IF('基本情報入力シート'!C424="","",'基本情報入力シート'!C424)</f>
        <v/>
      </c>
      <c r="C399" s="40"/>
      <c r="D399" s="40"/>
      <c r="E399" s="40"/>
      <c r="F399" s="40"/>
      <c r="G399" s="40"/>
      <c r="H399" s="40"/>
      <c r="I399" s="56"/>
      <c r="J399" s="647" t="str">
        <f>IF('基本情報入力シート'!M424="","",'基本情報入力シート'!M424)</f>
        <v/>
      </c>
      <c r="K399" s="647" t="str">
        <f>IF('基本情報入力シート'!R424="","",'基本情報入力シート'!R424)</f>
        <v/>
      </c>
      <c r="L399" s="647" t="str">
        <f>IF('基本情報入力シート'!W424="","",'基本情報入力シート'!W424)</f>
        <v/>
      </c>
      <c r="M399" s="647" t="str">
        <f>IF('基本情報入力シート'!X424="","",'基本情報入力シート'!X424)</f>
        <v/>
      </c>
      <c r="N399" s="648" t="str">
        <f>IF('基本情報入力シート'!Y424="","",'基本情報入力シート'!Y424)</f>
        <v/>
      </c>
      <c r="O399" s="649"/>
      <c r="P399" s="650"/>
      <c r="Q399" s="651"/>
      <c r="R399" s="56"/>
      <c r="S399" s="652" t="str">
        <f>IFERROR(ROUNDDOWN(Q399*VLOOKUP(N399,'【参考】数式用'!$AR$2:$AW$50,MATCH(P399,'【参考】数式用'!$AT$4:$AW$4)+2,FALSE)*0.5, 0), "")</f>
        <v/>
      </c>
      <c r="T399" s="653"/>
      <c r="U399" s="654" t="str">
        <f>IFERROR(IF(AG399&lt;&gt;"",Q399*VLOOKUP(N399,'【参考】数式用'!$AG$2:$AL$50,MATCH(P399,'【参考】数式用'!$AI$4:$AL$4,0)+2,0), ""), "")</f>
        <v/>
      </c>
      <c r="V399" s="655"/>
      <c r="W399" s="656"/>
      <c r="X399" s="41"/>
      <c r="Y399" s="657"/>
      <c r="Z399" s="658"/>
      <c r="AA399" s="654" t="str">
        <f>IFERROR(IF(Y399="ー", "", ROUNDDOWN(Z399*VLOOKUP(N399,'【参考】数式用'!$AR$2:$AW$50,MATCH(Y399,'【参考】数式用'!$AT$4:$AW$4)+2,FALSE)*0.5, 0)), "")</f>
        <v/>
      </c>
      <c r="AB399" s="659"/>
      <c r="AC399" s="651" t="str">
        <f>IFERROR(IF(AG399&lt;&gt;"",Z399*VLOOKUP(N399,'【参考】数式用'!$AG$2:$AL$50,MATCH(Y399,'【参考】数式用'!$AI$4:$AL$4,0)+2,0), ""), "")</f>
        <v/>
      </c>
      <c r="AD399" s="56"/>
      <c r="AE399" s="660"/>
      <c r="AF399" s="661"/>
      <c r="AG399" s="618" t="str">
        <f>IFERROR(VLOOKUP(O399, '【参考】数式用'!$AY$5:$AY$13, 1, FALSE), "")</f>
        <v/>
      </c>
      <c r="AH399" s="619" t="str">
        <f>IFERROR(VLOOKUP(N399, '【参考】数式用'!$BA$2:$BB$50, 2, FALSE), "")</f>
        <v/>
      </c>
      <c r="AI399" s="620" t="str">
        <f t="shared" si="1"/>
        <v/>
      </c>
      <c r="AJ399" s="621" t="str">
        <f t="shared" si="2"/>
        <v/>
      </c>
      <c r="AK399" s="622"/>
      <c r="AL399" s="622"/>
      <c r="AM399" s="514"/>
      <c r="AN399" s="514"/>
      <c r="AO399" s="514"/>
      <c r="AP399" s="514"/>
      <c r="AQ399" s="514"/>
      <c r="AR399" s="514"/>
      <c r="AS399" s="514"/>
      <c r="AT399" s="514"/>
      <c r="AU399" s="2"/>
      <c r="AV399" s="2"/>
      <c r="AW399" s="2"/>
      <c r="AX399" s="2"/>
      <c r="AY399" s="2"/>
      <c r="AZ399" s="2"/>
    </row>
    <row r="400" ht="30.0" customHeight="1">
      <c r="A400" s="645">
        <v>387.0</v>
      </c>
      <c r="B400" s="646" t="str">
        <f>IF('基本情報入力シート'!C425="","",'基本情報入力シート'!C425)</f>
        <v/>
      </c>
      <c r="C400" s="40"/>
      <c r="D400" s="40"/>
      <c r="E400" s="40"/>
      <c r="F400" s="40"/>
      <c r="G400" s="40"/>
      <c r="H400" s="40"/>
      <c r="I400" s="56"/>
      <c r="J400" s="647" t="str">
        <f>IF('基本情報入力シート'!M425="","",'基本情報入力シート'!M425)</f>
        <v/>
      </c>
      <c r="K400" s="647" t="str">
        <f>IF('基本情報入力シート'!R425="","",'基本情報入力シート'!R425)</f>
        <v/>
      </c>
      <c r="L400" s="647" t="str">
        <f>IF('基本情報入力シート'!W425="","",'基本情報入力シート'!W425)</f>
        <v/>
      </c>
      <c r="M400" s="647" t="str">
        <f>IF('基本情報入力シート'!X425="","",'基本情報入力シート'!X425)</f>
        <v/>
      </c>
      <c r="N400" s="648" t="str">
        <f>IF('基本情報入力シート'!Y425="","",'基本情報入力シート'!Y425)</f>
        <v/>
      </c>
      <c r="O400" s="649"/>
      <c r="P400" s="650"/>
      <c r="Q400" s="651"/>
      <c r="R400" s="56"/>
      <c r="S400" s="652" t="str">
        <f>IFERROR(ROUNDDOWN(Q400*VLOOKUP(N400,'【参考】数式用'!$AR$2:$AW$50,MATCH(P400,'【参考】数式用'!$AT$4:$AW$4)+2,FALSE)*0.5, 0), "")</f>
        <v/>
      </c>
      <c r="T400" s="653"/>
      <c r="U400" s="654" t="str">
        <f>IFERROR(IF(AG400&lt;&gt;"",Q400*VLOOKUP(N400,'【参考】数式用'!$AG$2:$AL$50,MATCH(P400,'【参考】数式用'!$AI$4:$AL$4,0)+2,0), ""), "")</f>
        <v/>
      </c>
      <c r="V400" s="655"/>
      <c r="W400" s="656"/>
      <c r="X400" s="41"/>
      <c r="Y400" s="657"/>
      <c r="Z400" s="658"/>
      <c r="AA400" s="654" t="str">
        <f>IFERROR(IF(Y400="ー", "", ROUNDDOWN(Z400*VLOOKUP(N400,'【参考】数式用'!$AR$2:$AW$50,MATCH(Y400,'【参考】数式用'!$AT$4:$AW$4)+2,FALSE)*0.5, 0)), "")</f>
        <v/>
      </c>
      <c r="AB400" s="659"/>
      <c r="AC400" s="651" t="str">
        <f>IFERROR(IF(AG400&lt;&gt;"",Z400*VLOOKUP(N400,'【参考】数式用'!$AG$2:$AL$50,MATCH(Y400,'【参考】数式用'!$AI$4:$AL$4,0)+2,0), ""), "")</f>
        <v/>
      </c>
      <c r="AD400" s="56"/>
      <c r="AE400" s="660"/>
      <c r="AF400" s="661"/>
      <c r="AG400" s="618" t="str">
        <f>IFERROR(VLOOKUP(O400, '【参考】数式用'!$AY$5:$AY$13, 1, FALSE), "")</f>
        <v/>
      </c>
      <c r="AH400" s="619" t="str">
        <f>IFERROR(VLOOKUP(N400, '【参考】数式用'!$BA$2:$BB$50, 2, FALSE), "")</f>
        <v/>
      </c>
      <c r="AI400" s="620" t="str">
        <f t="shared" si="1"/>
        <v/>
      </c>
      <c r="AJ400" s="621" t="str">
        <f t="shared" si="2"/>
        <v/>
      </c>
      <c r="AK400" s="622"/>
      <c r="AL400" s="622"/>
      <c r="AM400" s="514"/>
      <c r="AN400" s="514"/>
      <c r="AO400" s="514"/>
      <c r="AP400" s="514"/>
      <c r="AQ400" s="514"/>
      <c r="AR400" s="514"/>
      <c r="AS400" s="514"/>
      <c r="AT400" s="514"/>
      <c r="AU400" s="2"/>
      <c r="AV400" s="2"/>
      <c r="AW400" s="2"/>
      <c r="AX400" s="2"/>
      <c r="AY400" s="2"/>
      <c r="AZ400" s="2"/>
    </row>
    <row r="401" ht="30.0" customHeight="1">
      <c r="A401" s="645">
        <v>388.0</v>
      </c>
      <c r="B401" s="646" t="str">
        <f>IF('基本情報入力シート'!C426="","",'基本情報入力シート'!C426)</f>
        <v/>
      </c>
      <c r="C401" s="40"/>
      <c r="D401" s="40"/>
      <c r="E401" s="40"/>
      <c r="F401" s="40"/>
      <c r="G401" s="40"/>
      <c r="H401" s="40"/>
      <c r="I401" s="56"/>
      <c r="J401" s="647" t="str">
        <f>IF('基本情報入力シート'!M426="","",'基本情報入力シート'!M426)</f>
        <v/>
      </c>
      <c r="K401" s="647" t="str">
        <f>IF('基本情報入力シート'!R426="","",'基本情報入力シート'!R426)</f>
        <v/>
      </c>
      <c r="L401" s="647" t="str">
        <f>IF('基本情報入力シート'!W426="","",'基本情報入力シート'!W426)</f>
        <v/>
      </c>
      <c r="M401" s="647" t="str">
        <f>IF('基本情報入力シート'!X426="","",'基本情報入力シート'!X426)</f>
        <v/>
      </c>
      <c r="N401" s="648" t="str">
        <f>IF('基本情報入力シート'!Y426="","",'基本情報入力シート'!Y426)</f>
        <v/>
      </c>
      <c r="O401" s="649"/>
      <c r="P401" s="650"/>
      <c r="Q401" s="651"/>
      <c r="R401" s="56"/>
      <c r="S401" s="652" t="str">
        <f>IFERROR(ROUNDDOWN(Q401*VLOOKUP(N401,'【参考】数式用'!$AR$2:$AW$50,MATCH(P401,'【参考】数式用'!$AT$4:$AW$4)+2,FALSE)*0.5, 0), "")</f>
        <v/>
      </c>
      <c r="T401" s="653"/>
      <c r="U401" s="654" t="str">
        <f>IFERROR(IF(AG401&lt;&gt;"",Q401*VLOOKUP(N401,'【参考】数式用'!$AG$2:$AL$50,MATCH(P401,'【参考】数式用'!$AI$4:$AL$4,0)+2,0), ""), "")</f>
        <v/>
      </c>
      <c r="V401" s="655"/>
      <c r="W401" s="656"/>
      <c r="X401" s="41"/>
      <c r="Y401" s="657"/>
      <c r="Z401" s="658"/>
      <c r="AA401" s="654" t="str">
        <f>IFERROR(IF(Y401="ー", "", ROUNDDOWN(Z401*VLOOKUP(N401,'【参考】数式用'!$AR$2:$AW$50,MATCH(Y401,'【参考】数式用'!$AT$4:$AW$4)+2,FALSE)*0.5, 0)), "")</f>
        <v/>
      </c>
      <c r="AB401" s="659"/>
      <c r="AC401" s="651" t="str">
        <f>IFERROR(IF(AG401&lt;&gt;"",Z401*VLOOKUP(N401,'【参考】数式用'!$AG$2:$AL$50,MATCH(Y401,'【参考】数式用'!$AI$4:$AL$4,0)+2,0), ""), "")</f>
        <v/>
      </c>
      <c r="AD401" s="56"/>
      <c r="AE401" s="660"/>
      <c r="AF401" s="661"/>
      <c r="AG401" s="618" t="str">
        <f>IFERROR(VLOOKUP(O401, '【参考】数式用'!$AY$5:$AY$13, 1, FALSE), "")</f>
        <v/>
      </c>
      <c r="AH401" s="619" t="str">
        <f>IFERROR(VLOOKUP(N401, '【参考】数式用'!$BA$2:$BB$50, 2, FALSE), "")</f>
        <v/>
      </c>
      <c r="AI401" s="620" t="str">
        <f t="shared" si="1"/>
        <v/>
      </c>
      <c r="AJ401" s="621" t="str">
        <f t="shared" si="2"/>
        <v/>
      </c>
      <c r="AK401" s="622"/>
      <c r="AL401" s="622"/>
      <c r="AM401" s="514"/>
      <c r="AN401" s="514"/>
      <c r="AO401" s="514"/>
      <c r="AP401" s="514"/>
      <c r="AQ401" s="514"/>
      <c r="AR401" s="514"/>
      <c r="AS401" s="514"/>
      <c r="AT401" s="514"/>
      <c r="AU401" s="2"/>
      <c r="AV401" s="2"/>
      <c r="AW401" s="2"/>
      <c r="AX401" s="2"/>
      <c r="AY401" s="2"/>
      <c r="AZ401" s="2"/>
    </row>
    <row r="402" ht="30.0" customHeight="1">
      <c r="A402" s="645">
        <v>389.0</v>
      </c>
      <c r="B402" s="646" t="str">
        <f>IF('基本情報入力シート'!C427="","",'基本情報入力シート'!C427)</f>
        <v/>
      </c>
      <c r="C402" s="40"/>
      <c r="D402" s="40"/>
      <c r="E402" s="40"/>
      <c r="F402" s="40"/>
      <c r="G402" s="40"/>
      <c r="H402" s="40"/>
      <c r="I402" s="56"/>
      <c r="J402" s="647" t="str">
        <f>IF('基本情報入力シート'!M427="","",'基本情報入力シート'!M427)</f>
        <v/>
      </c>
      <c r="K402" s="647" t="str">
        <f>IF('基本情報入力シート'!R427="","",'基本情報入力シート'!R427)</f>
        <v/>
      </c>
      <c r="L402" s="647" t="str">
        <f>IF('基本情報入力シート'!W427="","",'基本情報入力シート'!W427)</f>
        <v/>
      </c>
      <c r="M402" s="647" t="str">
        <f>IF('基本情報入力シート'!X427="","",'基本情報入力シート'!X427)</f>
        <v/>
      </c>
      <c r="N402" s="648" t="str">
        <f>IF('基本情報入力シート'!Y427="","",'基本情報入力シート'!Y427)</f>
        <v/>
      </c>
      <c r="O402" s="649"/>
      <c r="P402" s="650"/>
      <c r="Q402" s="651"/>
      <c r="R402" s="56"/>
      <c r="S402" s="652" t="str">
        <f>IFERROR(ROUNDDOWN(Q402*VLOOKUP(N402,'【参考】数式用'!$AR$2:$AW$50,MATCH(P402,'【参考】数式用'!$AT$4:$AW$4)+2,FALSE)*0.5, 0), "")</f>
        <v/>
      </c>
      <c r="T402" s="653"/>
      <c r="U402" s="654" t="str">
        <f>IFERROR(IF(AG402&lt;&gt;"",Q402*VLOOKUP(N402,'【参考】数式用'!$AG$2:$AL$50,MATCH(P402,'【参考】数式用'!$AI$4:$AL$4,0)+2,0), ""), "")</f>
        <v/>
      </c>
      <c r="V402" s="655"/>
      <c r="W402" s="656"/>
      <c r="X402" s="41"/>
      <c r="Y402" s="657"/>
      <c r="Z402" s="658"/>
      <c r="AA402" s="654" t="str">
        <f>IFERROR(IF(Y402="ー", "", ROUNDDOWN(Z402*VLOOKUP(N402,'【参考】数式用'!$AR$2:$AW$50,MATCH(Y402,'【参考】数式用'!$AT$4:$AW$4)+2,FALSE)*0.5, 0)), "")</f>
        <v/>
      </c>
      <c r="AB402" s="659"/>
      <c r="AC402" s="651" t="str">
        <f>IFERROR(IF(AG402&lt;&gt;"",Z402*VLOOKUP(N402,'【参考】数式用'!$AG$2:$AL$50,MATCH(Y402,'【参考】数式用'!$AI$4:$AL$4,0)+2,0), ""), "")</f>
        <v/>
      </c>
      <c r="AD402" s="56"/>
      <c r="AE402" s="660"/>
      <c r="AF402" s="661"/>
      <c r="AG402" s="618" t="str">
        <f>IFERROR(VLOOKUP(O402, '【参考】数式用'!$AY$5:$AY$13, 1, FALSE), "")</f>
        <v/>
      </c>
      <c r="AH402" s="619" t="str">
        <f>IFERROR(VLOOKUP(N402, '【参考】数式用'!$BA$2:$BB$50, 2, FALSE), "")</f>
        <v/>
      </c>
      <c r="AI402" s="620" t="str">
        <f t="shared" si="1"/>
        <v/>
      </c>
      <c r="AJ402" s="621" t="str">
        <f t="shared" si="2"/>
        <v/>
      </c>
      <c r="AK402" s="622"/>
      <c r="AL402" s="622"/>
      <c r="AM402" s="514"/>
      <c r="AN402" s="514"/>
      <c r="AO402" s="514"/>
      <c r="AP402" s="514"/>
      <c r="AQ402" s="514"/>
      <c r="AR402" s="514"/>
      <c r="AS402" s="514"/>
      <c r="AT402" s="514"/>
      <c r="AU402" s="2"/>
      <c r="AV402" s="2"/>
      <c r="AW402" s="2"/>
      <c r="AX402" s="2"/>
      <c r="AY402" s="2"/>
      <c r="AZ402" s="2"/>
    </row>
    <row r="403" ht="30.0" customHeight="1">
      <c r="A403" s="645">
        <v>390.0</v>
      </c>
      <c r="B403" s="646" t="str">
        <f>IF('基本情報入力シート'!C428="","",'基本情報入力シート'!C428)</f>
        <v/>
      </c>
      <c r="C403" s="40"/>
      <c r="D403" s="40"/>
      <c r="E403" s="40"/>
      <c r="F403" s="40"/>
      <c r="G403" s="40"/>
      <c r="H403" s="40"/>
      <c r="I403" s="56"/>
      <c r="J403" s="647" t="str">
        <f>IF('基本情報入力シート'!M428="","",'基本情報入力シート'!M428)</f>
        <v/>
      </c>
      <c r="K403" s="647" t="str">
        <f>IF('基本情報入力シート'!R428="","",'基本情報入力シート'!R428)</f>
        <v/>
      </c>
      <c r="L403" s="647" t="str">
        <f>IF('基本情報入力シート'!W428="","",'基本情報入力シート'!W428)</f>
        <v/>
      </c>
      <c r="M403" s="647" t="str">
        <f>IF('基本情報入力シート'!X428="","",'基本情報入力シート'!X428)</f>
        <v/>
      </c>
      <c r="N403" s="648" t="str">
        <f>IF('基本情報入力シート'!Y428="","",'基本情報入力シート'!Y428)</f>
        <v/>
      </c>
      <c r="O403" s="649"/>
      <c r="P403" s="650"/>
      <c r="Q403" s="651"/>
      <c r="R403" s="56"/>
      <c r="S403" s="652" t="str">
        <f>IFERROR(ROUNDDOWN(Q403*VLOOKUP(N403,'【参考】数式用'!$AR$2:$AW$50,MATCH(P403,'【参考】数式用'!$AT$4:$AW$4)+2,FALSE)*0.5, 0), "")</f>
        <v/>
      </c>
      <c r="T403" s="653"/>
      <c r="U403" s="654" t="str">
        <f>IFERROR(IF(AG403&lt;&gt;"",Q403*VLOOKUP(N403,'【参考】数式用'!$AG$2:$AL$50,MATCH(P403,'【参考】数式用'!$AI$4:$AL$4,0)+2,0), ""), "")</f>
        <v/>
      </c>
      <c r="V403" s="655"/>
      <c r="W403" s="656"/>
      <c r="X403" s="41"/>
      <c r="Y403" s="657"/>
      <c r="Z403" s="658"/>
      <c r="AA403" s="654" t="str">
        <f>IFERROR(IF(Y403="ー", "", ROUNDDOWN(Z403*VLOOKUP(N403,'【参考】数式用'!$AR$2:$AW$50,MATCH(Y403,'【参考】数式用'!$AT$4:$AW$4)+2,FALSE)*0.5, 0)), "")</f>
        <v/>
      </c>
      <c r="AB403" s="659"/>
      <c r="AC403" s="651" t="str">
        <f>IFERROR(IF(AG403&lt;&gt;"",Z403*VLOOKUP(N403,'【参考】数式用'!$AG$2:$AL$50,MATCH(Y403,'【参考】数式用'!$AI$4:$AL$4,0)+2,0), ""), "")</f>
        <v/>
      </c>
      <c r="AD403" s="56"/>
      <c r="AE403" s="660"/>
      <c r="AF403" s="661"/>
      <c r="AG403" s="618" t="str">
        <f>IFERROR(VLOOKUP(O403, '【参考】数式用'!$AY$5:$AY$13, 1, FALSE), "")</f>
        <v/>
      </c>
      <c r="AH403" s="619" t="str">
        <f>IFERROR(VLOOKUP(N403, '【参考】数式用'!$BA$2:$BB$50, 2, FALSE), "")</f>
        <v/>
      </c>
      <c r="AI403" s="620" t="str">
        <f t="shared" si="1"/>
        <v/>
      </c>
      <c r="AJ403" s="621" t="str">
        <f t="shared" si="2"/>
        <v/>
      </c>
      <c r="AK403" s="622"/>
      <c r="AL403" s="622"/>
      <c r="AM403" s="514"/>
      <c r="AN403" s="514"/>
      <c r="AO403" s="514"/>
      <c r="AP403" s="514"/>
      <c r="AQ403" s="514"/>
      <c r="AR403" s="514"/>
      <c r="AS403" s="514"/>
      <c r="AT403" s="514"/>
      <c r="AU403" s="2"/>
      <c r="AV403" s="2"/>
      <c r="AW403" s="2"/>
      <c r="AX403" s="2"/>
      <c r="AY403" s="2"/>
      <c r="AZ403" s="2"/>
    </row>
    <row r="404" ht="30.0" customHeight="1">
      <c r="A404" s="645">
        <v>391.0</v>
      </c>
      <c r="B404" s="646" t="str">
        <f>IF('基本情報入力シート'!C429="","",'基本情報入力シート'!C429)</f>
        <v/>
      </c>
      <c r="C404" s="40"/>
      <c r="D404" s="40"/>
      <c r="E404" s="40"/>
      <c r="F404" s="40"/>
      <c r="G404" s="40"/>
      <c r="H404" s="40"/>
      <c r="I404" s="56"/>
      <c r="J404" s="647" t="str">
        <f>IF('基本情報入力シート'!M429="","",'基本情報入力シート'!M429)</f>
        <v/>
      </c>
      <c r="K404" s="647" t="str">
        <f>IF('基本情報入力シート'!R429="","",'基本情報入力シート'!R429)</f>
        <v/>
      </c>
      <c r="L404" s="647" t="str">
        <f>IF('基本情報入力シート'!W429="","",'基本情報入力シート'!W429)</f>
        <v/>
      </c>
      <c r="M404" s="647" t="str">
        <f>IF('基本情報入力シート'!X429="","",'基本情報入力シート'!X429)</f>
        <v/>
      </c>
      <c r="N404" s="648" t="str">
        <f>IF('基本情報入力シート'!Y429="","",'基本情報入力シート'!Y429)</f>
        <v/>
      </c>
      <c r="O404" s="649"/>
      <c r="P404" s="650"/>
      <c r="Q404" s="651"/>
      <c r="R404" s="56"/>
      <c r="S404" s="652" t="str">
        <f>IFERROR(ROUNDDOWN(Q404*VLOOKUP(N404,'【参考】数式用'!$AR$2:$AW$50,MATCH(P404,'【参考】数式用'!$AT$4:$AW$4)+2,FALSE)*0.5, 0), "")</f>
        <v/>
      </c>
      <c r="T404" s="653"/>
      <c r="U404" s="654" t="str">
        <f>IFERROR(IF(AG404&lt;&gt;"",Q404*VLOOKUP(N404,'【参考】数式用'!$AG$2:$AL$50,MATCH(P404,'【参考】数式用'!$AI$4:$AL$4,0)+2,0), ""), "")</f>
        <v/>
      </c>
      <c r="V404" s="655"/>
      <c r="W404" s="656"/>
      <c r="X404" s="41"/>
      <c r="Y404" s="657"/>
      <c r="Z404" s="658"/>
      <c r="AA404" s="654" t="str">
        <f>IFERROR(IF(Y404="ー", "", ROUNDDOWN(Z404*VLOOKUP(N404,'【参考】数式用'!$AR$2:$AW$50,MATCH(Y404,'【参考】数式用'!$AT$4:$AW$4)+2,FALSE)*0.5, 0)), "")</f>
        <v/>
      </c>
      <c r="AB404" s="659"/>
      <c r="AC404" s="651" t="str">
        <f>IFERROR(IF(AG404&lt;&gt;"",Z404*VLOOKUP(N404,'【参考】数式用'!$AG$2:$AL$50,MATCH(Y404,'【参考】数式用'!$AI$4:$AL$4,0)+2,0), ""), "")</f>
        <v/>
      </c>
      <c r="AD404" s="56"/>
      <c r="AE404" s="660"/>
      <c r="AF404" s="661"/>
      <c r="AG404" s="618" t="str">
        <f>IFERROR(VLOOKUP(O404, '【参考】数式用'!$AY$5:$AY$13, 1, FALSE), "")</f>
        <v/>
      </c>
      <c r="AH404" s="619" t="str">
        <f>IFERROR(VLOOKUP(N404, '【参考】数式用'!$BA$2:$BB$50, 2, FALSE), "")</f>
        <v/>
      </c>
      <c r="AI404" s="620" t="str">
        <f t="shared" si="1"/>
        <v/>
      </c>
      <c r="AJ404" s="621" t="str">
        <f t="shared" si="2"/>
        <v/>
      </c>
      <c r="AK404" s="622"/>
      <c r="AL404" s="622"/>
      <c r="AM404" s="514"/>
      <c r="AN404" s="514"/>
      <c r="AO404" s="514"/>
      <c r="AP404" s="514"/>
      <c r="AQ404" s="514"/>
      <c r="AR404" s="514"/>
      <c r="AS404" s="514"/>
      <c r="AT404" s="514"/>
      <c r="AU404" s="2"/>
      <c r="AV404" s="2"/>
      <c r="AW404" s="2"/>
      <c r="AX404" s="2"/>
      <c r="AY404" s="2"/>
      <c r="AZ404" s="2"/>
    </row>
    <row r="405" ht="30.0" customHeight="1">
      <c r="A405" s="645">
        <v>392.0</v>
      </c>
      <c r="B405" s="646" t="str">
        <f>IF('基本情報入力シート'!C430="","",'基本情報入力シート'!C430)</f>
        <v/>
      </c>
      <c r="C405" s="40"/>
      <c r="D405" s="40"/>
      <c r="E405" s="40"/>
      <c r="F405" s="40"/>
      <c r="G405" s="40"/>
      <c r="H405" s="40"/>
      <c r="I405" s="56"/>
      <c r="J405" s="647" t="str">
        <f>IF('基本情報入力シート'!M430="","",'基本情報入力シート'!M430)</f>
        <v/>
      </c>
      <c r="K405" s="647" t="str">
        <f>IF('基本情報入力シート'!R430="","",'基本情報入力シート'!R430)</f>
        <v/>
      </c>
      <c r="L405" s="647" t="str">
        <f>IF('基本情報入力シート'!W430="","",'基本情報入力シート'!W430)</f>
        <v/>
      </c>
      <c r="M405" s="647" t="str">
        <f>IF('基本情報入力シート'!X430="","",'基本情報入力シート'!X430)</f>
        <v/>
      </c>
      <c r="N405" s="648" t="str">
        <f>IF('基本情報入力シート'!Y430="","",'基本情報入力シート'!Y430)</f>
        <v/>
      </c>
      <c r="O405" s="649"/>
      <c r="P405" s="650"/>
      <c r="Q405" s="651"/>
      <c r="R405" s="56"/>
      <c r="S405" s="652" t="str">
        <f>IFERROR(ROUNDDOWN(Q405*VLOOKUP(N405,'【参考】数式用'!$AR$2:$AW$50,MATCH(P405,'【参考】数式用'!$AT$4:$AW$4)+2,FALSE)*0.5, 0), "")</f>
        <v/>
      </c>
      <c r="T405" s="653"/>
      <c r="U405" s="654" t="str">
        <f>IFERROR(IF(AG405&lt;&gt;"",Q405*VLOOKUP(N405,'【参考】数式用'!$AG$2:$AL$50,MATCH(P405,'【参考】数式用'!$AI$4:$AL$4,0)+2,0), ""), "")</f>
        <v/>
      </c>
      <c r="V405" s="655"/>
      <c r="W405" s="656"/>
      <c r="X405" s="41"/>
      <c r="Y405" s="657"/>
      <c r="Z405" s="658"/>
      <c r="AA405" s="654" t="str">
        <f>IFERROR(IF(Y405="ー", "", ROUNDDOWN(Z405*VLOOKUP(N405,'【参考】数式用'!$AR$2:$AW$50,MATCH(Y405,'【参考】数式用'!$AT$4:$AW$4)+2,FALSE)*0.5, 0)), "")</f>
        <v/>
      </c>
      <c r="AB405" s="659"/>
      <c r="AC405" s="651" t="str">
        <f>IFERROR(IF(AG405&lt;&gt;"",Z405*VLOOKUP(N405,'【参考】数式用'!$AG$2:$AL$50,MATCH(Y405,'【参考】数式用'!$AI$4:$AL$4,0)+2,0), ""), "")</f>
        <v/>
      </c>
      <c r="AD405" s="56"/>
      <c r="AE405" s="660"/>
      <c r="AF405" s="661"/>
      <c r="AG405" s="618" t="str">
        <f>IFERROR(VLOOKUP(O405, '【参考】数式用'!$AY$5:$AY$13, 1, FALSE), "")</f>
        <v/>
      </c>
      <c r="AH405" s="619" t="str">
        <f>IFERROR(VLOOKUP(N405, '【参考】数式用'!$BA$2:$BB$50, 2, FALSE), "")</f>
        <v/>
      </c>
      <c r="AI405" s="620" t="str">
        <f t="shared" si="1"/>
        <v/>
      </c>
      <c r="AJ405" s="621" t="str">
        <f t="shared" si="2"/>
        <v/>
      </c>
      <c r="AK405" s="622"/>
      <c r="AL405" s="622"/>
      <c r="AM405" s="514"/>
      <c r="AN405" s="514"/>
      <c r="AO405" s="514"/>
      <c r="AP405" s="514"/>
      <c r="AQ405" s="514"/>
      <c r="AR405" s="514"/>
      <c r="AS405" s="514"/>
      <c r="AT405" s="514"/>
      <c r="AU405" s="2"/>
      <c r="AV405" s="2"/>
      <c r="AW405" s="2"/>
      <c r="AX405" s="2"/>
      <c r="AY405" s="2"/>
      <c r="AZ405" s="2"/>
    </row>
    <row r="406" ht="30.0" customHeight="1">
      <c r="A406" s="645">
        <v>393.0</v>
      </c>
      <c r="B406" s="646" t="str">
        <f>IF('基本情報入力シート'!C431="","",'基本情報入力シート'!C431)</f>
        <v/>
      </c>
      <c r="C406" s="40"/>
      <c r="D406" s="40"/>
      <c r="E406" s="40"/>
      <c r="F406" s="40"/>
      <c r="G406" s="40"/>
      <c r="H406" s="40"/>
      <c r="I406" s="56"/>
      <c r="J406" s="647" t="str">
        <f>IF('基本情報入力シート'!M431="","",'基本情報入力シート'!M431)</f>
        <v/>
      </c>
      <c r="K406" s="647" t="str">
        <f>IF('基本情報入力シート'!R431="","",'基本情報入力シート'!R431)</f>
        <v/>
      </c>
      <c r="L406" s="647" t="str">
        <f>IF('基本情報入力シート'!W431="","",'基本情報入力シート'!W431)</f>
        <v/>
      </c>
      <c r="M406" s="647" t="str">
        <f>IF('基本情報入力シート'!X431="","",'基本情報入力シート'!X431)</f>
        <v/>
      </c>
      <c r="N406" s="648" t="str">
        <f>IF('基本情報入力シート'!Y431="","",'基本情報入力シート'!Y431)</f>
        <v/>
      </c>
      <c r="O406" s="649"/>
      <c r="P406" s="650"/>
      <c r="Q406" s="651"/>
      <c r="R406" s="56"/>
      <c r="S406" s="652" t="str">
        <f>IFERROR(ROUNDDOWN(Q406*VLOOKUP(N406,'【参考】数式用'!$AR$2:$AW$50,MATCH(P406,'【参考】数式用'!$AT$4:$AW$4)+2,FALSE)*0.5, 0), "")</f>
        <v/>
      </c>
      <c r="T406" s="653"/>
      <c r="U406" s="654" t="str">
        <f>IFERROR(IF(AG406&lt;&gt;"",Q406*VLOOKUP(N406,'【参考】数式用'!$AG$2:$AL$50,MATCH(P406,'【参考】数式用'!$AI$4:$AL$4,0)+2,0), ""), "")</f>
        <v/>
      </c>
      <c r="V406" s="655"/>
      <c r="W406" s="656"/>
      <c r="X406" s="41"/>
      <c r="Y406" s="657"/>
      <c r="Z406" s="658"/>
      <c r="AA406" s="654" t="str">
        <f>IFERROR(IF(Y406="ー", "", ROUNDDOWN(Z406*VLOOKUP(N406,'【参考】数式用'!$AR$2:$AW$50,MATCH(Y406,'【参考】数式用'!$AT$4:$AW$4)+2,FALSE)*0.5, 0)), "")</f>
        <v/>
      </c>
      <c r="AB406" s="659"/>
      <c r="AC406" s="651" t="str">
        <f>IFERROR(IF(AG406&lt;&gt;"",Z406*VLOOKUP(N406,'【参考】数式用'!$AG$2:$AL$50,MATCH(Y406,'【参考】数式用'!$AI$4:$AL$4,0)+2,0), ""), "")</f>
        <v/>
      </c>
      <c r="AD406" s="56"/>
      <c r="AE406" s="660"/>
      <c r="AF406" s="661"/>
      <c r="AG406" s="618" t="str">
        <f>IFERROR(VLOOKUP(O406, '【参考】数式用'!$AY$5:$AY$13, 1, FALSE), "")</f>
        <v/>
      </c>
      <c r="AH406" s="619" t="str">
        <f>IFERROR(VLOOKUP(N406, '【参考】数式用'!$BA$2:$BB$50, 2, FALSE), "")</f>
        <v/>
      </c>
      <c r="AI406" s="620" t="str">
        <f t="shared" si="1"/>
        <v/>
      </c>
      <c r="AJ406" s="621" t="str">
        <f t="shared" si="2"/>
        <v/>
      </c>
      <c r="AK406" s="622"/>
      <c r="AL406" s="622"/>
      <c r="AM406" s="514"/>
      <c r="AN406" s="514"/>
      <c r="AO406" s="514"/>
      <c r="AP406" s="514"/>
      <c r="AQ406" s="514"/>
      <c r="AR406" s="514"/>
      <c r="AS406" s="514"/>
      <c r="AT406" s="514"/>
      <c r="AU406" s="2"/>
      <c r="AV406" s="2"/>
      <c r="AW406" s="2"/>
      <c r="AX406" s="2"/>
      <c r="AY406" s="2"/>
      <c r="AZ406" s="2"/>
    </row>
    <row r="407" ht="30.0" customHeight="1">
      <c r="A407" s="645">
        <v>394.0</v>
      </c>
      <c r="B407" s="646" t="str">
        <f>IF('基本情報入力シート'!C432="","",'基本情報入力シート'!C432)</f>
        <v/>
      </c>
      <c r="C407" s="40"/>
      <c r="D407" s="40"/>
      <c r="E407" s="40"/>
      <c r="F407" s="40"/>
      <c r="G407" s="40"/>
      <c r="H407" s="40"/>
      <c r="I407" s="56"/>
      <c r="J407" s="647" t="str">
        <f>IF('基本情報入力シート'!M432="","",'基本情報入力シート'!M432)</f>
        <v/>
      </c>
      <c r="K407" s="647" t="str">
        <f>IF('基本情報入力シート'!R432="","",'基本情報入力シート'!R432)</f>
        <v/>
      </c>
      <c r="L407" s="647" t="str">
        <f>IF('基本情報入力シート'!W432="","",'基本情報入力シート'!W432)</f>
        <v/>
      </c>
      <c r="M407" s="647" t="str">
        <f>IF('基本情報入力シート'!X432="","",'基本情報入力シート'!X432)</f>
        <v/>
      </c>
      <c r="N407" s="648" t="str">
        <f>IF('基本情報入力シート'!Y432="","",'基本情報入力シート'!Y432)</f>
        <v/>
      </c>
      <c r="O407" s="649"/>
      <c r="P407" s="650"/>
      <c r="Q407" s="651"/>
      <c r="R407" s="56"/>
      <c r="S407" s="652" t="str">
        <f>IFERROR(ROUNDDOWN(Q407*VLOOKUP(N407,'【参考】数式用'!$AR$2:$AW$50,MATCH(P407,'【参考】数式用'!$AT$4:$AW$4)+2,FALSE)*0.5, 0), "")</f>
        <v/>
      </c>
      <c r="T407" s="653"/>
      <c r="U407" s="654" t="str">
        <f>IFERROR(IF(AG407&lt;&gt;"",Q407*VLOOKUP(N407,'【参考】数式用'!$AG$2:$AL$50,MATCH(P407,'【参考】数式用'!$AI$4:$AL$4,0)+2,0), ""), "")</f>
        <v/>
      </c>
      <c r="V407" s="655"/>
      <c r="W407" s="656"/>
      <c r="X407" s="41"/>
      <c r="Y407" s="657"/>
      <c r="Z407" s="658"/>
      <c r="AA407" s="654" t="str">
        <f>IFERROR(IF(Y407="ー", "", ROUNDDOWN(Z407*VLOOKUP(N407,'【参考】数式用'!$AR$2:$AW$50,MATCH(Y407,'【参考】数式用'!$AT$4:$AW$4)+2,FALSE)*0.5, 0)), "")</f>
        <v/>
      </c>
      <c r="AB407" s="659"/>
      <c r="AC407" s="651" t="str">
        <f>IFERROR(IF(AG407&lt;&gt;"",Z407*VLOOKUP(N407,'【参考】数式用'!$AG$2:$AL$50,MATCH(Y407,'【参考】数式用'!$AI$4:$AL$4,0)+2,0), ""), "")</f>
        <v/>
      </c>
      <c r="AD407" s="56"/>
      <c r="AE407" s="660"/>
      <c r="AF407" s="661"/>
      <c r="AG407" s="618" t="str">
        <f>IFERROR(VLOOKUP(O407, '【参考】数式用'!$AY$5:$AY$13, 1, FALSE), "")</f>
        <v/>
      </c>
      <c r="AH407" s="619" t="str">
        <f>IFERROR(VLOOKUP(N407, '【参考】数式用'!$BA$2:$BB$50, 2, FALSE), "")</f>
        <v/>
      </c>
      <c r="AI407" s="620" t="str">
        <f t="shared" si="1"/>
        <v/>
      </c>
      <c r="AJ407" s="621" t="str">
        <f t="shared" si="2"/>
        <v/>
      </c>
      <c r="AK407" s="622"/>
      <c r="AL407" s="622"/>
      <c r="AM407" s="514"/>
      <c r="AN407" s="514"/>
      <c r="AO407" s="514"/>
      <c r="AP407" s="514"/>
      <c r="AQ407" s="514"/>
      <c r="AR407" s="514"/>
      <c r="AS407" s="514"/>
      <c r="AT407" s="514"/>
      <c r="AU407" s="2"/>
      <c r="AV407" s="2"/>
      <c r="AW407" s="2"/>
      <c r="AX407" s="2"/>
      <c r="AY407" s="2"/>
      <c r="AZ407" s="2"/>
    </row>
    <row r="408" ht="30.0" customHeight="1">
      <c r="A408" s="645">
        <v>395.0</v>
      </c>
      <c r="B408" s="646" t="str">
        <f>IF('基本情報入力シート'!C433="","",'基本情報入力シート'!C433)</f>
        <v/>
      </c>
      <c r="C408" s="40"/>
      <c r="D408" s="40"/>
      <c r="E408" s="40"/>
      <c r="F408" s="40"/>
      <c r="G408" s="40"/>
      <c r="H408" s="40"/>
      <c r="I408" s="56"/>
      <c r="J408" s="647" t="str">
        <f>IF('基本情報入力シート'!M433="","",'基本情報入力シート'!M433)</f>
        <v/>
      </c>
      <c r="K408" s="647" t="str">
        <f>IF('基本情報入力シート'!R433="","",'基本情報入力シート'!R433)</f>
        <v/>
      </c>
      <c r="L408" s="647" t="str">
        <f>IF('基本情報入力シート'!W433="","",'基本情報入力シート'!W433)</f>
        <v/>
      </c>
      <c r="M408" s="647" t="str">
        <f>IF('基本情報入力シート'!X433="","",'基本情報入力シート'!X433)</f>
        <v/>
      </c>
      <c r="N408" s="648" t="str">
        <f>IF('基本情報入力シート'!Y433="","",'基本情報入力シート'!Y433)</f>
        <v/>
      </c>
      <c r="O408" s="649"/>
      <c r="P408" s="650"/>
      <c r="Q408" s="651"/>
      <c r="R408" s="56"/>
      <c r="S408" s="652" t="str">
        <f>IFERROR(ROUNDDOWN(Q408*VLOOKUP(N408,'【参考】数式用'!$AR$2:$AW$50,MATCH(P408,'【参考】数式用'!$AT$4:$AW$4)+2,FALSE)*0.5, 0), "")</f>
        <v/>
      </c>
      <c r="T408" s="653"/>
      <c r="U408" s="654" t="str">
        <f>IFERROR(IF(AG408&lt;&gt;"",Q408*VLOOKUP(N408,'【参考】数式用'!$AG$2:$AL$50,MATCH(P408,'【参考】数式用'!$AI$4:$AL$4,0)+2,0), ""), "")</f>
        <v/>
      </c>
      <c r="V408" s="655"/>
      <c r="W408" s="656"/>
      <c r="X408" s="41"/>
      <c r="Y408" s="657"/>
      <c r="Z408" s="658"/>
      <c r="AA408" s="654" t="str">
        <f>IFERROR(IF(Y408="ー", "", ROUNDDOWN(Z408*VLOOKUP(N408,'【参考】数式用'!$AR$2:$AW$50,MATCH(Y408,'【参考】数式用'!$AT$4:$AW$4)+2,FALSE)*0.5, 0)), "")</f>
        <v/>
      </c>
      <c r="AB408" s="659"/>
      <c r="AC408" s="651" t="str">
        <f>IFERROR(IF(AG408&lt;&gt;"",Z408*VLOOKUP(N408,'【参考】数式用'!$AG$2:$AL$50,MATCH(Y408,'【参考】数式用'!$AI$4:$AL$4,0)+2,0), ""), "")</f>
        <v/>
      </c>
      <c r="AD408" s="56"/>
      <c r="AE408" s="660"/>
      <c r="AF408" s="661"/>
      <c r="AG408" s="618" t="str">
        <f>IFERROR(VLOOKUP(O408, '【参考】数式用'!$AY$5:$AY$13, 1, FALSE), "")</f>
        <v/>
      </c>
      <c r="AH408" s="619" t="str">
        <f>IFERROR(VLOOKUP(N408, '【参考】数式用'!$BA$2:$BB$50, 2, FALSE), "")</f>
        <v/>
      </c>
      <c r="AI408" s="620" t="str">
        <f t="shared" si="1"/>
        <v/>
      </c>
      <c r="AJ408" s="621" t="str">
        <f t="shared" si="2"/>
        <v/>
      </c>
      <c r="AK408" s="622"/>
      <c r="AL408" s="622"/>
      <c r="AM408" s="514"/>
      <c r="AN408" s="514"/>
      <c r="AO408" s="514"/>
      <c r="AP408" s="514"/>
      <c r="AQ408" s="514"/>
      <c r="AR408" s="514"/>
      <c r="AS408" s="514"/>
      <c r="AT408" s="514"/>
      <c r="AU408" s="2"/>
      <c r="AV408" s="2"/>
      <c r="AW408" s="2"/>
      <c r="AX408" s="2"/>
      <c r="AY408" s="2"/>
      <c r="AZ408" s="2"/>
    </row>
    <row r="409" ht="30.0" customHeight="1">
      <c r="A409" s="645">
        <v>396.0</v>
      </c>
      <c r="B409" s="646" t="str">
        <f>IF('基本情報入力シート'!C434="","",'基本情報入力シート'!C434)</f>
        <v/>
      </c>
      <c r="C409" s="40"/>
      <c r="D409" s="40"/>
      <c r="E409" s="40"/>
      <c r="F409" s="40"/>
      <c r="G409" s="40"/>
      <c r="H409" s="40"/>
      <c r="I409" s="56"/>
      <c r="J409" s="647" t="str">
        <f>IF('基本情報入力シート'!M434="","",'基本情報入力シート'!M434)</f>
        <v/>
      </c>
      <c r="K409" s="647" t="str">
        <f>IF('基本情報入力シート'!R434="","",'基本情報入力シート'!R434)</f>
        <v/>
      </c>
      <c r="L409" s="647" t="str">
        <f>IF('基本情報入力シート'!W434="","",'基本情報入力シート'!W434)</f>
        <v/>
      </c>
      <c r="M409" s="647" t="str">
        <f>IF('基本情報入力シート'!X434="","",'基本情報入力シート'!X434)</f>
        <v/>
      </c>
      <c r="N409" s="648" t="str">
        <f>IF('基本情報入力シート'!Y434="","",'基本情報入力シート'!Y434)</f>
        <v/>
      </c>
      <c r="O409" s="649"/>
      <c r="P409" s="650"/>
      <c r="Q409" s="651"/>
      <c r="R409" s="56"/>
      <c r="S409" s="652" t="str">
        <f>IFERROR(ROUNDDOWN(Q409*VLOOKUP(N409,'【参考】数式用'!$AR$2:$AW$50,MATCH(P409,'【参考】数式用'!$AT$4:$AW$4)+2,FALSE)*0.5, 0), "")</f>
        <v/>
      </c>
      <c r="T409" s="653"/>
      <c r="U409" s="654" t="str">
        <f>IFERROR(IF(AG409&lt;&gt;"",Q409*VLOOKUP(N409,'【参考】数式用'!$AG$2:$AL$50,MATCH(P409,'【参考】数式用'!$AI$4:$AL$4,0)+2,0), ""), "")</f>
        <v/>
      </c>
      <c r="V409" s="655"/>
      <c r="W409" s="656"/>
      <c r="X409" s="41"/>
      <c r="Y409" s="657"/>
      <c r="Z409" s="658"/>
      <c r="AA409" s="654" t="str">
        <f>IFERROR(IF(Y409="ー", "", ROUNDDOWN(Z409*VLOOKUP(N409,'【参考】数式用'!$AR$2:$AW$50,MATCH(Y409,'【参考】数式用'!$AT$4:$AW$4)+2,FALSE)*0.5, 0)), "")</f>
        <v/>
      </c>
      <c r="AB409" s="659"/>
      <c r="AC409" s="651" t="str">
        <f>IFERROR(IF(AG409&lt;&gt;"",Z409*VLOOKUP(N409,'【参考】数式用'!$AG$2:$AL$50,MATCH(Y409,'【参考】数式用'!$AI$4:$AL$4,0)+2,0), ""), "")</f>
        <v/>
      </c>
      <c r="AD409" s="56"/>
      <c r="AE409" s="660"/>
      <c r="AF409" s="661"/>
      <c r="AG409" s="618" t="str">
        <f>IFERROR(VLOOKUP(O409, '【参考】数式用'!$AY$5:$AY$13, 1, FALSE), "")</f>
        <v/>
      </c>
      <c r="AH409" s="619" t="str">
        <f>IFERROR(VLOOKUP(N409, '【参考】数式用'!$BA$2:$BB$50, 2, FALSE), "")</f>
        <v/>
      </c>
      <c r="AI409" s="620" t="str">
        <f t="shared" si="1"/>
        <v/>
      </c>
      <c r="AJ409" s="621" t="str">
        <f t="shared" si="2"/>
        <v/>
      </c>
      <c r="AK409" s="622"/>
      <c r="AL409" s="622"/>
      <c r="AM409" s="514"/>
      <c r="AN409" s="514"/>
      <c r="AO409" s="514"/>
      <c r="AP409" s="514"/>
      <c r="AQ409" s="514"/>
      <c r="AR409" s="514"/>
      <c r="AS409" s="514"/>
      <c r="AT409" s="514"/>
      <c r="AU409" s="2"/>
      <c r="AV409" s="2"/>
      <c r="AW409" s="2"/>
      <c r="AX409" s="2"/>
      <c r="AY409" s="2"/>
      <c r="AZ409" s="2"/>
    </row>
    <row r="410" ht="30.0" customHeight="1">
      <c r="A410" s="645">
        <v>397.0</v>
      </c>
      <c r="B410" s="646" t="str">
        <f>IF('基本情報入力シート'!C435="","",'基本情報入力シート'!C435)</f>
        <v/>
      </c>
      <c r="C410" s="40"/>
      <c r="D410" s="40"/>
      <c r="E410" s="40"/>
      <c r="F410" s="40"/>
      <c r="G410" s="40"/>
      <c r="H410" s="40"/>
      <c r="I410" s="56"/>
      <c r="J410" s="647" t="str">
        <f>IF('基本情報入力シート'!M435="","",'基本情報入力シート'!M435)</f>
        <v/>
      </c>
      <c r="K410" s="647" t="str">
        <f>IF('基本情報入力シート'!R435="","",'基本情報入力シート'!R435)</f>
        <v/>
      </c>
      <c r="L410" s="647" t="str">
        <f>IF('基本情報入力シート'!W435="","",'基本情報入力シート'!W435)</f>
        <v/>
      </c>
      <c r="M410" s="647" t="str">
        <f>IF('基本情報入力シート'!X435="","",'基本情報入力シート'!X435)</f>
        <v/>
      </c>
      <c r="N410" s="648" t="str">
        <f>IF('基本情報入力シート'!Y435="","",'基本情報入力シート'!Y435)</f>
        <v/>
      </c>
      <c r="O410" s="649"/>
      <c r="P410" s="650"/>
      <c r="Q410" s="651"/>
      <c r="R410" s="56"/>
      <c r="S410" s="652" t="str">
        <f>IFERROR(ROUNDDOWN(Q410*VLOOKUP(N410,'【参考】数式用'!$AR$2:$AW$50,MATCH(P410,'【参考】数式用'!$AT$4:$AW$4)+2,FALSE)*0.5, 0), "")</f>
        <v/>
      </c>
      <c r="T410" s="653"/>
      <c r="U410" s="654" t="str">
        <f>IFERROR(IF(AG410&lt;&gt;"",Q410*VLOOKUP(N410,'【参考】数式用'!$AG$2:$AL$50,MATCH(P410,'【参考】数式用'!$AI$4:$AL$4,0)+2,0), ""), "")</f>
        <v/>
      </c>
      <c r="V410" s="655"/>
      <c r="W410" s="656"/>
      <c r="X410" s="41"/>
      <c r="Y410" s="657"/>
      <c r="Z410" s="658"/>
      <c r="AA410" s="654" t="str">
        <f>IFERROR(IF(Y410="ー", "", ROUNDDOWN(Z410*VLOOKUP(N410,'【参考】数式用'!$AR$2:$AW$50,MATCH(Y410,'【参考】数式用'!$AT$4:$AW$4)+2,FALSE)*0.5, 0)), "")</f>
        <v/>
      </c>
      <c r="AB410" s="659"/>
      <c r="AC410" s="651" t="str">
        <f>IFERROR(IF(AG410&lt;&gt;"",Z410*VLOOKUP(N410,'【参考】数式用'!$AG$2:$AL$50,MATCH(Y410,'【参考】数式用'!$AI$4:$AL$4,0)+2,0), ""), "")</f>
        <v/>
      </c>
      <c r="AD410" s="56"/>
      <c r="AE410" s="660"/>
      <c r="AF410" s="661"/>
      <c r="AG410" s="618" t="str">
        <f>IFERROR(VLOOKUP(O410, '【参考】数式用'!$AY$5:$AY$13, 1, FALSE), "")</f>
        <v/>
      </c>
      <c r="AH410" s="619" t="str">
        <f>IFERROR(VLOOKUP(N410, '【参考】数式用'!$BA$2:$BB$50, 2, FALSE), "")</f>
        <v/>
      </c>
      <c r="AI410" s="620" t="str">
        <f t="shared" si="1"/>
        <v/>
      </c>
      <c r="AJ410" s="621" t="str">
        <f t="shared" si="2"/>
        <v/>
      </c>
      <c r="AK410" s="622"/>
      <c r="AL410" s="622"/>
      <c r="AM410" s="514"/>
      <c r="AN410" s="514"/>
      <c r="AO410" s="514"/>
      <c r="AP410" s="514"/>
      <c r="AQ410" s="514"/>
      <c r="AR410" s="514"/>
      <c r="AS410" s="514"/>
      <c r="AT410" s="514"/>
      <c r="AU410" s="2"/>
      <c r="AV410" s="2"/>
      <c r="AW410" s="2"/>
      <c r="AX410" s="2"/>
      <c r="AY410" s="2"/>
      <c r="AZ410" s="2"/>
    </row>
    <row r="411" ht="30.0" customHeight="1">
      <c r="A411" s="645">
        <v>398.0</v>
      </c>
      <c r="B411" s="646" t="str">
        <f>IF('基本情報入力シート'!C436="","",'基本情報入力シート'!C436)</f>
        <v/>
      </c>
      <c r="C411" s="40"/>
      <c r="D411" s="40"/>
      <c r="E411" s="40"/>
      <c r="F411" s="40"/>
      <c r="G411" s="40"/>
      <c r="H411" s="40"/>
      <c r="I411" s="56"/>
      <c r="J411" s="647" t="str">
        <f>IF('基本情報入力シート'!M436="","",'基本情報入力シート'!M436)</f>
        <v/>
      </c>
      <c r="K411" s="647" t="str">
        <f>IF('基本情報入力シート'!R436="","",'基本情報入力シート'!R436)</f>
        <v/>
      </c>
      <c r="L411" s="647" t="str">
        <f>IF('基本情報入力シート'!W436="","",'基本情報入力シート'!W436)</f>
        <v/>
      </c>
      <c r="M411" s="647" t="str">
        <f>IF('基本情報入力シート'!X436="","",'基本情報入力シート'!X436)</f>
        <v/>
      </c>
      <c r="N411" s="648" t="str">
        <f>IF('基本情報入力シート'!Y436="","",'基本情報入力シート'!Y436)</f>
        <v/>
      </c>
      <c r="O411" s="649"/>
      <c r="P411" s="650"/>
      <c r="Q411" s="651"/>
      <c r="R411" s="56"/>
      <c r="S411" s="652" t="str">
        <f>IFERROR(ROUNDDOWN(Q411*VLOOKUP(N411,'【参考】数式用'!$AR$2:$AW$50,MATCH(P411,'【参考】数式用'!$AT$4:$AW$4)+2,FALSE)*0.5, 0), "")</f>
        <v/>
      </c>
      <c r="T411" s="653"/>
      <c r="U411" s="654" t="str">
        <f>IFERROR(IF(AG411&lt;&gt;"",Q411*VLOOKUP(N411,'【参考】数式用'!$AG$2:$AL$50,MATCH(P411,'【参考】数式用'!$AI$4:$AL$4,0)+2,0), ""), "")</f>
        <v/>
      </c>
      <c r="V411" s="655"/>
      <c r="W411" s="656"/>
      <c r="X411" s="41"/>
      <c r="Y411" s="657"/>
      <c r="Z411" s="658"/>
      <c r="AA411" s="654" t="str">
        <f>IFERROR(IF(Y411="ー", "", ROUNDDOWN(Z411*VLOOKUP(N411,'【参考】数式用'!$AR$2:$AW$50,MATCH(Y411,'【参考】数式用'!$AT$4:$AW$4)+2,FALSE)*0.5, 0)), "")</f>
        <v/>
      </c>
      <c r="AB411" s="659"/>
      <c r="AC411" s="651" t="str">
        <f>IFERROR(IF(AG411&lt;&gt;"",Z411*VLOOKUP(N411,'【参考】数式用'!$AG$2:$AL$50,MATCH(Y411,'【参考】数式用'!$AI$4:$AL$4,0)+2,0), ""), "")</f>
        <v/>
      </c>
      <c r="AD411" s="56"/>
      <c r="AE411" s="660"/>
      <c r="AF411" s="661"/>
      <c r="AG411" s="618" t="str">
        <f>IFERROR(VLOOKUP(O411, '【参考】数式用'!$AY$5:$AY$13, 1, FALSE), "")</f>
        <v/>
      </c>
      <c r="AH411" s="619" t="str">
        <f>IFERROR(VLOOKUP(N411, '【参考】数式用'!$BA$2:$BB$50, 2, FALSE), "")</f>
        <v/>
      </c>
      <c r="AI411" s="620" t="str">
        <f t="shared" si="1"/>
        <v/>
      </c>
      <c r="AJ411" s="621" t="str">
        <f t="shared" si="2"/>
        <v/>
      </c>
      <c r="AK411" s="622"/>
      <c r="AL411" s="622"/>
      <c r="AM411" s="514"/>
      <c r="AN411" s="514"/>
      <c r="AO411" s="514"/>
      <c r="AP411" s="514"/>
      <c r="AQ411" s="514"/>
      <c r="AR411" s="514"/>
      <c r="AS411" s="514"/>
      <c r="AT411" s="514"/>
      <c r="AU411" s="2"/>
      <c r="AV411" s="2"/>
      <c r="AW411" s="2"/>
      <c r="AX411" s="2"/>
      <c r="AY411" s="2"/>
      <c r="AZ411" s="2"/>
    </row>
    <row r="412" ht="30.0" customHeight="1">
      <c r="A412" s="645">
        <v>399.0</v>
      </c>
      <c r="B412" s="646" t="str">
        <f>IF('基本情報入力シート'!C437="","",'基本情報入力シート'!C437)</f>
        <v/>
      </c>
      <c r="C412" s="40"/>
      <c r="D412" s="40"/>
      <c r="E412" s="40"/>
      <c r="F412" s="40"/>
      <c r="G412" s="40"/>
      <c r="H412" s="40"/>
      <c r="I412" s="56"/>
      <c r="J412" s="647" t="str">
        <f>IF('基本情報入力シート'!M437="","",'基本情報入力シート'!M437)</f>
        <v/>
      </c>
      <c r="K412" s="647" t="str">
        <f>IF('基本情報入力シート'!R437="","",'基本情報入力シート'!R437)</f>
        <v/>
      </c>
      <c r="L412" s="647" t="str">
        <f>IF('基本情報入力シート'!W437="","",'基本情報入力シート'!W437)</f>
        <v/>
      </c>
      <c r="M412" s="647" t="str">
        <f>IF('基本情報入力シート'!X437="","",'基本情報入力シート'!X437)</f>
        <v/>
      </c>
      <c r="N412" s="648" t="str">
        <f>IF('基本情報入力シート'!Y437="","",'基本情報入力シート'!Y437)</f>
        <v/>
      </c>
      <c r="O412" s="649"/>
      <c r="P412" s="650"/>
      <c r="Q412" s="651"/>
      <c r="R412" s="56"/>
      <c r="S412" s="652" t="str">
        <f>IFERROR(ROUNDDOWN(Q412*VLOOKUP(N412,'【参考】数式用'!$AR$2:$AW$50,MATCH(P412,'【参考】数式用'!$AT$4:$AW$4)+2,FALSE)*0.5, 0), "")</f>
        <v/>
      </c>
      <c r="T412" s="653"/>
      <c r="U412" s="654" t="str">
        <f>IFERROR(IF(AG412&lt;&gt;"",Q412*VLOOKUP(N412,'【参考】数式用'!$AG$2:$AL$50,MATCH(P412,'【参考】数式用'!$AI$4:$AL$4,0)+2,0), ""), "")</f>
        <v/>
      </c>
      <c r="V412" s="655"/>
      <c r="W412" s="656"/>
      <c r="X412" s="41"/>
      <c r="Y412" s="657"/>
      <c r="Z412" s="658"/>
      <c r="AA412" s="654" t="str">
        <f>IFERROR(IF(Y412="ー", "", ROUNDDOWN(Z412*VLOOKUP(N412,'【参考】数式用'!$AR$2:$AW$50,MATCH(Y412,'【参考】数式用'!$AT$4:$AW$4)+2,FALSE)*0.5, 0)), "")</f>
        <v/>
      </c>
      <c r="AB412" s="659"/>
      <c r="AC412" s="651" t="str">
        <f>IFERROR(IF(AG412&lt;&gt;"",Z412*VLOOKUP(N412,'【参考】数式用'!$AG$2:$AL$50,MATCH(Y412,'【参考】数式用'!$AI$4:$AL$4,0)+2,0), ""), "")</f>
        <v/>
      </c>
      <c r="AD412" s="56"/>
      <c r="AE412" s="660"/>
      <c r="AF412" s="661"/>
      <c r="AG412" s="618" t="str">
        <f>IFERROR(VLOOKUP(O412, '【参考】数式用'!$AY$5:$AY$13, 1, FALSE), "")</f>
        <v/>
      </c>
      <c r="AH412" s="619" t="str">
        <f>IFERROR(VLOOKUP(N412, '【参考】数式用'!$BA$2:$BB$50, 2, FALSE), "")</f>
        <v/>
      </c>
      <c r="AI412" s="620" t="str">
        <f t="shared" si="1"/>
        <v/>
      </c>
      <c r="AJ412" s="621" t="str">
        <f t="shared" si="2"/>
        <v/>
      </c>
      <c r="AK412" s="622"/>
      <c r="AL412" s="622"/>
      <c r="AM412" s="514"/>
      <c r="AN412" s="514"/>
      <c r="AO412" s="514"/>
      <c r="AP412" s="514"/>
      <c r="AQ412" s="514"/>
      <c r="AR412" s="514"/>
      <c r="AS412" s="514"/>
      <c r="AT412" s="514"/>
      <c r="AU412" s="2"/>
      <c r="AV412" s="2"/>
      <c r="AW412" s="2"/>
      <c r="AX412" s="2"/>
      <c r="AY412" s="2"/>
      <c r="AZ412" s="2"/>
    </row>
    <row r="413" ht="30.0" customHeight="1">
      <c r="A413" s="645">
        <v>400.0</v>
      </c>
      <c r="B413" s="646" t="str">
        <f>IF('基本情報入力シート'!C438="","",'基本情報入力シート'!C438)</f>
        <v/>
      </c>
      <c r="C413" s="40"/>
      <c r="D413" s="40"/>
      <c r="E413" s="40"/>
      <c r="F413" s="40"/>
      <c r="G413" s="40"/>
      <c r="H413" s="40"/>
      <c r="I413" s="56"/>
      <c r="J413" s="647" t="str">
        <f>IF('基本情報入力シート'!M438="","",'基本情報入力シート'!M438)</f>
        <v/>
      </c>
      <c r="K413" s="647" t="str">
        <f>IF('基本情報入力シート'!R438="","",'基本情報入力シート'!R438)</f>
        <v/>
      </c>
      <c r="L413" s="647" t="str">
        <f>IF('基本情報入力シート'!W438="","",'基本情報入力シート'!W438)</f>
        <v/>
      </c>
      <c r="M413" s="647" t="str">
        <f>IF('基本情報入力シート'!X438="","",'基本情報入力シート'!X438)</f>
        <v/>
      </c>
      <c r="N413" s="648" t="str">
        <f>IF('基本情報入力シート'!Y438="","",'基本情報入力シート'!Y438)</f>
        <v/>
      </c>
      <c r="O413" s="649"/>
      <c r="P413" s="650"/>
      <c r="Q413" s="651"/>
      <c r="R413" s="56"/>
      <c r="S413" s="652" t="str">
        <f>IFERROR(ROUNDDOWN(Q413*VLOOKUP(N413,'【参考】数式用'!$AR$2:$AW$50,MATCH(P413,'【参考】数式用'!$AT$4:$AW$4)+2,FALSE)*0.5, 0), "")</f>
        <v/>
      </c>
      <c r="T413" s="653"/>
      <c r="U413" s="654" t="str">
        <f>IFERROR(IF(AG413&lt;&gt;"",Q413*VLOOKUP(N413,'【参考】数式用'!$AG$2:$AL$50,MATCH(P413,'【参考】数式用'!$AI$4:$AL$4,0)+2,0), ""), "")</f>
        <v/>
      </c>
      <c r="V413" s="655"/>
      <c r="W413" s="656"/>
      <c r="X413" s="41"/>
      <c r="Y413" s="657"/>
      <c r="Z413" s="658"/>
      <c r="AA413" s="654" t="str">
        <f>IFERROR(IF(Y413="ー", "", ROUNDDOWN(Z413*VLOOKUP(N413,'【参考】数式用'!$AR$2:$AW$50,MATCH(Y413,'【参考】数式用'!$AT$4:$AW$4)+2,FALSE)*0.5, 0)), "")</f>
        <v/>
      </c>
      <c r="AB413" s="659"/>
      <c r="AC413" s="651" t="str">
        <f>IFERROR(IF(AG413&lt;&gt;"",Z413*VLOOKUP(N413,'【参考】数式用'!$AG$2:$AL$50,MATCH(Y413,'【参考】数式用'!$AI$4:$AL$4,0)+2,0), ""), "")</f>
        <v/>
      </c>
      <c r="AD413" s="56"/>
      <c r="AE413" s="660"/>
      <c r="AF413" s="661"/>
      <c r="AG413" s="618" t="str">
        <f>IFERROR(VLOOKUP(O413, '【参考】数式用'!$AY$5:$AY$13, 1, FALSE), "")</f>
        <v/>
      </c>
      <c r="AH413" s="619" t="str">
        <f>IFERROR(VLOOKUP(N413, '【参考】数式用'!$BA$2:$BB$50, 2, FALSE), "")</f>
        <v/>
      </c>
      <c r="AI413" s="620" t="str">
        <f t="shared" si="1"/>
        <v/>
      </c>
      <c r="AJ413" s="621" t="str">
        <f t="shared" si="2"/>
        <v/>
      </c>
      <c r="AK413" s="622"/>
      <c r="AL413" s="622"/>
      <c r="AM413" s="514"/>
      <c r="AN413" s="514"/>
      <c r="AO413" s="514"/>
      <c r="AP413" s="514"/>
      <c r="AQ413" s="514"/>
      <c r="AR413" s="514"/>
      <c r="AS413" s="514"/>
      <c r="AT413" s="514"/>
      <c r="AU413" s="2"/>
      <c r="AV413" s="2"/>
      <c r="AW413" s="2"/>
      <c r="AX413" s="2"/>
      <c r="AY413" s="2"/>
      <c r="AZ413" s="2"/>
    </row>
    <row r="414" ht="30.0" customHeight="1">
      <c r="A414" s="645">
        <v>401.0</v>
      </c>
      <c r="B414" s="646" t="str">
        <f>IF('基本情報入力シート'!C439="","",'基本情報入力シート'!C439)</f>
        <v/>
      </c>
      <c r="C414" s="40"/>
      <c r="D414" s="40"/>
      <c r="E414" s="40"/>
      <c r="F414" s="40"/>
      <c r="G414" s="40"/>
      <c r="H414" s="40"/>
      <c r="I414" s="56"/>
      <c r="J414" s="647" t="str">
        <f>IF('基本情報入力シート'!M439="","",'基本情報入力シート'!M439)</f>
        <v/>
      </c>
      <c r="K414" s="647" t="str">
        <f>IF('基本情報入力シート'!R439="","",'基本情報入力シート'!R439)</f>
        <v/>
      </c>
      <c r="L414" s="647" t="str">
        <f>IF('基本情報入力シート'!W439="","",'基本情報入力シート'!W439)</f>
        <v/>
      </c>
      <c r="M414" s="647" t="str">
        <f>IF('基本情報入力シート'!X439="","",'基本情報入力シート'!X439)</f>
        <v/>
      </c>
      <c r="N414" s="648" t="str">
        <f>IF('基本情報入力シート'!Y439="","",'基本情報入力シート'!Y439)</f>
        <v/>
      </c>
      <c r="O414" s="649"/>
      <c r="P414" s="650"/>
      <c r="Q414" s="651"/>
      <c r="R414" s="56"/>
      <c r="S414" s="652" t="str">
        <f>IFERROR(ROUNDDOWN(Q414*VLOOKUP(N414,'【参考】数式用'!$AR$2:$AW$50,MATCH(P414,'【参考】数式用'!$AT$4:$AW$4)+2,FALSE)*0.5, 0), "")</f>
        <v/>
      </c>
      <c r="T414" s="653"/>
      <c r="U414" s="654" t="str">
        <f>IFERROR(IF(AG414&lt;&gt;"",Q414*VLOOKUP(N414,'【参考】数式用'!$AG$2:$AL$50,MATCH(P414,'【参考】数式用'!$AI$4:$AL$4,0)+2,0), ""), "")</f>
        <v/>
      </c>
      <c r="V414" s="655"/>
      <c r="W414" s="656"/>
      <c r="X414" s="41"/>
      <c r="Y414" s="657"/>
      <c r="Z414" s="658"/>
      <c r="AA414" s="654" t="str">
        <f>IFERROR(IF(Y414="ー", "", ROUNDDOWN(Z414*VLOOKUP(N414,'【参考】数式用'!$AR$2:$AW$50,MATCH(Y414,'【参考】数式用'!$AT$4:$AW$4)+2,FALSE)*0.5, 0)), "")</f>
        <v/>
      </c>
      <c r="AB414" s="659"/>
      <c r="AC414" s="651" t="str">
        <f>IFERROR(IF(AG414&lt;&gt;"",Z414*VLOOKUP(N414,'【参考】数式用'!$AG$2:$AL$50,MATCH(Y414,'【参考】数式用'!$AI$4:$AL$4,0)+2,0), ""), "")</f>
        <v/>
      </c>
      <c r="AD414" s="56"/>
      <c r="AE414" s="660"/>
      <c r="AF414" s="661"/>
      <c r="AG414" s="618" t="str">
        <f>IFERROR(VLOOKUP(O414, '【参考】数式用'!$AY$5:$AY$13, 1, FALSE), "")</f>
        <v/>
      </c>
      <c r="AH414" s="619" t="str">
        <f>IFERROR(VLOOKUP(N414, '【参考】数式用'!$BA$2:$BB$50, 2, FALSE), "")</f>
        <v/>
      </c>
      <c r="AI414" s="620" t="str">
        <f t="shared" si="1"/>
        <v/>
      </c>
      <c r="AJ414" s="621" t="str">
        <f t="shared" si="2"/>
        <v/>
      </c>
      <c r="AK414" s="622"/>
      <c r="AL414" s="622"/>
      <c r="AM414" s="514"/>
      <c r="AN414" s="514"/>
      <c r="AO414" s="514"/>
      <c r="AP414" s="514"/>
      <c r="AQ414" s="514"/>
      <c r="AR414" s="514"/>
      <c r="AS414" s="514"/>
      <c r="AT414" s="514"/>
      <c r="AU414" s="2"/>
      <c r="AV414" s="2"/>
      <c r="AW414" s="2"/>
      <c r="AX414" s="2"/>
      <c r="AY414" s="2"/>
      <c r="AZ414" s="2"/>
    </row>
    <row r="415" ht="30.0" customHeight="1">
      <c r="A415" s="645">
        <v>402.0</v>
      </c>
      <c r="B415" s="646" t="str">
        <f>IF('基本情報入力シート'!C440="","",'基本情報入力シート'!C440)</f>
        <v/>
      </c>
      <c r="C415" s="40"/>
      <c r="D415" s="40"/>
      <c r="E415" s="40"/>
      <c r="F415" s="40"/>
      <c r="G415" s="40"/>
      <c r="H415" s="40"/>
      <c r="I415" s="56"/>
      <c r="J415" s="647" t="str">
        <f>IF('基本情報入力シート'!M440="","",'基本情報入力シート'!M440)</f>
        <v/>
      </c>
      <c r="K415" s="647" t="str">
        <f>IF('基本情報入力シート'!R440="","",'基本情報入力シート'!R440)</f>
        <v/>
      </c>
      <c r="L415" s="647" t="str">
        <f>IF('基本情報入力シート'!W440="","",'基本情報入力シート'!W440)</f>
        <v/>
      </c>
      <c r="M415" s="647" t="str">
        <f>IF('基本情報入力シート'!X440="","",'基本情報入力シート'!X440)</f>
        <v/>
      </c>
      <c r="N415" s="648" t="str">
        <f>IF('基本情報入力シート'!Y440="","",'基本情報入力シート'!Y440)</f>
        <v/>
      </c>
      <c r="O415" s="649"/>
      <c r="P415" s="650"/>
      <c r="Q415" s="651"/>
      <c r="R415" s="56"/>
      <c r="S415" s="652" t="str">
        <f>IFERROR(ROUNDDOWN(Q415*VLOOKUP(N415,'【参考】数式用'!$AR$2:$AW$50,MATCH(P415,'【参考】数式用'!$AT$4:$AW$4)+2,FALSE)*0.5, 0), "")</f>
        <v/>
      </c>
      <c r="T415" s="653"/>
      <c r="U415" s="654" t="str">
        <f>IFERROR(IF(AG415&lt;&gt;"",Q415*VLOOKUP(N415,'【参考】数式用'!$AG$2:$AL$50,MATCH(P415,'【参考】数式用'!$AI$4:$AL$4,0)+2,0), ""), "")</f>
        <v/>
      </c>
      <c r="V415" s="655"/>
      <c r="W415" s="656"/>
      <c r="X415" s="41"/>
      <c r="Y415" s="657"/>
      <c r="Z415" s="658"/>
      <c r="AA415" s="654" t="str">
        <f>IFERROR(IF(Y415="ー", "", ROUNDDOWN(Z415*VLOOKUP(N415,'【参考】数式用'!$AR$2:$AW$50,MATCH(Y415,'【参考】数式用'!$AT$4:$AW$4)+2,FALSE)*0.5, 0)), "")</f>
        <v/>
      </c>
      <c r="AB415" s="659"/>
      <c r="AC415" s="651" t="str">
        <f>IFERROR(IF(AG415&lt;&gt;"",Z415*VLOOKUP(N415,'【参考】数式用'!$AG$2:$AL$50,MATCH(Y415,'【参考】数式用'!$AI$4:$AL$4,0)+2,0), ""), "")</f>
        <v/>
      </c>
      <c r="AD415" s="56"/>
      <c r="AE415" s="660"/>
      <c r="AF415" s="661"/>
      <c r="AG415" s="618" t="str">
        <f>IFERROR(VLOOKUP(O415, '【参考】数式用'!$AY$5:$AY$13, 1, FALSE), "")</f>
        <v/>
      </c>
      <c r="AH415" s="619" t="str">
        <f>IFERROR(VLOOKUP(N415, '【参考】数式用'!$BA$2:$BB$50, 2, FALSE), "")</f>
        <v/>
      </c>
      <c r="AI415" s="620" t="str">
        <f t="shared" si="1"/>
        <v/>
      </c>
      <c r="AJ415" s="621" t="str">
        <f t="shared" si="2"/>
        <v/>
      </c>
      <c r="AK415" s="622"/>
      <c r="AL415" s="622"/>
      <c r="AM415" s="514"/>
      <c r="AN415" s="514"/>
      <c r="AO415" s="514"/>
      <c r="AP415" s="514"/>
      <c r="AQ415" s="514"/>
      <c r="AR415" s="514"/>
      <c r="AS415" s="514"/>
      <c r="AT415" s="514"/>
      <c r="AU415" s="2"/>
      <c r="AV415" s="2"/>
      <c r="AW415" s="2"/>
      <c r="AX415" s="2"/>
      <c r="AY415" s="2"/>
      <c r="AZ415" s="2"/>
    </row>
    <row r="416" ht="30.0" customHeight="1">
      <c r="A416" s="645">
        <v>403.0</v>
      </c>
      <c r="B416" s="646" t="str">
        <f>IF('基本情報入力シート'!C441="","",'基本情報入力シート'!C441)</f>
        <v/>
      </c>
      <c r="C416" s="40"/>
      <c r="D416" s="40"/>
      <c r="E416" s="40"/>
      <c r="F416" s="40"/>
      <c r="G416" s="40"/>
      <c r="H416" s="40"/>
      <c r="I416" s="56"/>
      <c r="J416" s="647" t="str">
        <f>IF('基本情報入力シート'!M441="","",'基本情報入力シート'!M441)</f>
        <v/>
      </c>
      <c r="K416" s="647" t="str">
        <f>IF('基本情報入力シート'!R441="","",'基本情報入力シート'!R441)</f>
        <v/>
      </c>
      <c r="L416" s="647" t="str">
        <f>IF('基本情報入力シート'!W441="","",'基本情報入力シート'!W441)</f>
        <v/>
      </c>
      <c r="M416" s="647" t="str">
        <f>IF('基本情報入力シート'!X441="","",'基本情報入力シート'!X441)</f>
        <v/>
      </c>
      <c r="N416" s="648" t="str">
        <f>IF('基本情報入力シート'!Y441="","",'基本情報入力シート'!Y441)</f>
        <v/>
      </c>
      <c r="O416" s="649"/>
      <c r="P416" s="650"/>
      <c r="Q416" s="651"/>
      <c r="R416" s="56"/>
      <c r="S416" s="652" t="str">
        <f>IFERROR(ROUNDDOWN(Q416*VLOOKUP(N416,'【参考】数式用'!$AR$2:$AW$50,MATCH(P416,'【参考】数式用'!$AT$4:$AW$4)+2,FALSE)*0.5, 0), "")</f>
        <v/>
      </c>
      <c r="T416" s="653"/>
      <c r="U416" s="654" t="str">
        <f>IFERROR(IF(AG416&lt;&gt;"",Q416*VLOOKUP(N416,'【参考】数式用'!$AG$2:$AL$50,MATCH(P416,'【参考】数式用'!$AI$4:$AL$4,0)+2,0), ""), "")</f>
        <v/>
      </c>
      <c r="V416" s="655"/>
      <c r="W416" s="656"/>
      <c r="X416" s="41"/>
      <c r="Y416" s="657"/>
      <c r="Z416" s="658"/>
      <c r="AA416" s="654" t="str">
        <f>IFERROR(IF(Y416="ー", "", ROUNDDOWN(Z416*VLOOKUP(N416,'【参考】数式用'!$AR$2:$AW$50,MATCH(Y416,'【参考】数式用'!$AT$4:$AW$4)+2,FALSE)*0.5, 0)), "")</f>
        <v/>
      </c>
      <c r="AB416" s="659"/>
      <c r="AC416" s="651" t="str">
        <f>IFERROR(IF(AG416&lt;&gt;"",Z416*VLOOKUP(N416,'【参考】数式用'!$AG$2:$AL$50,MATCH(Y416,'【参考】数式用'!$AI$4:$AL$4,0)+2,0), ""), "")</f>
        <v/>
      </c>
      <c r="AD416" s="56"/>
      <c r="AE416" s="660"/>
      <c r="AF416" s="661"/>
      <c r="AG416" s="618" t="str">
        <f>IFERROR(VLOOKUP(O416, '【参考】数式用'!$AY$5:$AY$13, 1, FALSE), "")</f>
        <v/>
      </c>
      <c r="AH416" s="619" t="str">
        <f>IFERROR(VLOOKUP(N416, '【参考】数式用'!$BA$2:$BB$50, 2, FALSE), "")</f>
        <v/>
      </c>
      <c r="AI416" s="620" t="str">
        <f t="shared" si="1"/>
        <v/>
      </c>
      <c r="AJ416" s="621" t="str">
        <f t="shared" si="2"/>
        <v/>
      </c>
      <c r="AK416" s="622"/>
      <c r="AL416" s="622"/>
      <c r="AM416" s="514"/>
      <c r="AN416" s="514"/>
      <c r="AO416" s="514"/>
      <c r="AP416" s="514"/>
      <c r="AQ416" s="514"/>
      <c r="AR416" s="514"/>
      <c r="AS416" s="514"/>
      <c r="AT416" s="514"/>
      <c r="AU416" s="2"/>
      <c r="AV416" s="2"/>
      <c r="AW416" s="2"/>
      <c r="AX416" s="2"/>
      <c r="AY416" s="2"/>
      <c r="AZ416" s="2"/>
    </row>
    <row r="417" ht="30.0" customHeight="1">
      <c r="A417" s="645">
        <v>404.0</v>
      </c>
      <c r="B417" s="646" t="str">
        <f>IF('基本情報入力シート'!C442="","",'基本情報入力シート'!C442)</f>
        <v/>
      </c>
      <c r="C417" s="40"/>
      <c r="D417" s="40"/>
      <c r="E417" s="40"/>
      <c r="F417" s="40"/>
      <c r="G417" s="40"/>
      <c r="H417" s="40"/>
      <c r="I417" s="56"/>
      <c r="J417" s="647" t="str">
        <f>IF('基本情報入力シート'!M442="","",'基本情報入力シート'!M442)</f>
        <v/>
      </c>
      <c r="K417" s="647" t="str">
        <f>IF('基本情報入力シート'!R442="","",'基本情報入力シート'!R442)</f>
        <v/>
      </c>
      <c r="L417" s="647" t="str">
        <f>IF('基本情報入力シート'!W442="","",'基本情報入力シート'!W442)</f>
        <v/>
      </c>
      <c r="M417" s="647" t="str">
        <f>IF('基本情報入力シート'!X442="","",'基本情報入力シート'!X442)</f>
        <v/>
      </c>
      <c r="N417" s="648" t="str">
        <f>IF('基本情報入力シート'!Y442="","",'基本情報入力シート'!Y442)</f>
        <v/>
      </c>
      <c r="O417" s="649"/>
      <c r="P417" s="650"/>
      <c r="Q417" s="651"/>
      <c r="R417" s="56"/>
      <c r="S417" s="652" t="str">
        <f>IFERROR(ROUNDDOWN(Q417*VLOOKUP(N417,'【参考】数式用'!$AR$2:$AW$50,MATCH(P417,'【参考】数式用'!$AT$4:$AW$4)+2,FALSE)*0.5, 0), "")</f>
        <v/>
      </c>
      <c r="T417" s="653"/>
      <c r="U417" s="654" t="str">
        <f>IFERROR(IF(AG417&lt;&gt;"",Q417*VLOOKUP(N417,'【参考】数式用'!$AG$2:$AL$50,MATCH(P417,'【参考】数式用'!$AI$4:$AL$4,0)+2,0), ""), "")</f>
        <v/>
      </c>
      <c r="V417" s="655"/>
      <c r="W417" s="656"/>
      <c r="X417" s="41"/>
      <c r="Y417" s="657"/>
      <c r="Z417" s="658"/>
      <c r="AA417" s="654" t="str">
        <f>IFERROR(IF(Y417="ー", "", ROUNDDOWN(Z417*VLOOKUP(N417,'【参考】数式用'!$AR$2:$AW$50,MATCH(Y417,'【参考】数式用'!$AT$4:$AW$4)+2,FALSE)*0.5, 0)), "")</f>
        <v/>
      </c>
      <c r="AB417" s="659"/>
      <c r="AC417" s="651" t="str">
        <f>IFERROR(IF(AG417&lt;&gt;"",Z417*VLOOKUP(N417,'【参考】数式用'!$AG$2:$AL$50,MATCH(Y417,'【参考】数式用'!$AI$4:$AL$4,0)+2,0), ""), "")</f>
        <v/>
      </c>
      <c r="AD417" s="56"/>
      <c r="AE417" s="660"/>
      <c r="AF417" s="661"/>
      <c r="AG417" s="618" t="str">
        <f>IFERROR(VLOOKUP(O417, '【参考】数式用'!$AY$5:$AY$13, 1, FALSE), "")</f>
        <v/>
      </c>
      <c r="AH417" s="619" t="str">
        <f>IFERROR(VLOOKUP(N417, '【参考】数式用'!$BA$2:$BB$50, 2, FALSE), "")</f>
        <v/>
      </c>
      <c r="AI417" s="620" t="str">
        <f t="shared" si="1"/>
        <v/>
      </c>
      <c r="AJ417" s="621" t="str">
        <f t="shared" si="2"/>
        <v/>
      </c>
      <c r="AK417" s="622"/>
      <c r="AL417" s="622"/>
      <c r="AM417" s="514"/>
      <c r="AN417" s="514"/>
      <c r="AO417" s="514"/>
      <c r="AP417" s="514"/>
      <c r="AQ417" s="514"/>
      <c r="AR417" s="514"/>
      <c r="AS417" s="514"/>
      <c r="AT417" s="514"/>
      <c r="AU417" s="2"/>
      <c r="AV417" s="2"/>
      <c r="AW417" s="2"/>
      <c r="AX417" s="2"/>
      <c r="AY417" s="2"/>
      <c r="AZ417" s="2"/>
    </row>
    <row r="418" ht="30.0" customHeight="1">
      <c r="A418" s="645">
        <v>405.0</v>
      </c>
      <c r="B418" s="646" t="str">
        <f>IF('基本情報入力シート'!C443="","",'基本情報入力シート'!C443)</f>
        <v/>
      </c>
      <c r="C418" s="40"/>
      <c r="D418" s="40"/>
      <c r="E418" s="40"/>
      <c r="F418" s="40"/>
      <c r="G418" s="40"/>
      <c r="H418" s="40"/>
      <c r="I418" s="56"/>
      <c r="J418" s="647" t="str">
        <f>IF('基本情報入力シート'!M443="","",'基本情報入力シート'!M443)</f>
        <v/>
      </c>
      <c r="K418" s="647" t="str">
        <f>IF('基本情報入力シート'!R443="","",'基本情報入力シート'!R443)</f>
        <v/>
      </c>
      <c r="L418" s="647" t="str">
        <f>IF('基本情報入力シート'!W443="","",'基本情報入力シート'!W443)</f>
        <v/>
      </c>
      <c r="M418" s="647" t="str">
        <f>IF('基本情報入力シート'!X443="","",'基本情報入力シート'!X443)</f>
        <v/>
      </c>
      <c r="N418" s="648" t="str">
        <f>IF('基本情報入力シート'!Y443="","",'基本情報入力シート'!Y443)</f>
        <v/>
      </c>
      <c r="O418" s="649"/>
      <c r="P418" s="650"/>
      <c r="Q418" s="651"/>
      <c r="R418" s="56"/>
      <c r="S418" s="652" t="str">
        <f>IFERROR(ROUNDDOWN(Q418*VLOOKUP(N418,'【参考】数式用'!$AR$2:$AW$50,MATCH(P418,'【参考】数式用'!$AT$4:$AW$4)+2,FALSE)*0.5, 0), "")</f>
        <v/>
      </c>
      <c r="T418" s="653"/>
      <c r="U418" s="654" t="str">
        <f>IFERROR(IF(AG418&lt;&gt;"",Q418*VLOOKUP(N418,'【参考】数式用'!$AG$2:$AL$50,MATCH(P418,'【参考】数式用'!$AI$4:$AL$4,0)+2,0), ""), "")</f>
        <v/>
      </c>
      <c r="V418" s="655"/>
      <c r="W418" s="656"/>
      <c r="X418" s="41"/>
      <c r="Y418" s="657"/>
      <c r="Z418" s="658"/>
      <c r="AA418" s="654" t="str">
        <f>IFERROR(IF(Y418="ー", "", ROUNDDOWN(Z418*VLOOKUP(N418,'【参考】数式用'!$AR$2:$AW$50,MATCH(Y418,'【参考】数式用'!$AT$4:$AW$4)+2,FALSE)*0.5, 0)), "")</f>
        <v/>
      </c>
      <c r="AB418" s="659"/>
      <c r="AC418" s="651" t="str">
        <f>IFERROR(IF(AG418&lt;&gt;"",Z418*VLOOKUP(N418,'【参考】数式用'!$AG$2:$AL$50,MATCH(Y418,'【参考】数式用'!$AI$4:$AL$4,0)+2,0), ""), "")</f>
        <v/>
      </c>
      <c r="AD418" s="56"/>
      <c r="AE418" s="660"/>
      <c r="AF418" s="661"/>
      <c r="AG418" s="618" t="str">
        <f>IFERROR(VLOOKUP(O418, '【参考】数式用'!$AY$5:$AY$13, 1, FALSE), "")</f>
        <v/>
      </c>
      <c r="AH418" s="619" t="str">
        <f>IFERROR(VLOOKUP(N418, '【参考】数式用'!$BA$2:$BB$50, 2, FALSE), "")</f>
        <v/>
      </c>
      <c r="AI418" s="620" t="str">
        <f t="shared" si="1"/>
        <v/>
      </c>
      <c r="AJ418" s="621" t="str">
        <f t="shared" si="2"/>
        <v/>
      </c>
      <c r="AK418" s="622"/>
      <c r="AL418" s="622"/>
      <c r="AM418" s="514"/>
      <c r="AN418" s="514"/>
      <c r="AO418" s="514"/>
      <c r="AP418" s="514"/>
      <c r="AQ418" s="514"/>
      <c r="AR418" s="514"/>
      <c r="AS418" s="514"/>
      <c r="AT418" s="514"/>
      <c r="AU418" s="2"/>
      <c r="AV418" s="2"/>
      <c r="AW418" s="2"/>
      <c r="AX418" s="2"/>
      <c r="AY418" s="2"/>
      <c r="AZ418" s="2"/>
    </row>
    <row r="419" ht="30.0" customHeight="1">
      <c r="A419" s="645">
        <v>406.0</v>
      </c>
      <c r="B419" s="646" t="str">
        <f>IF('基本情報入力シート'!C444="","",'基本情報入力シート'!C444)</f>
        <v/>
      </c>
      <c r="C419" s="40"/>
      <c r="D419" s="40"/>
      <c r="E419" s="40"/>
      <c r="F419" s="40"/>
      <c r="G419" s="40"/>
      <c r="H419" s="40"/>
      <c r="I419" s="56"/>
      <c r="J419" s="647" t="str">
        <f>IF('基本情報入力シート'!M444="","",'基本情報入力シート'!M444)</f>
        <v/>
      </c>
      <c r="K419" s="647" t="str">
        <f>IF('基本情報入力シート'!R444="","",'基本情報入力シート'!R444)</f>
        <v/>
      </c>
      <c r="L419" s="647" t="str">
        <f>IF('基本情報入力シート'!W444="","",'基本情報入力シート'!W444)</f>
        <v/>
      </c>
      <c r="M419" s="647" t="str">
        <f>IF('基本情報入力シート'!X444="","",'基本情報入力シート'!X444)</f>
        <v/>
      </c>
      <c r="N419" s="648" t="str">
        <f>IF('基本情報入力シート'!Y444="","",'基本情報入力シート'!Y444)</f>
        <v/>
      </c>
      <c r="O419" s="649"/>
      <c r="P419" s="650"/>
      <c r="Q419" s="651"/>
      <c r="R419" s="56"/>
      <c r="S419" s="652" t="str">
        <f>IFERROR(ROUNDDOWN(Q419*VLOOKUP(N419,'【参考】数式用'!$AR$2:$AW$50,MATCH(P419,'【参考】数式用'!$AT$4:$AW$4)+2,FALSE)*0.5, 0), "")</f>
        <v/>
      </c>
      <c r="T419" s="653"/>
      <c r="U419" s="654" t="str">
        <f>IFERROR(IF(AG419&lt;&gt;"",Q419*VLOOKUP(N419,'【参考】数式用'!$AG$2:$AL$50,MATCH(P419,'【参考】数式用'!$AI$4:$AL$4,0)+2,0), ""), "")</f>
        <v/>
      </c>
      <c r="V419" s="655"/>
      <c r="W419" s="656"/>
      <c r="X419" s="41"/>
      <c r="Y419" s="657"/>
      <c r="Z419" s="658"/>
      <c r="AA419" s="654" t="str">
        <f>IFERROR(IF(Y419="ー", "", ROUNDDOWN(Z419*VLOOKUP(N419,'【参考】数式用'!$AR$2:$AW$50,MATCH(Y419,'【参考】数式用'!$AT$4:$AW$4)+2,FALSE)*0.5, 0)), "")</f>
        <v/>
      </c>
      <c r="AB419" s="659"/>
      <c r="AC419" s="651" t="str">
        <f>IFERROR(IF(AG419&lt;&gt;"",Z419*VLOOKUP(N419,'【参考】数式用'!$AG$2:$AL$50,MATCH(Y419,'【参考】数式用'!$AI$4:$AL$4,0)+2,0), ""), "")</f>
        <v/>
      </c>
      <c r="AD419" s="56"/>
      <c r="AE419" s="660"/>
      <c r="AF419" s="661"/>
      <c r="AG419" s="618" t="str">
        <f>IFERROR(VLOOKUP(O419, '【参考】数式用'!$AY$5:$AY$13, 1, FALSE), "")</f>
        <v/>
      </c>
      <c r="AH419" s="619" t="str">
        <f>IFERROR(VLOOKUP(N419, '【参考】数式用'!$BA$2:$BB$50, 2, FALSE), "")</f>
        <v/>
      </c>
      <c r="AI419" s="620" t="str">
        <f t="shared" si="1"/>
        <v/>
      </c>
      <c r="AJ419" s="621" t="str">
        <f t="shared" si="2"/>
        <v/>
      </c>
      <c r="AK419" s="622"/>
      <c r="AL419" s="622"/>
      <c r="AM419" s="514"/>
      <c r="AN419" s="514"/>
      <c r="AO419" s="514"/>
      <c r="AP419" s="514"/>
      <c r="AQ419" s="514"/>
      <c r="AR419" s="514"/>
      <c r="AS419" s="514"/>
      <c r="AT419" s="514"/>
      <c r="AU419" s="2"/>
      <c r="AV419" s="2"/>
      <c r="AW419" s="2"/>
      <c r="AX419" s="2"/>
      <c r="AY419" s="2"/>
      <c r="AZ419" s="2"/>
    </row>
    <row r="420" ht="30.0" customHeight="1">
      <c r="A420" s="645">
        <v>407.0</v>
      </c>
      <c r="B420" s="646" t="str">
        <f>IF('基本情報入力シート'!C445="","",'基本情報入力シート'!C445)</f>
        <v/>
      </c>
      <c r="C420" s="40"/>
      <c r="D420" s="40"/>
      <c r="E420" s="40"/>
      <c r="F420" s="40"/>
      <c r="G420" s="40"/>
      <c r="H420" s="40"/>
      <c r="I420" s="56"/>
      <c r="J420" s="647" t="str">
        <f>IF('基本情報入力シート'!M445="","",'基本情報入力シート'!M445)</f>
        <v/>
      </c>
      <c r="K420" s="647" t="str">
        <f>IF('基本情報入力シート'!R445="","",'基本情報入力シート'!R445)</f>
        <v/>
      </c>
      <c r="L420" s="647" t="str">
        <f>IF('基本情報入力シート'!W445="","",'基本情報入力シート'!W445)</f>
        <v/>
      </c>
      <c r="M420" s="647" t="str">
        <f>IF('基本情報入力シート'!X445="","",'基本情報入力シート'!X445)</f>
        <v/>
      </c>
      <c r="N420" s="648" t="str">
        <f>IF('基本情報入力シート'!Y445="","",'基本情報入力シート'!Y445)</f>
        <v/>
      </c>
      <c r="O420" s="649"/>
      <c r="P420" s="650"/>
      <c r="Q420" s="651"/>
      <c r="R420" s="56"/>
      <c r="S420" s="652" t="str">
        <f>IFERROR(ROUNDDOWN(Q420*VLOOKUP(N420,'【参考】数式用'!$AR$2:$AW$50,MATCH(P420,'【参考】数式用'!$AT$4:$AW$4)+2,FALSE)*0.5, 0), "")</f>
        <v/>
      </c>
      <c r="T420" s="653"/>
      <c r="U420" s="654" t="str">
        <f>IFERROR(IF(AG420&lt;&gt;"",Q420*VLOOKUP(N420,'【参考】数式用'!$AG$2:$AL$50,MATCH(P420,'【参考】数式用'!$AI$4:$AL$4,0)+2,0), ""), "")</f>
        <v/>
      </c>
      <c r="V420" s="655"/>
      <c r="W420" s="656"/>
      <c r="X420" s="41"/>
      <c r="Y420" s="657"/>
      <c r="Z420" s="658"/>
      <c r="AA420" s="654" t="str">
        <f>IFERROR(IF(Y420="ー", "", ROUNDDOWN(Z420*VLOOKUP(N420,'【参考】数式用'!$AR$2:$AW$50,MATCH(Y420,'【参考】数式用'!$AT$4:$AW$4)+2,FALSE)*0.5, 0)), "")</f>
        <v/>
      </c>
      <c r="AB420" s="659"/>
      <c r="AC420" s="651" t="str">
        <f>IFERROR(IF(AG420&lt;&gt;"",Z420*VLOOKUP(N420,'【参考】数式用'!$AG$2:$AL$50,MATCH(Y420,'【参考】数式用'!$AI$4:$AL$4,0)+2,0), ""), "")</f>
        <v/>
      </c>
      <c r="AD420" s="56"/>
      <c r="AE420" s="660"/>
      <c r="AF420" s="661"/>
      <c r="AG420" s="618" t="str">
        <f>IFERROR(VLOOKUP(O420, '【参考】数式用'!$AY$5:$AY$13, 1, FALSE), "")</f>
        <v/>
      </c>
      <c r="AH420" s="619" t="str">
        <f>IFERROR(VLOOKUP(N420, '【参考】数式用'!$BA$2:$BB$50, 2, FALSE), "")</f>
        <v/>
      </c>
      <c r="AI420" s="620" t="str">
        <f t="shared" si="1"/>
        <v/>
      </c>
      <c r="AJ420" s="621" t="str">
        <f t="shared" si="2"/>
        <v/>
      </c>
      <c r="AK420" s="622"/>
      <c r="AL420" s="622"/>
      <c r="AM420" s="514"/>
      <c r="AN420" s="514"/>
      <c r="AO420" s="514"/>
      <c r="AP420" s="514"/>
      <c r="AQ420" s="514"/>
      <c r="AR420" s="514"/>
      <c r="AS420" s="514"/>
      <c r="AT420" s="514"/>
      <c r="AU420" s="2"/>
      <c r="AV420" s="2"/>
      <c r="AW420" s="2"/>
      <c r="AX420" s="2"/>
      <c r="AY420" s="2"/>
      <c r="AZ420" s="2"/>
    </row>
    <row r="421" ht="30.0" customHeight="1">
      <c r="A421" s="645">
        <v>408.0</v>
      </c>
      <c r="B421" s="646" t="str">
        <f>IF('基本情報入力シート'!C446="","",'基本情報入力シート'!C446)</f>
        <v/>
      </c>
      <c r="C421" s="40"/>
      <c r="D421" s="40"/>
      <c r="E421" s="40"/>
      <c r="F421" s="40"/>
      <c r="G421" s="40"/>
      <c r="H421" s="40"/>
      <c r="I421" s="56"/>
      <c r="J421" s="647" t="str">
        <f>IF('基本情報入力シート'!M446="","",'基本情報入力シート'!M446)</f>
        <v/>
      </c>
      <c r="K421" s="647" t="str">
        <f>IF('基本情報入力シート'!R446="","",'基本情報入力シート'!R446)</f>
        <v/>
      </c>
      <c r="L421" s="647" t="str">
        <f>IF('基本情報入力シート'!W446="","",'基本情報入力シート'!W446)</f>
        <v/>
      </c>
      <c r="M421" s="647" t="str">
        <f>IF('基本情報入力シート'!X446="","",'基本情報入力シート'!X446)</f>
        <v/>
      </c>
      <c r="N421" s="648" t="str">
        <f>IF('基本情報入力シート'!Y446="","",'基本情報入力シート'!Y446)</f>
        <v/>
      </c>
      <c r="O421" s="649"/>
      <c r="P421" s="650"/>
      <c r="Q421" s="651"/>
      <c r="R421" s="56"/>
      <c r="S421" s="652" t="str">
        <f>IFERROR(ROUNDDOWN(Q421*VLOOKUP(N421,'【参考】数式用'!$AR$2:$AW$50,MATCH(P421,'【参考】数式用'!$AT$4:$AW$4)+2,FALSE)*0.5, 0), "")</f>
        <v/>
      </c>
      <c r="T421" s="653"/>
      <c r="U421" s="654" t="str">
        <f>IFERROR(IF(AG421&lt;&gt;"",Q421*VLOOKUP(N421,'【参考】数式用'!$AG$2:$AL$50,MATCH(P421,'【参考】数式用'!$AI$4:$AL$4,0)+2,0), ""), "")</f>
        <v/>
      </c>
      <c r="V421" s="655"/>
      <c r="W421" s="656"/>
      <c r="X421" s="41"/>
      <c r="Y421" s="657"/>
      <c r="Z421" s="658"/>
      <c r="AA421" s="654" t="str">
        <f>IFERROR(IF(Y421="ー", "", ROUNDDOWN(Z421*VLOOKUP(N421,'【参考】数式用'!$AR$2:$AW$50,MATCH(Y421,'【参考】数式用'!$AT$4:$AW$4)+2,FALSE)*0.5, 0)), "")</f>
        <v/>
      </c>
      <c r="AB421" s="659"/>
      <c r="AC421" s="651" t="str">
        <f>IFERROR(IF(AG421&lt;&gt;"",Z421*VLOOKUP(N421,'【参考】数式用'!$AG$2:$AL$50,MATCH(Y421,'【参考】数式用'!$AI$4:$AL$4,0)+2,0), ""), "")</f>
        <v/>
      </c>
      <c r="AD421" s="56"/>
      <c r="AE421" s="660"/>
      <c r="AF421" s="661"/>
      <c r="AG421" s="618" t="str">
        <f>IFERROR(VLOOKUP(O421, '【参考】数式用'!$AY$5:$AY$13, 1, FALSE), "")</f>
        <v/>
      </c>
      <c r="AH421" s="619" t="str">
        <f>IFERROR(VLOOKUP(N421, '【参考】数式用'!$BA$2:$BB$50, 2, FALSE), "")</f>
        <v/>
      </c>
      <c r="AI421" s="620" t="str">
        <f t="shared" si="1"/>
        <v/>
      </c>
      <c r="AJ421" s="621" t="str">
        <f t="shared" si="2"/>
        <v/>
      </c>
      <c r="AK421" s="622"/>
      <c r="AL421" s="622"/>
      <c r="AM421" s="514"/>
      <c r="AN421" s="514"/>
      <c r="AO421" s="514"/>
      <c r="AP421" s="514"/>
      <c r="AQ421" s="514"/>
      <c r="AR421" s="514"/>
      <c r="AS421" s="514"/>
      <c r="AT421" s="514"/>
      <c r="AU421" s="2"/>
      <c r="AV421" s="2"/>
      <c r="AW421" s="2"/>
      <c r="AX421" s="2"/>
      <c r="AY421" s="2"/>
      <c r="AZ421" s="2"/>
    </row>
    <row r="422" ht="30.0" customHeight="1">
      <c r="A422" s="645">
        <v>409.0</v>
      </c>
      <c r="B422" s="646" t="str">
        <f>IF('基本情報入力シート'!C447="","",'基本情報入力シート'!C447)</f>
        <v/>
      </c>
      <c r="C422" s="40"/>
      <c r="D422" s="40"/>
      <c r="E422" s="40"/>
      <c r="F422" s="40"/>
      <c r="G422" s="40"/>
      <c r="H422" s="40"/>
      <c r="I422" s="56"/>
      <c r="J422" s="647" t="str">
        <f>IF('基本情報入力シート'!M447="","",'基本情報入力シート'!M447)</f>
        <v/>
      </c>
      <c r="K422" s="647" t="str">
        <f>IF('基本情報入力シート'!R447="","",'基本情報入力シート'!R447)</f>
        <v/>
      </c>
      <c r="L422" s="647" t="str">
        <f>IF('基本情報入力シート'!W447="","",'基本情報入力シート'!W447)</f>
        <v/>
      </c>
      <c r="M422" s="647" t="str">
        <f>IF('基本情報入力シート'!X447="","",'基本情報入力シート'!X447)</f>
        <v/>
      </c>
      <c r="N422" s="648" t="str">
        <f>IF('基本情報入力シート'!Y447="","",'基本情報入力シート'!Y447)</f>
        <v/>
      </c>
      <c r="O422" s="649"/>
      <c r="P422" s="650"/>
      <c r="Q422" s="651"/>
      <c r="R422" s="56"/>
      <c r="S422" s="652" t="str">
        <f>IFERROR(ROUNDDOWN(Q422*VLOOKUP(N422,'【参考】数式用'!$AR$2:$AW$50,MATCH(P422,'【参考】数式用'!$AT$4:$AW$4)+2,FALSE)*0.5, 0), "")</f>
        <v/>
      </c>
      <c r="T422" s="653"/>
      <c r="U422" s="654" t="str">
        <f>IFERROR(IF(AG422&lt;&gt;"",Q422*VLOOKUP(N422,'【参考】数式用'!$AG$2:$AL$50,MATCH(P422,'【参考】数式用'!$AI$4:$AL$4,0)+2,0), ""), "")</f>
        <v/>
      </c>
      <c r="V422" s="655"/>
      <c r="W422" s="656"/>
      <c r="X422" s="41"/>
      <c r="Y422" s="657"/>
      <c r="Z422" s="658"/>
      <c r="AA422" s="654" t="str">
        <f>IFERROR(IF(Y422="ー", "", ROUNDDOWN(Z422*VLOOKUP(N422,'【参考】数式用'!$AR$2:$AW$50,MATCH(Y422,'【参考】数式用'!$AT$4:$AW$4)+2,FALSE)*0.5, 0)), "")</f>
        <v/>
      </c>
      <c r="AB422" s="659"/>
      <c r="AC422" s="651" t="str">
        <f>IFERROR(IF(AG422&lt;&gt;"",Z422*VLOOKUP(N422,'【参考】数式用'!$AG$2:$AL$50,MATCH(Y422,'【参考】数式用'!$AI$4:$AL$4,0)+2,0), ""), "")</f>
        <v/>
      </c>
      <c r="AD422" s="56"/>
      <c r="AE422" s="660"/>
      <c r="AF422" s="661"/>
      <c r="AG422" s="618" t="str">
        <f>IFERROR(VLOOKUP(O422, '【参考】数式用'!$AY$5:$AY$13, 1, FALSE), "")</f>
        <v/>
      </c>
      <c r="AH422" s="619" t="str">
        <f>IFERROR(VLOOKUP(N422, '【参考】数式用'!$BA$2:$BB$50, 2, FALSE), "")</f>
        <v/>
      </c>
      <c r="AI422" s="620" t="str">
        <f t="shared" si="1"/>
        <v/>
      </c>
      <c r="AJ422" s="621" t="str">
        <f t="shared" si="2"/>
        <v/>
      </c>
      <c r="AK422" s="622"/>
      <c r="AL422" s="622"/>
      <c r="AM422" s="514"/>
      <c r="AN422" s="514"/>
      <c r="AO422" s="514"/>
      <c r="AP422" s="514"/>
      <c r="AQ422" s="514"/>
      <c r="AR422" s="514"/>
      <c r="AS422" s="514"/>
      <c r="AT422" s="514"/>
      <c r="AU422" s="2"/>
      <c r="AV422" s="2"/>
      <c r="AW422" s="2"/>
      <c r="AX422" s="2"/>
      <c r="AY422" s="2"/>
      <c r="AZ422" s="2"/>
    </row>
    <row r="423" ht="30.0" customHeight="1">
      <c r="A423" s="645">
        <v>410.0</v>
      </c>
      <c r="B423" s="646" t="str">
        <f>IF('基本情報入力シート'!C448="","",'基本情報入力シート'!C448)</f>
        <v/>
      </c>
      <c r="C423" s="40"/>
      <c r="D423" s="40"/>
      <c r="E423" s="40"/>
      <c r="F423" s="40"/>
      <c r="G423" s="40"/>
      <c r="H423" s="40"/>
      <c r="I423" s="56"/>
      <c r="J423" s="647" t="str">
        <f>IF('基本情報入力シート'!M448="","",'基本情報入力シート'!M448)</f>
        <v/>
      </c>
      <c r="K423" s="647" t="str">
        <f>IF('基本情報入力シート'!R448="","",'基本情報入力シート'!R448)</f>
        <v/>
      </c>
      <c r="L423" s="647" t="str">
        <f>IF('基本情報入力シート'!W448="","",'基本情報入力シート'!W448)</f>
        <v/>
      </c>
      <c r="M423" s="647" t="str">
        <f>IF('基本情報入力シート'!X448="","",'基本情報入力シート'!X448)</f>
        <v/>
      </c>
      <c r="N423" s="648" t="str">
        <f>IF('基本情報入力シート'!Y448="","",'基本情報入力シート'!Y448)</f>
        <v/>
      </c>
      <c r="O423" s="649"/>
      <c r="P423" s="650"/>
      <c r="Q423" s="651"/>
      <c r="R423" s="56"/>
      <c r="S423" s="652" t="str">
        <f>IFERROR(ROUNDDOWN(Q423*VLOOKUP(N423,'【参考】数式用'!$AR$2:$AW$50,MATCH(P423,'【参考】数式用'!$AT$4:$AW$4)+2,FALSE)*0.5, 0), "")</f>
        <v/>
      </c>
      <c r="T423" s="653"/>
      <c r="U423" s="654" t="str">
        <f>IFERROR(IF(AG423&lt;&gt;"",Q423*VLOOKUP(N423,'【参考】数式用'!$AG$2:$AL$50,MATCH(P423,'【参考】数式用'!$AI$4:$AL$4,0)+2,0), ""), "")</f>
        <v/>
      </c>
      <c r="V423" s="655"/>
      <c r="W423" s="656"/>
      <c r="X423" s="41"/>
      <c r="Y423" s="657"/>
      <c r="Z423" s="658"/>
      <c r="AA423" s="654" t="str">
        <f>IFERROR(IF(Y423="ー", "", ROUNDDOWN(Z423*VLOOKUP(N423,'【参考】数式用'!$AR$2:$AW$50,MATCH(Y423,'【参考】数式用'!$AT$4:$AW$4)+2,FALSE)*0.5, 0)), "")</f>
        <v/>
      </c>
      <c r="AB423" s="659"/>
      <c r="AC423" s="651" t="str">
        <f>IFERROR(IF(AG423&lt;&gt;"",Z423*VLOOKUP(N423,'【参考】数式用'!$AG$2:$AL$50,MATCH(Y423,'【参考】数式用'!$AI$4:$AL$4,0)+2,0), ""), "")</f>
        <v/>
      </c>
      <c r="AD423" s="56"/>
      <c r="AE423" s="660"/>
      <c r="AF423" s="661"/>
      <c r="AG423" s="618" t="str">
        <f>IFERROR(VLOOKUP(O423, '【参考】数式用'!$AY$5:$AY$13, 1, FALSE), "")</f>
        <v/>
      </c>
      <c r="AH423" s="619" t="str">
        <f>IFERROR(VLOOKUP(N423, '【参考】数式用'!$BA$2:$BB$50, 2, FALSE), "")</f>
        <v/>
      </c>
      <c r="AI423" s="620" t="str">
        <f t="shared" si="1"/>
        <v/>
      </c>
      <c r="AJ423" s="621" t="str">
        <f t="shared" si="2"/>
        <v/>
      </c>
      <c r="AK423" s="622"/>
      <c r="AL423" s="622"/>
      <c r="AM423" s="514"/>
      <c r="AN423" s="514"/>
      <c r="AO423" s="514"/>
      <c r="AP423" s="514"/>
      <c r="AQ423" s="514"/>
      <c r="AR423" s="514"/>
      <c r="AS423" s="514"/>
      <c r="AT423" s="514"/>
      <c r="AU423" s="2"/>
      <c r="AV423" s="2"/>
      <c r="AW423" s="2"/>
      <c r="AX423" s="2"/>
      <c r="AY423" s="2"/>
      <c r="AZ423" s="2"/>
    </row>
    <row r="424" ht="30.0" customHeight="1">
      <c r="A424" s="645">
        <v>411.0</v>
      </c>
      <c r="B424" s="646" t="str">
        <f>IF('基本情報入力シート'!C449="","",'基本情報入力シート'!C449)</f>
        <v/>
      </c>
      <c r="C424" s="40"/>
      <c r="D424" s="40"/>
      <c r="E424" s="40"/>
      <c r="F424" s="40"/>
      <c r="G424" s="40"/>
      <c r="H424" s="40"/>
      <c r="I424" s="56"/>
      <c r="J424" s="647" t="str">
        <f>IF('基本情報入力シート'!M449="","",'基本情報入力シート'!M449)</f>
        <v/>
      </c>
      <c r="K424" s="647" t="str">
        <f>IF('基本情報入力シート'!R449="","",'基本情報入力シート'!R449)</f>
        <v/>
      </c>
      <c r="L424" s="647" t="str">
        <f>IF('基本情報入力シート'!W449="","",'基本情報入力シート'!W449)</f>
        <v/>
      </c>
      <c r="M424" s="647" t="str">
        <f>IF('基本情報入力シート'!X449="","",'基本情報入力シート'!X449)</f>
        <v/>
      </c>
      <c r="N424" s="648" t="str">
        <f>IF('基本情報入力シート'!Y449="","",'基本情報入力シート'!Y449)</f>
        <v/>
      </c>
      <c r="O424" s="649"/>
      <c r="P424" s="650"/>
      <c r="Q424" s="651"/>
      <c r="R424" s="56"/>
      <c r="S424" s="652" t="str">
        <f>IFERROR(ROUNDDOWN(Q424*VLOOKUP(N424,'【参考】数式用'!$AR$2:$AW$50,MATCH(P424,'【参考】数式用'!$AT$4:$AW$4)+2,FALSE)*0.5, 0), "")</f>
        <v/>
      </c>
      <c r="T424" s="653"/>
      <c r="U424" s="654" t="str">
        <f>IFERROR(IF(AG424&lt;&gt;"",Q424*VLOOKUP(N424,'【参考】数式用'!$AG$2:$AL$50,MATCH(P424,'【参考】数式用'!$AI$4:$AL$4,0)+2,0), ""), "")</f>
        <v/>
      </c>
      <c r="V424" s="655"/>
      <c r="W424" s="656"/>
      <c r="X424" s="41"/>
      <c r="Y424" s="657"/>
      <c r="Z424" s="658"/>
      <c r="AA424" s="654" t="str">
        <f>IFERROR(IF(Y424="ー", "", ROUNDDOWN(Z424*VLOOKUP(N424,'【参考】数式用'!$AR$2:$AW$50,MATCH(Y424,'【参考】数式用'!$AT$4:$AW$4)+2,FALSE)*0.5, 0)), "")</f>
        <v/>
      </c>
      <c r="AB424" s="659"/>
      <c r="AC424" s="651" t="str">
        <f>IFERROR(IF(AG424&lt;&gt;"",Z424*VLOOKUP(N424,'【参考】数式用'!$AG$2:$AL$50,MATCH(Y424,'【参考】数式用'!$AI$4:$AL$4,0)+2,0), ""), "")</f>
        <v/>
      </c>
      <c r="AD424" s="56"/>
      <c r="AE424" s="660"/>
      <c r="AF424" s="661"/>
      <c r="AG424" s="618" t="str">
        <f>IFERROR(VLOOKUP(O424, '【参考】数式用'!$AY$5:$AY$13, 1, FALSE), "")</f>
        <v/>
      </c>
      <c r="AH424" s="619" t="str">
        <f>IFERROR(VLOOKUP(N424, '【参考】数式用'!$BA$2:$BB$50, 2, FALSE), "")</f>
        <v/>
      </c>
      <c r="AI424" s="620" t="str">
        <f t="shared" si="1"/>
        <v/>
      </c>
      <c r="AJ424" s="621" t="str">
        <f t="shared" si="2"/>
        <v/>
      </c>
      <c r="AK424" s="622"/>
      <c r="AL424" s="622"/>
      <c r="AM424" s="514"/>
      <c r="AN424" s="514"/>
      <c r="AO424" s="514"/>
      <c r="AP424" s="514"/>
      <c r="AQ424" s="514"/>
      <c r="AR424" s="514"/>
      <c r="AS424" s="514"/>
      <c r="AT424" s="514"/>
      <c r="AU424" s="2"/>
      <c r="AV424" s="2"/>
      <c r="AW424" s="2"/>
      <c r="AX424" s="2"/>
      <c r="AY424" s="2"/>
      <c r="AZ424" s="2"/>
    </row>
    <row r="425" ht="30.0" customHeight="1">
      <c r="A425" s="645">
        <v>412.0</v>
      </c>
      <c r="B425" s="646" t="str">
        <f>IF('基本情報入力シート'!C450="","",'基本情報入力シート'!C450)</f>
        <v/>
      </c>
      <c r="C425" s="40"/>
      <c r="D425" s="40"/>
      <c r="E425" s="40"/>
      <c r="F425" s="40"/>
      <c r="G425" s="40"/>
      <c r="H425" s="40"/>
      <c r="I425" s="56"/>
      <c r="J425" s="647" t="str">
        <f>IF('基本情報入力シート'!M450="","",'基本情報入力シート'!M450)</f>
        <v/>
      </c>
      <c r="K425" s="647" t="str">
        <f>IF('基本情報入力シート'!R450="","",'基本情報入力シート'!R450)</f>
        <v/>
      </c>
      <c r="L425" s="647" t="str">
        <f>IF('基本情報入力シート'!W450="","",'基本情報入力シート'!W450)</f>
        <v/>
      </c>
      <c r="M425" s="647" t="str">
        <f>IF('基本情報入力シート'!X450="","",'基本情報入力シート'!X450)</f>
        <v/>
      </c>
      <c r="N425" s="648" t="str">
        <f>IF('基本情報入力シート'!Y450="","",'基本情報入力シート'!Y450)</f>
        <v/>
      </c>
      <c r="O425" s="649"/>
      <c r="P425" s="650"/>
      <c r="Q425" s="651"/>
      <c r="R425" s="56"/>
      <c r="S425" s="652" t="str">
        <f>IFERROR(ROUNDDOWN(Q425*VLOOKUP(N425,'【参考】数式用'!$AR$2:$AW$50,MATCH(P425,'【参考】数式用'!$AT$4:$AW$4)+2,FALSE)*0.5, 0), "")</f>
        <v/>
      </c>
      <c r="T425" s="653"/>
      <c r="U425" s="654" t="str">
        <f>IFERROR(IF(AG425&lt;&gt;"",Q425*VLOOKUP(N425,'【参考】数式用'!$AG$2:$AL$50,MATCH(P425,'【参考】数式用'!$AI$4:$AL$4,0)+2,0), ""), "")</f>
        <v/>
      </c>
      <c r="V425" s="655"/>
      <c r="W425" s="656"/>
      <c r="X425" s="41"/>
      <c r="Y425" s="657"/>
      <c r="Z425" s="658"/>
      <c r="AA425" s="654" t="str">
        <f>IFERROR(IF(Y425="ー", "", ROUNDDOWN(Z425*VLOOKUP(N425,'【参考】数式用'!$AR$2:$AW$50,MATCH(Y425,'【参考】数式用'!$AT$4:$AW$4)+2,FALSE)*0.5, 0)), "")</f>
        <v/>
      </c>
      <c r="AB425" s="659"/>
      <c r="AC425" s="651" t="str">
        <f>IFERROR(IF(AG425&lt;&gt;"",Z425*VLOOKUP(N425,'【参考】数式用'!$AG$2:$AL$50,MATCH(Y425,'【参考】数式用'!$AI$4:$AL$4,0)+2,0), ""), "")</f>
        <v/>
      </c>
      <c r="AD425" s="56"/>
      <c r="AE425" s="660"/>
      <c r="AF425" s="661"/>
      <c r="AG425" s="618" t="str">
        <f>IFERROR(VLOOKUP(O425, '【参考】数式用'!$AY$5:$AY$13, 1, FALSE), "")</f>
        <v/>
      </c>
      <c r="AH425" s="619" t="str">
        <f>IFERROR(VLOOKUP(N425, '【参考】数式用'!$BA$2:$BB$50, 2, FALSE), "")</f>
        <v/>
      </c>
      <c r="AI425" s="620" t="str">
        <f t="shared" si="1"/>
        <v/>
      </c>
      <c r="AJ425" s="621" t="str">
        <f t="shared" si="2"/>
        <v/>
      </c>
      <c r="AK425" s="622"/>
      <c r="AL425" s="622"/>
      <c r="AM425" s="514"/>
      <c r="AN425" s="514"/>
      <c r="AO425" s="514"/>
      <c r="AP425" s="514"/>
      <c r="AQ425" s="514"/>
      <c r="AR425" s="514"/>
      <c r="AS425" s="514"/>
      <c r="AT425" s="514"/>
      <c r="AU425" s="2"/>
      <c r="AV425" s="2"/>
      <c r="AW425" s="2"/>
      <c r="AX425" s="2"/>
      <c r="AY425" s="2"/>
      <c r="AZ425" s="2"/>
    </row>
    <row r="426" ht="30.0" customHeight="1">
      <c r="A426" s="645">
        <v>413.0</v>
      </c>
      <c r="B426" s="646" t="str">
        <f>IF('基本情報入力シート'!C451="","",'基本情報入力シート'!C451)</f>
        <v/>
      </c>
      <c r="C426" s="40"/>
      <c r="D426" s="40"/>
      <c r="E426" s="40"/>
      <c r="F426" s="40"/>
      <c r="G426" s="40"/>
      <c r="H426" s="40"/>
      <c r="I426" s="56"/>
      <c r="J426" s="647" t="str">
        <f>IF('基本情報入力シート'!M451="","",'基本情報入力シート'!M451)</f>
        <v/>
      </c>
      <c r="K426" s="647" t="str">
        <f>IF('基本情報入力シート'!R451="","",'基本情報入力シート'!R451)</f>
        <v/>
      </c>
      <c r="L426" s="647" t="str">
        <f>IF('基本情報入力シート'!W451="","",'基本情報入力シート'!W451)</f>
        <v/>
      </c>
      <c r="M426" s="647" t="str">
        <f>IF('基本情報入力シート'!X451="","",'基本情報入力シート'!X451)</f>
        <v/>
      </c>
      <c r="N426" s="648" t="str">
        <f>IF('基本情報入力シート'!Y451="","",'基本情報入力シート'!Y451)</f>
        <v/>
      </c>
      <c r="O426" s="649"/>
      <c r="P426" s="650"/>
      <c r="Q426" s="651"/>
      <c r="R426" s="56"/>
      <c r="S426" s="652" t="str">
        <f>IFERROR(ROUNDDOWN(Q426*VLOOKUP(N426,'【参考】数式用'!$AR$2:$AW$50,MATCH(P426,'【参考】数式用'!$AT$4:$AW$4)+2,FALSE)*0.5, 0), "")</f>
        <v/>
      </c>
      <c r="T426" s="653"/>
      <c r="U426" s="654" t="str">
        <f>IFERROR(IF(AG426&lt;&gt;"",Q426*VLOOKUP(N426,'【参考】数式用'!$AG$2:$AL$50,MATCH(P426,'【参考】数式用'!$AI$4:$AL$4,0)+2,0), ""), "")</f>
        <v/>
      </c>
      <c r="V426" s="655"/>
      <c r="W426" s="656"/>
      <c r="X426" s="41"/>
      <c r="Y426" s="657"/>
      <c r="Z426" s="658"/>
      <c r="AA426" s="654" t="str">
        <f>IFERROR(IF(Y426="ー", "", ROUNDDOWN(Z426*VLOOKUP(N426,'【参考】数式用'!$AR$2:$AW$50,MATCH(Y426,'【参考】数式用'!$AT$4:$AW$4)+2,FALSE)*0.5, 0)), "")</f>
        <v/>
      </c>
      <c r="AB426" s="659"/>
      <c r="AC426" s="651" t="str">
        <f>IFERROR(IF(AG426&lt;&gt;"",Z426*VLOOKUP(N426,'【参考】数式用'!$AG$2:$AL$50,MATCH(Y426,'【参考】数式用'!$AI$4:$AL$4,0)+2,0), ""), "")</f>
        <v/>
      </c>
      <c r="AD426" s="56"/>
      <c r="AE426" s="660"/>
      <c r="AF426" s="661"/>
      <c r="AG426" s="618" t="str">
        <f>IFERROR(VLOOKUP(O426, '【参考】数式用'!$AY$5:$AY$13, 1, FALSE), "")</f>
        <v/>
      </c>
      <c r="AH426" s="619" t="str">
        <f>IFERROR(VLOOKUP(N426, '【参考】数式用'!$BA$2:$BB$50, 2, FALSE), "")</f>
        <v/>
      </c>
      <c r="AI426" s="620" t="str">
        <f t="shared" si="1"/>
        <v/>
      </c>
      <c r="AJ426" s="621" t="str">
        <f t="shared" si="2"/>
        <v/>
      </c>
      <c r="AK426" s="622"/>
      <c r="AL426" s="622"/>
      <c r="AM426" s="514"/>
      <c r="AN426" s="514"/>
      <c r="AO426" s="514"/>
      <c r="AP426" s="514"/>
      <c r="AQ426" s="514"/>
      <c r="AR426" s="514"/>
      <c r="AS426" s="514"/>
      <c r="AT426" s="514"/>
      <c r="AU426" s="2"/>
      <c r="AV426" s="2"/>
      <c r="AW426" s="2"/>
      <c r="AX426" s="2"/>
      <c r="AY426" s="2"/>
      <c r="AZ426" s="2"/>
    </row>
    <row r="427" ht="30.0" customHeight="1">
      <c r="A427" s="645">
        <v>414.0</v>
      </c>
      <c r="B427" s="646" t="str">
        <f>IF('基本情報入力シート'!C452="","",'基本情報入力シート'!C452)</f>
        <v/>
      </c>
      <c r="C427" s="40"/>
      <c r="D427" s="40"/>
      <c r="E427" s="40"/>
      <c r="F427" s="40"/>
      <c r="G427" s="40"/>
      <c r="H427" s="40"/>
      <c r="I427" s="56"/>
      <c r="J427" s="647" t="str">
        <f>IF('基本情報入力シート'!M452="","",'基本情報入力シート'!M452)</f>
        <v/>
      </c>
      <c r="K427" s="647" t="str">
        <f>IF('基本情報入力シート'!R452="","",'基本情報入力シート'!R452)</f>
        <v/>
      </c>
      <c r="L427" s="647" t="str">
        <f>IF('基本情報入力シート'!W452="","",'基本情報入力シート'!W452)</f>
        <v/>
      </c>
      <c r="M427" s="647" t="str">
        <f>IF('基本情報入力シート'!X452="","",'基本情報入力シート'!X452)</f>
        <v/>
      </c>
      <c r="N427" s="648" t="str">
        <f>IF('基本情報入力シート'!Y452="","",'基本情報入力シート'!Y452)</f>
        <v/>
      </c>
      <c r="O427" s="649"/>
      <c r="P427" s="650"/>
      <c r="Q427" s="651"/>
      <c r="R427" s="56"/>
      <c r="S427" s="652" t="str">
        <f>IFERROR(ROUNDDOWN(Q427*VLOOKUP(N427,'【参考】数式用'!$AR$2:$AW$50,MATCH(P427,'【参考】数式用'!$AT$4:$AW$4)+2,FALSE)*0.5, 0), "")</f>
        <v/>
      </c>
      <c r="T427" s="653"/>
      <c r="U427" s="654" t="str">
        <f>IFERROR(IF(AG427&lt;&gt;"",Q427*VLOOKUP(N427,'【参考】数式用'!$AG$2:$AL$50,MATCH(P427,'【参考】数式用'!$AI$4:$AL$4,0)+2,0), ""), "")</f>
        <v/>
      </c>
      <c r="V427" s="655"/>
      <c r="W427" s="656"/>
      <c r="X427" s="41"/>
      <c r="Y427" s="657"/>
      <c r="Z427" s="658"/>
      <c r="AA427" s="654" t="str">
        <f>IFERROR(IF(Y427="ー", "", ROUNDDOWN(Z427*VLOOKUP(N427,'【参考】数式用'!$AR$2:$AW$50,MATCH(Y427,'【参考】数式用'!$AT$4:$AW$4)+2,FALSE)*0.5, 0)), "")</f>
        <v/>
      </c>
      <c r="AB427" s="659"/>
      <c r="AC427" s="651" t="str">
        <f>IFERROR(IF(AG427&lt;&gt;"",Z427*VLOOKUP(N427,'【参考】数式用'!$AG$2:$AL$50,MATCH(Y427,'【参考】数式用'!$AI$4:$AL$4,0)+2,0), ""), "")</f>
        <v/>
      </c>
      <c r="AD427" s="56"/>
      <c r="AE427" s="660"/>
      <c r="AF427" s="661"/>
      <c r="AG427" s="618" t="str">
        <f>IFERROR(VLOOKUP(O427, '【参考】数式用'!$AY$5:$AY$13, 1, FALSE), "")</f>
        <v/>
      </c>
      <c r="AH427" s="619" t="str">
        <f>IFERROR(VLOOKUP(N427, '【参考】数式用'!$BA$2:$BB$50, 2, FALSE), "")</f>
        <v/>
      </c>
      <c r="AI427" s="620" t="str">
        <f t="shared" si="1"/>
        <v/>
      </c>
      <c r="AJ427" s="621" t="str">
        <f t="shared" si="2"/>
        <v/>
      </c>
      <c r="AK427" s="622"/>
      <c r="AL427" s="622"/>
      <c r="AM427" s="514"/>
      <c r="AN427" s="514"/>
      <c r="AO427" s="514"/>
      <c r="AP427" s="514"/>
      <c r="AQ427" s="514"/>
      <c r="AR427" s="514"/>
      <c r="AS427" s="514"/>
      <c r="AT427" s="514"/>
      <c r="AU427" s="2"/>
      <c r="AV427" s="2"/>
      <c r="AW427" s="2"/>
      <c r="AX427" s="2"/>
      <c r="AY427" s="2"/>
      <c r="AZ427" s="2"/>
    </row>
    <row r="428" ht="30.0" customHeight="1">
      <c r="A428" s="645">
        <v>415.0</v>
      </c>
      <c r="B428" s="646" t="str">
        <f>IF('基本情報入力シート'!C453="","",'基本情報入力シート'!C453)</f>
        <v/>
      </c>
      <c r="C428" s="40"/>
      <c r="D428" s="40"/>
      <c r="E428" s="40"/>
      <c r="F428" s="40"/>
      <c r="G428" s="40"/>
      <c r="H428" s="40"/>
      <c r="I428" s="56"/>
      <c r="J428" s="647" t="str">
        <f>IF('基本情報入力シート'!M453="","",'基本情報入力シート'!M453)</f>
        <v/>
      </c>
      <c r="K428" s="647" t="str">
        <f>IF('基本情報入力シート'!R453="","",'基本情報入力シート'!R453)</f>
        <v/>
      </c>
      <c r="L428" s="647" t="str">
        <f>IF('基本情報入力シート'!W453="","",'基本情報入力シート'!W453)</f>
        <v/>
      </c>
      <c r="M428" s="647" t="str">
        <f>IF('基本情報入力シート'!X453="","",'基本情報入力シート'!X453)</f>
        <v/>
      </c>
      <c r="N428" s="648" t="str">
        <f>IF('基本情報入力シート'!Y453="","",'基本情報入力シート'!Y453)</f>
        <v/>
      </c>
      <c r="O428" s="649"/>
      <c r="P428" s="650"/>
      <c r="Q428" s="651"/>
      <c r="R428" s="56"/>
      <c r="S428" s="652" t="str">
        <f>IFERROR(ROUNDDOWN(Q428*VLOOKUP(N428,'【参考】数式用'!$AR$2:$AW$50,MATCH(P428,'【参考】数式用'!$AT$4:$AW$4)+2,FALSE)*0.5, 0), "")</f>
        <v/>
      </c>
      <c r="T428" s="653"/>
      <c r="U428" s="654" t="str">
        <f>IFERROR(IF(AG428&lt;&gt;"",Q428*VLOOKUP(N428,'【参考】数式用'!$AG$2:$AL$50,MATCH(P428,'【参考】数式用'!$AI$4:$AL$4,0)+2,0), ""), "")</f>
        <v/>
      </c>
      <c r="V428" s="655"/>
      <c r="W428" s="656"/>
      <c r="X428" s="41"/>
      <c r="Y428" s="657"/>
      <c r="Z428" s="658"/>
      <c r="AA428" s="654" t="str">
        <f>IFERROR(IF(Y428="ー", "", ROUNDDOWN(Z428*VLOOKUP(N428,'【参考】数式用'!$AR$2:$AW$50,MATCH(Y428,'【参考】数式用'!$AT$4:$AW$4)+2,FALSE)*0.5, 0)), "")</f>
        <v/>
      </c>
      <c r="AB428" s="659"/>
      <c r="AC428" s="651" t="str">
        <f>IFERROR(IF(AG428&lt;&gt;"",Z428*VLOOKUP(N428,'【参考】数式用'!$AG$2:$AL$50,MATCH(Y428,'【参考】数式用'!$AI$4:$AL$4,0)+2,0), ""), "")</f>
        <v/>
      </c>
      <c r="AD428" s="56"/>
      <c r="AE428" s="660"/>
      <c r="AF428" s="661"/>
      <c r="AG428" s="618" t="str">
        <f>IFERROR(VLOOKUP(O428, '【参考】数式用'!$AY$5:$AY$13, 1, FALSE), "")</f>
        <v/>
      </c>
      <c r="AH428" s="619" t="str">
        <f>IFERROR(VLOOKUP(N428, '【参考】数式用'!$BA$2:$BB$50, 2, FALSE), "")</f>
        <v/>
      </c>
      <c r="AI428" s="620" t="str">
        <f t="shared" si="1"/>
        <v/>
      </c>
      <c r="AJ428" s="621" t="str">
        <f t="shared" si="2"/>
        <v/>
      </c>
      <c r="AK428" s="622"/>
      <c r="AL428" s="622"/>
      <c r="AM428" s="514"/>
      <c r="AN428" s="514"/>
      <c r="AO428" s="514"/>
      <c r="AP428" s="514"/>
      <c r="AQ428" s="514"/>
      <c r="AR428" s="514"/>
      <c r="AS428" s="514"/>
      <c r="AT428" s="514"/>
      <c r="AU428" s="2"/>
      <c r="AV428" s="2"/>
      <c r="AW428" s="2"/>
      <c r="AX428" s="2"/>
      <c r="AY428" s="2"/>
      <c r="AZ428" s="2"/>
    </row>
    <row r="429" ht="30.0" customHeight="1">
      <c r="A429" s="645">
        <v>416.0</v>
      </c>
      <c r="B429" s="646" t="str">
        <f>IF('基本情報入力シート'!C454="","",'基本情報入力シート'!C454)</f>
        <v/>
      </c>
      <c r="C429" s="40"/>
      <c r="D429" s="40"/>
      <c r="E429" s="40"/>
      <c r="F429" s="40"/>
      <c r="G429" s="40"/>
      <c r="H429" s="40"/>
      <c r="I429" s="56"/>
      <c r="J429" s="647" t="str">
        <f>IF('基本情報入力シート'!M454="","",'基本情報入力シート'!M454)</f>
        <v/>
      </c>
      <c r="K429" s="647" t="str">
        <f>IF('基本情報入力シート'!R454="","",'基本情報入力シート'!R454)</f>
        <v/>
      </c>
      <c r="L429" s="647" t="str">
        <f>IF('基本情報入力シート'!W454="","",'基本情報入力シート'!W454)</f>
        <v/>
      </c>
      <c r="M429" s="647" t="str">
        <f>IF('基本情報入力シート'!X454="","",'基本情報入力シート'!X454)</f>
        <v/>
      </c>
      <c r="N429" s="648" t="str">
        <f>IF('基本情報入力シート'!Y454="","",'基本情報入力シート'!Y454)</f>
        <v/>
      </c>
      <c r="O429" s="649"/>
      <c r="P429" s="650"/>
      <c r="Q429" s="651"/>
      <c r="R429" s="56"/>
      <c r="S429" s="652" t="str">
        <f>IFERROR(ROUNDDOWN(Q429*VLOOKUP(N429,'【参考】数式用'!$AR$2:$AW$50,MATCH(P429,'【参考】数式用'!$AT$4:$AW$4)+2,FALSE)*0.5, 0), "")</f>
        <v/>
      </c>
      <c r="T429" s="653"/>
      <c r="U429" s="654" t="str">
        <f>IFERROR(IF(AG429&lt;&gt;"",Q429*VLOOKUP(N429,'【参考】数式用'!$AG$2:$AL$50,MATCH(P429,'【参考】数式用'!$AI$4:$AL$4,0)+2,0), ""), "")</f>
        <v/>
      </c>
      <c r="V429" s="655"/>
      <c r="W429" s="656"/>
      <c r="X429" s="41"/>
      <c r="Y429" s="657"/>
      <c r="Z429" s="658"/>
      <c r="AA429" s="654" t="str">
        <f>IFERROR(IF(Y429="ー", "", ROUNDDOWN(Z429*VLOOKUP(N429,'【参考】数式用'!$AR$2:$AW$50,MATCH(Y429,'【参考】数式用'!$AT$4:$AW$4)+2,FALSE)*0.5, 0)), "")</f>
        <v/>
      </c>
      <c r="AB429" s="659"/>
      <c r="AC429" s="651" t="str">
        <f>IFERROR(IF(AG429&lt;&gt;"",Z429*VLOOKUP(N429,'【参考】数式用'!$AG$2:$AL$50,MATCH(Y429,'【参考】数式用'!$AI$4:$AL$4,0)+2,0), ""), "")</f>
        <v/>
      </c>
      <c r="AD429" s="56"/>
      <c r="AE429" s="660"/>
      <c r="AF429" s="661"/>
      <c r="AG429" s="618" t="str">
        <f>IFERROR(VLOOKUP(O429, '【参考】数式用'!$AY$5:$AY$13, 1, FALSE), "")</f>
        <v/>
      </c>
      <c r="AH429" s="619" t="str">
        <f>IFERROR(VLOOKUP(N429, '【参考】数式用'!$BA$2:$BB$50, 2, FALSE), "")</f>
        <v/>
      </c>
      <c r="AI429" s="620" t="str">
        <f t="shared" si="1"/>
        <v/>
      </c>
      <c r="AJ429" s="621" t="str">
        <f t="shared" si="2"/>
        <v/>
      </c>
      <c r="AK429" s="622"/>
      <c r="AL429" s="622"/>
      <c r="AM429" s="514"/>
      <c r="AN429" s="514"/>
      <c r="AO429" s="514"/>
      <c r="AP429" s="514"/>
      <c r="AQ429" s="514"/>
      <c r="AR429" s="514"/>
      <c r="AS429" s="514"/>
      <c r="AT429" s="514"/>
      <c r="AU429" s="2"/>
      <c r="AV429" s="2"/>
      <c r="AW429" s="2"/>
      <c r="AX429" s="2"/>
      <c r="AY429" s="2"/>
      <c r="AZ429" s="2"/>
    </row>
    <row r="430" ht="30.0" customHeight="1">
      <c r="A430" s="645">
        <v>417.0</v>
      </c>
      <c r="B430" s="646" t="str">
        <f>IF('基本情報入力シート'!C455="","",'基本情報入力シート'!C455)</f>
        <v/>
      </c>
      <c r="C430" s="40"/>
      <c r="D430" s="40"/>
      <c r="E430" s="40"/>
      <c r="F430" s="40"/>
      <c r="G430" s="40"/>
      <c r="H430" s="40"/>
      <c r="I430" s="56"/>
      <c r="J430" s="647" t="str">
        <f>IF('基本情報入力シート'!M455="","",'基本情報入力シート'!M455)</f>
        <v/>
      </c>
      <c r="K430" s="647" t="str">
        <f>IF('基本情報入力シート'!R455="","",'基本情報入力シート'!R455)</f>
        <v/>
      </c>
      <c r="L430" s="647" t="str">
        <f>IF('基本情報入力シート'!W455="","",'基本情報入力シート'!W455)</f>
        <v/>
      </c>
      <c r="M430" s="647" t="str">
        <f>IF('基本情報入力シート'!X455="","",'基本情報入力シート'!X455)</f>
        <v/>
      </c>
      <c r="N430" s="648" t="str">
        <f>IF('基本情報入力シート'!Y455="","",'基本情報入力シート'!Y455)</f>
        <v/>
      </c>
      <c r="O430" s="649"/>
      <c r="P430" s="650"/>
      <c r="Q430" s="651"/>
      <c r="R430" s="56"/>
      <c r="S430" s="652" t="str">
        <f>IFERROR(ROUNDDOWN(Q430*VLOOKUP(N430,'【参考】数式用'!$AR$2:$AW$50,MATCH(P430,'【参考】数式用'!$AT$4:$AW$4)+2,FALSE)*0.5, 0), "")</f>
        <v/>
      </c>
      <c r="T430" s="653"/>
      <c r="U430" s="654" t="str">
        <f>IFERROR(IF(AG430&lt;&gt;"",Q430*VLOOKUP(N430,'【参考】数式用'!$AG$2:$AL$50,MATCH(P430,'【参考】数式用'!$AI$4:$AL$4,0)+2,0), ""), "")</f>
        <v/>
      </c>
      <c r="V430" s="655"/>
      <c r="W430" s="656"/>
      <c r="X430" s="41"/>
      <c r="Y430" s="657"/>
      <c r="Z430" s="658"/>
      <c r="AA430" s="654" t="str">
        <f>IFERROR(IF(Y430="ー", "", ROUNDDOWN(Z430*VLOOKUP(N430,'【参考】数式用'!$AR$2:$AW$50,MATCH(Y430,'【参考】数式用'!$AT$4:$AW$4)+2,FALSE)*0.5, 0)), "")</f>
        <v/>
      </c>
      <c r="AB430" s="659"/>
      <c r="AC430" s="651" t="str">
        <f>IFERROR(IF(AG430&lt;&gt;"",Z430*VLOOKUP(N430,'【参考】数式用'!$AG$2:$AL$50,MATCH(Y430,'【参考】数式用'!$AI$4:$AL$4,0)+2,0), ""), "")</f>
        <v/>
      </c>
      <c r="AD430" s="56"/>
      <c r="AE430" s="660"/>
      <c r="AF430" s="661"/>
      <c r="AG430" s="618" t="str">
        <f>IFERROR(VLOOKUP(O430, '【参考】数式用'!$AY$5:$AY$13, 1, FALSE), "")</f>
        <v/>
      </c>
      <c r="AH430" s="619" t="str">
        <f>IFERROR(VLOOKUP(N430, '【参考】数式用'!$BA$2:$BB$50, 2, FALSE), "")</f>
        <v/>
      </c>
      <c r="AI430" s="620" t="str">
        <f t="shared" si="1"/>
        <v/>
      </c>
      <c r="AJ430" s="621" t="str">
        <f t="shared" si="2"/>
        <v/>
      </c>
      <c r="AK430" s="622"/>
      <c r="AL430" s="622"/>
      <c r="AM430" s="514"/>
      <c r="AN430" s="514"/>
      <c r="AO430" s="514"/>
      <c r="AP430" s="514"/>
      <c r="AQ430" s="514"/>
      <c r="AR430" s="514"/>
      <c r="AS430" s="514"/>
      <c r="AT430" s="514"/>
      <c r="AU430" s="2"/>
      <c r="AV430" s="2"/>
      <c r="AW430" s="2"/>
      <c r="AX430" s="2"/>
      <c r="AY430" s="2"/>
      <c r="AZ430" s="2"/>
    </row>
    <row r="431" ht="30.0" customHeight="1">
      <c r="A431" s="645">
        <v>418.0</v>
      </c>
      <c r="B431" s="646" t="str">
        <f>IF('基本情報入力シート'!C456="","",'基本情報入力シート'!C456)</f>
        <v/>
      </c>
      <c r="C431" s="40"/>
      <c r="D431" s="40"/>
      <c r="E431" s="40"/>
      <c r="F431" s="40"/>
      <c r="G431" s="40"/>
      <c r="H431" s="40"/>
      <c r="I431" s="56"/>
      <c r="J431" s="647" t="str">
        <f>IF('基本情報入力シート'!M456="","",'基本情報入力シート'!M456)</f>
        <v/>
      </c>
      <c r="K431" s="647" t="str">
        <f>IF('基本情報入力シート'!R456="","",'基本情報入力シート'!R456)</f>
        <v/>
      </c>
      <c r="L431" s="647" t="str">
        <f>IF('基本情報入力シート'!W456="","",'基本情報入力シート'!W456)</f>
        <v/>
      </c>
      <c r="M431" s="647" t="str">
        <f>IF('基本情報入力シート'!X456="","",'基本情報入力シート'!X456)</f>
        <v/>
      </c>
      <c r="N431" s="648" t="str">
        <f>IF('基本情報入力シート'!Y456="","",'基本情報入力シート'!Y456)</f>
        <v/>
      </c>
      <c r="O431" s="649"/>
      <c r="P431" s="650"/>
      <c r="Q431" s="651"/>
      <c r="R431" s="56"/>
      <c r="S431" s="652" t="str">
        <f>IFERROR(ROUNDDOWN(Q431*VLOOKUP(N431,'【参考】数式用'!$AR$2:$AW$50,MATCH(P431,'【参考】数式用'!$AT$4:$AW$4)+2,FALSE)*0.5, 0), "")</f>
        <v/>
      </c>
      <c r="T431" s="653"/>
      <c r="U431" s="654" t="str">
        <f>IFERROR(IF(AG431&lt;&gt;"",Q431*VLOOKUP(N431,'【参考】数式用'!$AG$2:$AL$50,MATCH(P431,'【参考】数式用'!$AI$4:$AL$4,0)+2,0), ""), "")</f>
        <v/>
      </c>
      <c r="V431" s="655"/>
      <c r="W431" s="656"/>
      <c r="X431" s="41"/>
      <c r="Y431" s="657"/>
      <c r="Z431" s="658"/>
      <c r="AA431" s="654" t="str">
        <f>IFERROR(IF(Y431="ー", "", ROUNDDOWN(Z431*VLOOKUP(N431,'【参考】数式用'!$AR$2:$AW$50,MATCH(Y431,'【参考】数式用'!$AT$4:$AW$4)+2,FALSE)*0.5, 0)), "")</f>
        <v/>
      </c>
      <c r="AB431" s="659"/>
      <c r="AC431" s="651" t="str">
        <f>IFERROR(IF(AG431&lt;&gt;"",Z431*VLOOKUP(N431,'【参考】数式用'!$AG$2:$AL$50,MATCH(Y431,'【参考】数式用'!$AI$4:$AL$4,0)+2,0), ""), "")</f>
        <v/>
      </c>
      <c r="AD431" s="56"/>
      <c r="AE431" s="660"/>
      <c r="AF431" s="661"/>
      <c r="AG431" s="618" t="str">
        <f>IFERROR(VLOOKUP(O431, '【参考】数式用'!$AY$5:$AY$13, 1, FALSE), "")</f>
        <v/>
      </c>
      <c r="AH431" s="619" t="str">
        <f>IFERROR(VLOOKUP(N431, '【参考】数式用'!$BA$2:$BB$50, 2, FALSE), "")</f>
        <v/>
      </c>
      <c r="AI431" s="620" t="str">
        <f t="shared" si="1"/>
        <v/>
      </c>
      <c r="AJ431" s="621" t="str">
        <f t="shared" si="2"/>
        <v/>
      </c>
      <c r="AK431" s="622"/>
      <c r="AL431" s="622"/>
      <c r="AM431" s="514"/>
      <c r="AN431" s="514"/>
      <c r="AO431" s="514"/>
      <c r="AP431" s="514"/>
      <c r="AQ431" s="514"/>
      <c r="AR431" s="514"/>
      <c r="AS431" s="514"/>
      <c r="AT431" s="514"/>
      <c r="AU431" s="2"/>
      <c r="AV431" s="2"/>
      <c r="AW431" s="2"/>
      <c r="AX431" s="2"/>
      <c r="AY431" s="2"/>
      <c r="AZ431" s="2"/>
    </row>
    <row r="432" ht="30.0" customHeight="1">
      <c r="A432" s="645">
        <v>419.0</v>
      </c>
      <c r="B432" s="646" t="str">
        <f>IF('基本情報入力シート'!C457="","",'基本情報入力シート'!C457)</f>
        <v/>
      </c>
      <c r="C432" s="40"/>
      <c r="D432" s="40"/>
      <c r="E432" s="40"/>
      <c r="F432" s="40"/>
      <c r="G432" s="40"/>
      <c r="H432" s="40"/>
      <c r="I432" s="56"/>
      <c r="J432" s="647" t="str">
        <f>IF('基本情報入力シート'!M457="","",'基本情報入力シート'!M457)</f>
        <v/>
      </c>
      <c r="K432" s="647" t="str">
        <f>IF('基本情報入力シート'!R457="","",'基本情報入力シート'!R457)</f>
        <v/>
      </c>
      <c r="L432" s="647" t="str">
        <f>IF('基本情報入力シート'!W457="","",'基本情報入力シート'!W457)</f>
        <v/>
      </c>
      <c r="M432" s="647" t="str">
        <f>IF('基本情報入力シート'!X457="","",'基本情報入力シート'!X457)</f>
        <v/>
      </c>
      <c r="N432" s="648" t="str">
        <f>IF('基本情報入力シート'!Y457="","",'基本情報入力シート'!Y457)</f>
        <v/>
      </c>
      <c r="O432" s="649"/>
      <c r="P432" s="650"/>
      <c r="Q432" s="651"/>
      <c r="R432" s="56"/>
      <c r="S432" s="652" t="str">
        <f>IFERROR(ROUNDDOWN(Q432*VLOOKUP(N432,'【参考】数式用'!$AR$2:$AW$50,MATCH(P432,'【参考】数式用'!$AT$4:$AW$4)+2,FALSE)*0.5, 0), "")</f>
        <v/>
      </c>
      <c r="T432" s="653"/>
      <c r="U432" s="654" t="str">
        <f>IFERROR(IF(AG432&lt;&gt;"",Q432*VLOOKUP(N432,'【参考】数式用'!$AG$2:$AL$50,MATCH(P432,'【参考】数式用'!$AI$4:$AL$4,0)+2,0), ""), "")</f>
        <v/>
      </c>
      <c r="V432" s="655"/>
      <c r="W432" s="656"/>
      <c r="X432" s="41"/>
      <c r="Y432" s="657"/>
      <c r="Z432" s="658"/>
      <c r="AA432" s="654" t="str">
        <f>IFERROR(IF(Y432="ー", "", ROUNDDOWN(Z432*VLOOKUP(N432,'【参考】数式用'!$AR$2:$AW$50,MATCH(Y432,'【参考】数式用'!$AT$4:$AW$4)+2,FALSE)*0.5, 0)), "")</f>
        <v/>
      </c>
      <c r="AB432" s="659"/>
      <c r="AC432" s="651" t="str">
        <f>IFERROR(IF(AG432&lt;&gt;"",Z432*VLOOKUP(N432,'【参考】数式用'!$AG$2:$AL$50,MATCH(Y432,'【参考】数式用'!$AI$4:$AL$4,0)+2,0), ""), "")</f>
        <v/>
      </c>
      <c r="AD432" s="56"/>
      <c r="AE432" s="660"/>
      <c r="AF432" s="661"/>
      <c r="AG432" s="618" t="str">
        <f>IFERROR(VLOOKUP(O432, '【参考】数式用'!$AY$5:$AY$13, 1, FALSE), "")</f>
        <v/>
      </c>
      <c r="AH432" s="619" t="str">
        <f>IFERROR(VLOOKUP(N432, '【参考】数式用'!$BA$2:$BB$50, 2, FALSE), "")</f>
        <v/>
      </c>
      <c r="AI432" s="620" t="str">
        <f t="shared" si="1"/>
        <v/>
      </c>
      <c r="AJ432" s="621" t="str">
        <f t="shared" si="2"/>
        <v/>
      </c>
      <c r="AK432" s="622"/>
      <c r="AL432" s="622"/>
      <c r="AM432" s="514"/>
      <c r="AN432" s="514"/>
      <c r="AO432" s="514"/>
      <c r="AP432" s="514"/>
      <c r="AQ432" s="514"/>
      <c r="AR432" s="514"/>
      <c r="AS432" s="514"/>
      <c r="AT432" s="514"/>
      <c r="AU432" s="2"/>
      <c r="AV432" s="2"/>
      <c r="AW432" s="2"/>
      <c r="AX432" s="2"/>
      <c r="AY432" s="2"/>
      <c r="AZ432" s="2"/>
    </row>
    <row r="433" ht="30.0" customHeight="1">
      <c r="A433" s="645">
        <v>420.0</v>
      </c>
      <c r="B433" s="646" t="str">
        <f>IF('基本情報入力シート'!C458="","",'基本情報入力シート'!C458)</f>
        <v/>
      </c>
      <c r="C433" s="40"/>
      <c r="D433" s="40"/>
      <c r="E433" s="40"/>
      <c r="F433" s="40"/>
      <c r="G433" s="40"/>
      <c r="H433" s="40"/>
      <c r="I433" s="56"/>
      <c r="J433" s="647" t="str">
        <f>IF('基本情報入力シート'!M458="","",'基本情報入力シート'!M458)</f>
        <v/>
      </c>
      <c r="K433" s="647" t="str">
        <f>IF('基本情報入力シート'!R458="","",'基本情報入力シート'!R458)</f>
        <v/>
      </c>
      <c r="L433" s="647" t="str">
        <f>IF('基本情報入力シート'!W458="","",'基本情報入力シート'!W458)</f>
        <v/>
      </c>
      <c r="M433" s="647" t="str">
        <f>IF('基本情報入力シート'!X458="","",'基本情報入力シート'!X458)</f>
        <v/>
      </c>
      <c r="N433" s="648" t="str">
        <f>IF('基本情報入力シート'!Y458="","",'基本情報入力シート'!Y458)</f>
        <v/>
      </c>
      <c r="O433" s="649"/>
      <c r="P433" s="650"/>
      <c r="Q433" s="651"/>
      <c r="R433" s="56"/>
      <c r="S433" s="652" t="str">
        <f>IFERROR(ROUNDDOWN(Q433*VLOOKUP(N433,'【参考】数式用'!$AR$2:$AW$50,MATCH(P433,'【参考】数式用'!$AT$4:$AW$4)+2,FALSE)*0.5, 0), "")</f>
        <v/>
      </c>
      <c r="T433" s="653"/>
      <c r="U433" s="654" t="str">
        <f>IFERROR(IF(AG433&lt;&gt;"",Q433*VLOOKUP(N433,'【参考】数式用'!$AG$2:$AL$50,MATCH(P433,'【参考】数式用'!$AI$4:$AL$4,0)+2,0), ""), "")</f>
        <v/>
      </c>
      <c r="V433" s="655"/>
      <c r="W433" s="656"/>
      <c r="X433" s="41"/>
      <c r="Y433" s="657"/>
      <c r="Z433" s="658"/>
      <c r="AA433" s="654" t="str">
        <f>IFERROR(IF(Y433="ー", "", ROUNDDOWN(Z433*VLOOKUP(N433,'【参考】数式用'!$AR$2:$AW$50,MATCH(Y433,'【参考】数式用'!$AT$4:$AW$4)+2,FALSE)*0.5, 0)), "")</f>
        <v/>
      </c>
      <c r="AB433" s="659"/>
      <c r="AC433" s="651" t="str">
        <f>IFERROR(IF(AG433&lt;&gt;"",Z433*VLOOKUP(N433,'【参考】数式用'!$AG$2:$AL$50,MATCH(Y433,'【参考】数式用'!$AI$4:$AL$4,0)+2,0), ""), "")</f>
        <v/>
      </c>
      <c r="AD433" s="56"/>
      <c r="AE433" s="660"/>
      <c r="AF433" s="661"/>
      <c r="AG433" s="618" t="str">
        <f>IFERROR(VLOOKUP(O433, '【参考】数式用'!$AY$5:$AY$13, 1, FALSE), "")</f>
        <v/>
      </c>
      <c r="AH433" s="619" t="str">
        <f>IFERROR(VLOOKUP(N433, '【参考】数式用'!$BA$2:$BB$50, 2, FALSE), "")</f>
        <v/>
      </c>
      <c r="AI433" s="620" t="str">
        <f t="shared" si="1"/>
        <v/>
      </c>
      <c r="AJ433" s="621" t="str">
        <f t="shared" si="2"/>
        <v/>
      </c>
      <c r="AK433" s="622"/>
      <c r="AL433" s="622"/>
      <c r="AM433" s="514"/>
      <c r="AN433" s="514"/>
      <c r="AO433" s="514"/>
      <c r="AP433" s="514"/>
      <c r="AQ433" s="514"/>
      <c r="AR433" s="514"/>
      <c r="AS433" s="514"/>
      <c r="AT433" s="514"/>
      <c r="AU433" s="2"/>
      <c r="AV433" s="2"/>
      <c r="AW433" s="2"/>
      <c r="AX433" s="2"/>
      <c r="AY433" s="2"/>
      <c r="AZ433" s="2"/>
    </row>
    <row r="434" ht="30.0" customHeight="1">
      <c r="A434" s="645">
        <v>421.0</v>
      </c>
      <c r="B434" s="646" t="str">
        <f>IF('基本情報入力シート'!C459="","",'基本情報入力シート'!C459)</f>
        <v/>
      </c>
      <c r="C434" s="40"/>
      <c r="D434" s="40"/>
      <c r="E434" s="40"/>
      <c r="F434" s="40"/>
      <c r="G434" s="40"/>
      <c r="H434" s="40"/>
      <c r="I434" s="56"/>
      <c r="J434" s="647" t="str">
        <f>IF('基本情報入力シート'!M459="","",'基本情報入力シート'!M459)</f>
        <v/>
      </c>
      <c r="K434" s="647" t="str">
        <f>IF('基本情報入力シート'!R459="","",'基本情報入力シート'!R459)</f>
        <v/>
      </c>
      <c r="L434" s="647" t="str">
        <f>IF('基本情報入力シート'!W459="","",'基本情報入力シート'!W459)</f>
        <v/>
      </c>
      <c r="M434" s="647" t="str">
        <f>IF('基本情報入力シート'!X459="","",'基本情報入力シート'!X459)</f>
        <v/>
      </c>
      <c r="N434" s="648" t="str">
        <f>IF('基本情報入力シート'!Y459="","",'基本情報入力シート'!Y459)</f>
        <v/>
      </c>
      <c r="O434" s="649"/>
      <c r="P434" s="650"/>
      <c r="Q434" s="651"/>
      <c r="R434" s="56"/>
      <c r="S434" s="652" t="str">
        <f>IFERROR(ROUNDDOWN(Q434*VLOOKUP(N434,'【参考】数式用'!$AR$2:$AW$50,MATCH(P434,'【参考】数式用'!$AT$4:$AW$4)+2,FALSE)*0.5, 0), "")</f>
        <v/>
      </c>
      <c r="T434" s="653"/>
      <c r="U434" s="654" t="str">
        <f>IFERROR(IF(AG434&lt;&gt;"",Q434*VLOOKUP(N434,'【参考】数式用'!$AG$2:$AL$50,MATCH(P434,'【参考】数式用'!$AI$4:$AL$4,0)+2,0), ""), "")</f>
        <v/>
      </c>
      <c r="V434" s="655"/>
      <c r="W434" s="656"/>
      <c r="X434" s="41"/>
      <c r="Y434" s="657"/>
      <c r="Z434" s="658"/>
      <c r="AA434" s="654" t="str">
        <f>IFERROR(IF(Y434="ー", "", ROUNDDOWN(Z434*VLOOKUP(N434,'【参考】数式用'!$AR$2:$AW$50,MATCH(Y434,'【参考】数式用'!$AT$4:$AW$4)+2,FALSE)*0.5, 0)), "")</f>
        <v/>
      </c>
      <c r="AB434" s="659"/>
      <c r="AC434" s="651" t="str">
        <f>IFERROR(IF(AG434&lt;&gt;"",Z434*VLOOKUP(N434,'【参考】数式用'!$AG$2:$AL$50,MATCH(Y434,'【参考】数式用'!$AI$4:$AL$4,0)+2,0), ""), "")</f>
        <v/>
      </c>
      <c r="AD434" s="56"/>
      <c r="AE434" s="660"/>
      <c r="AF434" s="661"/>
      <c r="AG434" s="618" t="str">
        <f>IFERROR(VLOOKUP(O434, '【参考】数式用'!$AY$5:$AY$13, 1, FALSE), "")</f>
        <v/>
      </c>
      <c r="AH434" s="619" t="str">
        <f>IFERROR(VLOOKUP(N434, '【参考】数式用'!$BA$2:$BB$50, 2, FALSE), "")</f>
        <v/>
      </c>
      <c r="AI434" s="620" t="str">
        <f t="shared" si="1"/>
        <v/>
      </c>
      <c r="AJ434" s="621" t="str">
        <f t="shared" si="2"/>
        <v/>
      </c>
      <c r="AK434" s="622"/>
      <c r="AL434" s="622"/>
      <c r="AM434" s="514"/>
      <c r="AN434" s="514"/>
      <c r="AO434" s="514"/>
      <c r="AP434" s="514"/>
      <c r="AQ434" s="514"/>
      <c r="AR434" s="514"/>
      <c r="AS434" s="514"/>
      <c r="AT434" s="514"/>
      <c r="AU434" s="2"/>
      <c r="AV434" s="2"/>
      <c r="AW434" s="2"/>
      <c r="AX434" s="2"/>
      <c r="AY434" s="2"/>
      <c r="AZ434" s="2"/>
    </row>
    <row r="435" ht="30.0" customHeight="1">
      <c r="A435" s="645">
        <v>422.0</v>
      </c>
      <c r="B435" s="646" t="str">
        <f>IF('基本情報入力シート'!C460="","",'基本情報入力シート'!C460)</f>
        <v/>
      </c>
      <c r="C435" s="40"/>
      <c r="D435" s="40"/>
      <c r="E435" s="40"/>
      <c r="F435" s="40"/>
      <c r="G435" s="40"/>
      <c r="H435" s="40"/>
      <c r="I435" s="56"/>
      <c r="J435" s="647" t="str">
        <f>IF('基本情報入力シート'!M460="","",'基本情報入力シート'!M460)</f>
        <v/>
      </c>
      <c r="K435" s="647" t="str">
        <f>IF('基本情報入力シート'!R460="","",'基本情報入力シート'!R460)</f>
        <v/>
      </c>
      <c r="L435" s="647" t="str">
        <f>IF('基本情報入力シート'!W460="","",'基本情報入力シート'!W460)</f>
        <v/>
      </c>
      <c r="M435" s="647" t="str">
        <f>IF('基本情報入力シート'!X460="","",'基本情報入力シート'!X460)</f>
        <v/>
      </c>
      <c r="N435" s="648" t="str">
        <f>IF('基本情報入力シート'!Y460="","",'基本情報入力シート'!Y460)</f>
        <v/>
      </c>
      <c r="O435" s="649"/>
      <c r="P435" s="650"/>
      <c r="Q435" s="651"/>
      <c r="R435" s="56"/>
      <c r="S435" s="652" t="str">
        <f>IFERROR(ROUNDDOWN(Q435*VLOOKUP(N435,'【参考】数式用'!$AR$2:$AW$50,MATCH(P435,'【参考】数式用'!$AT$4:$AW$4)+2,FALSE)*0.5, 0), "")</f>
        <v/>
      </c>
      <c r="T435" s="653"/>
      <c r="U435" s="654" t="str">
        <f>IFERROR(IF(AG435&lt;&gt;"",Q435*VLOOKUP(N435,'【参考】数式用'!$AG$2:$AL$50,MATCH(P435,'【参考】数式用'!$AI$4:$AL$4,0)+2,0), ""), "")</f>
        <v/>
      </c>
      <c r="V435" s="655"/>
      <c r="W435" s="656"/>
      <c r="X435" s="41"/>
      <c r="Y435" s="657"/>
      <c r="Z435" s="658"/>
      <c r="AA435" s="654" t="str">
        <f>IFERROR(IF(Y435="ー", "", ROUNDDOWN(Z435*VLOOKUP(N435,'【参考】数式用'!$AR$2:$AW$50,MATCH(Y435,'【参考】数式用'!$AT$4:$AW$4)+2,FALSE)*0.5, 0)), "")</f>
        <v/>
      </c>
      <c r="AB435" s="659"/>
      <c r="AC435" s="651" t="str">
        <f>IFERROR(IF(AG435&lt;&gt;"",Z435*VLOOKUP(N435,'【参考】数式用'!$AG$2:$AL$50,MATCH(Y435,'【参考】数式用'!$AI$4:$AL$4,0)+2,0), ""), "")</f>
        <v/>
      </c>
      <c r="AD435" s="56"/>
      <c r="AE435" s="660"/>
      <c r="AF435" s="661"/>
      <c r="AG435" s="618" t="str">
        <f>IFERROR(VLOOKUP(O435, '【参考】数式用'!$AY$5:$AY$13, 1, FALSE), "")</f>
        <v/>
      </c>
      <c r="AH435" s="619" t="str">
        <f>IFERROR(VLOOKUP(N435, '【参考】数式用'!$BA$2:$BB$50, 2, FALSE), "")</f>
        <v/>
      </c>
      <c r="AI435" s="620" t="str">
        <f t="shared" si="1"/>
        <v/>
      </c>
      <c r="AJ435" s="621" t="str">
        <f t="shared" si="2"/>
        <v/>
      </c>
      <c r="AK435" s="622"/>
      <c r="AL435" s="622"/>
      <c r="AM435" s="514"/>
      <c r="AN435" s="514"/>
      <c r="AO435" s="514"/>
      <c r="AP435" s="514"/>
      <c r="AQ435" s="514"/>
      <c r="AR435" s="514"/>
      <c r="AS435" s="514"/>
      <c r="AT435" s="514"/>
      <c r="AU435" s="2"/>
      <c r="AV435" s="2"/>
      <c r="AW435" s="2"/>
      <c r="AX435" s="2"/>
      <c r="AY435" s="2"/>
      <c r="AZ435" s="2"/>
    </row>
    <row r="436" ht="30.0" customHeight="1">
      <c r="A436" s="645">
        <v>423.0</v>
      </c>
      <c r="B436" s="646" t="str">
        <f>IF('基本情報入力シート'!C461="","",'基本情報入力シート'!C461)</f>
        <v/>
      </c>
      <c r="C436" s="40"/>
      <c r="D436" s="40"/>
      <c r="E436" s="40"/>
      <c r="F436" s="40"/>
      <c r="G436" s="40"/>
      <c r="H436" s="40"/>
      <c r="I436" s="56"/>
      <c r="J436" s="647" t="str">
        <f>IF('基本情報入力シート'!M461="","",'基本情報入力シート'!M461)</f>
        <v/>
      </c>
      <c r="K436" s="647" t="str">
        <f>IF('基本情報入力シート'!R461="","",'基本情報入力シート'!R461)</f>
        <v/>
      </c>
      <c r="L436" s="647" t="str">
        <f>IF('基本情報入力シート'!W461="","",'基本情報入力シート'!W461)</f>
        <v/>
      </c>
      <c r="M436" s="647" t="str">
        <f>IF('基本情報入力シート'!X461="","",'基本情報入力シート'!X461)</f>
        <v/>
      </c>
      <c r="N436" s="648" t="str">
        <f>IF('基本情報入力シート'!Y461="","",'基本情報入力シート'!Y461)</f>
        <v/>
      </c>
      <c r="O436" s="649"/>
      <c r="P436" s="650"/>
      <c r="Q436" s="651"/>
      <c r="R436" s="56"/>
      <c r="S436" s="652" t="str">
        <f>IFERROR(ROUNDDOWN(Q436*VLOOKUP(N436,'【参考】数式用'!$AR$2:$AW$50,MATCH(P436,'【参考】数式用'!$AT$4:$AW$4)+2,FALSE)*0.5, 0), "")</f>
        <v/>
      </c>
      <c r="T436" s="653"/>
      <c r="U436" s="654" t="str">
        <f>IFERROR(IF(AG436&lt;&gt;"",Q436*VLOOKUP(N436,'【参考】数式用'!$AG$2:$AL$50,MATCH(P436,'【参考】数式用'!$AI$4:$AL$4,0)+2,0), ""), "")</f>
        <v/>
      </c>
      <c r="V436" s="655"/>
      <c r="W436" s="656"/>
      <c r="X436" s="41"/>
      <c r="Y436" s="657"/>
      <c r="Z436" s="658"/>
      <c r="AA436" s="654" t="str">
        <f>IFERROR(IF(Y436="ー", "", ROUNDDOWN(Z436*VLOOKUP(N436,'【参考】数式用'!$AR$2:$AW$50,MATCH(Y436,'【参考】数式用'!$AT$4:$AW$4)+2,FALSE)*0.5, 0)), "")</f>
        <v/>
      </c>
      <c r="AB436" s="659"/>
      <c r="AC436" s="651" t="str">
        <f>IFERROR(IF(AG436&lt;&gt;"",Z436*VLOOKUP(N436,'【参考】数式用'!$AG$2:$AL$50,MATCH(Y436,'【参考】数式用'!$AI$4:$AL$4,0)+2,0), ""), "")</f>
        <v/>
      </c>
      <c r="AD436" s="56"/>
      <c r="AE436" s="660"/>
      <c r="AF436" s="661"/>
      <c r="AG436" s="618" t="str">
        <f>IFERROR(VLOOKUP(O436, '【参考】数式用'!$AY$5:$AY$13, 1, FALSE), "")</f>
        <v/>
      </c>
      <c r="AH436" s="619" t="str">
        <f>IFERROR(VLOOKUP(N436, '【参考】数式用'!$BA$2:$BB$50, 2, FALSE), "")</f>
        <v/>
      </c>
      <c r="AI436" s="620" t="str">
        <f t="shared" si="1"/>
        <v/>
      </c>
      <c r="AJ436" s="621" t="str">
        <f t="shared" si="2"/>
        <v/>
      </c>
      <c r="AK436" s="622"/>
      <c r="AL436" s="622"/>
      <c r="AM436" s="514"/>
      <c r="AN436" s="514"/>
      <c r="AO436" s="514"/>
      <c r="AP436" s="514"/>
      <c r="AQ436" s="514"/>
      <c r="AR436" s="514"/>
      <c r="AS436" s="514"/>
      <c r="AT436" s="514"/>
      <c r="AU436" s="2"/>
      <c r="AV436" s="2"/>
      <c r="AW436" s="2"/>
      <c r="AX436" s="2"/>
      <c r="AY436" s="2"/>
      <c r="AZ436" s="2"/>
    </row>
    <row r="437" ht="30.0" customHeight="1">
      <c r="A437" s="645">
        <v>424.0</v>
      </c>
      <c r="B437" s="646" t="str">
        <f>IF('基本情報入力シート'!C462="","",'基本情報入力シート'!C462)</f>
        <v/>
      </c>
      <c r="C437" s="40"/>
      <c r="D437" s="40"/>
      <c r="E437" s="40"/>
      <c r="F437" s="40"/>
      <c r="G437" s="40"/>
      <c r="H437" s="40"/>
      <c r="I437" s="56"/>
      <c r="J437" s="647" t="str">
        <f>IF('基本情報入力シート'!M462="","",'基本情報入力シート'!M462)</f>
        <v/>
      </c>
      <c r="K437" s="647" t="str">
        <f>IF('基本情報入力シート'!R462="","",'基本情報入力シート'!R462)</f>
        <v/>
      </c>
      <c r="L437" s="647" t="str">
        <f>IF('基本情報入力シート'!W462="","",'基本情報入力シート'!W462)</f>
        <v/>
      </c>
      <c r="M437" s="647" t="str">
        <f>IF('基本情報入力シート'!X462="","",'基本情報入力シート'!X462)</f>
        <v/>
      </c>
      <c r="N437" s="648" t="str">
        <f>IF('基本情報入力シート'!Y462="","",'基本情報入力シート'!Y462)</f>
        <v/>
      </c>
      <c r="O437" s="649"/>
      <c r="P437" s="650"/>
      <c r="Q437" s="651"/>
      <c r="R437" s="56"/>
      <c r="S437" s="652" t="str">
        <f>IFERROR(ROUNDDOWN(Q437*VLOOKUP(N437,'【参考】数式用'!$AR$2:$AW$50,MATCH(P437,'【参考】数式用'!$AT$4:$AW$4)+2,FALSE)*0.5, 0), "")</f>
        <v/>
      </c>
      <c r="T437" s="653"/>
      <c r="U437" s="654" t="str">
        <f>IFERROR(IF(AG437&lt;&gt;"",Q437*VLOOKUP(N437,'【参考】数式用'!$AG$2:$AL$50,MATCH(P437,'【参考】数式用'!$AI$4:$AL$4,0)+2,0), ""), "")</f>
        <v/>
      </c>
      <c r="V437" s="655"/>
      <c r="W437" s="656"/>
      <c r="X437" s="41"/>
      <c r="Y437" s="657"/>
      <c r="Z437" s="658"/>
      <c r="AA437" s="654" t="str">
        <f>IFERROR(IF(Y437="ー", "", ROUNDDOWN(Z437*VLOOKUP(N437,'【参考】数式用'!$AR$2:$AW$50,MATCH(Y437,'【参考】数式用'!$AT$4:$AW$4)+2,FALSE)*0.5, 0)), "")</f>
        <v/>
      </c>
      <c r="AB437" s="659"/>
      <c r="AC437" s="651" t="str">
        <f>IFERROR(IF(AG437&lt;&gt;"",Z437*VLOOKUP(N437,'【参考】数式用'!$AG$2:$AL$50,MATCH(Y437,'【参考】数式用'!$AI$4:$AL$4,0)+2,0), ""), "")</f>
        <v/>
      </c>
      <c r="AD437" s="56"/>
      <c r="AE437" s="660"/>
      <c r="AF437" s="661"/>
      <c r="AG437" s="618" t="str">
        <f>IFERROR(VLOOKUP(O437, '【参考】数式用'!$AY$5:$AY$13, 1, FALSE), "")</f>
        <v/>
      </c>
      <c r="AH437" s="619" t="str">
        <f>IFERROR(VLOOKUP(N437, '【参考】数式用'!$BA$2:$BB$50, 2, FALSE), "")</f>
        <v/>
      </c>
      <c r="AI437" s="620" t="str">
        <f t="shared" si="1"/>
        <v/>
      </c>
      <c r="AJ437" s="621" t="str">
        <f t="shared" si="2"/>
        <v/>
      </c>
      <c r="AK437" s="622"/>
      <c r="AL437" s="622"/>
      <c r="AM437" s="514"/>
      <c r="AN437" s="514"/>
      <c r="AO437" s="514"/>
      <c r="AP437" s="514"/>
      <c r="AQ437" s="514"/>
      <c r="AR437" s="514"/>
      <c r="AS437" s="514"/>
      <c r="AT437" s="514"/>
      <c r="AU437" s="2"/>
      <c r="AV437" s="2"/>
      <c r="AW437" s="2"/>
      <c r="AX437" s="2"/>
      <c r="AY437" s="2"/>
      <c r="AZ437" s="2"/>
    </row>
    <row r="438" ht="30.0" customHeight="1">
      <c r="A438" s="645">
        <v>425.0</v>
      </c>
      <c r="B438" s="646" t="str">
        <f>IF('基本情報入力シート'!C463="","",'基本情報入力シート'!C463)</f>
        <v/>
      </c>
      <c r="C438" s="40"/>
      <c r="D438" s="40"/>
      <c r="E438" s="40"/>
      <c r="F438" s="40"/>
      <c r="G438" s="40"/>
      <c r="H438" s="40"/>
      <c r="I438" s="56"/>
      <c r="J438" s="647" t="str">
        <f>IF('基本情報入力シート'!M463="","",'基本情報入力シート'!M463)</f>
        <v/>
      </c>
      <c r="K438" s="647" t="str">
        <f>IF('基本情報入力シート'!R463="","",'基本情報入力シート'!R463)</f>
        <v/>
      </c>
      <c r="L438" s="647" t="str">
        <f>IF('基本情報入力シート'!W463="","",'基本情報入力シート'!W463)</f>
        <v/>
      </c>
      <c r="M438" s="647" t="str">
        <f>IF('基本情報入力シート'!X463="","",'基本情報入力シート'!X463)</f>
        <v/>
      </c>
      <c r="N438" s="648" t="str">
        <f>IF('基本情報入力シート'!Y463="","",'基本情報入力シート'!Y463)</f>
        <v/>
      </c>
      <c r="O438" s="649"/>
      <c r="P438" s="650"/>
      <c r="Q438" s="651"/>
      <c r="R438" s="56"/>
      <c r="S438" s="652" t="str">
        <f>IFERROR(ROUNDDOWN(Q438*VLOOKUP(N438,'【参考】数式用'!$AR$2:$AW$50,MATCH(P438,'【参考】数式用'!$AT$4:$AW$4)+2,FALSE)*0.5, 0), "")</f>
        <v/>
      </c>
      <c r="T438" s="653"/>
      <c r="U438" s="654" t="str">
        <f>IFERROR(IF(AG438&lt;&gt;"",Q438*VLOOKUP(N438,'【参考】数式用'!$AG$2:$AL$50,MATCH(P438,'【参考】数式用'!$AI$4:$AL$4,0)+2,0), ""), "")</f>
        <v/>
      </c>
      <c r="V438" s="655"/>
      <c r="W438" s="656"/>
      <c r="X438" s="41"/>
      <c r="Y438" s="657"/>
      <c r="Z438" s="658"/>
      <c r="AA438" s="654" t="str">
        <f>IFERROR(IF(Y438="ー", "", ROUNDDOWN(Z438*VLOOKUP(N438,'【参考】数式用'!$AR$2:$AW$50,MATCH(Y438,'【参考】数式用'!$AT$4:$AW$4)+2,FALSE)*0.5, 0)), "")</f>
        <v/>
      </c>
      <c r="AB438" s="659"/>
      <c r="AC438" s="651" t="str">
        <f>IFERROR(IF(AG438&lt;&gt;"",Z438*VLOOKUP(N438,'【参考】数式用'!$AG$2:$AL$50,MATCH(Y438,'【参考】数式用'!$AI$4:$AL$4,0)+2,0), ""), "")</f>
        <v/>
      </c>
      <c r="AD438" s="56"/>
      <c r="AE438" s="660"/>
      <c r="AF438" s="661"/>
      <c r="AG438" s="618" t="str">
        <f>IFERROR(VLOOKUP(O438, '【参考】数式用'!$AY$5:$AY$13, 1, FALSE), "")</f>
        <v/>
      </c>
      <c r="AH438" s="619" t="str">
        <f>IFERROR(VLOOKUP(N438, '【参考】数式用'!$BA$2:$BB$50, 2, FALSE), "")</f>
        <v/>
      </c>
      <c r="AI438" s="620" t="str">
        <f t="shared" si="1"/>
        <v/>
      </c>
      <c r="AJ438" s="621" t="str">
        <f t="shared" si="2"/>
        <v/>
      </c>
      <c r="AK438" s="622"/>
      <c r="AL438" s="622"/>
      <c r="AM438" s="514"/>
      <c r="AN438" s="514"/>
      <c r="AO438" s="514"/>
      <c r="AP438" s="514"/>
      <c r="AQ438" s="514"/>
      <c r="AR438" s="514"/>
      <c r="AS438" s="514"/>
      <c r="AT438" s="514"/>
      <c r="AU438" s="2"/>
      <c r="AV438" s="2"/>
      <c r="AW438" s="2"/>
      <c r="AX438" s="2"/>
      <c r="AY438" s="2"/>
      <c r="AZ438" s="2"/>
    </row>
    <row r="439" ht="30.0" customHeight="1">
      <c r="A439" s="645">
        <v>426.0</v>
      </c>
      <c r="B439" s="646" t="str">
        <f>IF('基本情報入力シート'!C464="","",'基本情報入力シート'!C464)</f>
        <v/>
      </c>
      <c r="C439" s="40"/>
      <c r="D439" s="40"/>
      <c r="E439" s="40"/>
      <c r="F439" s="40"/>
      <c r="G439" s="40"/>
      <c r="H439" s="40"/>
      <c r="I439" s="56"/>
      <c r="J439" s="647" t="str">
        <f>IF('基本情報入力シート'!M464="","",'基本情報入力シート'!M464)</f>
        <v/>
      </c>
      <c r="K439" s="647" t="str">
        <f>IF('基本情報入力シート'!R464="","",'基本情報入力シート'!R464)</f>
        <v/>
      </c>
      <c r="L439" s="647" t="str">
        <f>IF('基本情報入力シート'!W464="","",'基本情報入力シート'!W464)</f>
        <v/>
      </c>
      <c r="M439" s="647" t="str">
        <f>IF('基本情報入力シート'!X464="","",'基本情報入力シート'!X464)</f>
        <v/>
      </c>
      <c r="N439" s="648" t="str">
        <f>IF('基本情報入力シート'!Y464="","",'基本情報入力シート'!Y464)</f>
        <v/>
      </c>
      <c r="O439" s="649"/>
      <c r="P439" s="650"/>
      <c r="Q439" s="651"/>
      <c r="R439" s="56"/>
      <c r="S439" s="652" t="str">
        <f>IFERROR(ROUNDDOWN(Q439*VLOOKUP(N439,'【参考】数式用'!$AR$2:$AW$50,MATCH(P439,'【参考】数式用'!$AT$4:$AW$4)+2,FALSE)*0.5, 0), "")</f>
        <v/>
      </c>
      <c r="T439" s="653"/>
      <c r="U439" s="654" t="str">
        <f>IFERROR(IF(AG439&lt;&gt;"",Q439*VLOOKUP(N439,'【参考】数式用'!$AG$2:$AL$50,MATCH(P439,'【参考】数式用'!$AI$4:$AL$4,0)+2,0), ""), "")</f>
        <v/>
      </c>
      <c r="V439" s="655"/>
      <c r="W439" s="656"/>
      <c r="X439" s="41"/>
      <c r="Y439" s="657"/>
      <c r="Z439" s="658"/>
      <c r="AA439" s="654" t="str">
        <f>IFERROR(IF(Y439="ー", "", ROUNDDOWN(Z439*VLOOKUP(N439,'【参考】数式用'!$AR$2:$AW$50,MATCH(Y439,'【参考】数式用'!$AT$4:$AW$4)+2,FALSE)*0.5, 0)), "")</f>
        <v/>
      </c>
      <c r="AB439" s="659"/>
      <c r="AC439" s="651" t="str">
        <f>IFERROR(IF(AG439&lt;&gt;"",Z439*VLOOKUP(N439,'【参考】数式用'!$AG$2:$AL$50,MATCH(Y439,'【参考】数式用'!$AI$4:$AL$4,0)+2,0), ""), "")</f>
        <v/>
      </c>
      <c r="AD439" s="56"/>
      <c r="AE439" s="660"/>
      <c r="AF439" s="661"/>
      <c r="AG439" s="618" t="str">
        <f>IFERROR(VLOOKUP(O439, '【参考】数式用'!$AY$5:$AY$13, 1, FALSE), "")</f>
        <v/>
      </c>
      <c r="AH439" s="619" t="str">
        <f>IFERROR(VLOOKUP(N439, '【参考】数式用'!$BA$2:$BB$50, 2, FALSE), "")</f>
        <v/>
      </c>
      <c r="AI439" s="620" t="str">
        <f t="shared" si="1"/>
        <v/>
      </c>
      <c r="AJ439" s="621" t="str">
        <f t="shared" si="2"/>
        <v/>
      </c>
      <c r="AK439" s="622"/>
      <c r="AL439" s="622"/>
      <c r="AM439" s="514"/>
      <c r="AN439" s="514"/>
      <c r="AO439" s="514"/>
      <c r="AP439" s="514"/>
      <c r="AQ439" s="514"/>
      <c r="AR439" s="514"/>
      <c r="AS439" s="514"/>
      <c r="AT439" s="514"/>
      <c r="AU439" s="2"/>
      <c r="AV439" s="2"/>
      <c r="AW439" s="2"/>
      <c r="AX439" s="2"/>
      <c r="AY439" s="2"/>
      <c r="AZ439" s="2"/>
    </row>
    <row r="440" ht="30.0" customHeight="1">
      <c r="A440" s="645">
        <v>427.0</v>
      </c>
      <c r="B440" s="646" t="str">
        <f>IF('基本情報入力シート'!C465="","",'基本情報入力シート'!C465)</f>
        <v/>
      </c>
      <c r="C440" s="40"/>
      <c r="D440" s="40"/>
      <c r="E440" s="40"/>
      <c r="F440" s="40"/>
      <c r="G440" s="40"/>
      <c r="H440" s="40"/>
      <c r="I440" s="56"/>
      <c r="J440" s="647" t="str">
        <f>IF('基本情報入力シート'!M465="","",'基本情報入力シート'!M465)</f>
        <v/>
      </c>
      <c r="K440" s="647" t="str">
        <f>IF('基本情報入力シート'!R465="","",'基本情報入力シート'!R465)</f>
        <v/>
      </c>
      <c r="L440" s="647" t="str">
        <f>IF('基本情報入力シート'!W465="","",'基本情報入力シート'!W465)</f>
        <v/>
      </c>
      <c r="M440" s="647" t="str">
        <f>IF('基本情報入力シート'!X465="","",'基本情報入力シート'!X465)</f>
        <v/>
      </c>
      <c r="N440" s="648" t="str">
        <f>IF('基本情報入力シート'!Y465="","",'基本情報入力シート'!Y465)</f>
        <v/>
      </c>
      <c r="O440" s="649"/>
      <c r="P440" s="650"/>
      <c r="Q440" s="651"/>
      <c r="R440" s="56"/>
      <c r="S440" s="652" t="str">
        <f>IFERROR(ROUNDDOWN(Q440*VLOOKUP(N440,'【参考】数式用'!$AR$2:$AW$50,MATCH(P440,'【参考】数式用'!$AT$4:$AW$4)+2,FALSE)*0.5, 0), "")</f>
        <v/>
      </c>
      <c r="T440" s="653"/>
      <c r="U440" s="654" t="str">
        <f>IFERROR(IF(AG440&lt;&gt;"",Q440*VLOOKUP(N440,'【参考】数式用'!$AG$2:$AL$50,MATCH(P440,'【参考】数式用'!$AI$4:$AL$4,0)+2,0), ""), "")</f>
        <v/>
      </c>
      <c r="V440" s="655"/>
      <c r="W440" s="656"/>
      <c r="X440" s="41"/>
      <c r="Y440" s="657"/>
      <c r="Z440" s="658"/>
      <c r="AA440" s="654" t="str">
        <f>IFERROR(IF(Y440="ー", "", ROUNDDOWN(Z440*VLOOKUP(N440,'【参考】数式用'!$AR$2:$AW$50,MATCH(Y440,'【参考】数式用'!$AT$4:$AW$4)+2,FALSE)*0.5, 0)), "")</f>
        <v/>
      </c>
      <c r="AB440" s="659"/>
      <c r="AC440" s="651" t="str">
        <f>IFERROR(IF(AG440&lt;&gt;"",Z440*VLOOKUP(N440,'【参考】数式用'!$AG$2:$AL$50,MATCH(Y440,'【参考】数式用'!$AI$4:$AL$4,0)+2,0), ""), "")</f>
        <v/>
      </c>
      <c r="AD440" s="56"/>
      <c r="AE440" s="660"/>
      <c r="AF440" s="661"/>
      <c r="AG440" s="618" t="str">
        <f>IFERROR(VLOOKUP(O440, '【参考】数式用'!$AY$5:$AY$13, 1, FALSE), "")</f>
        <v/>
      </c>
      <c r="AH440" s="619" t="str">
        <f>IFERROR(VLOOKUP(N440, '【参考】数式用'!$BA$2:$BB$50, 2, FALSE), "")</f>
        <v/>
      </c>
      <c r="AI440" s="620" t="str">
        <f t="shared" si="1"/>
        <v/>
      </c>
      <c r="AJ440" s="621" t="str">
        <f t="shared" si="2"/>
        <v/>
      </c>
      <c r="AK440" s="622"/>
      <c r="AL440" s="622"/>
      <c r="AM440" s="514"/>
      <c r="AN440" s="514"/>
      <c r="AO440" s="514"/>
      <c r="AP440" s="514"/>
      <c r="AQ440" s="514"/>
      <c r="AR440" s="514"/>
      <c r="AS440" s="514"/>
      <c r="AT440" s="514"/>
      <c r="AU440" s="2"/>
      <c r="AV440" s="2"/>
      <c r="AW440" s="2"/>
      <c r="AX440" s="2"/>
      <c r="AY440" s="2"/>
      <c r="AZ440" s="2"/>
    </row>
    <row r="441" ht="30.0" customHeight="1">
      <c r="A441" s="645">
        <v>428.0</v>
      </c>
      <c r="B441" s="646" t="str">
        <f>IF('基本情報入力シート'!C466="","",'基本情報入力シート'!C466)</f>
        <v/>
      </c>
      <c r="C441" s="40"/>
      <c r="D441" s="40"/>
      <c r="E441" s="40"/>
      <c r="F441" s="40"/>
      <c r="G441" s="40"/>
      <c r="H441" s="40"/>
      <c r="I441" s="56"/>
      <c r="J441" s="647" t="str">
        <f>IF('基本情報入力シート'!M466="","",'基本情報入力シート'!M466)</f>
        <v/>
      </c>
      <c r="K441" s="647" t="str">
        <f>IF('基本情報入力シート'!R466="","",'基本情報入力シート'!R466)</f>
        <v/>
      </c>
      <c r="L441" s="647" t="str">
        <f>IF('基本情報入力シート'!W466="","",'基本情報入力シート'!W466)</f>
        <v/>
      </c>
      <c r="M441" s="647" t="str">
        <f>IF('基本情報入力シート'!X466="","",'基本情報入力シート'!X466)</f>
        <v/>
      </c>
      <c r="N441" s="648" t="str">
        <f>IF('基本情報入力シート'!Y466="","",'基本情報入力シート'!Y466)</f>
        <v/>
      </c>
      <c r="O441" s="649"/>
      <c r="P441" s="650"/>
      <c r="Q441" s="651"/>
      <c r="R441" s="56"/>
      <c r="S441" s="652" t="str">
        <f>IFERROR(ROUNDDOWN(Q441*VLOOKUP(N441,'【参考】数式用'!$AR$2:$AW$50,MATCH(P441,'【参考】数式用'!$AT$4:$AW$4)+2,FALSE)*0.5, 0), "")</f>
        <v/>
      </c>
      <c r="T441" s="653"/>
      <c r="U441" s="654" t="str">
        <f>IFERROR(IF(AG441&lt;&gt;"",Q441*VLOOKUP(N441,'【参考】数式用'!$AG$2:$AL$50,MATCH(P441,'【参考】数式用'!$AI$4:$AL$4,0)+2,0), ""), "")</f>
        <v/>
      </c>
      <c r="V441" s="655"/>
      <c r="W441" s="656"/>
      <c r="X441" s="41"/>
      <c r="Y441" s="657"/>
      <c r="Z441" s="658"/>
      <c r="AA441" s="654" t="str">
        <f>IFERROR(IF(Y441="ー", "", ROUNDDOWN(Z441*VLOOKUP(N441,'【参考】数式用'!$AR$2:$AW$50,MATCH(Y441,'【参考】数式用'!$AT$4:$AW$4)+2,FALSE)*0.5, 0)), "")</f>
        <v/>
      </c>
      <c r="AB441" s="659"/>
      <c r="AC441" s="651" t="str">
        <f>IFERROR(IF(AG441&lt;&gt;"",Z441*VLOOKUP(N441,'【参考】数式用'!$AG$2:$AL$50,MATCH(Y441,'【参考】数式用'!$AI$4:$AL$4,0)+2,0), ""), "")</f>
        <v/>
      </c>
      <c r="AD441" s="56"/>
      <c r="AE441" s="660"/>
      <c r="AF441" s="661"/>
      <c r="AG441" s="618" t="str">
        <f>IFERROR(VLOOKUP(O441, '【参考】数式用'!$AY$5:$AY$13, 1, FALSE), "")</f>
        <v/>
      </c>
      <c r="AH441" s="619" t="str">
        <f>IFERROR(VLOOKUP(N441, '【参考】数式用'!$BA$2:$BB$50, 2, FALSE), "")</f>
        <v/>
      </c>
      <c r="AI441" s="620" t="str">
        <f t="shared" si="1"/>
        <v/>
      </c>
      <c r="AJ441" s="621" t="str">
        <f t="shared" si="2"/>
        <v/>
      </c>
      <c r="AK441" s="622"/>
      <c r="AL441" s="622"/>
      <c r="AM441" s="514"/>
      <c r="AN441" s="514"/>
      <c r="AO441" s="514"/>
      <c r="AP441" s="514"/>
      <c r="AQ441" s="514"/>
      <c r="AR441" s="514"/>
      <c r="AS441" s="514"/>
      <c r="AT441" s="514"/>
      <c r="AU441" s="2"/>
      <c r="AV441" s="2"/>
      <c r="AW441" s="2"/>
      <c r="AX441" s="2"/>
      <c r="AY441" s="2"/>
      <c r="AZ441" s="2"/>
    </row>
    <row r="442" ht="30.0" customHeight="1">
      <c r="A442" s="645">
        <v>429.0</v>
      </c>
      <c r="B442" s="646" t="str">
        <f>IF('基本情報入力シート'!C467="","",'基本情報入力シート'!C467)</f>
        <v/>
      </c>
      <c r="C442" s="40"/>
      <c r="D442" s="40"/>
      <c r="E442" s="40"/>
      <c r="F442" s="40"/>
      <c r="G442" s="40"/>
      <c r="H442" s="40"/>
      <c r="I442" s="56"/>
      <c r="J442" s="647" t="str">
        <f>IF('基本情報入力シート'!M467="","",'基本情報入力シート'!M467)</f>
        <v/>
      </c>
      <c r="K442" s="647" t="str">
        <f>IF('基本情報入力シート'!R467="","",'基本情報入力シート'!R467)</f>
        <v/>
      </c>
      <c r="L442" s="647" t="str">
        <f>IF('基本情報入力シート'!W467="","",'基本情報入力シート'!W467)</f>
        <v/>
      </c>
      <c r="M442" s="647" t="str">
        <f>IF('基本情報入力シート'!X467="","",'基本情報入力シート'!X467)</f>
        <v/>
      </c>
      <c r="N442" s="648" t="str">
        <f>IF('基本情報入力シート'!Y467="","",'基本情報入力シート'!Y467)</f>
        <v/>
      </c>
      <c r="O442" s="649"/>
      <c r="P442" s="650"/>
      <c r="Q442" s="651"/>
      <c r="R442" s="56"/>
      <c r="S442" s="652" t="str">
        <f>IFERROR(ROUNDDOWN(Q442*VLOOKUP(N442,'【参考】数式用'!$AR$2:$AW$50,MATCH(P442,'【参考】数式用'!$AT$4:$AW$4)+2,FALSE)*0.5, 0), "")</f>
        <v/>
      </c>
      <c r="T442" s="653"/>
      <c r="U442" s="654" t="str">
        <f>IFERROR(IF(AG442&lt;&gt;"",Q442*VLOOKUP(N442,'【参考】数式用'!$AG$2:$AL$50,MATCH(P442,'【参考】数式用'!$AI$4:$AL$4,0)+2,0), ""), "")</f>
        <v/>
      </c>
      <c r="V442" s="655"/>
      <c r="W442" s="656"/>
      <c r="X442" s="41"/>
      <c r="Y442" s="657"/>
      <c r="Z442" s="658"/>
      <c r="AA442" s="654" t="str">
        <f>IFERROR(IF(Y442="ー", "", ROUNDDOWN(Z442*VLOOKUP(N442,'【参考】数式用'!$AR$2:$AW$50,MATCH(Y442,'【参考】数式用'!$AT$4:$AW$4)+2,FALSE)*0.5, 0)), "")</f>
        <v/>
      </c>
      <c r="AB442" s="659"/>
      <c r="AC442" s="651" t="str">
        <f>IFERROR(IF(AG442&lt;&gt;"",Z442*VLOOKUP(N442,'【参考】数式用'!$AG$2:$AL$50,MATCH(Y442,'【参考】数式用'!$AI$4:$AL$4,0)+2,0), ""), "")</f>
        <v/>
      </c>
      <c r="AD442" s="56"/>
      <c r="AE442" s="660"/>
      <c r="AF442" s="661"/>
      <c r="AG442" s="618" t="str">
        <f>IFERROR(VLOOKUP(O442, '【参考】数式用'!$AY$5:$AY$13, 1, FALSE), "")</f>
        <v/>
      </c>
      <c r="AH442" s="619" t="str">
        <f>IFERROR(VLOOKUP(N442, '【参考】数式用'!$BA$2:$BB$50, 2, FALSE), "")</f>
        <v/>
      </c>
      <c r="AI442" s="620" t="str">
        <f t="shared" si="1"/>
        <v/>
      </c>
      <c r="AJ442" s="621" t="str">
        <f t="shared" si="2"/>
        <v/>
      </c>
      <c r="AK442" s="622"/>
      <c r="AL442" s="622"/>
      <c r="AM442" s="514"/>
      <c r="AN442" s="514"/>
      <c r="AO442" s="514"/>
      <c r="AP442" s="514"/>
      <c r="AQ442" s="514"/>
      <c r="AR442" s="514"/>
      <c r="AS442" s="514"/>
      <c r="AT442" s="514"/>
      <c r="AU442" s="2"/>
      <c r="AV442" s="2"/>
      <c r="AW442" s="2"/>
      <c r="AX442" s="2"/>
      <c r="AY442" s="2"/>
      <c r="AZ442" s="2"/>
    </row>
    <row r="443" ht="30.0" customHeight="1">
      <c r="A443" s="645">
        <v>430.0</v>
      </c>
      <c r="B443" s="646" t="str">
        <f>IF('基本情報入力シート'!C468="","",'基本情報入力シート'!C468)</f>
        <v/>
      </c>
      <c r="C443" s="40"/>
      <c r="D443" s="40"/>
      <c r="E443" s="40"/>
      <c r="F443" s="40"/>
      <c r="G443" s="40"/>
      <c r="H443" s="40"/>
      <c r="I443" s="56"/>
      <c r="J443" s="647" t="str">
        <f>IF('基本情報入力シート'!M468="","",'基本情報入力シート'!M468)</f>
        <v/>
      </c>
      <c r="K443" s="647" t="str">
        <f>IF('基本情報入力シート'!R468="","",'基本情報入力シート'!R468)</f>
        <v/>
      </c>
      <c r="L443" s="647" t="str">
        <f>IF('基本情報入力シート'!W468="","",'基本情報入力シート'!W468)</f>
        <v/>
      </c>
      <c r="M443" s="647" t="str">
        <f>IF('基本情報入力シート'!X468="","",'基本情報入力シート'!X468)</f>
        <v/>
      </c>
      <c r="N443" s="648" t="str">
        <f>IF('基本情報入力シート'!Y468="","",'基本情報入力シート'!Y468)</f>
        <v/>
      </c>
      <c r="O443" s="649"/>
      <c r="P443" s="650"/>
      <c r="Q443" s="651"/>
      <c r="R443" s="56"/>
      <c r="S443" s="652" t="str">
        <f>IFERROR(ROUNDDOWN(Q443*VLOOKUP(N443,'【参考】数式用'!$AR$2:$AW$50,MATCH(P443,'【参考】数式用'!$AT$4:$AW$4)+2,FALSE)*0.5, 0), "")</f>
        <v/>
      </c>
      <c r="T443" s="653"/>
      <c r="U443" s="654" t="str">
        <f>IFERROR(IF(AG443&lt;&gt;"",Q443*VLOOKUP(N443,'【参考】数式用'!$AG$2:$AL$50,MATCH(P443,'【参考】数式用'!$AI$4:$AL$4,0)+2,0), ""), "")</f>
        <v/>
      </c>
      <c r="V443" s="655"/>
      <c r="W443" s="656"/>
      <c r="X443" s="41"/>
      <c r="Y443" s="657"/>
      <c r="Z443" s="658"/>
      <c r="AA443" s="654" t="str">
        <f>IFERROR(IF(Y443="ー", "", ROUNDDOWN(Z443*VLOOKUP(N443,'【参考】数式用'!$AR$2:$AW$50,MATCH(Y443,'【参考】数式用'!$AT$4:$AW$4)+2,FALSE)*0.5, 0)), "")</f>
        <v/>
      </c>
      <c r="AB443" s="659"/>
      <c r="AC443" s="651" t="str">
        <f>IFERROR(IF(AG443&lt;&gt;"",Z443*VLOOKUP(N443,'【参考】数式用'!$AG$2:$AL$50,MATCH(Y443,'【参考】数式用'!$AI$4:$AL$4,0)+2,0), ""), "")</f>
        <v/>
      </c>
      <c r="AD443" s="56"/>
      <c r="AE443" s="660"/>
      <c r="AF443" s="661"/>
      <c r="AG443" s="618" t="str">
        <f>IFERROR(VLOOKUP(O443, '【参考】数式用'!$AY$5:$AY$13, 1, FALSE), "")</f>
        <v/>
      </c>
      <c r="AH443" s="619" t="str">
        <f>IFERROR(VLOOKUP(N443, '【参考】数式用'!$BA$2:$BB$50, 2, FALSE), "")</f>
        <v/>
      </c>
      <c r="AI443" s="620" t="str">
        <f t="shared" si="1"/>
        <v/>
      </c>
      <c r="AJ443" s="621" t="str">
        <f t="shared" si="2"/>
        <v/>
      </c>
      <c r="AK443" s="622"/>
      <c r="AL443" s="622"/>
      <c r="AM443" s="514"/>
      <c r="AN443" s="514"/>
      <c r="AO443" s="514"/>
      <c r="AP443" s="514"/>
      <c r="AQ443" s="514"/>
      <c r="AR443" s="514"/>
      <c r="AS443" s="514"/>
      <c r="AT443" s="514"/>
      <c r="AU443" s="2"/>
      <c r="AV443" s="2"/>
      <c r="AW443" s="2"/>
      <c r="AX443" s="2"/>
      <c r="AY443" s="2"/>
      <c r="AZ443" s="2"/>
    </row>
    <row r="444" ht="30.0" customHeight="1">
      <c r="A444" s="645">
        <v>431.0</v>
      </c>
      <c r="B444" s="646" t="str">
        <f>IF('基本情報入力シート'!C469="","",'基本情報入力シート'!C469)</f>
        <v/>
      </c>
      <c r="C444" s="40"/>
      <c r="D444" s="40"/>
      <c r="E444" s="40"/>
      <c r="F444" s="40"/>
      <c r="G444" s="40"/>
      <c r="H444" s="40"/>
      <c r="I444" s="56"/>
      <c r="J444" s="647" t="str">
        <f>IF('基本情報入力シート'!M469="","",'基本情報入力シート'!M469)</f>
        <v/>
      </c>
      <c r="K444" s="647" t="str">
        <f>IF('基本情報入力シート'!R469="","",'基本情報入力シート'!R469)</f>
        <v/>
      </c>
      <c r="L444" s="647" t="str">
        <f>IF('基本情報入力シート'!W469="","",'基本情報入力シート'!W469)</f>
        <v/>
      </c>
      <c r="M444" s="647" t="str">
        <f>IF('基本情報入力シート'!X469="","",'基本情報入力シート'!X469)</f>
        <v/>
      </c>
      <c r="N444" s="648" t="str">
        <f>IF('基本情報入力シート'!Y469="","",'基本情報入力シート'!Y469)</f>
        <v/>
      </c>
      <c r="O444" s="649"/>
      <c r="P444" s="650"/>
      <c r="Q444" s="651"/>
      <c r="R444" s="56"/>
      <c r="S444" s="652" t="str">
        <f>IFERROR(ROUNDDOWN(Q444*VLOOKUP(N444,'【参考】数式用'!$AR$2:$AW$50,MATCH(P444,'【参考】数式用'!$AT$4:$AW$4)+2,FALSE)*0.5, 0), "")</f>
        <v/>
      </c>
      <c r="T444" s="653"/>
      <c r="U444" s="654" t="str">
        <f>IFERROR(IF(AG444&lt;&gt;"",Q444*VLOOKUP(N444,'【参考】数式用'!$AG$2:$AL$50,MATCH(P444,'【参考】数式用'!$AI$4:$AL$4,0)+2,0), ""), "")</f>
        <v/>
      </c>
      <c r="V444" s="655"/>
      <c r="W444" s="656"/>
      <c r="X444" s="41"/>
      <c r="Y444" s="657"/>
      <c r="Z444" s="658"/>
      <c r="AA444" s="654" t="str">
        <f>IFERROR(IF(Y444="ー", "", ROUNDDOWN(Z444*VLOOKUP(N444,'【参考】数式用'!$AR$2:$AW$50,MATCH(Y444,'【参考】数式用'!$AT$4:$AW$4)+2,FALSE)*0.5, 0)), "")</f>
        <v/>
      </c>
      <c r="AB444" s="659"/>
      <c r="AC444" s="651" t="str">
        <f>IFERROR(IF(AG444&lt;&gt;"",Z444*VLOOKUP(N444,'【参考】数式用'!$AG$2:$AL$50,MATCH(Y444,'【参考】数式用'!$AI$4:$AL$4,0)+2,0), ""), "")</f>
        <v/>
      </c>
      <c r="AD444" s="56"/>
      <c r="AE444" s="660"/>
      <c r="AF444" s="661"/>
      <c r="AG444" s="618" t="str">
        <f>IFERROR(VLOOKUP(O444, '【参考】数式用'!$AY$5:$AY$13, 1, FALSE), "")</f>
        <v/>
      </c>
      <c r="AH444" s="619" t="str">
        <f>IFERROR(VLOOKUP(N444, '【参考】数式用'!$BA$2:$BB$50, 2, FALSE), "")</f>
        <v/>
      </c>
      <c r="AI444" s="620" t="str">
        <f t="shared" si="1"/>
        <v/>
      </c>
      <c r="AJ444" s="621" t="str">
        <f t="shared" si="2"/>
        <v/>
      </c>
      <c r="AK444" s="622"/>
      <c r="AL444" s="622"/>
      <c r="AM444" s="514"/>
      <c r="AN444" s="514"/>
      <c r="AO444" s="514"/>
      <c r="AP444" s="514"/>
      <c r="AQ444" s="514"/>
      <c r="AR444" s="514"/>
      <c r="AS444" s="514"/>
      <c r="AT444" s="514"/>
      <c r="AU444" s="2"/>
      <c r="AV444" s="2"/>
      <c r="AW444" s="2"/>
      <c r="AX444" s="2"/>
      <c r="AY444" s="2"/>
      <c r="AZ444" s="2"/>
    </row>
    <row r="445" ht="30.0" customHeight="1">
      <c r="A445" s="645">
        <v>432.0</v>
      </c>
      <c r="B445" s="646" t="str">
        <f>IF('基本情報入力シート'!C470="","",'基本情報入力シート'!C470)</f>
        <v/>
      </c>
      <c r="C445" s="40"/>
      <c r="D445" s="40"/>
      <c r="E445" s="40"/>
      <c r="F445" s="40"/>
      <c r="G445" s="40"/>
      <c r="H445" s="40"/>
      <c r="I445" s="56"/>
      <c r="J445" s="647" t="str">
        <f>IF('基本情報入力シート'!M470="","",'基本情報入力シート'!M470)</f>
        <v/>
      </c>
      <c r="K445" s="647" t="str">
        <f>IF('基本情報入力シート'!R470="","",'基本情報入力シート'!R470)</f>
        <v/>
      </c>
      <c r="L445" s="647" t="str">
        <f>IF('基本情報入力シート'!W470="","",'基本情報入力シート'!W470)</f>
        <v/>
      </c>
      <c r="M445" s="647" t="str">
        <f>IF('基本情報入力シート'!X470="","",'基本情報入力シート'!X470)</f>
        <v/>
      </c>
      <c r="N445" s="648" t="str">
        <f>IF('基本情報入力シート'!Y470="","",'基本情報入力シート'!Y470)</f>
        <v/>
      </c>
      <c r="O445" s="649"/>
      <c r="P445" s="650"/>
      <c r="Q445" s="651"/>
      <c r="R445" s="56"/>
      <c r="S445" s="652" t="str">
        <f>IFERROR(ROUNDDOWN(Q445*VLOOKUP(N445,'【参考】数式用'!$AR$2:$AW$50,MATCH(P445,'【参考】数式用'!$AT$4:$AW$4)+2,FALSE)*0.5, 0), "")</f>
        <v/>
      </c>
      <c r="T445" s="653"/>
      <c r="U445" s="654" t="str">
        <f>IFERROR(IF(AG445&lt;&gt;"",Q445*VLOOKUP(N445,'【参考】数式用'!$AG$2:$AL$50,MATCH(P445,'【参考】数式用'!$AI$4:$AL$4,0)+2,0), ""), "")</f>
        <v/>
      </c>
      <c r="V445" s="655"/>
      <c r="W445" s="656"/>
      <c r="X445" s="41"/>
      <c r="Y445" s="657"/>
      <c r="Z445" s="658"/>
      <c r="AA445" s="654" t="str">
        <f>IFERROR(IF(Y445="ー", "", ROUNDDOWN(Z445*VLOOKUP(N445,'【参考】数式用'!$AR$2:$AW$50,MATCH(Y445,'【参考】数式用'!$AT$4:$AW$4)+2,FALSE)*0.5, 0)), "")</f>
        <v/>
      </c>
      <c r="AB445" s="659"/>
      <c r="AC445" s="651" t="str">
        <f>IFERROR(IF(AG445&lt;&gt;"",Z445*VLOOKUP(N445,'【参考】数式用'!$AG$2:$AL$50,MATCH(Y445,'【参考】数式用'!$AI$4:$AL$4,0)+2,0), ""), "")</f>
        <v/>
      </c>
      <c r="AD445" s="56"/>
      <c r="AE445" s="660"/>
      <c r="AF445" s="661"/>
      <c r="AG445" s="618" t="str">
        <f>IFERROR(VLOOKUP(O445, '【参考】数式用'!$AY$5:$AY$13, 1, FALSE), "")</f>
        <v/>
      </c>
      <c r="AH445" s="619" t="str">
        <f>IFERROR(VLOOKUP(N445, '【参考】数式用'!$BA$2:$BB$50, 2, FALSE), "")</f>
        <v/>
      </c>
      <c r="AI445" s="620" t="str">
        <f t="shared" si="1"/>
        <v/>
      </c>
      <c r="AJ445" s="621" t="str">
        <f t="shared" si="2"/>
        <v/>
      </c>
      <c r="AK445" s="622"/>
      <c r="AL445" s="622"/>
      <c r="AM445" s="514"/>
      <c r="AN445" s="514"/>
      <c r="AO445" s="514"/>
      <c r="AP445" s="514"/>
      <c r="AQ445" s="514"/>
      <c r="AR445" s="514"/>
      <c r="AS445" s="514"/>
      <c r="AT445" s="514"/>
      <c r="AU445" s="2"/>
      <c r="AV445" s="2"/>
      <c r="AW445" s="2"/>
      <c r="AX445" s="2"/>
      <c r="AY445" s="2"/>
      <c r="AZ445" s="2"/>
    </row>
    <row r="446" ht="30.0" customHeight="1">
      <c r="A446" s="645">
        <v>433.0</v>
      </c>
      <c r="B446" s="646" t="str">
        <f>IF('基本情報入力シート'!C471="","",'基本情報入力シート'!C471)</f>
        <v/>
      </c>
      <c r="C446" s="40"/>
      <c r="D446" s="40"/>
      <c r="E446" s="40"/>
      <c r="F446" s="40"/>
      <c r="G446" s="40"/>
      <c r="H446" s="40"/>
      <c r="I446" s="56"/>
      <c r="J446" s="647" t="str">
        <f>IF('基本情報入力シート'!M471="","",'基本情報入力シート'!M471)</f>
        <v/>
      </c>
      <c r="K446" s="647" t="str">
        <f>IF('基本情報入力シート'!R471="","",'基本情報入力シート'!R471)</f>
        <v/>
      </c>
      <c r="L446" s="647" t="str">
        <f>IF('基本情報入力シート'!W471="","",'基本情報入力シート'!W471)</f>
        <v/>
      </c>
      <c r="M446" s="647" t="str">
        <f>IF('基本情報入力シート'!X471="","",'基本情報入力シート'!X471)</f>
        <v/>
      </c>
      <c r="N446" s="648" t="str">
        <f>IF('基本情報入力シート'!Y471="","",'基本情報入力シート'!Y471)</f>
        <v/>
      </c>
      <c r="O446" s="649"/>
      <c r="P446" s="650"/>
      <c r="Q446" s="651"/>
      <c r="R446" s="56"/>
      <c r="S446" s="652" t="str">
        <f>IFERROR(ROUNDDOWN(Q446*VLOOKUP(N446,'【参考】数式用'!$AR$2:$AW$50,MATCH(P446,'【参考】数式用'!$AT$4:$AW$4)+2,FALSE)*0.5, 0), "")</f>
        <v/>
      </c>
      <c r="T446" s="653"/>
      <c r="U446" s="654" t="str">
        <f>IFERROR(IF(AG446&lt;&gt;"",Q446*VLOOKUP(N446,'【参考】数式用'!$AG$2:$AL$50,MATCH(P446,'【参考】数式用'!$AI$4:$AL$4,0)+2,0), ""), "")</f>
        <v/>
      </c>
      <c r="V446" s="655"/>
      <c r="W446" s="656"/>
      <c r="X446" s="41"/>
      <c r="Y446" s="657"/>
      <c r="Z446" s="658"/>
      <c r="AA446" s="654" t="str">
        <f>IFERROR(IF(Y446="ー", "", ROUNDDOWN(Z446*VLOOKUP(N446,'【参考】数式用'!$AR$2:$AW$50,MATCH(Y446,'【参考】数式用'!$AT$4:$AW$4)+2,FALSE)*0.5, 0)), "")</f>
        <v/>
      </c>
      <c r="AB446" s="659"/>
      <c r="AC446" s="651" t="str">
        <f>IFERROR(IF(AG446&lt;&gt;"",Z446*VLOOKUP(N446,'【参考】数式用'!$AG$2:$AL$50,MATCH(Y446,'【参考】数式用'!$AI$4:$AL$4,0)+2,0), ""), "")</f>
        <v/>
      </c>
      <c r="AD446" s="56"/>
      <c r="AE446" s="660"/>
      <c r="AF446" s="661"/>
      <c r="AG446" s="618" t="str">
        <f>IFERROR(VLOOKUP(O446, '【参考】数式用'!$AY$5:$AY$13, 1, FALSE), "")</f>
        <v/>
      </c>
      <c r="AH446" s="619" t="str">
        <f>IFERROR(VLOOKUP(N446, '【参考】数式用'!$BA$2:$BB$50, 2, FALSE), "")</f>
        <v/>
      </c>
      <c r="AI446" s="620" t="str">
        <f t="shared" si="1"/>
        <v/>
      </c>
      <c r="AJ446" s="621" t="str">
        <f t="shared" si="2"/>
        <v/>
      </c>
      <c r="AK446" s="622"/>
      <c r="AL446" s="622"/>
      <c r="AM446" s="514"/>
      <c r="AN446" s="514"/>
      <c r="AO446" s="514"/>
      <c r="AP446" s="514"/>
      <c r="AQ446" s="514"/>
      <c r="AR446" s="514"/>
      <c r="AS446" s="514"/>
      <c r="AT446" s="514"/>
      <c r="AU446" s="2"/>
      <c r="AV446" s="2"/>
      <c r="AW446" s="2"/>
      <c r="AX446" s="2"/>
      <c r="AY446" s="2"/>
      <c r="AZ446" s="2"/>
    </row>
    <row r="447" ht="30.0" customHeight="1">
      <c r="A447" s="645">
        <v>434.0</v>
      </c>
      <c r="B447" s="646" t="str">
        <f>IF('基本情報入力シート'!C472="","",'基本情報入力シート'!C472)</f>
        <v/>
      </c>
      <c r="C447" s="40"/>
      <c r="D447" s="40"/>
      <c r="E447" s="40"/>
      <c r="F447" s="40"/>
      <c r="G447" s="40"/>
      <c r="H447" s="40"/>
      <c r="I447" s="56"/>
      <c r="J447" s="647" t="str">
        <f>IF('基本情報入力シート'!M472="","",'基本情報入力シート'!M472)</f>
        <v/>
      </c>
      <c r="K447" s="647" t="str">
        <f>IF('基本情報入力シート'!R472="","",'基本情報入力シート'!R472)</f>
        <v/>
      </c>
      <c r="L447" s="647" t="str">
        <f>IF('基本情報入力シート'!W472="","",'基本情報入力シート'!W472)</f>
        <v/>
      </c>
      <c r="M447" s="647" t="str">
        <f>IF('基本情報入力シート'!X472="","",'基本情報入力シート'!X472)</f>
        <v/>
      </c>
      <c r="N447" s="648" t="str">
        <f>IF('基本情報入力シート'!Y472="","",'基本情報入力シート'!Y472)</f>
        <v/>
      </c>
      <c r="O447" s="649"/>
      <c r="P447" s="650"/>
      <c r="Q447" s="651"/>
      <c r="R447" s="56"/>
      <c r="S447" s="652" t="str">
        <f>IFERROR(ROUNDDOWN(Q447*VLOOKUP(N447,'【参考】数式用'!$AR$2:$AW$50,MATCH(P447,'【参考】数式用'!$AT$4:$AW$4)+2,FALSE)*0.5, 0), "")</f>
        <v/>
      </c>
      <c r="T447" s="653"/>
      <c r="U447" s="654" t="str">
        <f>IFERROR(IF(AG447&lt;&gt;"",Q447*VLOOKUP(N447,'【参考】数式用'!$AG$2:$AL$50,MATCH(P447,'【参考】数式用'!$AI$4:$AL$4,0)+2,0), ""), "")</f>
        <v/>
      </c>
      <c r="V447" s="655"/>
      <c r="W447" s="656"/>
      <c r="X447" s="41"/>
      <c r="Y447" s="657"/>
      <c r="Z447" s="658"/>
      <c r="AA447" s="654" t="str">
        <f>IFERROR(IF(Y447="ー", "", ROUNDDOWN(Z447*VLOOKUP(N447,'【参考】数式用'!$AR$2:$AW$50,MATCH(Y447,'【参考】数式用'!$AT$4:$AW$4)+2,FALSE)*0.5, 0)), "")</f>
        <v/>
      </c>
      <c r="AB447" s="659"/>
      <c r="AC447" s="651" t="str">
        <f>IFERROR(IF(AG447&lt;&gt;"",Z447*VLOOKUP(N447,'【参考】数式用'!$AG$2:$AL$50,MATCH(Y447,'【参考】数式用'!$AI$4:$AL$4,0)+2,0), ""), "")</f>
        <v/>
      </c>
      <c r="AD447" s="56"/>
      <c r="AE447" s="660"/>
      <c r="AF447" s="661"/>
      <c r="AG447" s="618" t="str">
        <f>IFERROR(VLOOKUP(O447, '【参考】数式用'!$AY$5:$AY$13, 1, FALSE), "")</f>
        <v/>
      </c>
      <c r="AH447" s="619" t="str">
        <f>IFERROR(VLOOKUP(N447, '【参考】数式用'!$BA$2:$BB$50, 2, FALSE), "")</f>
        <v/>
      </c>
      <c r="AI447" s="620" t="str">
        <f t="shared" si="1"/>
        <v/>
      </c>
      <c r="AJ447" s="621" t="str">
        <f t="shared" si="2"/>
        <v/>
      </c>
      <c r="AK447" s="622"/>
      <c r="AL447" s="622"/>
      <c r="AM447" s="514"/>
      <c r="AN447" s="514"/>
      <c r="AO447" s="514"/>
      <c r="AP447" s="514"/>
      <c r="AQ447" s="514"/>
      <c r="AR447" s="514"/>
      <c r="AS447" s="514"/>
      <c r="AT447" s="514"/>
      <c r="AU447" s="2"/>
      <c r="AV447" s="2"/>
      <c r="AW447" s="2"/>
      <c r="AX447" s="2"/>
      <c r="AY447" s="2"/>
      <c r="AZ447" s="2"/>
    </row>
    <row r="448" ht="30.0" customHeight="1">
      <c r="A448" s="645">
        <v>435.0</v>
      </c>
      <c r="B448" s="646" t="str">
        <f>IF('基本情報入力シート'!C473="","",'基本情報入力シート'!C473)</f>
        <v/>
      </c>
      <c r="C448" s="40"/>
      <c r="D448" s="40"/>
      <c r="E448" s="40"/>
      <c r="F448" s="40"/>
      <c r="G448" s="40"/>
      <c r="H448" s="40"/>
      <c r="I448" s="56"/>
      <c r="J448" s="647" t="str">
        <f>IF('基本情報入力シート'!M473="","",'基本情報入力シート'!M473)</f>
        <v/>
      </c>
      <c r="K448" s="647" t="str">
        <f>IF('基本情報入力シート'!R473="","",'基本情報入力シート'!R473)</f>
        <v/>
      </c>
      <c r="L448" s="647" t="str">
        <f>IF('基本情報入力シート'!W473="","",'基本情報入力シート'!W473)</f>
        <v/>
      </c>
      <c r="M448" s="647" t="str">
        <f>IF('基本情報入力シート'!X473="","",'基本情報入力シート'!X473)</f>
        <v/>
      </c>
      <c r="N448" s="648" t="str">
        <f>IF('基本情報入力シート'!Y473="","",'基本情報入力シート'!Y473)</f>
        <v/>
      </c>
      <c r="O448" s="649"/>
      <c r="P448" s="650"/>
      <c r="Q448" s="651"/>
      <c r="R448" s="56"/>
      <c r="S448" s="652" t="str">
        <f>IFERROR(ROUNDDOWN(Q448*VLOOKUP(N448,'【参考】数式用'!$AR$2:$AW$50,MATCH(P448,'【参考】数式用'!$AT$4:$AW$4)+2,FALSE)*0.5, 0), "")</f>
        <v/>
      </c>
      <c r="T448" s="653"/>
      <c r="U448" s="654" t="str">
        <f>IFERROR(IF(AG448&lt;&gt;"",Q448*VLOOKUP(N448,'【参考】数式用'!$AG$2:$AL$50,MATCH(P448,'【参考】数式用'!$AI$4:$AL$4,0)+2,0), ""), "")</f>
        <v/>
      </c>
      <c r="V448" s="655"/>
      <c r="W448" s="656"/>
      <c r="X448" s="41"/>
      <c r="Y448" s="657"/>
      <c r="Z448" s="658"/>
      <c r="AA448" s="654" t="str">
        <f>IFERROR(IF(Y448="ー", "", ROUNDDOWN(Z448*VLOOKUP(N448,'【参考】数式用'!$AR$2:$AW$50,MATCH(Y448,'【参考】数式用'!$AT$4:$AW$4)+2,FALSE)*0.5, 0)), "")</f>
        <v/>
      </c>
      <c r="AB448" s="659"/>
      <c r="AC448" s="651" t="str">
        <f>IFERROR(IF(AG448&lt;&gt;"",Z448*VLOOKUP(N448,'【参考】数式用'!$AG$2:$AL$50,MATCH(Y448,'【参考】数式用'!$AI$4:$AL$4,0)+2,0), ""), "")</f>
        <v/>
      </c>
      <c r="AD448" s="56"/>
      <c r="AE448" s="660"/>
      <c r="AF448" s="661"/>
      <c r="AG448" s="618" t="str">
        <f>IFERROR(VLOOKUP(O448, '【参考】数式用'!$AY$5:$AY$13, 1, FALSE), "")</f>
        <v/>
      </c>
      <c r="AH448" s="619" t="str">
        <f>IFERROR(VLOOKUP(N448, '【参考】数式用'!$BA$2:$BB$50, 2, FALSE), "")</f>
        <v/>
      </c>
      <c r="AI448" s="620" t="str">
        <f t="shared" si="1"/>
        <v/>
      </c>
      <c r="AJ448" s="621" t="str">
        <f t="shared" si="2"/>
        <v/>
      </c>
      <c r="AK448" s="622"/>
      <c r="AL448" s="622"/>
      <c r="AM448" s="514"/>
      <c r="AN448" s="514"/>
      <c r="AO448" s="514"/>
      <c r="AP448" s="514"/>
      <c r="AQ448" s="514"/>
      <c r="AR448" s="514"/>
      <c r="AS448" s="514"/>
      <c r="AT448" s="514"/>
      <c r="AU448" s="2"/>
      <c r="AV448" s="2"/>
      <c r="AW448" s="2"/>
      <c r="AX448" s="2"/>
      <c r="AY448" s="2"/>
      <c r="AZ448" s="2"/>
    </row>
    <row r="449" ht="30.0" customHeight="1">
      <c r="A449" s="645">
        <v>436.0</v>
      </c>
      <c r="B449" s="646" t="str">
        <f>IF('基本情報入力シート'!C474="","",'基本情報入力シート'!C474)</f>
        <v/>
      </c>
      <c r="C449" s="40"/>
      <c r="D449" s="40"/>
      <c r="E449" s="40"/>
      <c r="F449" s="40"/>
      <c r="G449" s="40"/>
      <c r="H449" s="40"/>
      <c r="I449" s="56"/>
      <c r="J449" s="647" t="str">
        <f>IF('基本情報入力シート'!M474="","",'基本情報入力シート'!M474)</f>
        <v/>
      </c>
      <c r="K449" s="647" t="str">
        <f>IF('基本情報入力シート'!R474="","",'基本情報入力シート'!R474)</f>
        <v/>
      </c>
      <c r="L449" s="647" t="str">
        <f>IF('基本情報入力シート'!W474="","",'基本情報入力シート'!W474)</f>
        <v/>
      </c>
      <c r="M449" s="647" t="str">
        <f>IF('基本情報入力シート'!X474="","",'基本情報入力シート'!X474)</f>
        <v/>
      </c>
      <c r="N449" s="648" t="str">
        <f>IF('基本情報入力シート'!Y474="","",'基本情報入力シート'!Y474)</f>
        <v/>
      </c>
      <c r="O449" s="649"/>
      <c r="P449" s="650"/>
      <c r="Q449" s="651"/>
      <c r="R449" s="56"/>
      <c r="S449" s="652" t="str">
        <f>IFERROR(ROUNDDOWN(Q449*VLOOKUP(N449,'【参考】数式用'!$AR$2:$AW$50,MATCH(P449,'【参考】数式用'!$AT$4:$AW$4)+2,FALSE)*0.5, 0), "")</f>
        <v/>
      </c>
      <c r="T449" s="653"/>
      <c r="U449" s="654" t="str">
        <f>IFERROR(IF(AG449&lt;&gt;"",Q449*VLOOKUP(N449,'【参考】数式用'!$AG$2:$AL$50,MATCH(P449,'【参考】数式用'!$AI$4:$AL$4,0)+2,0), ""), "")</f>
        <v/>
      </c>
      <c r="V449" s="655"/>
      <c r="W449" s="656"/>
      <c r="X449" s="41"/>
      <c r="Y449" s="657"/>
      <c r="Z449" s="658"/>
      <c r="AA449" s="654" t="str">
        <f>IFERROR(IF(Y449="ー", "", ROUNDDOWN(Z449*VLOOKUP(N449,'【参考】数式用'!$AR$2:$AW$50,MATCH(Y449,'【参考】数式用'!$AT$4:$AW$4)+2,FALSE)*0.5, 0)), "")</f>
        <v/>
      </c>
      <c r="AB449" s="659"/>
      <c r="AC449" s="651" t="str">
        <f>IFERROR(IF(AG449&lt;&gt;"",Z449*VLOOKUP(N449,'【参考】数式用'!$AG$2:$AL$50,MATCH(Y449,'【参考】数式用'!$AI$4:$AL$4,0)+2,0), ""), "")</f>
        <v/>
      </c>
      <c r="AD449" s="56"/>
      <c r="AE449" s="660"/>
      <c r="AF449" s="661"/>
      <c r="AG449" s="618" t="str">
        <f>IFERROR(VLOOKUP(O449, '【参考】数式用'!$AY$5:$AY$13, 1, FALSE), "")</f>
        <v/>
      </c>
      <c r="AH449" s="619" t="str">
        <f>IFERROR(VLOOKUP(N449, '【参考】数式用'!$BA$2:$BB$50, 2, FALSE), "")</f>
        <v/>
      </c>
      <c r="AI449" s="620" t="str">
        <f t="shared" si="1"/>
        <v/>
      </c>
      <c r="AJ449" s="621" t="str">
        <f t="shared" si="2"/>
        <v/>
      </c>
      <c r="AK449" s="622"/>
      <c r="AL449" s="622"/>
      <c r="AM449" s="514"/>
      <c r="AN449" s="514"/>
      <c r="AO449" s="514"/>
      <c r="AP449" s="514"/>
      <c r="AQ449" s="514"/>
      <c r="AR449" s="514"/>
      <c r="AS449" s="514"/>
      <c r="AT449" s="514"/>
      <c r="AU449" s="2"/>
      <c r="AV449" s="2"/>
      <c r="AW449" s="2"/>
      <c r="AX449" s="2"/>
      <c r="AY449" s="2"/>
      <c r="AZ449" s="2"/>
    </row>
    <row r="450" ht="30.0" customHeight="1">
      <c r="A450" s="645">
        <v>437.0</v>
      </c>
      <c r="B450" s="646" t="str">
        <f>IF('基本情報入力シート'!C475="","",'基本情報入力シート'!C475)</f>
        <v/>
      </c>
      <c r="C450" s="40"/>
      <c r="D450" s="40"/>
      <c r="E450" s="40"/>
      <c r="F450" s="40"/>
      <c r="G450" s="40"/>
      <c r="H450" s="40"/>
      <c r="I450" s="56"/>
      <c r="J450" s="647" t="str">
        <f>IF('基本情報入力シート'!M475="","",'基本情報入力シート'!M475)</f>
        <v/>
      </c>
      <c r="K450" s="647" t="str">
        <f>IF('基本情報入力シート'!R475="","",'基本情報入力シート'!R475)</f>
        <v/>
      </c>
      <c r="L450" s="647" t="str">
        <f>IF('基本情報入力シート'!W475="","",'基本情報入力シート'!W475)</f>
        <v/>
      </c>
      <c r="M450" s="647" t="str">
        <f>IF('基本情報入力シート'!X475="","",'基本情報入力シート'!X475)</f>
        <v/>
      </c>
      <c r="N450" s="648" t="str">
        <f>IF('基本情報入力シート'!Y475="","",'基本情報入力シート'!Y475)</f>
        <v/>
      </c>
      <c r="O450" s="649"/>
      <c r="P450" s="650"/>
      <c r="Q450" s="651"/>
      <c r="R450" s="56"/>
      <c r="S450" s="652" t="str">
        <f>IFERROR(ROUNDDOWN(Q450*VLOOKUP(N450,'【参考】数式用'!$AR$2:$AW$50,MATCH(P450,'【参考】数式用'!$AT$4:$AW$4)+2,FALSE)*0.5, 0), "")</f>
        <v/>
      </c>
      <c r="T450" s="653"/>
      <c r="U450" s="654" t="str">
        <f>IFERROR(IF(AG450&lt;&gt;"",Q450*VLOOKUP(N450,'【参考】数式用'!$AG$2:$AL$50,MATCH(P450,'【参考】数式用'!$AI$4:$AL$4,0)+2,0), ""), "")</f>
        <v/>
      </c>
      <c r="V450" s="655"/>
      <c r="W450" s="656"/>
      <c r="X450" s="41"/>
      <c r="Y450" s="657"/>
      <c r="Z450" s="658"/>
      <c r="AA450" s="654" t="str">
        <f>IFERROR(IF(Y450="ー", "", ROUNDDOWN(Z450*VLOOKUP(N450,'【参考】数式用'!$AR$2:$AW$50,MATCH(Y450,'【参考】数式用'!$AT$4:$AW$4)+2,FALSE)*0.5, 0)), "")</f>
        <v/>
      </c>
      <c r="AB450" s="659"/>
      <c r="AC450" s="651" t="str">
        <f>IFERROR(IF(AG450&lt;&gt;"",Z450*VLOOKUP(N450,'【参考】数式用'!$AG$2:$AL$50,MATCH(Y450,'【参考】数式用'!$AI$4:$AL$4,0)+2,0), ""), "")</f>
        <v/>
      </c>
      <c r="AD450" s="56"/>
      <c r="AE450" s="660"/>
      <c r="AF450" s="661"/>
      <c r="AG450" s="618" t="str">
        <f>IFERROR(VLOOKUP(O450, '【参考】数式用'!$AY$5:$AY$13, 1, FALSE), "")</f>
        <v/>
      </c>
      <c r="AH450" s="619" t="str">
        <f>IFERROR(VLOOKUP(N450, '【参考】数式用'!$BA$2:$BB$50, 2, FALSE), "")</f>
        <v/>
      </c>
      <c r="AI450" s="620" t="str">
        <f t="shared" si="1"/>
        <v/>
      </c>
      <c r="AJ450" s="621" t="str">
        <f t="shared" si="2"/>
        <v/>
      </c>
      <c r="AK450" s="622"/>
      <c r="AL450" s="622"/>
      <c r="AM450" s="514"/>
      <c r="AN450" s="514"/>
      <c r="AO450" s="514"/>
      <c r="AP450" s="514"/>
      <c r="AQ450" s="514"/>
      <c r="AR450" s="514"/>
      <c r="AS450" s="514"/>
      <c r="AT450" s="514"/>
      <c r="AU450" s="2"/>
      <c r="AV450" s="2"/>
      <c r="AW450" s="2"/>
      <c r="AX450" s="2"/>
      <c r="AY450" s="2"/>
      <c r="AZ450" s="2"/>
    </row>
    <row r="451" ht="30.0" customHeight="1">
      <c r="A451" s="645">
        <v>438.0</v>
      </c>
      <c r="B451" s="646" t="str">
        <f>IF('基本情報入力シート'!C476="","",'基本情報入力シート'!C476)</f>
        <v/>
      </c>
      <c r="C451" s="40"/>
      <c r="D451" s="40"/>
      <c r="E451" s="40"/>
      <c r="F451" s="40"/>
      <c r="G451" s="40"/>
      <c r="H451" s="40"/>
      <c r="I451" s="56"/>
      <c r="J451" s="647" t="str">
        <f>IF('基本情報入力シート'!M476="","",'基本情報入力シート'!M476)</f>
        <v/>
      </c>
      <c r="K451" s="647" t="str">
        <f>IF('基本情報入力シート'!R476="","",'基本情報入力シート'!R476)</f>
        <v/>
      </c>
      <c r="L451" s="647" t="str">
        <f>IF('基本情報入力シート'!W476="","",'基本情報入力シート'!W476)</f>
        <v/>
      </c>
      <c r="M451" s="647" t="str">
        <f>IF('基本情報入力シート'!X476="","",'基本情報入力シート'!X476)</f>
        <v/>
      </c>
      <c r="N451" s="648" t="str">
        <f>IF('基本情報入力シート'!Y476="","",'基本情報入力シート'!Y476)</f>
        <v/>
      </c>
      <c r="O451" s="649"/>
      <c r="P451" s="650"/>
      <c r="Q451" s="651"/>
      <c r="R451" s="56"/>
      <c r="S451" s="652" t="str">
        <f>IFERROR(ROUNDDOWN(Q451*VLOOKUP(N451,'【参考】数式用'!$AR$2:$AW$50,MATCH(P451,'【参考】数式用'!$AT$4:$AW$4)+2,FALSE)*0.5, 0), "")</f>
        <v/>
      </c>
      <c r="T451" s="653"/>
      <c r="U451" s="654" t="str">
        <f>IFERROR(IF(AG451&lt;&gt;"",Q451*VLOOKUP(N451,'【参考】数式用'!$AG$2:$AL$50,MATCH(P451,'【参考】数式用'!$AI$4:$AL$4,0)+2,0), ""), "")</f>
        <v/>
      </c>
      <c r="V451" s="655"/>
      <c r="W451" s="656"/>
      <c r="X451" s="41"/>
      <c r="Y451" s="657"/>
      <c r="Z451" s="658"/>
      <c r="AA451" s="654" t="str">
        <f>IFERROR(IF(Y451="ー", "", ROUNDDOWN(Z451*VLOOKUP(N451,'【参考】数式用'!$AR$2:$AW$50,MATCH(Y451,'【参考】数式用'!$AT$4:$AW$4)+2,FALSE)*0.5, 0)), "")</f>
        <v/>
      </c>
      <c r="AB451" s="659"/>
      <c r="AC451" s="651" t="str">
        <f>IFERROR(IF(AG451&lt;&gt;"",Z451*VLOOKUP(N451,'【参考】数式用'!$AG$2:$AL$50,MATCH(Y451,'【参考】数式用'!$AI$4:$AL$4,0)+2,0), ""), "")</f>
        <v/>
      </c>
      <c r="AD451" s="56"/>
      <c r="AE451" s="660"/>
      <c r="AF451" s="661"/>
      <c r="AG451" s="618" t="str">
        <f>IFERROR(VLOOKUP(O451, '【参考】数式用'!$AY$5:$AY$13, 1, FALSE), "")</f>
        <v/>
      </c>
      <c r="AH451" s="619" t="str">
        <f>IFERROR(VLOOKUP(N451, '【参考】数式用'!$BA$2:$BB$50, 2, FALSE), "")</f>
        <v/>
      </c>
      <c r="AI451" s="620" t="str">
        <f t="shared" si="1"/>
        <v/>
      </c>
      <c r="AJ451" s="621" t="str">
        <f t="shared" si="2"/>
        <v/>
      </c>
      <c r="AK451" s="622"/>
      <c r="AL451" s="622"/>
      <c r="AM451" s="514"/>
      <c r="AN451" s="514"/>
      <c r="AO451" s="514"/>
      <c r="AP451" s="514"/>
      <c r="AQ451" s="514"/>
      <c r="AR451" s="514"/>
      <c r="AS451" s="514"/>
      <c r="AT451" s="514"/>
      <c r="AU451" s="2"/>
      <c r="AV451" s="2"/>
      <c r="AW451" s="2"/>
      <c r="AX451" s="2"/>
      <c r="AY451" s="2"/>
      <c r="AZ451" s="2"/>
    </row>
    <row r="452" ht="30.0" customHeight="1">
      <c r="A452" s="645">
        <v>439.0</v>
      </c>
      <c r="B452" s="646" t="str">
        <f>IF('基本情報入力シート'!C477="","",'基本情報入力シート'!C477)</f>
        <v/>
      </c>
      <c r="C452" s="40"/>
      <c r="D452" s="40"/>
      <c r="E452" s="40"/>
      <c r="F452" s="40"/>
      <c r="G452" s="40"/>
      <c r="H452" s="40"/>
      <c r="I452" s="56"/>
      <c r="J452" s="647" t="str">
        <f>IF('基本情報入力シート'!M477="","",'基本情報入力シート'!M477)</f>
        <v/>
      </c>
      <c r="K452" s="647" t="str">
        <f>IF('基本情報入力シート'!R477="","",'基本情報入力シート'!R477)</f>
        <v/>
      </c>
      <c r="L452" s="647" t="str">
        <f>IF('基本情報入力シート'!W477="","",'基本情報入力シート'!W477)</f>
        <v/>
      </c>
      <c r="M452" s="647" t="str">
        <f>IF('基本情報入力シート'!X477="","",'基本情報入力シート'!X477)</f>
        <v/>
      </c>
      <c r="N452" s="648" t="str">
        <f>IF('基本情報入力シート'!Y477="","",'基本情報入力シート'!Y477)</f>
        <v/>
      </c>
      <c r="O452" s="649"/>
      <c r="P452" s="650"/>
      <c r="Q452" s="651"/>
      <c r="R452" s="56"/>
      <c r="S452" s="652" t="str">
        <f>IFERROR(ROUNDDOWN(Q452*VLOOKUP(N452,'【参考】数式用'!$AR$2:$AW$50,MATCH(P452,'【参考】数式用'!$AT$4:$AW$4)+2,FALSE)*0.5, 0), "")</f>
        <v/>
      </c>
      <c r="T452" s="653"/>
      <c r="U452" s="654" t="str">
        <f>IFERROR(IF(AG452&lt;&gt;"",Q452*VLOOKUP(N452,'【参考】数式用'!$AG$2:$AL$50,MATCH(P452,'【参考】数式用'!$AI$4:$AL$4,0)+2,0), ""), "")</f>
        <v/>
      </c>
      <c r="V452" s="655"/>
      <c r="W452" s="656"/>
      <c r="X452" s="41"/>
      <c r="Y452" s="657"/>
      <c r="Z452" s="658"/>
      <c r="AA452" s="654" t="str">
        <f>IFERROR(IF(Y452="ー", "", ROUNDDOWN(Z452*VLOOKUP(N452,'【参考】数式用'!$AR$2:$AW$50,MATCH(Y452,'【参考】数式用'!$AT$4:$AW$4)+2,FALSE)*0.5, 0)), "")</f>
        <v/>
      </c>
      <c r="AB452" s="659"/>
      <c r="AC452" s="651" t="str">
        <f>IFERROR(IF(AG452&lt;&gt;"",Z452*VLOOKUP(N452,'【参考】数式用'!$AG$2:$AL$50,MATCH(Y452,'【参考】数式用'!$AI$4:$AL$4,0)+2,0), ""), "")</f>
        <v/>
      </c>
      <c r="AD452" s="56"/>
      <c r="AE452" s="660"/>
      <c r="AF452" s="661"/>
      <c r="AG452" s="618" t="str">
        <f>IFERROR(VLOOKUP(O452, '【参考】数式用'!$AY$5:$AY$13, 1, FALSE), "")</f>
        <v/>
      </c>
      <c r="AH452" s="619" t="str">
        <f>IFERROR(VLOOKUP(N452, '【参考】数式用'!$BA$2:$BB$50, 2, FALSE), "")</f>
        <v/>
      </c>
      <c r="AI452" s="620" t="str">
        <f t="shared" si="1"/>
        <v/>
      </c>
      <c r="AJ452" s="621" t="str">
        <f t="shared" si="2"/>
        <v/>
      </c>
      <c r="AK452" s="622"/>
      <c r="AL452" s="622"/>
      <c r="AM452" s="514"/>
      <c r="AN452" s="514"/>
      <c r="AO452" s="514"/>
      <c r="AP452" s="514"/>
      <c r="AQ452" s="514"/>
      <c r="AR452" s="514"/>
      <c r="AS452" s="514"/>
      <c r="AT452" s="514"/>
      <c r="AU452" s="2"/>
      <c r="AV452" s="2"/>
      <c r="AW452" s="2"/>
      <c r="AX452" s="2"/>
      <c r="AY452" s="2"/>
      <c r="AZ452" s="2"/>
    </row>
    <row r="453" ht="30.0" customHeight="1">
      <c r="A453" s="645">
        <v>440.0</v>
      </c>
      <c r="B453" s="646" t="str">
        <f>IF('基本情報入力シート'!C478="","",'基本情報入力シート'!C478)</f>
        <v/>
      </c>
      <c r="C453" s="40"/>
      <c r="D453" s="40"/>
      <c r="E453" s="40"/>
      <c r="F453" s="40"/>
      <c r="G453" s="40"/>
      <c r="H453" s="40"/>
      <c r="I453" s="56"/>
      <c r="J453" s="647" t="str">
        <f>IF('基本情報入力シート'!M478="","",'基本情報入力シート'!M478)</f>
        <v/>
      </c>
      <c r="K453" s="647" t="str">
        <f>IF('基本情報入力シート'!R478="","",'基本情報入力シート'!R478)</f>
        <v/>
      </c>
      <c r="L453" s="647" t="str">
        <f>IF('基本情報入力シート'!W478="","",'基本情報入力シート'!W478)</f>
        <v/>
      </c>
      <c r="M453" s="647" t="str">
        <f>IF('基本情報入力シート'!X478="","",'基本情報入力シート'!X478)</f>
        <v/>
      </c>
      <c r="N453" s="648" t="str">
        <f>IF('基本情報入力シート'!Y478="","",'基本情報入力シート'!Y478)</f>
        <v/>
      </c>
      <c r="O453" s="649"/>
      <c r="P453" s="650"/>
      <c r="Q453" s="651"/>
      <c r="R453" s="56"/>
      <c r="S453" s="652" t="str">
        <f>IFERROR(ROUNDDOWN(Q453*VLOOKUP(N453,'【参考】数式用'!$AR$2:$AW$50,MATCH(P453,'【参考】数式用'!$AT$4:$AW$4)+2,FALSE)*0.5, 0), "")</f>
        <v/>
      </c>
      <c r="T453" s="653"/>
      <c r="U453" s="654" t="str">
        <f>IFERROR(IF(AG453&lt;&gt;"",Q453*VLOOKUP(N453,'【参考】数式用'!$AG$2:$AL$50,MATCH(P453,'【参考】数式用'!$AI$4:$AL$4,0)+2,0), ""), "")</f>
        <v/>
      </c>
      <c r="V453" s="655"/>
      <c r="W453" s="656"/>
      <c r="X453" s="41"/>
      <c r="Y453" s="657"/>
      <c r="Z453" s="658"/>
      <c r="AA453" s="654" t="str">
        <f>IFERROR(IF(Y453="ー", "", ROUNDDOWN(Z453*VLOOKUP(N453,'【参考】数式用'!$AR$2:$AW$50,MATCH(Y453,'【参考】数式用'!$AT$4:$AW$4)+2,FALSE)*0.5, 0)), "")</f>
        <v/>
      </c>
      <c r="AB453" s="659"/>
      <c r="AC453" s="651" t="str">
        <f>IFERROR(IF(AG453&lt;&gt;"",Z453*VLOOKUP(N453,'【参考】数式用'!$AG$2:$AL$50,MATCH(Y453,'【参考】数式用'!$AI$4:$AL$4,0)+2,0), ""), "")</f>
        <v/>
      </c>
      <c r="AD453" s="56"/>
      <c r="AE453" s="660"/>
      <c r="AF453" s="661"/>
      <c r="AG453" s="618" t="str">
        <f>IFERROR(VLOOKUP(O453, '【参考】数式用'!$AY$5:$AY$13, 1, FALSE), "")</f>
        <v/>
      </c>
      <c r="AH453" s="619" t="str">
        <f>IFERROR(VLOOKUP(N453, '【参考】数式用'!$BA$2:$BB$50, 2, FALSE), "")</f>
        <v/>
      </c>
      <c r="AI453" s="620" t="str">
        <f t="shared" si="1"/>
        <v/>
      </c>
      <c r="AJ453" s="621" t="str">
        <f t="shared" si="2"/>
        <v/>
      </c>
      <c r="AK453" s="622"/>
      <c r="AL453" s="622"/>
      <c r="AM453" s="514"/>
      <c r="AN453" s="514"/>
      <c r="AO453" s="514"/>
      <c r="AP453" s="514"/>
      <c r="AQ453" s="514"/>
      <c r="AR453" s="514"/>
      <c r="AS453" s="514"/>
      <c r="AT453" s="514"/>
      <c r="AU453" s="2"/>
      <c r="AV453" s="2"/>
      <c r="AW453" s="2"/>
      <c r="AX453" s="2"/>
      <c r="AY453" s="2"/>
      <c r="AZ453" s="2"/>
    </row>
    <row r="454" ht="30.0" customHeight="1">
      <c r="A454" s="645">
        <v>441.0</v>
      </c>
      <c r="B454" s="646" t="str">
        <f>IF('基本情報入力シート'!C479="","",'基本情報入力シート'!C479)</f>
        <v/>
      </c>
      <c r="C454" s="40"/>
      <c r="D454" s="40"/>
      <c r="E454" s="40"/>
      <c r="F454" s="40"/>
      <c r="G454" s="40"/>
      <c r="H454" s="40"/>
      <c r="I454" s="56"/>
      <c r="J454" s="647" t="str">
        <f>IF('基本情報入力シート'!M479="","",'基本情報入力シート'!M479)</f>
        <v/>
      </c>
      <c r="K454" s="647" t="str">
        <f>IF('基本情報入力シート'!R479="","",'基本情報入力シート'!R479)</f>
        <v/>
      </c>
      <c r="L454" s="647" t="str">
        <f>IF('基本情報入力シート'!W479="","",'基本情報入力シート'!W479)</f>
        <v/>
      </c>
      <c r="M454" s="647" t="str">
        <f>IF('基本情報入力シート'!X479="","",'基本情報入力シート'!X479)</f>
        <v/>
      </c>
      <c r="N454" s="648" t="str">
        <f>IF('基本情報入力シート'!Y479="","",'基本情報入力シート'!Y479)</f>
        <v/>
      </c>
      <c r="O454" s="649"/>
      <c r="P454" s="650"/>
      <c r="Q454" s="651"/>
      <c r="R454" s="56"/>
      <c r="S454" s="652" t="str">
        <f>IFERROR(ROUNDDOWN(Q454*VLOOKUP(N454,'【参考】数式用'!$AR$2:$AW$50,MATCH(P454,'【参考】数式用'!$AT$4:$AW$4)+2,FALSE)*0.5, 0), "")</f>
        <v/>
      </c>
      <c r="T454" s="653"/>
      <c r="U454" s="654" t="str">
        <f>IFERROR(IF(AG454&lt;&gt;"",Q454*VLOOKUP(N454,'【参考】数式用'!$AG$2:$AL$50,MATCH(P454,'【参考】数式用'!$AI$4:$AL$4,0)+2,0), ""), "")</f>
        <v/>
      </c>
      <c r="V454" s="655"/>
      <c r="W454" s="656"/>
      <c r="X454" s="41"/>
      <c r="Y454" s="657"/>
      <c r="Z454" s="658"/>
      <c r="AA454" s="654" t="str">
        <f>IFERROR(IF(Y454="ー", "", ROUNDDOWN(Z454*VLOOKUP(N454,'【参考】数式用'!$AR$2:$AW$50,MATCH(Y454,'【参考】数式用'!$AT$4:$AW$4)+2,FALSE)*0.5, 0)), "")</f>
        <v/>
      </c>
      <c r="AB454" s="659"/>
      <c r="AC454" s="651" t="str">
        <f>IFERROR(IF(AG454&lt;&gt;"",Z454*VLOOKUP(N454,'【参考】数式用'!$AG$2:$AL$50,MATCH(Y454,'【参考】数式用'!$AI$4:$AL$4,0)+2,0), ""), "")</f>
        <v/>
      </c>
      <c r="AD454" s="56"/>
      <c r="AE454" s="660"/>
      <c r="AF454" s="661"/>
      <c r="AG454" s="618" t="str">
        <f>IFERROR(VLOOKUP(O454, '【参考】数式用'!$AY$5:$AY$13, 1, FALSE), "")</f>
        <v/>
      </c>
      <c r="AH454" s="619" t="str">
        <f>IFERROR(VLOOKUP(N454, '【参考】数式用'!$BA$2:$BB$50, 2, FALSE), "")</f>
        <v/>
      </c>
      <c r="AI454" s="620" t="str">
        <f t="shared" si="1"/>
        <v/>
      </c>
      <c r="AJ454" s="621" t="str">
        <f t="shared" si="2"/>
        <v/>
      </c>
      <c r="AK454" s="622"/>
      <c r="AL454" s="622"/>
      <c r="AM454" s="514"/>
      <c r="AN454" s="514"/>
      <c r="AO454" s="514"/>
      <c r="AP454" s="514"/>
      <c r="AQ454" s="514"/>
      <c r="AR454" s="514"/>
      <c r="AS454" s="514"/>
      <c r="AT454" s="514"/>
      <c r="AU454" s="2"/>
      <c r="AV454" s="2"/>
      <c r="AW454" s="2"/>
      <c r="AX454" s="2"/>
      <c r="AY454" s="2"/>
      <c r="AZ454" s="2"/>
    </row>
    <row r="455" ht="30.0" customHeight="1">
      <c r="A455" s="645">
        <v>442.0</v>
      </c>
      <c r="B455" s="646" t="str">
        <f>IF('基本情報入力シート'!C480="","",'基本情報入力シート'!C480)</f>
        <v/>
      </c>
      <c r="C455" s="40"/>
      <c r="D455" s="40"/>
      <c r="E455" s="40"/>
      <c r="F455" s="40"/>
      <c r="G455" s="40"/>
      <c r="H455" s="40"/>
      <c r="I455" s="56"/>
      <c r="J455" s="647" t="str">
        <f>IF('基本情報入力シート'!M480="","",'基本情報入力シート'!M480)</f>
        <v/>
      </c>
      <c r="K455" s="647" t="str">
        <f>IF('基本情報入力シート'!R480="","",'基本情報入力シート'!R480)</f>
        <v/>
      </c>
      <c r="L455" s="647" t="str">
        <f>IF('基本情報入力シート'!W480="","",'基本情報入力シート'!W480)</f>
        <v/>
      </c>
      <c r="M455" s="647" t="str">
        <f>IF('基本情報入力シート'!X480="","",'基本情報入力シート'!X480)</f>
        <v/>
      </c>
      <c r="N455" s="648" t="str">
        <f>IF('基本情報入力シート'!Y480="","",'基本情報入力シート'!Y480)</f>
        <v/>
      </c>
      <c r="O455" s="649"/>
      <c r="P455" s="650"/>
      <c r="Q455" s="651"/>
      <c r="R455" s="56"/>
      <c r="S455" s="652" t="str">
        <f>IFERROR(ROUNDDOWN(Q455*VLOOKUP(N455,'【参考】数式用'!$AR$2:$AW$50,MATCH(P455,'【参考】数式用'!$AT$4:$AW$4)+2,FALSE)*0.5, 0), "")</f>
        <v/>
      </c>
      <c r="T455" s="653"/>
      <c r="U455" s="654" t="str">
        <f>IFERROR(IF(AG455&lt;&gt;"",Q455*VLOOKUP(N455,'【参考】数式用'!$AG$2:$AL$50,MATCH(P455,'【参考】数式用'!$AI$4:$AL$4,0)+2,0), ""), "")</f>
        <v/>
      </c>
      <c r="V455" s="655"/>
      <c r="W455" s="656"/>
      <c r="X455" s="41"/>
      <c r="Y455" s="657"/>
      <c r="Z455" s="658"/>
      <c r="AA455" s="654" t="str">
        <f>IFERROR(IF(Y455="ー", "", ROUNDDOWN(Z455*VLOOKUP(N455,'【参考】数式用'!$AR$2:$AW$50,MATCH(Y455,'【参考】数式用'!$AT$4:$AW$4)+2,FALSE)*0.5, 0)), "")</f>
        <v/>
      </c>
      <c r="AB455" s="659"/>
      <c r="AC455" s="651" t="str">
        <f>IFERROR(IF(AG455&lt;&gt;"",Z455*VLOOKUP(N455,'【参考】数式用'!$AG$2:$AL$50,MATCH(Y455,'【参考】数式用'!$AI$4:$AL$4,0)+2,0), ""), "")</f>
        <v/>
      </c>
      <c r="AD455" s="56"/>
      <c r="AE455" s="660"/>
      <c r="AF455" s="661"/>
      <c r="AG455" s="618" t="str">
        <f>IFERROR(VLOOKUP(O455, '【参考】数式用'!$AY$5:$AY$13, 1, FALSE), "")</f>
        <v/>
      </c>
      <c r="AH455" s="619" t="str">
        <f>IFERROR(VLOOKUP(N455, '【参考】数式用'!$BA$2:$BB$50, 2, FALSE), "")</f>
        <v/>
      </c>
      <c r="AI455" s="620" t="str">
        <f t="shared" si="1"/>
        <v/>
      </c>
      <c r="AJ455" s="621" t="str">
        <f t="shared" si="2"/>
        <v/>
      </c>
      <c r="AK455" s="622"/>
      <c r="AL455" s="622"/>
      <c r="AM455" s="514"/>
      <c r="AN455" s="514"/>
      <c r="AO455" s="514"/>
      <c r="AP455" s="514"/>
      <c r="AQ455" s="514"/>
      <c r="AR455" s="514"/>
      <c r="AS455" s="514"/>
      <c r="AT455" s="514"/>
      <c r="AU455" s="2"/>
      <c r="AV455" s="2"/>
      <c r="AW455" s="2"/>
      <c r="AX455" s="2"/>
      <c r="AY455" s="2"/>
      <c r="AZ455" s="2"/>
    </row>
    <row r="456" ht="30.0" customHeight="1">
      <c r="A456" s="645">
        <v>443.0</v>
      </c>
      <c r="B456" s="646" t="str">
        <f>IF('基本情報入力シート'!C481="","",'基本情報入力シート'!C481)</f>
        <v/>
      </c>
      <c r="C456" s="40"/>
      <c r="D456" s="40"/>
      <c r="E456" s="40"/>
      <c r="F456" s="40"/>
      <c r="G456" s="40"/>
      <c r="H456" s="40"/>
      <c r="I456" s="56"/>
      <c r="J456" s="647" t="str">
        <f>IF('基本情報入力シート'!M481="","",'基本情報入力シート'!M481)</f>
        <v/>
      </c>
      <c r="K456" s="647" t="str">
        <f>IF('基本情報入力シート'!R481="","",'基本情報入力シート'!R481)</f>
        <v/>
      </c>
      <c r="L456" s="647" t="str">
        <f>IF('基本情報入力シート'!W481="","",'基本情報入力シート'!W481)</f>
        <v/>
      </c>
      <c r="M456" s="647" t="str">
        <f>IF('基本情報入力シート'!X481="","",'基本情報入力シート'!X481)</f>
        <v/>
      </c>
      <c r="N456" s="648" t="str">
        <f>IF('基本情報入力シート'!Y481="","",'基本情報入力シート'!Y481)</f>
        <v/>
      </c>
      <c r="O456" s="649"/>
      <c r="P456" s="650"/>
      <c r="Q456" s="651"/>
      <c r="R456" s="56"/>
      <c r="S456" s="652" t="str">
        <f>IFERROR(ROUNDDOWN(Q456*VLOOKUP(N456,'【参考】数式用'!$AR$2:$AW$50,MATCH(P456,'【参考】数式用'!$AT$4:$AW$4)+2,FALSE)*0.5, 0), "")</f>
        <v/>
      </c>
      <c r="T456" s="653"/>
      <c r="U456" s="654" t="str">
        <f>IFERROR(IF(AG456&lt;&gt;"",Q456*VLOOKUP(N456,'【参考】数式用'!$AG$2:$AL$50,MATCH(P456,'【参考】数式用'!$AI$4:$AL$4,0)+2,0), ""), "")</f>
        <v/>
      </c>
      <c r="V456" s="655"/>
      <c r="W456" s="656"/>
      <c r="X456" s="41"/>
      <c r="Y456" s="657"/>
      <c r="Z456" s="658"/>
      <c r="AA456" s="654" t="str">
        <f>IFERROR(IF(Y456="ー", "", ROUNDDOWN(Z456*VLOOKUP(N456,'【参考】数式用'!$AR$2:$AW$50,MATCH(Y456,'【参考】数式用'!$AT$4:$AW$4)+2,FALSE)*0.5, 0)), "")</f>
        <v/>
      </c>
      <c r="AB456" s="659"/>
      <c r="AC456" s="651" t="str">
        <f>IFERROR(IF(AG456&lt;&gt;"",Z456*VLOOKUP(N456,'【参考】数式用'!$AG$2:$AL$50,MATCH(Y456,'【参考】数式用'!$AI$4:$AL$4,0)+2,0), ""), "")</f>
        <v/>
      </c>
      <c r="AD456" s="56"/>
      <c r="AE456" s="660"/>
      <c r="AF456" s="661"/>
      <c r="AG456" s="618" t="str">
        <f>IFERROR(VLOOKUP(O456, '【参考】数式用'!$AY$5:$AY$13, 1, FALSE), "")</f>
        <v/>
      </c>
      <c r="AH456" s="619" t="str">
        <f>IFERROR(VLOOKUP(N456, '【参考】数式用'!$BA$2:$BB$50, 2, FALSE), "")</f>
        <v/>
      </c>
      <c r="AI456" s="620" t="str">
        <f t="shared" si="1"/>
        <v/>
      </c>
      <c r="AJ456" s="621" t="str">
        <f t="shared" si="2"/>
        <v/>
      </c>
      <c r="AK456" s="622"/>
      <c r="AL456" s="622"/>
      <c r="AM456" s="514"/>
      <c r="AN456" s="514"/>
      <c r="AO456" s="514"/>
      <c r="AP456" s="514"/>
      <c r="AQ456" s="514"/>
      <c r="AR456" s="514"/>
      <c r="AS456" s="514"/>
      <c r="AT456" s="514"/>
      <c r="AU456" s="2"/>
      <c r="AV456" s="2"/>
      <c r="AW456" s="2"/>
      <c r="AX456" s="2"/>
      <c r="AY456" s="2"/>
      <c r="AZ456" s="2"/>
    </row>
    <row r="457" ht="30.0" customHeight="1">
      <c r="A457" s="645">
        <v>444.0</v>
      </c>
      <c r="B457" s="646" t="str">
        <f>IF('基本情報入力シート'!C482="","",'基本情報入力シート'!C482)</f>
        <v/>
      </c>
      <c r="C457" s="40"/>
      <c r="D457" s="40"/>
      <c r="E457" s="40"/>
      <c r="F457" s="40"/>
      <c r="G457" s="40"/>
      <c r="H457" s="40"/>
      <c r="I457" s="56"/>
      <c r="J457" s="647" t="str">
        <f>IF('基本情報入力シート'!M482="","",'基本情報入力シート'!M482)</f>
        <v/>
      </c>
      <c r="K457" s="647" t="str">
        <f>IF('基本情報入力シート'!R482="","",'基本情報入力シート'!R482)</f>
        <v/>
      </c>
      <c r="L457" s="647" t="str">
        <f>IF('基本情報入力シート'!W482="","",'基本情報入力シート'!W482)</f>
        <v/>
      </c>
      <c r="M457" s="647" t="str">
        <f>IF('基本情報入力シート'!X482="","",'基本情報入力シート'!X482)</f>
        <v/>
      </c>
      <c r="N457" s="648" t="str">
        <f>IF('基本情報入力シート'!Y482="","",'基本情報入力シート'!Y482)</f>
        <v/>
      </c>
      <c r="O457" s="649"/>
      <c r="P457" s="650"/>
      <c r="Q457" s="651"/>
      <c r="R457" s="56"/>
      <c r="S457" s="652" t="str">
        <f>IFERROR(ROUNDDOWN(Q457*VLOOKUP(N457,'【参考】数式用'!$AR$2:$AW$50,MATCH(P457,'【参考】数式用'!$AT$4:$AW$4)+2,FALSE)*0.5, 0), "")</f>
        <v/>
      </c>
      <c r="T457" s="653"/>
      <c r="U457" s="654" t="str">
        <f>IFERROR(IF(AG457&lt;&gt;"",Q457*VLOOKUP(N457,'【参考】数式用'!$AG$2:$AL$50,MATCH(P457,'【参考】数式用'!$AI$4:$AL$4,0)+2,0), ""), "")</f>
        <v/>
      </c>
      <c r="V457" s="655"/>
      <c r="W457" s="656"/>
      <c r="X457" s="41"/>
      <c r="Y457" s="657"/>
      <c r="Z457" s="658"/>
      <c r="AA457" s="654" t="str">
        <f>IFERROR(IF(Y457="ー", "", ROUNDDOWN(Z457*VLOOKUP(N457,'【参考】数式用'!$AR$2:$AW$50,MATCH(Y457,'【参考】数式用'!$AT$4:$AW$4)+2,FALSE)*0.5, 0)), "")</f>
        <v/>
      </c>
      <c r="AB457" s="659"/>
      <c r="AC457" s="651" t="str">
        <f>IFERROR(IF(AG457&lt;&gt;"",Z457*VLOOKUP(N457,'【参考】数式用'!$AG$2:$AL$50,MATCH(Y457,'【参考】数式用'!$AI$4:$AL$4,0)+2,0), ""), "")</f>
        <v/>
      </c>
      <c r="AD457" s="56"/>
      <c r="AE457" s="660"/>
      <c r="AF457" s="661"/>
      <c r="AG457" s="618" t="str">
        <f>IFERROR(VLOOKUP(O457, '【参考】数式用'!$AY$5:$AY$13, 1, FALSE), "")</f>
        <v/>
      </c>
      <c r="AH457" s="619" t="str">
        <f>IFERROR(VLOOKUP(N457, '【参考】数式用'!$BA$2:$BB$50, 2, FALSE), "")</f>
        <v/>
      </c>
      <c r="AI457" s="620" t="str">
        <f t="shared" si="1"/>
        <v/>
      </c>
      <c r="AJ457" s="621" t="str">
        <f t="shared" si="2"/>
        <v/>
      </c>
      <c r="AK457" s="622"/>
      <c r="AL457" s="622"/>
      <c r="AM457" s="514"/>
      <c r="AN457" s="514"/>
      <c r="AO457" s="514"/>
      <c r="AP457" s="514"/>
      <c r="AQ457" s="514"/>
      <c r="AR457" s="514"/>
      <c r="AS457" s="514"/>
      <c r="AT457" s="514"/>
      <c r="AU457" s="2"/>
      <c r="AV457" s="2"/>
      <c r="AW457" s="2"/>
      <c r="AX457" s="2"/>
      <c r="AY457" s="2"/>
      <c r="AZ457" s="2"/>
    </row>
    <row r="458" ht="30.0" customHeight="1">
      <c r="A458" s="645">
        <v>445.0</v>
      </c>
      <c r="B458" s="646" t="str">
        <f>IF('基本情報入力シート'!C483="","",'基本情報入力シート'!C483)</f>
        <v/>
      </c>
      <c r="C458" s="40"/>
      <c r="D458" s="40"/>
      <c r="E458" s="40"/>
      <c r="F458" s="40"/>
      <c r="G458" s="40"/>
      <c r="H458" s="40"/>
      <c r="I458" s="56"/>
      <c r="J458" s="647" t="str">
        <f>IF('基本情報入力シート'!M483="","",'基本情報入力シート'!M483)</f>
        <v/>
      </c>
      <c r="K458" s="647" t="str">
        <f>IF('基本情報入力シート'!R483="","",'基本情報入力シート'!R483)</f>
        <v/>
      </c>
      <c r="L458" s="647" t="str">
        <f>IF('基本情報入力シート'!W483="","",'基本情報入力シート'!W483)</f>
        <v/>
      </c>
      <c r="M458" s="647" t="str">
        <f>IF('基本情報入力シート'!X483="","",'基本情報入力シート'!X483)</f>
        <v/>
      </c>
      <c r="N458" s="648" t="str">
        <f>IF('基本情報入力シート'!Y483="","",'基本情報入力シート'!Y483)</f>
        <v/>
      </c>
      <c r="O458" s="649"/>
      <c r="P458" s="650"/>
      <c r="Q458" s="651"/>
      <c r="R458" s="56"/>
      <c r="S458" s="652" t="str">
        <f>IFERROR(ROUNDDOWN(Q458*VLOOKUP(N458,'【参考】数式用'!$AR$2:$AW$50,MATCH(P458,'【参考】数式用'!$AT$4:$AW$4)+2,FALSE)*0.5, 0), "")</f>
        <v/>
      </c>
      <c r="T458" s="653"/>
      <c r="U458" s="654" t="str">
        <f>IFERROR(IF(AG458&lt;&gt;"",Q458*VLOOKUP(N458,'【参考】数式用'!$AG$2:$AL$50,MATCH(P458,'【参考】数式用'!$AI$4:$AL$4,0)+2,0), ""), "")</f>
        <v/>
      </c>
      <c r="V458" s="655"/>
      <c r="W458" s="656"/>
      <c r="X458" s="41"/>
      <c r="Y458" s="657"/>
      <c r="Z458" s="658"/>
      <c r="AA458" s="654" t="str">
        <f>IFERROR(IF(Y458="ー", "", ROUNDDOWN(Z458*VLOOKUP(N458,'【参考】数式用'!$AR$2:$AW$50,MATCH(Y458,'【参考】数式用'!$AT$4:$AW$4)+2,FALSE)*0.5, 0)), "")</f>
        <v/>
      </c>
      <c r="AB458" s="659"/>
      <c r="AC458" s="651" t="str">
        <f>IFERROR(IF(AG458&lt;&gt;"",Z458*VLOOKUP(N458,'【参考】数式用'!$AG$2:$AL$50,MATCH(Y458,'【参考】数式用'!$AI$4:$AL$4,0)+2,0), ""), "")</f>
        <v/>
      </c>
      <c r="AD458" s="56"/>
      <c r="AE458" s="660"/>
      <c r="AF458" s="661"/>
      <c r="AG458" s="618" t="str">
        <f>IFERROR(VLOOKUP(O458, '【参考】数式用'!$AY$5:$AY$13, 1, FALSE), "")</f>
        <v/>
      </c>
      <c r="AH458" s="619" t="str">
        <f>IFERROR(VLOOKUP(N458, '【参考】数式用'!$BA$2:$BB$50, 2, FALSE), "")</f>
        <v/>
      </c>
      <c r="AI458" s="620" t="str">
        <f t="shared" si="1"/>
        <v/>
      </c>
      <c r="AJ458" s="621" t="str">
        <f t="shared" si="2"/>
        <v/>
      </c>
      <c r="AK458" s="622"/>
      <c r="AL458" s="622"/>
      <c r="AM458" s="514"/>
      <c r="AN458" s="514"/>
      <c r="AO458" s="514"/>
      <c r="AP458" s="514"/>
      <c r="AQ458" s="514"/>
      <c r="AR458" s="514"/>
      <c r="AS458" s="514"/>
      <c r="AT458" s="514"/>
      <c r="AU458" s="2"/>
      <c r="AV458" s="2"/>
      <c r="AW458" s="2"/>
      <c r="AX458" s="2"/>
      <c r="AY458" s="2"/>
      <c r="AZ458" s="2"/>
    </row>
    <row r="459" ht="30.0" customHeight="1">
      <c r="A459" s="645">
        <v>446.0</v>
      </c>
      <c r="B459" s="646" t="str">
        <f>IF('基本情報入力シート'!C484="","",'基本情報入力シート'!C484)</f>
        <v/>
      </c>
      <c r="C459" s="40"/>
      <c r="D459" s="40"/>
      <c r="E459" s="40"/>
      <c r="F459" s="40"/>
      <c r="G459" s="40"/>
      <c r="H459" s="40"/>
      <c r="I459" s="56"/>
      <c r="J459" s="647" t="str">
        <f>IF('基本情報入力シート'!M484="","",'基本情報入力シート'!M484)</f>
        <v/>
      </c>
      <c r="K459" s="647" t="str">
        <f>IF('基本情報入力シート'!R484="","",'基本情報入力シート'!R484)</f>
        <v/>
      </c>
      <c r="L459" s="647" t="str">
        <f>IF('基本情報入力シート'!W484="","",'基本情報入力シート'!W484)</f>
        <v/>
      </c>
      <c r="M459" s="647" t="str">
        <f>IF('基本情報入力シート'!X484="","",'基本情報入力シート'!X484)</f>
        <v/>
      </c>
      <c r="N459" s="648" t="str">
        <f>IF('基本情報入力シート'!Y484="","",'基本情報入力シート'!Y484)</f>
        <v/>
      </c>
      <c r="O459" s="649"/>
      <c r="P459" s="650"/>
      <c r="Q459" s="651"/>
      <c r="R459" s="56"/>
      <c r="S459" s="652" t="str">
        <f>IFERROR(ROUNDDOWN(Q459*VLOOKUP(N459,'【参考】数式用'!$AR$2:$AW$50,MATCH(P459,'【参考】数式用'!$AT$4:$AW$4)+2,FALSE)*0.5, 0), "")</f>
        <v/>
      </c>
      <c r="T459" s="653"/>
      <c r="U459" s="654" t="str">
        <f>IFERROR(IF(AG459&lt;&gt;"",Q459*VLOOKUP(N459,'【参考】数式用'!$AG$2:$AL$50,MATCH(P459,'【参考】数式用'!$AI$4:$AL$4,0)+2,0), ""), "")</f>
        <v/>
      </c>
      <c r="V459" s="655"/>
      <c r="W459" s="656"/>
      <c r="X459" s="41"/>
      <c r="Y459" s="657"/>
      <c r="Z459" s="658"/>
      <c r="AA459" s="654" t="str">
        <f>IFERROR(IF(Y459="ー", "", ROUNDDOWN(Z459*VLOOKUP(N459,'【参考】数式用'!$AR$2:$AW$50,MATCH(Y459,'【参考】数式用'!$AT$4:$AW$4)+2,FALSE)*0.5, 0)), "")</f>
        <v/>
      </c>
      <c r="AB459" s="659"/>
      <c r="AC459" s="651" t="str">
        <f>IFERROR(IF(AG459&lt;&gt;"",Z459*VLOOKUP(N459,'【参考】数式用'!$AG$2:$AL$50,MATCH(Y459,'【参考】数式用'!$AI$4:$AL$4,0)+2,0), ""), "")</f>
        <v/>
      </c>
      <c r="AD459" s="56"/>
      <c r="AE459" s="660"/>
      <c r="AF459" s="661"/>
      <c r="AG459" s="618" t="str">
        <f>IFERROR(VLOOKUP(O459, '【参考】数式用'!$AY$5:$AY$13, 1, FALSE), "")</f>
        <v/>
      </c>
      <c r="AH459" s="619" t="str">
        <f>IFERROR(VLOOKUP(N459, '【参考】数式用'!$BA$2:$BB$50, 2, FALSE), "")</f>
        <v/>
      </c>
      <c r="AI459" s="620" t="str">
        <f t="shared" si="1"/>
        <v/>
      </c>
      <c r="AJ459" s="621" t="str">
        <f t="shared" si="2"/>
        <v/>
      </c>
      <c r="AK459" s="622"/>
      <c r="AL459" s="622"/>
      <c r="AM459" s="514"/>
      <c r="AN459" s="514"/>
      <c r="AO459" s="514"/>
      <c r="AP459" s="514"/>
      <c r="AQ459" s="514"/>
      <c r="AR459" s="514"/>
      <c r="AS459" s="514"/>
      <c r="AT459" s="514"/>
      <c r="AU459" s="2"/>
      <c r="AV459" s="2"/>
      <c r="AW459" s="2"/>
      <c r="AX459" s="2"/>
      <c r="AY459" s="2"/>
      <c r="AZ459" s="2"/>
    </row>
    <row r="460" ht="30.0" customHeight="1">
      <c r="A460" s="645">
        <v>447.0</v>
      </c>
      <c r="B460" s="646" t="str">
        <f>IF('基本情報入力シート'!C485="","",'基本情報入力シート'!C485)</f>
        <v/>
      </c>
      <c r="C460" s="40"/>
      <c r="D460" s="40"/>
      <c r="E460" s="40"/>
      <c r="F460" s="40"/>
      <c r="G460" s="40"/>
      <c r="H460" s="40"/>
      <c r="I460" s="56"/>
      <c r="J460" s="647" t="str">
        <f>IF('基本情報入力シート'!M485="","",'基本情報入力シート'!M485)</f>
        <v/>
      </c>
      <c r="K460" s="647" t="str">
        <f>IF('基本情報入力シート'!R485="","",'基本情報入力シート'!R485)</f>
        <v/>
      </c>
      <c r="L460" s="647" t="str">
        <f>IF('基本情報入力シート'!W485="","",'基本情報入力シート'!W485)</f>
        <v/>
      </c>
      <c r="M460" s="647" t="str">
        <f>IF('基本情報入力シート'!X485="","",'基本情報入力シート'!X485)</f>
        <v/>
      </c>
      <c r="N460" s="648" t="str">
        <f>IF('基本情報入力シート'!Y485="","",'基本情報入力シート'!Y485)</f>
        <v/>
      </c>
      <c r="O460" s="649"/>
      <c r="P460" s="650"/>
      <c r="Q460" s="651"/>
      <c r="R460" s="56"/>
      <c r="S460" s="652" t="str">
        <f>IFERROR(ROUNDDOWN(Q460*VLOOKUP(N460,'【参考】数式用'!$AR$2:$AW$50,MATCH(P460,'【参考】数式用'!$AT$4:$AW$4)+2,FALSE)*0.5, 0), "")</f>
        <v/>
      </c>
      <c r="T460" s="653"/>
      <c r="U460" s="654" t="str">
        <f>IFERROR(IF(AG460&lt;&gt;"",Q460*VLOOKUP(N460,'【参考】数式用'!$AG$2:$AL$50,MATCH(P460,'【参考】数式用'!$AI$4:$AL$4,0)+2,0), ""), "")</f>
        <v/>
      </c>
      <c r="V460" s="655"/>
      <c r="W460" s="656"/>
      <c r="X460" s="41"/>
      <c r="Y460" s="657"/>
      <c r="Z460" s="658"/>
      <c r="AA460" s="654" t="str">
        <f>IFERROR(IF(Y460="ー", "", ROUNDDOWN(Z460*VLOOKUP(N460,'【参考】数式用'!$AR$2:$AW$50,MATCH(Y460,'【参考】数式用'!$AT$4:$AW$4)+2,FALSE)*0.5, 0)), "")</f>
        <v/>
      </c>
      <c r="AB460" s="659"/>
      <c r="AC460" s="651" t="str">
        <f>IFERROR(IF(AG460&lt;&gt;"",Z460*VLOOKUP(N460,'【参考】数式用'!$AG$2:$AL$50,MATCH(Y460,'【参考】数式用'!$AI$4:$AL$4,0)+2,0), ""), "")</f>
        <v/>
      </c>
      <c r="AD460" s="56"/>
      <c r="AE460" s="660"/>
      <c r="AF460" s="661"/>
      <c r="AG460" s="618" t="str">
        <f>IFERROR(VLOOKUP(O460, '【参考】数式用'!$AY$5:$AY$13, 1, FALSE), "")</f>
        <v/>
      </c>
      <c r="AH460" s="619" t="str">
        <f>IFERROR(VLOOKUP(N460, '【参考】数式用'!$BA$2:$BB$50, 2, FALSE), "")</f>
        <v/>
      </c>
      <c r="AI460" s="620" t="str">
        <f t="shared" si="1"/>
        <v/>
      </c>
      <c r="AJ460" s="621" t="str">
        <f t="shared" si="2"/>
        <v/>
      </c>
      <c r="AK460" s="622"/>
      <c r="AL460" s="622"/>
      <c r="AM460" s="514"/>
      <c r="AN460" s="514"/>
      <c r="AO460" s="514"/>
      <c r="AP460" s="514"/>
      <c r="AQ460" s="514"/>
      <c r="AR460" s="514"/>
      <c r="AS460" s="514"/>
      <c r="AT460" s="514"/>
      <c r="AU460" s="2"/>
      <c r="AV460" s="2"/>
      <c r="AW460" s="2"/>
      <c r="AX460" s="2"/>
      <c r="AY460" s="2"/>
      <c r="AZ460" s="2"/>
    </row>
    <row r="461" ht="30.0" customHeight="1">
      <c r="A461" s="645">
        <v>448.0</v>
      </c>
      <c r="B461" s="646" t="str">
        <f>IF('基本情報入力シート'!C486="","",'基本情報入力シート'!C486)</f>
        <v/>
      </c>
      <c r="C461" s="40"/>
      <c r="D461" s="40"/>
      <c r="E461" s="40"/>
      <c r="F461" s="40"/>
      <c r="G461" s="40"/>
      <c r="H461" s="40"/>
      <c r="I461" s="56"/>
      <c r="J461" s="647" t="str">
        <f>IF('基本情報入力シート'!M486="","",'基本情報入力シート'!M486)</f>
        <v/>
      </c>
      <c r="K461" s="647" t="str">
        <f>IF('基本情報入力シート'!R486="","",'基本情報入力シート'!R486)</f>
        <v/>
      </c>
      <c r="L461" s="647" t="str">
        <f>IF('基本情報入力シート'!W486="","",'基本情報入力シート'!W486)</f>
        <v/>
      </c>
      <c r="M461" s="647" t="str">
        <f>IF('基本情報入力シート'!X486="","",'基本情報入力シート'!X486)</f>
        <v/>
      </c>
      <c r="N461" s="648" t="str">
        <f>IF('基本情報入力シート'!Y486="","",'基本情報入力シート'!Y486)</f>
        <v/>
      </c>
      <c r="O461" s="649"/>
      <c r="P461" s="650"/>
      <c r="Q461" s="651"/>
      <c r="R461" s="56"/>
      <c r="S461" s="652" t="str">
        <f>IFERROR(ROUNDDOWN(Q461*VLOOKUP(N461,'【参考】数式用'!$AR$2:$AW$50,MATCH(P461,'【参考】数式用'!$AT$4:$AW$4)+2,FALSE)*0.5, 0), "")</f>
        <v/>
      </c>
      <c r="T461" s="653"/>
      <c r="U461" s="654" t="str">
        <f>IFERROR(IF(AG461&lt;&gt;"",Q461*VLOOKUP(N461,'【参考】数式用'!$AG$2:$AL$50,MATCH(P461,'【参考】数式用'!$AI$4:$AL$4,0)+2,0), ""), "")</f>
        <v/>
      </c>
      <c r="V461" s="655"/>
      <c r="W461" s="656"/>
      <c r="X461" s="41"/>
      <c r="Y461" s="657"/>
      <c r="Z461" s="658"/>
      <c r="AA461" s="654" t="str">
        <f>IFERROR(IF(Y461="ー", "", ROUNDDOWN(Z461*VLOOKUP(N461,'【参考】数式用'!$AR$2:$AW$50,MATCH(Y461,'【参考】数式用'!$AT$4:$AW$4)+2,FALSE)*0.5, 0)), "")</f>
        <v/>
      </c>
      <c r="AB461" s="659"/>
      <c r="AC461" s="651" t="str">
        <f>IFERROR(IF(AG461&lt;&gt;"",Z461*VLOOKUP(N461,'【参考】数式用'!$AG$2:$AL$50,MATCH(Y461,'【参考】数式用'!$AI$4:$AL$4,0)+2,0), ""), "")</f>
        <v/>
      </c>
      <c r="AD461" s="56"/>
      <c r="AE461" s="660"/>
      <c r="AF461" s="661"/>
      <c r="AG461" s="618" t="str">
        <f>IFERROR(VLOOKUP(O461, '【参考】数式用'!$AY$5:$AY$13, 1, FALSE), "")</f>
        <v/>
      </c>
      <c r="AH461" s="619" t="str">
        <f>IFERROR(VLOOKUP(N461, '【参考】数式用'!$BA$2:$BB$50, 2, FALSE), "")</f>
        <v/>
      </c>
      <c r="AI461" s="620" t="str">
        <f t="shared" si="1"/>
        <v/>
      </c>
      <c r="AJ461" s="621" t="str">
        <f t="shared" si="2"/>
        <v/>
      </c>
      <c r="AK461" s="622"/>
      <c r="AL461" s="622"/>
      <c r="AM461" s="514"/>
      <c r="AN461" s="514"/>
      <c r="AO461" s="514"/>
      <c r="AP461" s="514"/>
      <c r="AQ461" s="514"/>
      <c r="AR461" s="514"/>
      <c r="AS461" s="514"/>
      <c r="AT461" s="514"/>
      <c r="AU461" s="2"/>
      <c r="AV461" s="2"/>
      <c r="AW461" s="2"/>
      <c r="AX461" s="2"/>
      <c r="AY461" s="2"/>
      <c r="AZ461" s="2"/>
    </row>
    <row r="462" ht="30.0" customHeight="1">
      <c r="A462" s="645">
        <v>449.0</v>
      </c>
      <c r="B462" s="646" t="str">
        <f>IF('基本情報入力シート'!C487="","",'基本情報入力シート'!C487)</f>
        <v/>
      </c>
      <c r="C462" s="40"/>
      <c r="D462" s="40"/>
      <c r="E462" s="40"/>
      <c r="F462" s="40"/>
      <c r="G462" s="40"/>
      <c r="H462" s="40"/>
      <c r="I462" s="56"/>
      <c r="J462" s="647" t="str">
        <f>IF('基本情報入力シート'!M487="","",'基本情報入力シート'!M487)</f>
        <v/>
      </c>
      <c r="K462" s="647" t="str">
        <f>IF('基本情報入力シート'!R487="","",'基本情報入力シート'!R487)</f>
        <v/>
      </c>
      <c r="L462" s="647" t="str">
        <f>IF('基本情報入力シート'!W487="","",'基本情報入力シート'!W487)</f>
        <v/>
      </c>
      <c r="M462" s="647" t="str">
        <f>IF('基本情報入力シート'!X487="","",'基本情報入力シート'!X487)</f>
        <v/>
      </c>
      <c r="N462" s="648" t="str">
        <f>IF('基本情報入力シート'!Y487="","",'基本情報入力シート'!Y487)</f>
        <v/>
      </c>
      <c r="O462" s="649"/>
      <c r="P462" s="650"/>
      <c r="Q462" s="651"/>
      <c r="R462" s="56"/>
      <c r="S462" s="652" t="str">
        <f>IFERROR(ROUNDDOWN(Q462*VLOOKUP(N462,'【参考】数式用'!$AR$2:$AW$50,MATCH(P462,'【参考】数式用'!$AT$4:$AW$4)+2,FALSE)*0.5, 0), "")</f>
        <v/>
      </c>
      <c r="T462" s="653"/>
      <c r="U462" s="654" t="str">
        <f>IFERROR(IF(AG462&lt;&gt;"",Q462*VLOOKUP(N462,'【参考】数式用'!$AG$2:$AL$50,MATCH(P462,'【参考】数式用'!$AI$4:$AL$4,0)+2,0), ""), "")</f>
        <v/>
      </c>
      <c r="V462" s="655"/>
      <c r="W462" s="656"/>
      <c r="X462" s="41"/>
      <c r="Y462" s="657"/>
      <c r="Z462" s="658"/>
      <c r="AA462" s="654" t="str">
        <f>IFERROR(IF(Y462="ー", "", ROUNDDOWN(Z462*VLOOKUP(N462,'【参考】数式用'!$AR$2:$AW$50,MATCH(Y462,'【参考】数式用'!$AT$4:$AW$4)+2,FALSE)*0.5, 0)), "")</f>
        <v/>
      </c>
      <c r="AB462" s="659"/>
      <c r="AC462" s="651" t="str">
        <f>IFERROR(IF(AG462&lt;&gt;"",Z462*VLOOKUP(N462,'【参考】数式用'!$AG$2:$AL$50,MATCH(Y462,'【参考】数式用'!$AI$4:$AL$4,0)+2,0), ""), "")</f>
        <v/>
      </c>
      <c r="AD462" s="56"/>
      <c r="AE462" s="660"/>
      <c r="AF462" s="661"/>
      <c r="AG462" s="618" t="str">
        <f>IFERROR(VLOOKUP(O462, '【参考】数式用'!$AY$5:$AY$13, 1, FALSE), "")</f>
        <v/>
      </c>
      <c r="AH462" s="619" t="str">
        <f>IFERROR(VLOOKUP(N462, '【参考】数式用'!$BA$2:$BB$50, 2, FALSE), "")</f>
        <v/>
      </c>
      <c r="AI462" s="620" t="str">
        <f t="shared" si="1"/>
        <v/>
      </c>
      <c r="AJ462" s="621" t="str">
        <f t="shared" si="2"/>
        <v/>
      </c>
      <c r="AK462" s="622"/>
      <c r="AL462" s="622"/>
      <c r="AM462" s="514"/>
      <c r="AN462" s="514"/>
      <c r="AO462" s="514"/>
      <c r="AP462" s="514"/>
      <c r="AQ462" s="514"/>
      <c r="AR462" s="514"/>
      <c r="AS462" s="514"/>
      <c r="AT462" s="514"/>
      <c r="AU462" s="2"/>
      <c r="AV462" s="2"/>
      <c r="AW462" s="2"/>
      <c r="AX462" s="2"/>
      <c r="AY462" s="2"/>
      <c r="AZ462" s="2"/>
    </row>
    <row r="463" ht="30.0" customHeight="1">
      <c r="A463" s="645">
        <v>450.0</v>
      </c>
      <c r="B463" s="646" t="str">
        <f>IF('基本情報入力シート'!C488="","",'基本情報入力シート'!C488)</f>
        <v/>
      </c>
      <c r="C463" s="40"/>
      <c r="D463" s="40"/>
      <c r="E463" s="40"/>
      <c r="F463" s="40"/>
      <c r="G463" s="40"/>
      <c r="H463" s="40"/>
      <c r="I463" s="56"/>
      <c r="J463" s="647" t="str">
        <f>IF('基本情報入力シート'!M488="","",'基本情報入力シート'!M488)</f>
        <v/>
      </c>
      <c r="K463" s="647" t="str">
        <f>IF('基本情報入力シート'!R488="","",'基本情報入力シート'!R488)</f>
        <v/>
      </c>
      <c r="L463" s="647" t="str">
        <f>IF('基本情報入力シート'!W488="","",'基本情報入力シート'!W488)</f>
        <v/>
      </c>
      <c r="M463" s="647" t="str">
        <f>IF('基本情報入力シート'!X488="","",'基本情報入力シート'!X488)</f>
        <v/>
      </c>
      <c r="N463" s="648" t="str">
        <f>IF('基本情報入力シート'!Y488="","",'基本情報入力シート'!Y488)</f>
        <v/>
      </c>
      <c r="O463" s="649"/>
      <c r="P463" s="650"/>
      <c r="Q463" s="651"/>
      <c r="R463" s="56"/>
      <c r="S463" s="652" t="str">
        <f>IFERROR(ROUNDDOWN(Q463*VLOOKUP(N463,'【参考】数式用'!$AR$2:$AW$50,MATCH(P463,'【参考】数式用'!$AT$4:$AW$4)+2,FALSE)*0.5, 0), "")</f>
        <v/>
      </c>
      <c r="T463" s="653"/>
      <c r="U463" s="654" t="str">
        <f>IFERROR(IF(AG463&lt;&gt;"",Q463*VLOOKUP(N463,'【参考】数式用'!$AG$2:$AL$50,MATCH(P463,'【参考】数式用'!$AI$4:$AL$4,0)+2,0), ""), "")</f>
        <v/>
      </c>
      <c r="V463" s="655"/>
      <c r="W463" s="656"/>
      <c r="X463" s="41"/>
      <c r="Y463" s="657"/>
      <c r="Z463" s="658"/>
      <c r="AA463" s="654" t="str">
        <f>IFERROR(IF(Y463="ー", "", ROUNDDOWN(Z463*VLOOKUP(N463,'【参考】数式用'!$AR$2:$AW$50,MATCH(Y463,'【参考】数式用'!$AT$4:$AW$4)+2,FALSE)*0.5, 0)), "")</f>
        <v/>
      </c>
      <c r="AB463" s="659"/>
      <c r="AC463" s="651" t="str">
        <f>IFERROR(IF(AG463&lt;&gt;"",Z463*VLOOKUP(N463,'【参考】数式用'!$AG$2:$AL$50,MATCH(Y463,'【参考】数式用'!$AI$4:$AL$4,0)+2,0), ""), "")</f>
        <v/>
      </c>
      <c r="AD463" s="56"/>
      <c r="AE463" s="660"/>
      <c r="AF463" s="661"/>
      <c r="AG463" s="618" t="str">
        <f>IFERROR(VLOOKUP(O463, '【参考】数式用'!$AY$5:$AY$13, 1, FALSE), "")</f>
        <v/>
      </c>
      <c r="AH463" s="619" t="str">
        <f>IFERROR(VLOOKUP(N463, '【参考】数式用'!$BA$2:$BB$50, 2, FALSE), "")</f>
        <v/>
      </c>
      <c r="AI463" s="620" t="str">
        <f t="shared" si="1"/>
        <v/>
      </c>
      <c r="AJ463" s="621" t="str">
        <f t="shared" si="2"/>
        <v/>
      </c>
      <c r="AK463" s="622"/>
      <c r="AL463" s="622"/>
      <c r="AM463" s="514"/>
      <c r="AN463" s="514"/>
      <c r="AO463" s="514"/>
      <c r="AP463" s="514"/>
      <c r="AQ463" s="514"/>
      <c r="AR463" s="514"/>
      <c r="AS463" s="514"/>
      <c r="AT463" s="514"/>
      <c r="AU463" s="2"/>
      <c r="AV463" s="2"/>
      <c r="AW463" s="2"/>
      <c r="AX463" s="2"/>
      <c r="AY463" s="2"/>
      <c r="AZ463" s="2"/>
    </row>
    <row r="464" ht="30.0" customHeight="1">
      <c r="A464" s="645">
        <v>451.0</v>
      </c>
      <c r="B464" s="646" t="str">
        <f>IF('基本情報入力シート'!C489="","",'基本情報入力シート'!C489)</f>
        <v/>
      </c>
      <c r="C464" s="40"/>
      <c r="D464" s="40"/>
      <c r="E464" s="40"/>
      <c r="F464" s="40"/>
      <c r="G464" s="40"/>
      <c r="H464" s="40"/>
      <c r="I464" s="56"/>
      <c r="J464" s="647" t="str">
        <f>IF('基本情報入力シート'!M489="","",'基本情報入力シート'!M489)</f>
        <v/>
      </c>
      <c r="K464" s="647" t="str">
        <f>IF('基本情報入力シート'!R489="","",'基本情報入力シート'!R489)</f>
        <v/>
      </c>
      <c r="L464" s="647" t="str">
        <f>IF('基本情報入力シート'!W489="","",'基本情報入力シート'!W489)</f>
        <v/>
      </c>
      <c r="M464" s="647" t="str">
        <f>IF('基本情報入力シート'!X489="","",'基本情報入力シート'!X489)</f>
        <v/>
      </c>
      <c r="N464" s="648" t="str">
        <f>IF('基本情報入力シート'!Y489="","",'基本情報入力シート'!Y489)</f>
        <v/>
      </c>
      <c r="O464" s="649"/>
      <c r="P464" s="650"/>
      <c r="Q464" s="651"/>
      <c r="R464" s="56"/>
      <c r="S464" s="652" t="str">
        <f>IFERROR(ROUNDDOWN(Q464*VLOOKUP(N464,'【参考】数式用'!$AR$2:$AW$50,MATCH(P464,'【参考】数式用'!$AT$4:$AW$4)+2,FALSE)*0.5, 0), "")</f>
        <v/>
      </c>
      <c r="T464" s="653"/>
      <c r="U464" s="654" t="str">
        <f>IFERROR(IF(AG464&lt;&gt;"",Q464*VLOOKUP(N464,'【参考】数式用'!$AG$2:$AL$50,MATCH(P464,'【参考】数式用'!$AI$4:$AL$4,0)+2,0), ""), "")</f>
        <v/>
      </c>
      <c r="V464" s="655"/>
      <c r="W464" s="656"/>
      <c r="X464" s="41"/>
      <c r="Y464" s="657"/>
      <c r="Z464" s="658"/>
      <c r="AA464" s="654" t="str">
        <f>IFERROR(IF(Y464="ー", "", ROUNDDOWN(Z464*VLOOKUP(N464,'【参考】数式用'!$AR$2:$AW$50,MATCH(Y464,'【参考】数式用'!$AT$4:$AW$4)+2,FALSE)*0.5, 0)), "")</f>
        <v/>
      </c>
      <c r="AB464" s="659"/>
      <c r="AC464" s="651" t="str">
        <f>IFERROR(IF(AG464&lt;&gt;"",Z464*VLOOKUP(N464,'【参考】数式用'!$AG$2:$AL$50,MATCH(Y464,'【参考】数式用'!$AI$4:$AL$4,0)+2,0), ""), "")</f>
        <v/>
      </c>
      <c r="AD464" s="56"/>
      <c r="AE464" s="660"/>
      <c r="AF464" s="661"/>
      <c r="AG464" s="618" t="str">
        <f>IFERROR(VLOOKUP(O464, '【参考】数式用'!$AY$5:$AY$13, 1, FALSE), "")</f>
        <v/>
      </c>
      <c r="AH464" s="619" t="str">
        <f>IFERROR(VLOOKUP(N464, '【参考】数式用'!$BA$2:$BB$50, 2, FALSE), "")</f>
        <v/>
      </c>
      <c r="AI464" s="620" t="str">
        <f t="shared" si="1"/>
        <v/>
      </c>
      <c r="AJ464" s="621" t="str">
        <f t="shared" si="2"/>
        <v/>
      </c>
      <c r="AK464" s="622"/>
      <c r="AL464" s="622"/>
      <c r="AM464" s="514"/>
      <c r="AN464" s="514"/>
      <c r="AO464" s="514"/>
      <c r="AP464" s="514"/>
      <c r="AQ464" s="514"/>
      <c r="AR464" s="514"/>
      <c r="AS464" s="514"/>
      <c r="AT464" s="514"/>
      <c r="AU464" s="2"/>
      <c r="AV464" s="2"/>
      <c r="AW464" s="2"/>
      <c r="AX464" s="2"/>
      <c r="AY464" s="2"/>
      <c r="AZ464" s="2"/>
    </row>
    <row r="465" ht="30.0" customHeight="1">
      <c r="A465" s="645">
        <v>452.0</v>
      </c>
      <c r="B465" s="646" t="str">
        <f>IF('基本情報入力シート'!C490="","",'基本情報入力シート'!C490)</f>
        <v/>
      </c>
      <c r="C465" s="40"/>
      <c r="D465" s="40"/>
      <c r="E465" s="40"/>
      <c r="F465" s="40"/>
      <c r="G465" s="40"/>
      <c r="H465" s="40"/>
      <c r="I465" s="56"/>
      <c r="J465" s="647" t="str">
        <f>IF('基本情報入力シート'!M490="","",'基本情報入力シート'!M490)</f>
        <v/>
      </c>
      <c r="K465" s="647" t="str">
        <f>IF('基本情報入力シート'!R490="","",'基本情報入力シート'!R490)</f>
        <v/>
      </c>
      <c r="L465" s="647" t="str">
        <f>IF('基本情報入力シート'!W490="","",'基本情報入力シート'!W490)</f>
        <v/>
      </c>
      <c r="M465" s="647" t="str">
        <f>IF('基本情報入力シート'!X490="","",'基本情報入力シート'!X490)</f>
        <v/>
      </c>
      <c r="N465" s="648" t="str">
        <f>IF('基本情報入力シート'!Y490="","",'基本情報入力シート'!Y490)</f>
        <v/>
      </c>
      <c r="O465" s="649"/>
      <c r="P465" s="650"/>
      <c r="Q465" s="651"/>
      <c r="R465" s="56"/>
      <c r="S465" s="652" t="str">
        <f>IFERROR(ROUNDDOWN(Q465*VLOOKUP(N465,'【参考】数式用'!$AR$2:$AW$50,MATCH(P465,'【参考】数式用'!$AT$4:$AW$4)+2,FALSE)*0.5, 0), "")</f>
        <v/>
      </c>
      <c r="T465" s="653"/>
      <c r="U465" s="654" t="str">
        <f>IFERROR(IF(AG465&lt;&gt;"",Q465*VLOOKUP(N465,'【参考】数式用'!$AG$2:$AL$50,MATCH(P465,'【参考】数式用'!$AI$4:$AL$4,0)+2,0), ""), "")</f>
        <v/>
      </c>
      <c r="V465" s="655"/>
      <c r="W465" s="656"/>
      <c r="X465" s="41"/>
      <c r="Y465" s="657"/>
      <c r="Z465" s="658"/>
      <c r="AA465" s="654" t="str">
        <f>IFERROR(IF(Y465="ー", "", ROUNDDOWN(Z465*VLOOKUP(N465,'【参考】数式用'!$AR$2:$AW$50,MATCH(Y465,'【参考】数式用'!$AT$4:$AW$4)+2,FALSE)*0.5, 0)), "")</f>
        <v/>
      </c>
      <c r="AB465" s="659"/>
      <c r="AC465" s="651" t="str">
        <f>IFERROR(IF(AG465&lt;&gt;"",Z465*VLOOKUP(N465,'【参考】数式用'!$AG$2:$AL$50,MATCH(Y465,'【参考】数式用'!$AI$4:$AL$4,0)+2,0), ""), "")</f>
        <v/>
      </c>
      <c r="AD465" s="56"/>
      <c r="AE465" s="660"/>
      <c r="AF465" s="661"/>
      <c r="AG465" s="618" t="str">
        <f>IFERROR(VLOOKUP(O465, '【参考】数式用'!$AY$5:$AY$13, 1, FALSE), "")</f>
        <v/>
      </c>
      <c r="AH465" s="619" t="str">
        <f>IFERROR(VLOOKUP(N465, '【参考】数式用'!$BA$2:$BB$50, 2, FALSE), "")</f>
        <v/>
      </c>
      <c r="AI465" s="620" t="str">
        <f t="shared" si="1"/>
        <v/>
      </c>
      <c r="AJ465" s="621" t="str">
        <f t="shared" si="2"/>
        <v/>
      </c>
      <c r="AK465" s="622"/>
      <c r="AL465" s="622"/>
      <c r="AM465" s="514"/>
      <c r="AN465" s="514"/>
      <c r="AO465" s="514"/>
      <c r="AP465" s="514"/>
      <c r="AQ465" s="514"/>
      <c r="AR465" s="514"/>
      <c r="AS465" s="514"/>
      <c r="AT465" s="514"/>
      <c r="AU465" s="2"/>
      <c r="AV465" s="2"/>
      <c r="AW465" s="2"/>
      <c r="AX465" s="2"/>
      <c r="AY465" s="2"/>
      <c r="AZ465" s="2"/>
    </row>
    <row r="466" ht="30.0" customHeight="1">
      <c r="A466" s="645">
        <v>453.0</v>
      </c>
      <c r="B466" s="646" t="str">
        <f>IF('基本情報入力シート'!C491="","",'基本情報入力シート'!C491)</f>
        <v/>
      </c>
      <c r="C466" s="40"/>
      <c r="D466" s="40"/>
      <c r="E466" s="40"/>
      <c r="F466" s="40"/>
      <c r="G466" s="40"/>
      <c r="H466" s="40"/>
      <c r="I466" s="56"/>
      <c r="J466" s="647" t="str">
        <f>IF('基本情報入力シート'!M491="","",'基本情報入力シート'!M491)</f>
        <v/>
      </c>
      <c r="K466" s="647" t="str">
        <f>IF('基本情報入力シート'!R491="","",'基本情報入力シート'!R491)</f>
        <v/>
      </c>
      <c r="L466" s="647" t="str">
        <f>IF('基本情報入力シート'!W491="","",'基本情報入力シート'!W491)</f>
        <v/>
      </c>
      <c r="M466" s="647" t="str">
        <f>IF('基本情報入力シート'!X491="","",'基本情報入力シート'!X491)</f>
        <v/>
      </c>
      <c r="N466" s="648" t="str">
        <f>IF('基本情報入力シート'!Y491="","",'基本情報入力シート'!Y491)</f>
        <v/>
      </c>
      <c r="O466" s="649"/>
      <c r="P466" s="650"/>
      <c r="Q466" s="651"/>
      <c r="R466" s="56"/>
      <c r="S466" s="652" t="str">
        <f>IFERROR(ROUNDDOWN(Q466*VLOOKUP(N466,'【参考】数式用'!$AR$2:$AW$50,MATCH(P466,'【参考】数式用'!$AT$4:$AW$4)+2,FALSE)*0.5, 0), "")</f>
        <v/>
      </c>
      <c r="T466" s="653"/>
      <c r="U466" s="654" t="str">
        <f>IFERROR(IF(AG466&lt;&gt;"",Q466*VLOOKUP(N466,'【参考】数式用'!$AG$2:$AL$50,MATCH(P466,'【参考】数式用'!$AI$4:$AL$4,0)+2,0), ""), "")</f>
        <v/>
      </c>
      <c r="V466" s="655"/>
      <c r="W466" s="656"/>
      <c r="X466" s="41"/>
      <c r="Y466" s="657"/>
      <c r="Z466" s="658"/>
      <c r="AA466" s="654" t="str">
        <f>IFERROR(IF(Y466="ー", "", ROUNDDOWN(Z466*VLOOKUP(N466,'【参考】数式用'!$AR$2:$AW$50,MATCH(Y466,'【参考】数式用'!$AT$4:$AW$4)+2,FALSE)*0.5, 0)), "")</f>
        <v/>
      </c>
      <c r="AB466" s="659"/>
      <c r="AC466" s="651" t="str">
        <f>IFERROR(IF(AG466&lt;&gt;"",Z466*VLOOKUP(N466,'【参考】数式用'!$AG$2:$AL$50,MATCH(Y466,'【参考】数式用'!$AI$4:$AL$4,0)+2,0), ""), "")</f>
        <v/>
      </c>
      <c r="AD466" s="56"/>
      <c r="AE466" s="660"/>
      <c r="AF466" s="661"/>
      <c r="AG466" s="618" t="str">
        <f>IFERROR(VLOOKUP(O466, '【参考】数式用'!$AY$5:$AY$13, 1, FALSE), "")</f>
        <v/>
      </c>
      <c r="AH466" s="619" t="str">
        <f>IFERROR(VLOOKUP(N466, '【参考】数式用'!$BA$2:$BB$50, 2, FALSE), "")</f>
        <v/>
      </c>
      <c r="AI466" s="620" t="str">
        <f t="shared" si="1"/>
        <v/>
      </c>
      <c r="AJ466" s="621" t="str">
        <f t="shared" si="2"/>
        <v/>
      </c>
      <c r="AK466" s="622"/>
      <c r="AL466" s="622"/>
      <c r="AM466" s="514"/>
      <c r="AN466" s="514"/>
      <c r="AO466" s="514"/>
      <c r="AP466" s="514"/>
      <c r="AQ466" s="514"/>
      <c r="AR466" s="514"/>
      <c r="AS466" s="514"/>
      <c r="AT466" s="514"/>
      <c r="AU466" s="2"/>
      <c r="AV466" s="2"/>
      <c r="AW466" s="2"/>
      <c r="AX466" s="2"/>
      <c r="AY466" s="2"/>
      <c r="AZ466" s="2"/>
    </row>
    <row r="467" ht="30.0" customHeight="1">
      <c r="A467" s="645">
        <v>454.0</v>
      </c>
      <c r="B467" s="646" t="str">
        <f>IF('基本情報入力シート'!C492="","",'基本情報入力シート'!C492)</f>
        <v/>
      </c>
      <c r="C467" s="40"/>
      <c r="D467" s="40"/>
      <c r="E467" s="40"/>
      <c r="F467" s="40"/>
      <c r="G467" s="40"/>
      <c r="H467" s="40"/>
      <c r="I467" s="56"/>
      <c r="J467" s="647" t="str">
        <f>IF('基本情報入力シート'!M492="","",'基本情報入力シート'!M492)</f>
        <v/>
      </c>
      <c r="K467" s="647" t="str">
        <f>IF('基本情報入力シート'!R492="","",'基本情報入力シート'!R492)</f>
        <v/>
      </c>
      <c r="L467" s="647" t="str">
        <f>IF('基本情報入力シート'!W492="","",'基本情報入力シート'!W492)</f>
        <v/>
      </c>
      <c r="M467" s="647" t="str">
        <f>IF('基本情報入力シート'!X492="","",'基本情報入力シート'!X492)</f>
        <v/>
      </c>
      <c r="N467" s="648" t="str">
        <f>IF('基本情報入力シート'!Y492="","",'基本情報入力シート'!Y492)</f>
        <v/>
      </c>
      <c r="O467" s="649"/>
      <c r="P467" s="650"/>
      <c r="Q467" s="651"/>
      <c r="R467" s="56"/>
      <c r="S467" s="652" t="str">
        <f>IFERROR(ROUNDDOWN(Q467*VLOOKUP(N467,'【参考】数式用'!$AR$2:$AW$50,MATCH(P467,'【参考】数式用'!$AT$4:$AW$4)+2,FALSE)*0.5, 0), "")</f>
        <v/>
      </c>
      <c r="T467" s="653"/>
      <c r="U467" s="654" t="str">
        <f>IFERROR(IF(AG467&lt;&gt;"",Q467*VLOOKUP(N467,'【参考】数式用'!$AG$2:$AL$50,MATCH(P467,'【参考】数式用'!$AI$4:$AL$4,0)+2,0), ""), "")</f>
        <v/>
      </c>
      <c r="V467" s="655"/>
      <c r="W467" s="656"/>
      <c r="X467" s="41"/>
      <c r="Y467" s="657"/>
      <c r="Z467" s="658"/>
      <c r="AA467" s="654" t="str">
        <f>IFERROR(IF(Y467="ー", "", ROUNDDOWN(Z467*VLOOKUP(N467,'【参考】数式用'!$AR$2:$AW$50,MATCH(Y467,'【参考】数式用'!$AT$4:$AW$4)+2,FALSE)*0.5, 0)), "")</f>
        <v/>
      </c>
      <c r="AB467" s="659"/>
      <c r="AC467" s="651" t="str">
        <f>IFERROR(IF(AG467&lt;&gt;"",Z467*VLOOKUP(N467,'【参考】数式用'!$AG$2:$AL$50,MATCH(Y467,'【参考】数式用'!$AI$4:$AL$4,0)+2,0), ""), "")</f>
        <v/>
      </c>
      <c r="AD467" s="56"/>
      <c r="AE467" s="660"/>
      <c r="AF467" s="661"/>
      <c r="AG467" s="618" t="str">
        <f>IFERROR(VLOOKUP(O467, '【参考】数式用'!$AY$5:$AY$13, 1, FALSE), "")</f>
        <v/>
      </c>
      <c r="AH467" s="619" t="str">
        <f>IFERROR(VLOOKUP(N467, '【参考】数式用'!$BA$2:$BB$50, 2, FALSE), "")</f>
        <v/>
      </c>
      <c r="AI467" s="620" t="str">
        <f t="shared" si="1"/>
        <v/>
      </c>
      <c r="AJ467" s="621" t="str">
        <f t="shared" si="2"/>
        <v/>
      </c>
      <c r="AK467" s="622"/>
      <c r="AL467" s="622"/>
      <c r="AM467" s="514"/>
      <c r="AN467" s="514"/>
      <c r="AO467" s="514"/>
      <c r="AP467" s="514"/>
      <c r="AQ467" s="514"/>
      <c r="AR467" s="514"/>
      <c r="AS467" s="514"/>
      <c r="AT467" s="514"/>
      <c r="AU467" s="2"/>
      <c r="AV467" s="2"/>
      <c r="AW467" s="2"/>
      <c r="AX467" s="2"/>
      <c r="AY467" s="2"/>
      <c r="AZ467" s="2"/>
    </row>
    <row r="468" ht="30.0" customHeight="1">
      <c r="A468" s="645">
        <v>455.0</v>
      </c>
      <c r="B468" s="646" t="str">
        <f>IF('基本情報入力シート'!C493="","",'基本情報入力シート'!C493)</f>
        <v/>
      </c>
      <c r="C468" s="40"/>
      <c r="D468" s="40"/>
      <c r="E468" s="40"/>
      <c r="F468" s="40"/>
      <c r="G468" s="40"/>
      <c r="H468" s="40"/>
      <c r="I468" s="56"/>
      <c r="J468" s="647" t="str">
        <f>IF('基本情報入力シート'!M493="","",'基本情報入力シート'!M493)</f>
        <v/>
      </c>
      <c r="K468" s="647" t="str">
        <f>IF('基本情報入力シート'!R493="","",'基本情報入力シート'!R493)</f>
        <v/>
      </c>
      <c r="L468" s="647" t="str">
        <f>IF('基本情報入力シート'!W493="","",'基本情報入力シート'!W493)</f>
        <v/>
      </c>
      <c r="M468" s="647" t="str">
        <f>IF('基本情報入力シート'!X493="","",'基本情報入力シート'!X493)</f>
        <v/>
      </c>
      <c r="N468" s="648" t="str">
        <f>IF('基本情報入力シート'!Y493="","",'基本情報入力シート'!Y493)</f>
        <v/>
      </c>
      <c r="O468" s="649"/>
      <c r="P468" s="650"/>
      <c r="Q468" s="651"/>
      <c r="R468" s="56"/>
      <c r="S468" s="652" t="str">
        <f>IFERROR(ROUNDDOWN(Q468*VLOOKUP(N468,'【参考】数式用'!$AR$2:$AW$50,MATCH(P468,'【参考】数式用'!$AT$4:$AW$4)+2,FALSE)*0.5, 0), "")</f>
        <v/>
      </c>
      <c r="T468" s="653"/>
      <c r="U468" s="654" t="str">
        <f>IFERROR(IF(AG468&lt;&gt;"",Q468*VLOOKUP(N468,'【参考】数式用'!$AG$2:$AL$50,MATCH(P468,'【参考】数式用'!$AI$4:$AL$4,0)+2,0), ""), "")</f>
        <v/>
      </c>
      <c r="V468" s="655"/>
      <c r="W468" s="656"/>
      <c r="X468" s="41"/>
      <c r="Y468" s="657"/>
      <c r="Z468" s="658"/>
      <c r="AA468" s="654" t="str">
        <f>IFERROR(IF(Y468="ー", "", ROUNDDOWN(Z468*VLOOKUP(N468,'【参考】数式用'!$AR$2:$AW$50,MATCH(Y468,'【参考】数式用'!$AT$4:$AW$4)+2,FALSE)*0.5, 0)), "")</f>
        <v/>
      </c>
      <c r="AB468" s="659"/>
      <c r="AC468" s="651" t="str">
        <f>IFERROR(IF(AG468&lt;&gt;"",Z468*VLOOKUP(N468,'【参考】数式用'!$AG$2:$AL$50,MATCH(Y468,'【参考】数式用'!$AI$4:$AL$4,0)+2,0), ""), "")</f>
        <v/>
      </c>
      <c r="AD468" s="56"/>
      <c r="AE468" s="660"/>
      <c r="AF468" s="661"/>
      <c r="AG468" s="618" t="str">
        <f>IFERROR(VLOOKUP(O468, '【参考】数式用'!$AY$5:$AY$13, 1, FALSE), "")</f>
        <v/>
      </c>
      <c r="AH468" s="619" t="str">
        <f>IFERROR(VLOOKUP(N468, '【参考】数式用'!$BA$2:$BB$50, 2, FALSE), "")</f>
        <v/>
      </c>
      <c r="AI468" s="620" t="str">
        <f t="shared" si="1"/>
        <v/>
      </c>
      <c r="AJ468" s="621" t="str">
        <f t="shared" si="2"/>
        <v/>
      </c>
      <c r="AK468" s="622"/>
      <c r="AL468" s="622"/>
      <c r="AM468" s="514"/>
      <c r="AN468" s="514"/>
      <c r="AO468" s="514"/>
      <c r="AP468" s="514"/>
      <c r="AQ468" s="514"/>
      <c r="AR468" s="514"/>
      <c r="AS468" s="514"/>
      <c r="AT468" s="514"/>
      <c r="AU468" s="2"/>
      <c r="AV468" s="2"/>
      <c r="AW468" s="2"/>
      <c r="AX468" s="2"/>
      <c r="AY468" s="2"/>
      <c r="AZ468" s="2"/>
    </row>
    <row r="469" ht="30.0" customHeight="1">
      <c r="A469" s="645">
        <v>456.0</v>
      </c>
      <c r="B469" s="646" t="str">
        <f>IF('基本情報入力シート'!C494="","",'基本情報入力シート'!C494)</f>
        <v/>
      </c>
      <c r="C469" s="40"/>
      <c r="D469" s="40"/>
      <c r="E469" s="40"/>
      <c r="F469" s="40"/>
      <c r="G469" s="40"/>
      <c r="H469" s="40"/>
      <c r="I469" s="56"/>
      <c r="J469" s="647" t="str">
        <f>IF('基本情報入力シート'!M494="","",'基本情報入力シート'!M494)</f>
        <v/>
      </c>
      <c r="K469" s="647" t="str">
        <f>IF('基本情報入力シート'!R494="","",'基本情報入力シート'!R494)</f>
        <v/>
      </c>
      <c r="L469" s="647" t="str">
        <f>IF('基本情報入力シート'!W494="","",'基本情報入力シート'!W494)</f>
        <v/>
      </c>
      <c r="M469" s="647" t="str">
        <f>IF('基本情報入力シート'!X494="","",'基本情報入力シート'!X494)</f>
        <v/>
      </c>
      <c r="N469" s="648" t="str">
        <f>IF('基本情報入力シート'!Y494="","",'基本情報入力シート'!Y494)</f>
        <v/>
      </c>
      <c r="O469" s="649"/>
      <c r="P469" s="650"/>
      <c r="Q469" s="651"/>
      <c r="R469" s="56"/>
      <c r="S469" s="652" t="str">
        <f>IFERROR(ROUNDDOWN(Q469*VLOOKUP(N469,'【参考】数式用'!$AR$2:$AW$50,MATCH(P469,'【参考】数式用'!$AT$4:$AW$4)+2,FALSE)*0.5, 0), "")</f>
        <v/>
      </c>
      <c r="T469" s="653"/>
      <c r="U469" s="654" t="str">
        <f>IFERROR(IF(AG469&lt;&gt;"",Q469*VLOOKUP(N469,'【参考】数式用'!$AG$2:$AL$50,MATCH(P469,'【参考】数式用'!$AI$4:$AL$4,0)+2,0), ""), "")</f>
        <v/>
      </c>
      <c r="V469" s="655"/>
      <c r="W469" s="656"/>
      <c r="X469" s="41"/>
      <c r="Y469" s="657"/>
      <c r="Z469" s="658"/>
      <c r="AA469" s="654" t="str">
        <f>IFERROR(IF(Y469="ー", "", ROUNDDOWN(Z469*VLOOKUP(N469,'【参考】数式用'!$AR$2:$AW$50,MATCH(Y469,'【参考】数式用'!$AT$4:$AW$4)+2,FALSE)*0.5, 0)), "")</f>
        <v/>
      </c>
      <c r="AB469" s="659"/>
      <c r="AC469" s="651" t="str">
        <f>IFERROR(IF(AG469&lt;&gt;"",Z469*VLOOKUP(N469,'【参考】数式用'!$AG$2:$AL$50,MATCH(Y469,'【参考】数式用'!$AI$4:$AL$4,0)+2,0), ""), "")</f>
        <v/>
      </c>
      <c r="AD469" s="56"/>
      <c r="AE469" s="660"/>
      <c r="AF469" s="661"/>
      <c r="AG469" s="618" t="str">
        <f>IFERROR(VLOOKUP(O469, '【参考】数式用'!$AY$5:$AY$13, 1, FALSE), "")</f>
        <v/>
      </c>
      <c r="AH469" s="619" t="str">
        <f>IFERROR(VLOOKUP(N469, '【参考】数式用'!$BA$2:$BB$50, 2, FALSE), "")</f>
        <v/>
      </c>
      <c r="AI469" s="620" t="str">
        <f t="shared" si="1"/>
        <v/>
      </c>
      <c r="AJ469" s="621" t="str">
        <f t="shared" si="2"/>
        <v/>
      </c>
      <c r="AK469" s="622"/>
      <c r="AL469" s="622"/>
      <c r="AM469" s="514"/>
      <c r="AN469" s="514"/>
      <c r="AO469" s="514"/>
      <c r="AP469" s="514"/>
      <c r="AQ469" s="514"/>
      <c r="AR469" s="514"/>
      <c r="AS469" s="514"/>
      <c r="AT469" s="514"/>
      <c r="AU469" s="2"/>
      <c r="AV469" s="2"/>
      <c r="AW469" s="2"/>
      <c r="AX469" s="2"/>
      <c r="AY469" s="2"/>
      <c r="AZ469" s="2"/>
    </row>
    <row r="470" ht="30.0" customHeight="1">
      <c r="A470" s="645">
        <v>457.0</v>
      </c>
      <c r="B470" s="646" t="str">
        <f>IF('基本情報入力シート'!C495="","",'基本情報入力シート'!C495)</f>
        <v/>
      </c>
      <c r="C470" s="40"/>
      <c r="D470" s="40"/>
      <c r="E470" s="40"/>
      <c r="F470" s="40"/>
      <c r="G470" s="40"/>
      <c r="H470" s="40"/>
      <c r="I470" s="56"/>
      <c r="J470" s="647" t="str">
        <f>IF('基本情報入力シート'!M495="","",'基本情報入力シート'!M495)</f>
        <v/>
      </c>
      <c r="K470" s="647" t="str">
        <f>IF('基本情報入力シート'!R495="","",'基本情報入力シート'!R495)</f>
        <v/>
      </c>
      <c r="L470" s="647" t="str">
        <f>IF('基本情報入力シート'!W495="","",'基本情報入力シート'!W495)</f>
        <v/>
      </c>
      <c r="M470" s="647" t="str">
        <f>IF('基本情報入力シート'!X495="","",'基本情報入力シート'!X495)</f>
        <v/>
      </c>
      <c r="N470" s="648" t="str">
        <f>IF('基本情報入力シート'!Y495="","",'基本情報入力シート'!Y495)</f>
        <v/>
      </c>
      <c r="O470" s="649"/>
      <c r="P470" s="650"/>
      <c r="Q470" s="651"/>
      <c r="R470" s="56"/>
      <c r="S470" s="652" t="str">
        <f>IFERROR(ROUNDDOWN(Q470*VLOOKUP(N470,'【参考】数式用'!$AR$2:$AW$50,MATCH(P470,'【参考】数式用'!$AT$4:$AW$4)+2,FALSE)*0.5, 0), "")</f>
        <v/>
      </c>
      <c r="T470" s="653"/>
      <c r="U470" s="654" t="str">
        <f>IFERROR(IF(AG470&lt;&gt;"",Q470*VLOOKUP(N470,'【参考】数式用'!$AG$2:$AL$50,MATCH(P470,'【参考】数式用'!$AI$4:$AL$4,0)+2,0), ""), "")</f>
        <v/>
      </c>
      <c r="V470" s="655"/>
      <c r="W470" s="656"/>
      <c r="X470" s="41"/>
      <c r="Y470" s="657"/>
      <c r="Z470" s="658"/>
      <c r="AA470" s="654" t="str">
        <f>IFERROR(IF(Y470="ー", "", ROUNDDOWN(Z470*VLOOKUP(N470,'【参考】数式用'!$AR$2:$AW$50,MATCH(Y470,'【参考】数式用'!$AT$4:$AW$4)+2,FALSE)*0.5, 0)), "")</f>
        <v/>
      </c>
      <c r="AB470" s="659"/>
      <c r="AC470" s="651" t="str">
        <f>IFERROR(IF(AG470&lt;&gt;"",Z470*VLOOKUP(N470,'【参考】数式用'!$AG$2:$AL$50,MATCH(Y470,'【参考】数式用'!$AI$4:$AL$4,0)+2,0), ""), "")</f>
        <v/>
      </c>
      <c r="AD470" s="56"/>
      <c r="AE470" s="660"/>
      <c r="AF470" s="661"/>
      <c r="AG470" s="618" t="str">
        <f>IFERROR(VLOOKUP(O470, '【参考】数式用'!$AY$5:$AY$13, 1, FALSE), "")</f>
        <v/>
      </c>
      <c r="AH470" s="619" t="str">
        <f>IFERROR(VLOOKUP(N470, '【参考】数式用'!$BA$2:$BB$50, 2, FALSE), "")</f>
        <v/>
      </c>
      <c r="AI470" s="620" t="str">
        <f t="shared" si="1"/>
        <v/>
      </c>
      <c r="AJ470" s="621" t="str">
        <f t="shared" si="2"/>
        <v/>
      </c>
      <c r="AK470" s="622"/>
      <c r="AL470" s="622"/>
      <c r="AM470" s="514"/>
      <c r="AN470" s="514"/>
      <c r="AO470" s="514"/>
      <c r="AP470" s="514"/>
      <c r="AQ470" s="514"/>
      <c r="AR470" s="514"/>
      <c r="AS470" s="514"/>
      <c r="AT470" s="514"/>
      <c r="AU470" s="2"/>
      <c r="AV470" s="2"/>
      <c r="AW470" s="2"/>
      <c r="AX470" s="2"/>
      <c r="AY470" s="2"/>
      <c r="AZ470" s="2"/>
    </row>
    <row r="471" ht="30.0" customHeight="1">
      <c r="A471" s="645">
        <v>458.0</v>
      </c>
      <c r="B471" s="646" t="str">
        <f>IF('基本情報入力シート'!C496="","",'基本情報入力シート'!C496)</f>
        <v/>
      </c>
      <c r="C471" s="40"/>
      <c r="D471" s="40"/>
      <c r="E471" s="40"/>
      <c r="F471" s="40"/>
      <c r="G471" s="40"/>
      <c r="H471" s="40"/>
      <c r="I471" s="56"/>
      <c r="J471" s="647" t="str">
        <f>IF('基本情報入力シート'!M496="","",'基本情報入力シート'!M496)</f>
        <v/>
      </c>
      <c r="K471" s="647" t="str">
        <f>IF('基本情報入力シート'!R496="","",'基本情報入力シート'!R496)</f>
        <v/>
      </c>
      <c r="L471" s="647" t="str">
        <f>IF('基本情報入力シート'!W496="","",'基本情報入力シート'!W496)</f>
        <v/>
      </c>
      <c r="M471" s="647" t="str">
        <f>IF('基本情報入力シート'!X496="","",'基本情報入力シート'!X496)</f>
        <v/>
      </c>
      <c r="N471" s="648" t="str">
        <f>IF('基本情報入力シート'!Y496="","",'基本情報入力シート'!Y496)</f>
        <v/>
      </c>
      <c r="O471" s="649"/>
      <c r="P471" s="650"/>
      <c r="Q471" s="651"/>
      <c r="R471" s="56"/>
      <c r="S471" s="652" t="str">
        <f>IFERROR(ROUNDDOWN(Q471*VLOOKUP(N471,'【参考】数式用'!$AR$2:$AW$50,MATCH(P471,'【参考】数式用'!$AT$4:$AW$4)+2,FALSE)*0.5, 0), "")</f>
        <v/>
      </c>
      <c r="T471" s="653"/>
      <c r="U471" s="654" t="str">
        <f>IFERROR(IF(AG471&lt;&gt;"",Q471*VLOOKUP(N471,'【参考】数式用'!$AG$2:$AL$50,MATCH(P471,'【参考】数式用'!$AI$4:$AL$4,0)+2,0), ""), "")</f>
        <v/>
      </c>
      <c r="V471" s="655"/>
      <c r="W471" s="656"/>
      <c r="X471" s="41"/>
      <c r="Y471" s="657"/>
      <c r="Z471" s="658"/>
      <c r="AA471" s="654" t="str">
        <f>IFERROR(IF(Y471="ー", "", ROUNDDOWN(Z471*VLOOKUP(N471,'【参考】数式用'!$AR$2:$AW$50,MATCH(Y471,'【参考】数式用'!$AT$4:$AW$4)+2,FALSE)*0.5, 0)), "")</f>
        <v/>
      </c>
      <c r="AB471" s="659"/>
      <c r="AC471" s="651" t="str">
        <f>IFERROR(IF(AG471&lt;&gt;"",Z471*VLOOKUP(N471,'【参考】数式用'!$AG$2:$AL$50,MATCH(Y471,'【参考】数式用'!$AI$4:$AL$4,0)+2,0), ""), "")</f>
        <v/>
      </c>
      <c r="AD471" s="56"/>
      <c r="AE471" s="660"/>
      <c r="AF471" s="661"/>
      <c r="AG471" s="618" t="str">
        <f>IFERROR(VLOOKUP(O471, '【参考】数式用'!$AY$5:$AY$13, 1, FALSE), "")</f>
        <v/>
      </c>
      <c r="AH471" s="619" t="str">
        <f>IFERROR(VLOOKUP(N471, '【参考】数式用'!$BA$2:$BB$50, 2, FALSE), "")</f>
        <v/>
      </c>
      <c r="AI471" s="620" t="str">
        <f t="shared" si="1"/>
        <v/>
      </c>
      <c r="AJ471" s="621" t="str">
        <f t="shared" si="2"/>
        <v/>
      </c>
      <c r="AK471" s="622"/>
      <c r="AL471" s="622"/>
      <c r="AM471" s="514"/>
      <c r="AN471" s="514"/>
      <c r="AO471" s="514"/>
      <c r="AP471" s="514"/>
      <c r="AQ471" s="514"/>
      <c r="AR471" s="514"/>
      <c r="AS471" s="514"/>
      <c r="AT471" s="514"/>
      <c r="AU471" s="2"/>
      <c r="AV471" s="2"/>
      <c r="AW471" s="2"/>
      <c r="AX471" s="2"/>
      <c r="AY471" s="2"/>
      <c r="AZ471" s="2"/>
    </row>
    <row r="472" ht="30.0" customHeight="1">
      <c r="A472" s="645">
        <v>459.0</v>
      </c>
      <c r="B472" s="646" t="str">
        <f>IF('基本情報入力シート'!C497="","",'基本情報入力シート'!C497)</f>
        <v/>
      </c>
      <c r="C472" s="40"/>
      <c r="D472" s="40"/>
      <c r="E472" s="40"/>
      <c r="F472" s="40"/>
      <c r="G472" s="40"/>
      <c r="H472" s="40"/>
      <c r="I472" s="56"/>
      <c r="J472" s="647" t="str">
        <f>IF('基本情報入力シート'!M497="","",'基本情報入力シート'!M497)</f>
        <v/>
      </c>
      <c r="K472" s="647" t="str">
        <f>IF('基本情報入力シート'!R497="","",'基本情報入力シート'!R497)</f>
        <v/>
      </c>
      <c r="L472" s="647" t="str">
        <f>IF('基本情報入力シート'!W497="","",'基本情報入力シート'!W497)</f>
        <v/>
      </c>
      <c r="M472" s="647" t="str">
        <f>IF('基本情報入力シート'!X497="","",'基本情報入力シート'!X497)</f>
        <v/>
      </c>
      <c r="N472" s="648" t="str">
        <f>IF('基本情報入力シート'!Y497="","",'基本情報入力シート'!Y497)</f>
        <v/>
      </c>
      <c r="O472" s="649"/>
      <c r="P472" s="650"/>
      <c r="Q472" s="651"/>
      <c r="R472" s="56"/>
      <c r="S472" s="652" t="str">
        <f>IFERROR(ROUNDDOWN(Q472*VLOOKUP(N472,'【参考】数式用'!$AR$2:$AW$50,MATCH(P472,'【参考】数式用'!$AT$4:$AW$4)+2,FALSE)*0.5, 0), "")</f>
        <v/>
      </c>
      <c r="T472" s="653"/>
      <c r="U472" s="654" t="str">
        <f>IFERROR(IF(AG472&lt;&gt;"",Q472*VLOOKUP(N472,'【参考】数式用'!$AG$2:$AL$50,MATCH(P472,'【参考】数式用'!$AI$4:$AL$4,0)+2,0), ""), "")</f>
        <v/>
      </c>
      <c r="V472" s="655"/>
      <c r="W472" s="656"/>
      <c r="X472" s="41"/>
      <c r="Y472" s="657"/>
      <c r="Z472" s="658"/>
      <c r="AA472" s="654" t="str">
        <f>IFERROR(IF(Y472="ー", "", ROUNDDOWN(Z472*VLOOKUP(N472,'【参考】数式用'!$AR$2:$AW$50,MATCH(Y472,'【参考】数式用'!$AT$4:$AW$4)+2,FALSE)*0.5, 0)), "")</f>
        <v/>
      </c>
      <c r="AB472" s="659"/>
      <c r="AC472" s="651" t="str">
        <f>IFERROR(IF(AG472&lt;&gt;"",Z472*VLOOKUP(N472,'【参考】数式用'!$AG$2:$AL$50,MATCH(Y472,'【参考】数式用'!$AI$4:$AL$4,0)+2,0), ""), "")</f>
        <v/>
      </c>
      <c r="AD472" s="56"/>
      <c r="AE472" s="660"/>
      <c r="AF472" s="661"/>
      <c r="AG472" s="618" t="str">
        <f>IFERROR(VLOOKUP(O472, '【参考】数式用'!$AY$5:$AY$13, 1, FALSE), "")</f>
        <v/>
      </c>
      <c r="AH472" s="619" t="str">
        <f>IFERROR(VLOOKUP(N472, '【参考】数式用'!$BA$2:$BB$50, 2, FALSE), "")</f>
        <v/>
      </c>
      <c r="AI472" s="620" t="str">
        <f t="shared" si="1"/>
        <v/>
      </c>
      <c r="AJ472" s="621" t="str">
        <f t="shared" si="2"/>
        <v/>
      </c>
      <c r="AK472" s="622"/>
      <c r="AL472" s="622"/>
      <c r="AM472" s="514"/>
      <c r="AN472" s="514"/>
      <c r="AO472" s="514"/>
      <c r="AP472" s="514"/>
      <c r="AQ472" s="514"/>
      <c r="AR472" s="514"/>
      <c r="AS472" s="514"/>
      <c r="AT472" s="514"/>
      <c r="AU472" s="2"/>
      <c r="AV472" s="2"/>
      <c r="AW472" s="2"/>
      <c r="AX472" s="2"/>
      <c r="AY472" s="2"/>
      <c r="AZ472" s="2"/>
    </row>
    <row r="473" ht="30.0" customHeight="1">
      <c r="A473" s="645">
        <v>460.0</v>
      </c>
      <c r="B473" s="646" t="str">
        <f>IF('基本情報入力シート'!C498="","",'基本情報入力シート'!C498)</f>
        <v/>
      </c>
      <c r="C473" s="40"/>
      <c r="D473" s="40"/>
      <c r="E473" s="40"/>
      <c r="F473" s="40"/>
      <c r="G473" s="40"/>
      <c r="H473" s="40"/>
      <c r="I473" s="56"/>
      <c r="J473" s="647" t="str">
        <f>IF('基本情報入力シート'!M498="","",'基本情報入力シート'!M498)</f>
        <v/>
      </c>
      <c r="K473" s="647" t="str">
        <f>IF('基本情報入力シート'!R498="","",'基本情報入力シート'!R498)</f>
        <v/>
      </c>
      <c r="L473" s="647" t="str">
        <f>IF('基本情報入力シート'!W498="","",'基本情報入力シート'!W498)</f>
        <v/>
      </c>
      <c r="M473" s="647" t="str">
        <f>IF('基本情報入力シート'!X498="","",'基本情報入力シート'!X498)</f>
        <v/>
      </c>
      <c r="N473" s="648" t="str">
        <f>IF('基本情報入力シート'!Y498="","",'基本情報入力シート'!Y498)</f>
        <v/>
      </c>
      <c r="O473" s="649"/>
      <c r="P473" s="650"/>
      <c r="Q473" s="651"/>
      <c r="R473" s="56"/>
      <c r="S473" s="652" t="str">
        <f>IFERROR(ROUNDDOWN(Q473*VLOOKUP(N473,'【参考】数式用'!$AR$2:$AW$50,MATCH(P473,'【参考】数式用'!$AT$4:$AW$4)+2,FALSE)*0.5, 0), "")</f>
        <v/>
      </c>
      <c r="T473" s="653"/>
      <c r="U473" s="654" t="str">
        <f>IFERROR(IF(AG473&lt;&gt;"",Q473*VLOOKUP(N473,'【参考】数式用'!$AG$2:$AL$50,MATCH(P473,'【参考】数式用'!$AI$4:$AL$4,0)+2,0), ""), "")</f>
        <v/>
      </c>
      <c r="V473" s="655"/>
      <c r="W473" s="656"/>
      <c r="X473" s="41"/>
      <c r="Y473" s="657"/>
      <c r="Z473" s="658"/>
      <c r="AA473" s="654" t="str">
        <f>IFERROR(IF(Y473="ー", "", ROUNDDOWN(Z473*VLOOKUP(N473,'【参考】数式用'!$AR$2:$AW$50,MATCH(Y473,'【参考】数式用'!$AT$4:$AW$4)+2,FALSE)*0.5, 0)), "")</f>
        <v/>
      </c>
      <c r="AB473" s="659"/>
      <c r="AC473" s="651" t="str">
        <f>IFERROR(IF(AG473&lt;&gt;"",Z473*VLOOKUP(N473,'【参考】数式用'!$AG$2:$AL$50,MATCH(Y473,'【参考】数式用'!$AI$4:$AL$4,0)+2,0), ""), "")</f>
        <v/>
      </c>
      <c r="AD473" s="56"/>
      <c r="AE473" s="660"/>
      <c r="AF473" s="661"/>
      <c r="AG473" s="618" t="str">
        <f>IFERROR(VLOOKUP(O473, '【参考】数式用'!$AY$5:$AY$13, 1, FALSE), "")</f>
        <v/>
      </c>
      <c r="AH473" s="619" t="str">
        <f>IFERROR(VLOOKUP(N473, '【参考】数式用'!$BA$2:$BB$50, 2, FALSE), "")</f>
        <v/>
      </c>
      <c r="AI473" s="620" t="str">
        <f t="shared" si="1"/>
        <v/>
      </c>
      <c r="AJ473" s="621" t="str">
        <f t="shared" si="2"/>
        <v/>
      </c>
      <c r="AK473" s="622"/>
      <c r="AL473" s="622"/>
      <c r="AM473" s="514"/>
      <c r="AN473" s="514"/>
      <c r="AO473" s="514"/>
      <c r="AP473" s="514"/>
      <c r="AQ473" s="514"/>
      <c r="AR473" s="514"/>
      <c r="AS473" s="514"/>
      <c r="AT473" s="514"/>
      <c r="AU473" s="2"/>
      <c r="AV473" s="2"/>
      <c r="AW473" s="2"/>
      <c r="AX473" s="2"/>
      <c r="AY473" s="2"/>
      <c r="AZ473" s="2"/>
    </row>
    <row r="474" ht="30.0" customHeight="1">
      <c r="A474" s="645">
        <v>461.0</v>
      </c>
      <c r="B474" s="646" t="str">
        <f>IF('基本情報入力シート'!C499="","",'基本情報入力シート'!C499)</f>
        <v/>
      </c>
      <c r="C474" s="40"/>
      <c r="D474" s="40"/>
      <c r="E474" s="40"/>
      <c r="F474" s="40"/>
      <c r="G474" s="40"/>
      <c r="H474" s="40"/>
      <c r="I474" s="56"/>
      <c r="J474" s="647" t="str">
        <f>IF('基本情報入力シート'!M499="","",'基本情報入力シート'!M499)</f>
        <v/>
      </c>
      <c r="K474" s="647" t="str">
        <f>IF('基本情報入力シート'!R499="","",'基本情報入力シート'!R499)</f>
        <v/>
      </c>
      <c r="L474" s="647" t="str">
        <f>IF('基本情報入力シート'!W499="","",'基本情報入力シート'!W499)</f>
        <v/>
      </c>
      <c r="M474" s="647" t="str">
        <f>IF('基本情報入力シート'!X499="","",'基本情報入力シート'!X499)</f>
        <v/>
      </c>
      <c r="N474" s="648" t="str">
        <f>IF('基本情報入力シート'!Y499="","",'基本情報入力シート'!Y499)</f>
        <v/>
      </c>
      <c r="O474" s="649"/>
      <c r="P474" s="650"/>
      <c r="Q474" s="651"/>
      <c r="R474" s="56"/>
      <c r="S474" s="652" t="str">
        <f>IFERROR(ROUNDDOWN(Q474*VLOOKUP(N474,'【参考】数式用'!$AR$2:$AW$50,MATCH(P474,'【参考】数式用'!$AT$4:$AW$4)+2,FALSE)*0.5, 0), "")</f>
        <v/>
      </c>
      <c r="T474" s="653"/>
      <c r="U474" s="654" t="str">
        <f>IFERROR(IF(AG474&lt;&gt;"",Q474*VLOOKUP(N474,'【参考】数式用'!$AG$2:$AL$50,MATCH(P474,'【参考】数式用'!$AI$4:$AL$4,0)+2,0), ""), "")</f>
        <v/>
      </c>
      <c r="V474" s="655"/>
      <c r="W474" s="656"/>
      <c r="X474" s="41"/>
      <c r="Y474" s="657"/>
      <c r="Z474" s="658"/>
      <c r="AA474" s="654" t="str">
        <f>IFERROR(IF(Y474="ー", "", ROUNDDOWN(Z474*VLOOKUP(N474,'【参考】数式用'!$AR$2:$AW$50,MATCH(Y474,'【参考】数式用'!$AT$4:$AW$4)+2,FALSE)*0.5, 0)), "")</f>
        <v/>
      </c>
      <c r="AB474" s="659"/>
      <c r="AC474" s="651" t="str">
        <f>IFERROR(IF(AG474&lt;&gt;"",Z474*VLOOKUP(N474,'【参考】数式用'!$AG$2:$AL$50,MATCH(Y474,'【参考】数式用'!$AI$4:$AL$4,0)+2,0), ""), "")</f>
        <v/>
      </c>
      <c r="AD474" s="56"/>
      <c r="AE474" s="660"/>
      <c r="AF474" s="661"/>
      <c r="AG474" s="618" t="str">
        <f>IFERROR(VLOOKUP(O474, '【参考】数式用'!$AY$5:$AY$13, 1, FALSE), "")</f>
        <v/>
      </c>
      <c r="AH474" s="619" t="str">
        <f>IFERROR(VLOOKUP(N474, '【参考】数式用'!$BA$2:$BB$50, 2, FALSE), "")</f>
        <v/>
      </c>
      <c r="AI474" s="620" t="str">
        <f t="shared" si="1"/>
        <v/>
      </c>
      <c r="AJ474" s="621" t="str">
        <f t="shared" si="2"/>
        <v/>
      </c>
      <c r="AK474" s="622"/>
      <c r="AL474" s="622"/>
      <c r="AM474" s="514"/>
      <c r="AN474" s="514"/>
      <c r="AO474" s="514"/>
      <c r="AP474" s="514"/>
      <c r="AQ474" s="514"/>
      <c r="AR474" s="514"/>
      <c r="AS474" s="514"/>
      <c r="AT474" s="514"/>
      <c r="AU474" s="2"/>
      <c r="AV474" s="2"/>
      <c r="AW474" s="2"/>
      <c r="AX474" s="2"/>
      <c r="AY474" s="2"/>
      <c r="AZ474" s="2"/>
    </row>
    <row r="475" ht="30.0" customHeight="1">
      <c r="A475" s="645">
        <v>462.0</v>
      </c>
      <c r="B475" s="646" t="str">
        <f>IF('基本情報入力シート'!C500="","",'基本情報入力シート'!C500)</f>
        <v/>
      </c>
      <c r="C475" s="40"/>
      <c r="D475" s="40"/>
      <c r="E475" s="40"/>
      <c r="F475" s="40"/>
      <c r="G475" s="40"/>
      <c r="H475" s="40"/>
      <c r="I475" s="56"/>
      <c r="J475" s="647" t="str">
        <f>IF('基本情報入力シート'!M500="","",'基本情報入力シート'!M500)</f>
        <v/>
      </c>
      <c r="K475" s="647" t="str">
        <f>IF('基本情報入力シート'!R500="","",'基本情報入力シート'!R500)</f>
        <v/>
      </c>
      <c r="L475" s="647" t="str">
        <f>IF('基本情報入力シート'!W500="","",'基本情報入力シート'!W500)</f>
        <v/>
      </c>
      <c r="M475" s="647" t="str">
        <f>IF('基本情報入力シート'!X500="","",'基本情報入力シート'!X500)</f>
        <v/>
      </c>
      <c r="N475" s="648" t="str">
        <f>IF('基本情報入力シート'!Y500="","",'基本情報入力シート'!Y500)</f>
        <v/>
      </c>
      <c r="O475" s="649"/>
      <c r="P475" s="650"/>
      <c r="Q475" s="651"/>
      <c r="R475" s="56"/>
      <c r="S475" s="652" t="str">
        <f>IFERROR(ROUNDDOWN(Q475*VLOOKUP(N475,'【参考】数式用'!$AR$2:$AW$50,MATCH(P475,'【参考】数式用'!$AT$4:$AW$4)+2,FALSE)*0.5, 0), "")</f>
        <v/>
      </c>
      <c r="T475" s="653"/>
      <c r="U475" s="654" t="str">
        <f>IFERROR(IF(AG475&lt;&gt;"",Q475*VLOOKUP(N475,'【参考】数式用'!$AG$2:$AL$50,MATCH(P475,'【参考】数式用'!$AI$4:$AL$4,0)+2,0), ""), "")</f>
        <v/>
      </c>
      <c r="V475" s="655"/>
      <c r="W475" s="656"/>
      <c r="X475" s="41"/>
      <c r="Y475" s="657"/>
      <c r="Z475" s="658"/>
      <c r="AA475" s="654" t="str">
        <f>IFERROR(IF(Y475="ー", "", ROUNDDOWN(Z475*VLOOKUP(N475,'【参考】数式用'!$AR$2:$AW$50,MATCH(Y475,'【参考】数式用'!$AT$4:$AW$4)+2,FALSE)*0.5, 0)), "")</f>
        <v/>
      </c>
      <c r="AB475" s="659"/>
      <c r="AC475" s="651" t="str">
        <f>IFERROR(IF(AG475&lt;&gt;"",Z475*VLOOKUP(N475,'【参考】数式用'!$AG$2:$AL$50,MATCH(Y475,'【参考】数式用'!$AI$4:$AL$4,0)+2,0), ""), "")</f>
        <v/>
      </c>
      <c r="AD475" s="56"/>
      <c r="AE475" s="660"/>
      <c r="AF475" s="661"/>
      <c r="AG475" s="618" t="str">
        <f>IFERROR(VLOOKUP(O475, '【参考】数式用'!$AY$5:$AY$13, 1, FALSE), "")</f>
        <v/>
      </c>
      <c r="AH475" s="619" t="str">
        <f>IFERROR(VLOOKUP(N475, '【参考】数式用'!$BA$2:$BB$50, 2, FALSE), "")</f>
        <v/>
      </c>
      <c r="AI475" s="620" t="str">
        <f t="shared" si="1"/>
        <v/>
      </c>
      <c r="AJ475" s="621" t="str">
        <f t="shared" si="2"/>
        <v/>
      </c>
      <c r="AK475" s="622"/>
      <c r="AL475" s="622"/>
      <c r="AM475" s="514"/>
      <c r="AN475" s="514"/>
      <c r="AO475" s="514"/>
      <c r="AP475" s="514"/>
      <c r="AQ475" s="514"/>
      <c r="AR475" s="514"/>
      <c r="AS475" s="514"/>
      <c r="AT475" s="514"/>
      <c r="AU475" s="2"/>
      <c r="AV475" s="2"/>
      <c r="AW475" s="2"/>
      <c r="AX475" s="2"/>
      <c r="AY475" s="2"/>
      <c r="AZ475" s="2"/>
    </row>
    <row r="476" ht="30.0" customHeight="1">
      <c r="A476" s="645">
        <v>463.0</v>
      </c>
      <c r="B476" s="646" t="str">
        <f>IF('基本情報入力シート'!C501="","",'基本情報入力シート'!C501)</f>
        <v/>
      </c>
      <c r="C476" s="40"/>
      <c r="D476" s="40"/>
      <c r="E476" s="40"/>
      <c r="F476" s="40"/>
      <c r="G476" s="40"/>
      <c r="H476" s="40"/>
      <c r="I476" s="56"/>
      <c r="J476" s="647" t="str">
        <f>IF('基本情報入力シート'!M501="","",'基本情報入力シート'!M501)</f>
        <v/>
      </c>
      <c r="K476" s="647" t="str">
        <f>IF('基本情報入力シート'!R501="","",'基本情報入力シート'!R501)</f>
        <v/>
      </c>
      <c r="L476" s="647" t="str">
        <f>IF('基本情報入力シート'!W501="","",'基本情報入力シート'!W501)</f>
        <v/>
      </c>
      <c r="M476" s="647" t="str">
        <f>IF('基本情報入力シート'!X501="","",'基本情報入力シート'!X501)</f>
        <v/>
      </c>
      <c r="N476" s="648" t="str">
        <f>IF('基本情報入力シート'!Y501="","",'基本情報入力シート'!Y501)</f>
        <v/>
      </c>
      <c r="O476" s="649"/>
      <c r="P476" s="650"/>
      <c r="Q476" s="651"/>
      <c r="R476" s="56"/>
      <c r="S476" s="652" t="str">
        <f>IFERROR(ROUNDDOWN(Q476*VLOOKUP(N476,'【参考】数式用'!$AR$2:$AW$50,MATCH(P476,'【参考】数式用'!$AT$4:$AW$4)+2,FALSE)*0.5, 0), "")</f>
        <v/>
      </c>
      <c r="T476" s="653"/>
      <c r="U476" s="654" t="str">
        <f>IFERROR(IF(AG476&lt;&gt;"",Q476*VLOOKUP(N476,'【参考】数式用'!$AG$2:$AL$50,MATCH(P476,'【参考】数式用'!$AI$4:$AL$4,0)+2,0), ""), "")</f>
        <v/>
      </c>
      <c r="V476" s="655"/>
      <c r="W476" s="656"/>
      <c r="X476" s="41"/>
      <c r="Y476" s="657"/>
      <c r="Z476" s="658"/>
      <c r="AA476" s="654" t="str">
        <f>IFERROR(IF(Y476="ー", "", ROUNDDOWN(Z476*VLOOKUP(N476,'【参考】数式用'!$AR$2:$AW$50,MATCH(Y476,'【参考】数式用'!$AT$4:$AW$4)+2,FALSE)*0.5, 0)), "")</f>
        <v/>
      </c>
      <c r="AB476" s="659"/>
      <c r="AC476" s="651" t="str">
        <f>IFERROR(IF(AG476&lt;&gt;"",Z476*VLOOKUP(N476,'【参考】数式用'!$AG$2:$AL$50,MATCH(Y476,'【参考】数式用'!$AI$4:$AL$4,0)+2,0), ""), "")</f>
        <v/>
      </c>
      <c r="AD476" s="56"/>
      <c r="AE476" s="660"/>
      <c r="AF476" s="661"/>
      <c r="AG476" s="618" t="str">
        <f>IFERROR(VLOOKUP(O476, '【参考】数式用'!$AY$5:$AY$13, 1, FALSE), "")</f>
        <v/>
      </c>
      <c r="AH476" s="619" t="str">
        <f>IFERROR(VLOOKUP(N476, '【参考】数式用'!$BA$2:$BB$50, 2, FALSE), "")</f>
        <v/>
      </c>
      <c r="AI476" s="620" t="str">
        <f t="shared" si="1"/>
        <v/>
      </c>
      <c r="AJ476" s="621" t="str">
        <f t="shared" si="2"/>
        <v/>
      </c>
      <c r="AK476" s="622"/>
      <c r="AL476" s="622"/>
      <c r="AM476" s="514"/>
      <c r="AN476" s="514"/>
      <c r="AO476" s="514"/>
      <c r="AP476" s="514"/>
      <c r="AQ476" s="514"/>
      <c r="AR476" s="514"/>
      <c r="AS476" s="514"/>
      <c r="AT476" s="514"/>
      <c r="AU476" s="2"/>
      <c r="AV476" s="2"/>
      <c r="AW476" s="2"/>
      <c r="AX476" s="2"/>
      <c r="AY476" s="2"/>
      <c r="AZ476" s="2"/>
    </row>
    <row r="477" ht="30.0" customHeight="1">
      <c r="A477" s="645">
        <v>464.0</v>
      </c>
      <c r="B477" s="646" t="str">
        <f>IF('基本情報入力シート'!C502="","",'基本情報入力シート'!C502)</f>
        <v/>
      </c>
      <c r="C477" s="40"/>
      <c r="D477" s="40"/>
      <c r="E477" s="40"/>
      <c r="F477" s="40"/>
      <c r="G477" s="40"/>
      <c r="H477" s="40"/>
      <c r="I477" s="56"/>
      <c r="J477" s="647" t="str">
        <f>IF('基本情報入力シート'!M502="","",'基本情報入力シート'!M502)</f>
        <v/>
      </c>
      <c r="K477" s="647" t="str">
        <f>IF('基本情報入力シート'!R502="","",'基本情報入力シート'!R502)</f>
        <v/>
      </c>
      <c r="L477" s="647" t="str">
        <f>IF('基本情報入力シート'!W502="","",'基本情報入力シート'!W502)</f>
        <v/>
      </c>
      <c r="M477" s="647" t="str">
        <f>IF('基本情報入力シート'!X502="","",'基本情報入力シート'!X502)</f>
        <v/>
      </c>
      <c r="N477" s="648" t="str">
        <f>IF('基本情報入力シート'!Y502="","",'基本情報入力シート'!Y502)</f>
        <v/>
      </c>
      <c r="O477" s="649"/>
      <c r="P477" s="650"/>
      <c r="Q477" s="651"/>
      <c r="R477" s="56"/>
      <c r="S477" s="652" t="str">
        <f>IFERROR(ROUNDDOWN(Q477*VLOOKUP(N477,'【参考】数式用'!$AR$2:$AW$50,MATCH(P477,'【参考】数式用'!$AT$4:$AW$4)+2,FALSE)*0.5, 0), "")</f>
        <v/>
      </c>
      <c r="T477" s="653"/>
      <c r="U477" s="654" t="str">
        <f>IFERROR(IF(AG477&lt;&gt;"",Q477*VLOOKUP(N477,'【参考】数式用'!$AG$2:$AL$50,MATCH(P477,'【参考】数式用'!$AI$4:$AL$4,0)+2,0), ""), "")</f>
        <v/>
      </c>
      <c r="V477" s="655"/>
      <c r="W477" s="656"/>
      <c r="X477" s="41"/>
      <c r="Y477" s="657"/>
      <c r="Z477" s="658"/>
      <c r="AA477" s="654" t="str">
        <f>IFERROR(IF(Y477="ー", "", ROUNDDOWN(Z477*VLOOKUP(N477,'【参考】数式用'!$AR$2:$AW$50,MATCH(Y477,'【参考】数式用'!$AT$4:$AW$4)+2,FALSE)*0.5, 0)), "")</f>
        <v/>
      </c>
      <c r="AB477" s="659"/>
      <c r="AC477" s="651" t="str">
        <f>IFERROR(IF(AG477&lt;&gt;"",Z477*VLOOKUP(N477,'【参考】数式用'!$AG$2:$AL$50,MATCH(Y477,'【参考】数式用'!$AI$4:$AL$4,0)+2,0), ""), "")</f>
        <v/>
      </c>
      <c r="AD477" s="56"/>
      <c r="AE477" s="660"/>
      <c r="AF477" s="661"/>
      <c r="AG477" s="618" t="str">
        <f>IFERROR(VLOOKUP(O477, '【参考】数式用'!$AY$5:$AY$13, 1, FALSE), "")</f>
        <v/>
      </c>
      <c r="AH477" s="619" t="str">
        <f>IFERROR(VLOOKUP(N477, '【参考】数式用'!$BA$2:$BB$50, 2, FALSE), "")</f>
        <v/>
      </c>
      <c r="AI477" s="620" t="str">
        <f t="shared" si="1"/>
        <v/>
      </c>
      <c r="AJ477" s="621" t="str">
        <f t="shared" si="2"/>
        <v/>
      </c>
      <c r="AK477" s="622"/>
      <c r="AL477" s="622"/>
      <c r="AM477" s="514"/>
      <c r="AN477" s="514"/>
      <c r="AO477" s="514"/>
      <c r="AP477" s="514"/>
      <c r="AQ477" s="514"/>
      <c r="AR477" s="514"/>
      <c r="AS477" s="514"/>
      <c r="AT477" s="514"/>
      <c r="AU477" s="2"/>
      <c r="AV477" s="2"/>
      <c r="AW477" s="2"/>
      <c r="AX477" s="2"/>
      <c r="AY477" s="2"/>
      <c r="AZ477" s="2"/>
    </row>
    <row r="478" ht="30.0" customHeight="1">
      <c r="A478" s="645">
        <v>465.0</v>
      </c>
      <c r="B478" s="646" t="str">
        <f>IF('基本情報入力シート'!C503="","",'基本情報入力シート'!C503)</f>
        <v/>
      </c>
      <c r="C478" s="40"/>
      <c r="D478" s="40"/>
      <c r="E478" s="40"/>
      <c r="F478" s="40"/>
      <c r="G478" s="40"/>
      <c r="H478" s="40"/>
      <c r="I478" s="56"/>
      <c r="J478" s="647" t="str">
        <f>IF('基本情報入力シート'!M503="","",'基本情報入力シート'!M503)</f>
        <v/>
      </c>
      <c r="K478" s="647" t="str">
        <f>IF('基本情報入力シート'!R503="","",'基本情報入力シート'!R503)</f>
        <v/>
      </c>
      <c r="L478" s="647" t="str">
        <f>IF('基本情報入力シート'!W503="","",'基本情報入力シート'!W503)</f>
        <v/>
      </c>
      <c r="M478" s="647" t="str">
        <f>IF('基本情報入力シート'!X503="","",'基本情報入力シート'!X503)</f>
        <v/>
      </c>
      <c r="N478" s="648" t="str">
        <f>IF('基本情報入力シート'!Y503="","",'基本情報入力シート'!Y503)</f>
        <v/>
      </c>
      <c r="O478" s="649"/>
      <c r="P478" s="650"/>
      <c r="Q478" s="651"/>
      <c r="R478" s="56"/>
      <c r="S478" s="652" t="str">
        <f>IFERROR(ROUNDDOWN(Q478*VLOOKUP(N478,'【参考】数式用'!$AR$2:$AW$50,MATCH(P478,'【参考】数式用'!$AT$4:$AW$4)+2,FALSE)*0.5, 0), "")</f>
        <v/>
      </c>
      <c r="T478" s="653"/>
      <c r="U478" s="654" t="str">
        <f>IFERROR(IF(AG478&lt;&gt;"",Q478*VLOOKUP(N478,'【参考】数式用'!$AG$2:$AL$50,MATCH(P478,'【参考】数式用'!$AI$4:$AL$4,0)+2,0), ""), "")</f>
        <v/>
      </c>
      <c r="V478" s="655"/>
      <c r="W478" s="656"/>
      <c r="X478" s="41"/>
      <c r="Y478" s="657"/>
      <c r="Z478" s="658"/>
      <c r="AA478" s="654" t="str">
        <f>IFERROR(IF(Y478="ー", "", ROUNDDOWN(Z478*VLOOKUP(N478,'【参考】数式用'!$AR$2:$AW$50,MATCH(Y478,'【参考】数式用'!$AT$4:$AW$4)+2,FALSE)*0.5, 0)), "")</f>
        <v/>
      </c>
      <c r="AB478" s="659"/>
      <c r="AC478" s="651" t="str">
        <f>IFERROR(IF(AG478&lt;&gt;"",Z478*VLOOKUP(N478,'【参考】数式用'!$AG$2:$AL$50,MATCH(Y478,'【参考】数式用'!$AI$4:$AL$4,0)+2,0), ""), "")</f>
        <v/>
      </c>
      <c r="AD478" s="56"/>
      <c r="AE478" s="660"/>
      <c r="AF478" s="661"/>
      <c r="AG478" s="618" t="str">
        <f>IFERROR(VLOOKUP(O478, '【参考】数式用'!$AY$5:$AY$13, 1, FALSE), "")</f>
        <v/>
      </c>
      <c r="AH478" s="619" t="str">
        <f>IFERROR(VLOOKUP(N478, '【参考】数式用'!$BA$2:$BB$50, 2, FALSE), "")</f>
        <v/>
      </c>
      <c r="AI478" s="620" t="str">
        <f t="shared" si="1"/>
        <v/>
      </c>
      <c r="AJ478" s="621" t="str">
        <f t="shared" si="2"/>
        <v/>
      </c>
      <c r="AK478" s="622"/>
      <c r="AL478" s="622"/>
      <c r="AM478" s="514"/>
      <c r="AN478" s="514"/>
      <c r="AO478" s="514"/>
      <c r="AP478" s="514"/>
      <c r="AQ478" s="514"/>
      <c r="AR478" s="514"/>
      <c r="AS478" s="514"/>
      <c r="AT478" s="514"/>
      <c r="AU478" s="2"/>
      <c r="AV478" s="2"/>
      <c r="AW478" s="2"/>
      <c r="AX478" s="2"/>
      <c r="AY478" s="2"/>
      <c r="AZ478" s="2"/>
    </row>
    <row r="479" ht="30.0" customHeight="1">
      <c r="A479" s="645">
        <v>466.0</v>
      </c>
      <c r="B479" s="646" t="str">
        <f>IF('基本情報入力シート'!C504="","",'基本情報入力シート'!C504)</f>
        <v/>
      </c>
      <c r="C479" s="40"/>
      <c r="D479" s="40"/>
      <c r="E479" s="40"/>
      <c r="F479" s="40"/>
      <c r="G479" s="40"/>
      <c r="H479" s="40"/>
      <c r="I479" s="56"/>
      <c r="J479" s="647" t="str">
        <f>IF('基本情報入力シート'!M504="","",'基本情報入力シート'!M504)</f>
        <v/>
      </c>
      <c r="K479" s="647" t="str">
        <f>IF('基本情報入力シート'!R504="","",'基本情報入力シート'!R504)</f>
        <v/>
      </c>
      <c r="L479" s="647" t="str">
        <f>IF('基本情報入力シート'!W504="","",'基本情報入力シート'!W504)</f>
        <v/>
      </c>
      <c r="M479" s="647" t="str">
        <f>IF('基本情報入力シート'!X504="","",'基本情報入力シート'!X504)</f>
        <v/>
      </c>
      <c r="N479" s="648" t="str">
        <f>IF('基本情報入力シート'!Y504="","",'基本情報入力シート'!Y504)</f>
        <v/>
      </c>
      <c r="O479" s="649"/>
      <c r="P479" s="650"/>
      <c r="Q479" s="651"/>
      <c r="R479" s="56"/>
      <c r="S479" s="652" t="str">
        <f>IFERROR(ROUNDDOWN(Q479*VLOOKUP(N479,'【参考】数式用'!$AR$2:$AW$50,MATCH(P479,'【参考】数式用'!$AT$4:$AW$4)+2,FALSE)*0.5, 0), "")</f>
        <v/>
      </c>
      <c r="T479" s="653"/>
      <c r="U479" s="654" t="str">
        <f>IFERROR(IF(AG479&lt;&gt;"",Q479*VLOOKUP(N479,'【参考】数式用'!$AG$2:$AL$50,MATCH(P479,'【参考】数式用'!$AI$4:$AL$4,0)+2,0), ""), "")</f>
        <v/>
      </c>
      <c r="V479" s="655"/>
      <c r="W479" s="656"/>
      <c r="X479" s="41"/>
      <c r="Y479" s="657"/>
      <c r="Z479" s="658"/>
      <c r="AA479" s="654" t="str">
        <f>IFERROR(IF(Y479="ー", "", ROUNDDOWN(Z479*VLOOKUP(N479,'【参考】数式用'!$AR$2:$AW$50,MATCH(Y479,'【参考】数式用'!$AT$4:$AW$4)+2,FALSE)*0.5, 0)), "")</f>
        <v/>
      </c>
      <c r="AB479" s="659"/>
      <c r="AC479" s="651" t="str">
        <f>IFERROR(IF(AG479&lt;&gt;"",Z479*VLOOKUP(N479,'【参考】数式用'!$AG$2:$AL$50,MATCH(Y479,'【参考】数式用'!$AI$4:$AL$4,0)+2,0), ""), "")</f>
        <v/>
      </c>
      <c r="AD479" s="56"/>
      <c r="AE479" s="660"/>
      <c r="AF479" s="661"/>
      <c r="AG479" s="618" t="str">
        <f>IFERROR(VLOOKUP(O479, '【参考】数式用'!$AY$5:$AY$13, 1, FALSE), "")</f>
        <v/>
      </c>
      <c r="AH479" s="619" t="str">
        <f>IFERROR(VLOOKUP(N479, '【参考】数式用'!$BA$2:$BB$50, 2, FALSE), "")</f>
        <v/>
      </c>
      <c r="AI479" s="620" t="str">
        <f t="shared" si="1"/>
        <v/>
      </c>
      <c r="AJ479" s="621" t="str">
        <f t="shared" si="2"/>
        <v/>
      </c>
      <c r="AK479" s="622"/>
      <c r="AL479" s="622"/>
      <c r="AM479" s="514"/>
      <c r="AN479" s="514"/>
      <c r="AO479" s="514"/>
      <c r="AP479" s="514"/>
      <c r="AQ479" s="514"/>
      <c r="AR479" s="514"/>
      <c r="AS479" s="514"/>
      <c r="AT479" s="514"/>
      <c r="AU479" s="2"/>
      <c r="AV479" s="2"/>
      <c r="AW479" s="2"/>
      <c r="AX479" s="2"/>
      <c r="AY479" s="2"/>
      <c r="AZ479" s="2"/>
    </row>
    <row r="480" ht="30.0" customHeight="1">
      <c r="A480" s="645">
        <v>467.0</v>
      </c>
      <c r="B480" s="646" t="str">
        <f>IF('基本情報入力シート'!C505="","",'基本情報入力シート'!C505)</f>
        <v/>
      </c>
      <c r="C480" s="40"/>
      <c r="D480" s="40"/>
      <c r="E480" s="40"/>
      <c r="F480" s="40"/>
      <c r="G480" s="40"/>
      <c r="H480" s="40"/>
      <c r="I480" s="56"/>
      <c r="J480" s="647" t="str">
        <f>IF('基本情報入力シート'!M505="","",'基本情報入力シート'!M505)</f>
        <v/>
      </c>
      <c r="K480" s="647" t="str">
        <f>IF('基本情報入力シート'!R505="","",'基本情報入力シート'!R505)</f>
        <v/>
      </c>
      <c r="L480" s="647" t="str">
        <f>IF('基本情報入力シート'!W505="","",'基本情報入力シート'!W505)</f>
        <v/>
      </c>
      <c r="M480" s="647" t="str">
        <f>IF('基本情報入力シート'!X505="","",'基本情報入力シート'!X505)</f>
        <v/>
      </c>
      <c r="N480" s="648" t="str">
        <f>IF('基本情報入力シート'!Y505="","",'基本情報入力シート'!Y505)</f>
        <v/>
      </c>
      <c r="O480" s="649"/>
      <c r="P480" s="650"/>
      <c r="Q480" s="651"/>
      <c r="R480" s="56"/>
      <c r="S480" s="652" t="str">
        <f>IFERROR(ROUNDDOWN(Q480*VLOOKUP(N480,'【参考】数式用'!$AR$2:$AW$50,MATCH(P480,'【参考】数式用'!$AT$4:$AW$4)+2,FALSE)*0.5, 0), "")</f>
        <v/>
      </c>
      <c r="T480" s="653"/>
      <c r="U480" s="654" t="str">
        <f>IFERROR(IF(AG480&lt;&gt;"",Q480*VLOOKUP(N480,'【参考】数式用'!$AG$2:$AL$50,MATCH(P480,'【参考】数式用'!$AI$4:$AL$4,0)+2,0), ""), "")</f>
        <v/>
      </c>
      <c r="V480" s="655"/>
      <c r="W480" s="656"/>
      <c r="X480" s="41"/>
      <c r="Y480" s="657"/>
      <c r="Z480" s="658"/>
      <c r="AA480" s="654" t="str">
        <f>IFERROR(IF(Y480="ー", "", ROUNDDOWN(Z480*VLOOKUP(N480,'【参考】数式用'!$AR$2:$AW$50,MATCH(Y480,'【参考】数式用'!$AT$4:$AW$4)+2,FALSE)*0.5, 0)), "")</f>
        <v/>
      </c>
      <c r="AB480" s="659"/>
      <c r="AC480" s="651" t="str">
        <f>IFERROR(IF(AG480&lt;&gt;"",Z480*VLOOKUP(N480,'【参考】数式用'!$AG$2:$AL$50,MATCH(Y480,'【参考】数式用'!$AI$4:$AL$4,0)+2,0), ""), "")</f>
        <v/>
      </c>
      <c r="AD480" s="56"/>
      <c r="AE480" s="660"/>
      <c r="AF480" s="661"/>
      <c r="AG480" s="618" t="str">
        <f>IFERROR(VLOOKUP(O480, '【参考】数式用'!$AY$5:$AY$13, 1, FALSE), "")</f>
        <v/>
      </c>
      <c r="AH480" s="619" t="str">
        <f>IFERROR(VLOOKUP(N480, '【参考】数式用'!$BA$2:$BB$50, 2, FALSE), "")</f>
        <v/>
      </c>
      <c r="AI480" s="620" t="str">
        <f t="shared" si="1"/>
        <v/>
      </c>
      <c r="AJ480" s="621" t="str">
        <f t="shared" si="2"/>
        <v/>
      </c>
      <c r="AK480" s="622"/>
      <c r="AL480" s="622"/>
      <c r="AM480" s="514"/>
      <c r="AN480" s="514"/>
      <c r="AO480" s="514"/>
      <c r="AP480" s="514"/>
      <c r="AQ480" s="514"/>
      <c r="AR480" s="514"/>
      <c r="AS480" s="514"/>
      <c r="AT480" s="514"/>
      <c r="AU480" s="2"/>
      <c r="AV480" s="2"/>
      <c r="AW480" s="2"/>
      <c r="AX480" s="2"/>
      <c r="AY480" s="2"/>
      <c r="AZ480" s="2"/>
    </row>
    <row r="481" ht="30.0" customHeight="1">
      <c r="A481" s="645">
        <v>468.0</v>
      </c>
      <c r="B481" s="646" t="str">
        <f>IF('基本情報入力シート'!C506="","",'基本情報入力シート'!C506)</f>
        <v/>
      </c>
      <c r="C481" s="40"/>
      <c r="D481" s="40"/>
      <c r="E481" s="40"/>
      <c r="F481" s="40"/>
      <c r="G481" s="40"/>
      <c r="H481" s="40"/>
      <c r="I481" s="56"/>
      <c r="J481" s="647" t="str">
        <f>IF('基本情報入力シート'!M506="","",'基本情報入力シート'!M506)</f>
        <v/>
      </c>
      <c r="K481" s="647" t="str">
        <f>IF('基本情報入力シート'!R506="","",'基本情報入力シート'!R506)</f>
        <v/>
      </c>
      <c r="L481" s="647" t="str">
        <f>IF('基本情報入力シート'!W506="","",'基本情報入力シート'!W506)</f>
        <v/>
      </c>
      <c r="M481" s="647" t="str">
        <f>IF('基本情報入力シート'!X506="","",'基本情報入力シート'!X506)</f>
        <v/>
      </c>
      <c r="N481" s="648" t="str">
        <f>IF('基本情報入力シート'!Y506="","",'基本情報入力シート'!Y506)</f>
        <v/>
      </c>
      <c r="O481" s="649"/>
      <c r="P481" s="650"/>
      <c r="Q481" s="651"/>
      <c r="R481" s="56"/>
      <c r="S481" s="652" t="str">
        <f>IFERROR(ROUNDDOWN(Q481*VLOOKUP(N481,'【参考】数式用'!$AR$2:$AW$50,MATCH(P481,'【参考】数式用'!$AT$4:$AW$4)+2,FALSE)*0.5, 0), "")</f>
        <v/>
      </c>
      <c r="T481" s="653"/>
      <c r="U481" s="654" t="str">
        <f>IFERROR(IF(AG481&lt;&gt;"",Q481*VLOOKUP(N481,'【参考】数式用'!$AG$2:$AL$50,MATCH(P481,'【参考】数式用'!$AI$4:$AL$4,0)+2,0), ""), "")</f>
        <v/>
      </c>
      <c r="V481" s="655"/>
      <c r="W481" s="656"/>
      <c r="X481" s="41"/>
      <c r="Y481" s="657"/>
      <c r="Z481" s="658"/>
      <c r="AA481" s="654" t="str">
        <f>IFERROR(IF(Y481="ー", "", ROUNDDOWN(Z481*VLOOKUP(N481,'【参考】数式用'!$AR$2:$AW$50,MATCH(Y481,'【参考】数式用'!$AT$4:$AW$4)+2,FALSE)*0.5, 0)), "")</f>
        <v/>
      </c>
      <c r="AB481" s="659"/>
      <c r="AC481" s="651" t="str">
        <f>IFERROR(IF(AG481&lt;&gt;"",Z481*VLOOKUP(N481,'【参考】数式用'!$AG$2:$AL$50,MATCH(Y481,'【参考】数式用'!$AI$4:$AL$4,0)+2,0), ""), "")</f>
        <v/>
      </c>
      <c r="AD481" s="56"/>
      <c r="AE481" s="660"/>
      <c r="AF481" s="661"/>
      <c r="AG481" s="618" t="str">
        <f>IFERROR(VLOOKUP(O481, '【参考】数式用'!$AY$5:$AY$13, 1, FALSE), "")</f>
        <v/>
      </c>
      <c r="AH481" s="619" t="str">
        <f>IFERROR(VLOOKUP(N481, '【参考】数式用'!$BA$2:$BB$50, 2, FALSE), "")</f>
        <v/>
      </c>
      <c r="AI481" s="620" t="str">
        <f t="shared" si="1"/>
        <v/>
      </c>
      <c r="AJ481" s="621" t="str">
        <f t="shared" si="2"/>
        <v/>
      </c>
      <c r="AK481" s="622"/>
      <c r="AL481" s="622"/>
      <c r="AM481" s="514"/>
      <c r="AN481" s="514"/>
      <c r="AO481" s="514"/>
      <c r="AP481" s="514"/>
      <c r="AQ481" s="514"/>
      <c r="AR481" s="514"/>
      <c r="AS481" s="514"/>
      <c r="AT481" s="514"/>
      <c r="AU481" s="2"/>
      <c r="AV481" s="2"/>
      <c r="AW481" s="2"/>
      <c r="AX481" s="2"/>
      <c r="AY481" s="2"/>
      <c r="AZ481" s="2"/>
    </row>
    <row r="482" ht="30.0" customHeight="1">
      <c r="A482" s="645">
        <v>469.0</v>
      </c>
      <c r="B482" s="646" t="str">
        <f>IF('基本情報入力シート'!C507="","",'基本情報入力シート'!C507)</f>
        <v/>
      </c>
      <c r="C482" s="40"/>
      <c r="D482" s="40"/>
      <c r="E482" s="40"/>
      <c r="F482" s="40"/>
      <c r="G482" s="40"/>
      <c r="H482" s="40"/>
      <c r="I482" s="56"/>
      <c r="J482" s="647" t="str">
        <f>IF('基本情報入力シート'!M507="","",'基本情報入力シート'!M507)</f>
        <v/>
      </c>
      <c r="K482" s="647" t="str">
        <f>IF('基本情報入力シート'!R507="","",'基本情報入力シート'!R507)</f>
        <v/>
      </c>
      <c r="L482" s="647" t="str">
        <f>IF('基本情報入力シート'!W507="","",'基本情報入力シート'!W507)</f>
        <v/>
      </c>
      <c r="M482" s="647" t="str">
        <f>IF('基本情報入力シート'!X507="","",'基本情報入力シート'!X507)</f>
        <v/>
      </c>
      <c r="N482" s="648" t="str">
        <f>IF('基本情報入力シート'!Y507="","",'基本情報入力シート'!Y507)</f>
        <v/>
      </c>
      <c r="O482" s="649"/>
      <c r="P482" s="650"/>
      <c r="Q482" s="651"/>
      <c r="R482" s="56"/>
      <c r="S482" s="652" t="str">
        <f>IFERROR(ROUNDDOWN(Q482*VLOOKUP(N482,'【参考】数式用'!$AR$2:$AW$50,MATCH(P482,'【参考】数式用'!$AT$4:$AW$4)+2,FALSE)*0.5, 0), "")</f>
        <v/>
      </c>
      <c r="T482" s="653"/>
      <c r="U482" s="654" t="str">
        <f>IFERROR(IF(AG482&lt;&gt;"",Q482*VLOOKUP(N482,'【参考】数式用'!$AG$2:$AL$50,MATCH(P482,'【参考】数式用'!$AI$4:$AL$4,0)+2,0), ""), "")</f>
        <v/>
      </c>
      <c r="V482" s="655"/>
      <c r="W482" s="656"/>
      <c r="X482" s="41"/>
      <c r="Y482" s="657"/>
      <c r="Z482" s="658"/>
      <c r="AA482" s="654" t="str">
        <f>IFERROR(IF(Y482="ー", "", ROUNDDOWN(Z482*VLOOKUP(N482,'【参考】数式用'!$AR$2:$AW$50,MATCH(Y482,'【参考】数式用'!$AT$4:$AW$4)+2,FALSE)*0.5, 0)), "")</f>
        <v/>
      </c>
      <c r="AB482" s="659"/>
      <c r="AC482" s="651" t="str">
        <f>IFERROR(IF(AG482&lt;&gt;"",Z482*VLOOKUP(N482,'【参考】数式用'!$AG$2:$AL$50,MATCH(Y482,'【参考】数式用'!$AI$4:$AL$4,0)+2,0), ""), "")</f>
        <v/>
      </c>
      <c r="AD482" s="56"/>
      <c r="AE482" s="660"/>
      <c r="AF482" s="661"/>
      <c r="AG482" s="618" t="str">
        <f>IFERROR(VLOOKUP(O482, '【参考】数式用'!$AY$5:$AY$13, 1, FALSE), "")</f>
        <v/>
      </c>
      <c r="AH482" s="619" t="str">
        <f>IFERROR(VLOOKUP(N482, '【参考】数式用'!$BA$2:$BB$50, 2, FALSE), "")</f>
        <v/>
      </c>
      <c r="AI482" s="620" t="str">
        <f t="shared" si="1"/>
        <v/>
      </c>
      <c r="AJ482" s="621" t="str">
        <f t="shared" si="2"/>
        <v/>
      </c>
      <c r="AK482" s="622"/>
      <c r="AL482" s="622"/>
      <c r="AM482" s="514"/>
      <c r="AN482" s="514"/>
      <c r="AO482" s="514"/>
      <c r="AP482" s="514"/>
      <c r="AQ482" s="514"/>
      <c r="AR482" s="514"/>
      <c r="AS482" s="514"/>
      <c r="AT482" s="514"/>
      <c r="AU482" s="2"/>
      <c r="AV482" s="2"/>
      <c r="AW482" s="2"/>
      <c r="AX482" s="2"/>
      <c r="AY482" s="2"/>
      <c r="AZ482" s="2"/>
    </row>
    <row r="483" ht="30.0" customHeight="1">
      <c r="A483" s="645">
        <v>470.0</v>
      </c>
      <c r="B483" s="646" t="str">
        <f>IF('基本情報入力シート'!C508="","",'基本情報入力シート'!C508)</f>
        <v/>
      </c>
      <c r="C483" s="40"/>
      <c r="D483" s="40"/>
      <c r="E483" s="40"/>
      <c r="F483" s="40"/>
      <c r="G483" s="40"/>
      <c r="H483" s="40"/>
      <c r="I483" s="56"/>
      <c r="J483" s="647" t="str">
        <f>IF('基本情報入力シート'!M508="","",'基本情報入力シート'!M508)</f>
        <v/>
      </c>
      <c r="K483" s="647" t="str">
        <f>IF('基本情報入力シート'!R508="","",'基本情報入力シート'!R508)</f>
        <v/>
      </c>
      <c r="L483" s="647" t="str">
        <f>IF('基本情報入力シート'!W508="","",'基本情報入力シート'!W508)</f>
        <v/>
      </c>
      <c r="M483" s="647" t="str">
        <f>IF('基本情報入力シート'!X508="","",'基本情報入力シート'!X508)</f>
        <v/>
      </c>
      <c r="N483" s="648" t="str">
        <f>IF('基本情報入力シート'!Y508="","",'基本情報入力シート'!Y508)</f>
        <v/>
      </c>
      <c r="O483" s="649"/>
      <c r="P483" s="650"/>
      <c r="Q483" s="651"/>
      <c r="R483" s="56"/>
      <c r="S483" s="652" t="str">
        <f>IFERROR(ROUNDDOWN(Q483*VLOOKUP(N483,'【参考】数式用'!$AR$2:$AW$50,MATCH(P483,'【参考】数式用'!$AT$4:$AW$4)+2,FALSE)*0.5, 0), "")</f>
        <v/>
      </c>
      <c r="T483" s="653"/>
      <c r="U483" s="654" t="str">
        <f>IFERROR(IF(AG483&lt;&gt;"",Q483*VLOOKUP(N483,'【参考】数式用'!$AG$2:$AL$50,MATCH(P483,'【参考】数式用'!$AI$4:$AL$4,0)+2,0), ""), "")</f>
        <v/>
      </c>
      <c r="V483" s="655"/>
      <c r="W483" s="656"/>
      <c r="X483" s="41"/>
      <c r="Y483" s="657"/>
      <c r="Z483" s="658"/>
      <c r="AA483" s="654" t="str">
        <f>IFERROR(IF(Y483="ー", "", ROUNDDOWN(Z483*VLOOKUP(N483,'【参考】数式用'!$AR$2:$AW$50,MATCH(Y483,'【参考】数式用'!$AT$4:$AW$4)+2,FALSE)*0.5, 0)), "")</f>
        <v/>
      </c>
      <c r="AB483" s="659"/>
      <c r="AC483" s="651" t="str">
        <f>IFERROR(IF(AG483&lt;&gt;"",Z483*VLOOKUP(N483,'【参考】数式用'!$AG$2:$AL$50,MATCH(Y483,'【参考】数式用'!$AI$4:$AL$4,0)+2,0), ""), "")</f>
        <v/>
      </c>
      <c r="AD483" s="56"/>
      <c r="AE483" s="660"/>
      <c r="AF483" s="661"/>
      <c r="AG483" s="618" t="str">
        <f>IFERROR(VLOOKUP(O483, '【参考】数式用'!$AY$5:$AY$13, 1, FALSE), "")</f>
        <v/>
      </c>
      <c r="AH483" s="619" t="str">
        <f>IFERROR(VLOOKUP(N483, '【参考】数式用'!$BA$2:$BB$50, 2, FALSE), "")</f>
        <v/>
      </c>
      <c r="AI483" s="620" t="str">
        <f t="shared" si="1"/>
        <v/>
      </c>
      <c r="AJ483" s="621" t="str">
        <f t="shared" si="2"/>
        <v/>
      </c>
      <c r="AK483" s="622"/>
      <c r="AL483" s="622"/>
      <c r="AM483" s="514"/>
      <c r="AN483" s="514"/>
      <c r="AO483" s="514"/>
      <c r="AP483" s="514"/>
      <c r="AQ483" s="514"/>
      <c r="AR483" s="514"/>
      <c r="AS483" s="514"/>
      <c r="AT483" s="514"/>
      <c r="AU483" s="2"/>
      <c r="AV483" s="2"/>
      <c r="AW483" s="2"/>
      <c r="AX483" s="2"/>
      <c r="AY483" s="2"/>
      <c r="AZ483" s="2"/>
    </row>
    <row r="484" ht="30.0" customHeight="1">
      <c r="A484" s="645">
        <v>471.0</v>
      </c>
      <c r="B484" s="646" t="str">
        <f>IF('基本情報入力シート'!C509="","",'基本情報入力シート'!C509)</f>
        <v/>
      </c>
      <c r="C484" s="40"/>
      <c r="D484" s="40"/>
      <c r="E484" s="40"/>
      <c r="F484" s="40"/>
      <c r="G484" s="40"/>
      <c r="H484" s="40"/>
      <c r="I484" s="56"/>
      <c r="J484" s="647" t="str">
        <f>IF('基本情報入力シート'!M509="","",'基本情報入力シート'!M509)</f>
        <v/>
      </c>
      <c r="K484" s="647" t="str">
        <f>IF('基本情報入力シート'!R509="","",'基本情報入力シート'!R509)</f>
        <v/>
      </c>
      <c r="L484" s="647" t="str">
        <f>IF('基本情報入力シート'!W509="","",'基本情報入力シート'!W509)</f>
        <v/>
      </c>
      <c r="M484" s="647" t="str">
        <f>IF('基本情報入力シート'!X509="","",'基本情報入力シート'!X509)</f>
        <v/>
      </c>
      <c r="N484" s="648" t="str">
        <f>IF('基本情報入力シート'!Y509="","",'基本情報入力シート'!Y509)</f>
        <v/>
      </c>
      <c r="O484" s="649"/>
      <c r="P484" s="650"/>
      <c r="Q484" s="651"/>
      <c r="R484" s="56"/>
      <c r="S484" s="652" t="str">
        <f>IFERROR(ROUNDDOWN(Q484*VLOOKUP(N484,'【参考】数式用'!$AR$2:$AW$50,MATCH(P484,'【参考】数式用'!$AT$4:$AW$4)+2,FALSE)*0.5, 0), "")</f>
        <v/>
      </c>
      <c r="T484" s="653"/>
      <c r="U484" s="654" t="str">
        <f>IFERROR(IF(AG484&lt;&gt;"",Q484*VLOOKUP(N484,'【参考】数式用'!$AG$2:$AL$50,MATCH(P484,'【参考】数式用'!$AI$4:$AL$4,0)+2,0), ""), "")</f>
        <v/>
      </c>
      <c r="V484" s="655"/>
      <c r="W484" s="656"/>
      <c r="X484" s="41"/>
      <c r="Y484" s="657"/>
      <c r="Z484" s="658"/>
      <c r="AA484" s="654" t="str">
        <f>IFERROR(IF(Y484="ー", "", ROUNDDOWN(Z484*VLOOKUP(N484,'【参考】数式用'!$AR$2:$AW$50,MATCH(Y484,'【参考】数式用'!$AT$4:$AW$4)+2,FALSE)*0.5, 0)), "")</f>
        <v/>
      </c>
      <c r="AB484" s="659"/>
      <c r="AC484" s="651" t="str">
        <f>IFERROR(IF(AG484&lt;&gt;"",Z484*VLOOKUP(N484,'【参考】数式用'!$AG$2:$AL$50,MATCH(Y484,'【参考】数式用'!$AI$4:$AL$4,0)+2,0), ""), "")</f>
        <v/>
      </c>
      <c r="AD484" s="56"/>
      <c r="AE484" s="660"/>
      <c r="AF484" s="661"/>
      <c r="AG484" s="618" t="str">
        <f>IFERROR(VLOOKUP(O484, '【参考】数式用'!$AY$5:$AY$13, 1, FALSE), "")</f>
        <v/>
      </c>
      <c r="AH484" s="619" t="str">
        <f>IFERROR(VLOOKUP(N484, '【参考】数式用'!$BA$2:$BB$50, 2, FALSE), "")</f>
        <v/>
      </c>
      <c r="AI484" s="620" t="str">
        <f t="shared" si="1"/>
        <v/>
      </c>
      <c r="AJ484" s="621" t="str">
        <f t="shared" si="2"/>
        <v/>
      </c>
      <c r="AK484" s="622"/>
      <c r="AL484" s="622"/>
      <c r="AM484" s="514"/>
      <c r="AN484" s="514"/>
      <c r="AO484" s="514"/>
      <c r="AP484" s="514"/>
      <c r="AQ484" s="514"/>
      <c r="AR484" s="514"/>
      <c r="AS484" s="514"/>
      <c r="AT484" s="514"/>
      <c r="AU484" s="2"/>
      <c r="AV484" s="2"/>
      <c r="AW484" s="2"/>
      <c r="AX484" s="2"/>
      <c r="AY484" s="2"/>
      <c r="AZ484" s="2"/>
    </row>
    <row r="485" ht="30.0" customHeight="1">
      <c r="A485" s="645">
        <v>472.0</v>
      </c>
      <c r="B485" s="646" t="str">
        <f>IF('基本情報入力シート'!C510="","",'基本情報入力シート'!C510)</f>
        <v/>
      </c>
      <c r="C485" s="40"/>
      <c r="D485" s="40"/>
      <c r="E485" s="40"/>
      <c r="F485" s="40"/>
      <c r="G485" s="40"/>
      <c r="H485" s="40"/>
      <c r="I485" s="56"/>
      <c r="J485" s="647" t="str">
        <f>IF('基本情報入力シート'!M510="","",'基本情報入力シート'!M510)</f>
        <v/>
      </c>
      <c r="K485" s="647" t="str">
        <f>IF('基本情報入力シート'!R510="","",'基本情報入力シート'!R510)</f>
        <v/>
      </c>
      <c r="L485" s="647" t="str">
        <f>IF('基本情報入力シート'!W510="","",'基本情報入力シート'!W510)</f>
        <v/>
      </c>
      <c r="M485" s="647" t="str">
        <f>IF('基本情報入力シート'!X510="","",'基本情報入力シート'!X510)</f>
        <v/>
      </c>
      <c r="N485" s="648" t="str">
        <f>IF('基本情報入力シート'!Y510="","",'基本情報入力シート'!Y510)</f>
        <v/>
      </c>
      <c r="O485" s="649"/>
      <c r="P485" s="650"/>
      <c r="Q485" s="651"/>
      <c r="R485" s="56"/>
      <c r="S485" s="652" t="str">
        <f>IFERROR(ROUNDDOWN(Q485*VLOOKUP(N485,'【参考】数式用'!$AR$2:$AW$50,MATCH(P485,'【参考】数式用'!$AT$4:$AW$4)+2,FALSE)*0.5, 0), "")</f>
        <v/>
      </c>
      <c r="T485" s="653"/>
      <c r="U485" s="654" t="str">
        <f>IFERROR(IF(AG485&lt;&gt;"",Q485*VLOOKUP(N485,'【参考】数式用'!$AG$2:$AL$50,MATCH(P485,'【参考】数式用'!$AI$4:$AL$4,0)+2,0), ""), "")</f>
        <v/>
      </c>
      <c r="V485" s="655"/>
      <c r="W485" s="656"/>
      <c r="X485" s="41"/>
      <c r="Y485" s="657"/>
      <c r="Z485" s="658"/>
      <c r="AA485" s="654" t="str">
        <f>IFERROR(IF(Y485="ー", "", ROUNDDOWN(Z485*VLOOKUP(N485,'【参考】数式用'!$AR$2:$AW$50,MATCH(Y485,'【参考】数式用'!$AT$4:$AW$4)+2,FALSE)*0.5, 0)), "")</f>
        <v/>
      </c>
      <c r="AB485" s="659"/>
      <c r="AC485" s="651" t="str">
        <f>IFERROR(IF(AG485&lt;&gt;"",Z485*VLOOKUP(N485,'【参考】数式用'!$AG$2:$AL$50,MATCH(Y485,'【参考】数式用'!$AI$4:$AL$4,0)+2,0), ""), "")</f>
        <v/>
      </c>
      <c r="AD485" s="56"/>
      <c r="AE485" s="660"/>
      <c r="AF485" s="661"/>
      <c r="AG485" s="618" t="str">
        <f>IFERROR(VLOOKUP(O485, '【参考】数式用'!$AY$5:$AY$13, 1, FALSE), "")</f>
        <v/>
      </c>
      <c r="AH485" s="619" t="str">
        <f>IFERROR(VLOOKUP(N485, '【参考】数式用'!$BA$2:$BB$50, 2, FALSE), "")</f>
        <v/>
      </c>
      <c r="AI485" s="620" t="str">
        <f t="shared" si="1"/>
        <v/>
      </c>
      <c r="AJ485" s="621" t="str">
        <f t="shared" si="2"/>
        <v/>
      </c>
      <c r="AK485" s="622"/>
      <c r="AL485" s="622"/>
      <c r="AM485" s="514"/>
      <c r="AN485" s="514"/>
      <c r="AO485" s="514"/>
      <c r="AP485" s="514"/>
      <c r="AQ485" s="514"/>
      <c r="AR485" s="514"/>
      <c r="AS485" s="514"/>
      <c r="AT485" s="514"/>
      <c r="AU485" s="2"/>
      <c r="AV485" s="2"/>
      <c r="AW485" s="2"/>
      <c r="AX485" s="2"/>
      <c r="AY485" s="2"/>
      <c r="AZ485" s="2"/>
    </row>
    <row r="486" ht="30.0" customHeight="1">
      <c r="A486" s="645">
        <v>473.0</v>
      </c>
      <c r="B486" s="646" t="str">
        <f>IF('基本情報入力シート'!C511="","",'基本情報入力シート'!C511)</f>
        <v/>
      </c>
      <c r="C486" s="40"/>
      <c r="D486" s="40"/>
      <c r="E486" s="40"/>
      <c r="F486" s="40"/>
      <c r="G486" s="40"/>
      <c r="H486" s="40"/>
      <c r="I486" s="56"/>
      <c r="J486" s="647" t="str">
        <f>IF('基本情報入力シート'!M511="","",'基本情報入力シート'!M511)</f>
        <v/>
      </c>
      <c r="K486" s="647" t="str">
        <f>IF('基本情報入力シート'!R511="","",'基本情報入力シート'!R511)</f>
        <v/>
      </c>
      <c r="L486" s="647" t="str">
        <f>IF('基本情報入力シート'!W511="","",'基本情報入力シート'!W511)</f>
        <v/>
      </c>
      <c r="M486" s="647" t="str">
        <f>IF('基本情報入力シート'!X511="","",'基本情報入力シート'!X511)</f>
        <v/>
      </c>
      <c r="N486" s="648" t="str">
        <f>IF('基本情報入力シート'!Y511="","",'基本情報入力シート'!Y511)</f>
        <v/>
      </c>
      <c r="O486" s="649"/>
      <c r="P486" s="650"/>
      <c r="Q486" s="651"/>
      <c r="R486" s="56"/>
      <c r="S486" s="652" t="str">
        <f>IFERROR(ROUNDDOWN(Q486*VLOOKUP(N486,'【参考】数式用'!$AR$2:$AW$50,MATCH(P486,'【参考】数式用'!$AT$4:$AW$4)+2,FALSE)*0.5, 0), "")</f>
        <v/>
      </c>
      <c r="T486" s="653"/>
      <c r="U486" s="654" t="str">
        <f>IFERROR(IF(AG486&lt;&gt;"",Q486*VLOOKUP(N486,'【参考】数式用'!$AG$2:$AL$50,MATCH(P486,'【参考】数式用'!$AI$4:$AL$4,0)+2,0), ""), "")</f>
        <v/>
      </c>
      <c r="V486" s="655"/>
      <c r="W486" s="656"/>
      <c r="X486" s="41"/>
      <c r="Y486" s="657"/>
      <c r="Z486" s="658"/>
      <c r="AA486" s="654" t="str">
        <f>IFERROR(IF(Y486="ー", "", ROUNDDOWN(Z486*VLOOKUP(N486,'【参考】数式用'!$AR$2:$AW$50,MATCH(Y486,'【参考】数式用'!$AT$4:$AW$4)+2,FALSE)*0.5, 0)), "")</f>
        <v/>
      </c>
      <c r="AB486" s="659"/>
      <c r="AC486" s="651" t="str">
        <f>IFERROR(IF(AG486&lt;&gt;"",Z486*VLOOKUP(N486,'【参考】数式用'!$AG$2:$AL$50,MATCH(Y486,'【参考】数式用'!$AI$4:$AL$4,0)+2,0), ""), "")</f>
        <v/>
      </c>
      <c r="AD486" s="56"/>
      <c r="AE486" s="660"/>
      <c r="AF486" s="661"/>
      <c r="AG486" s="618" t="str">
        <f>IFERROR(VLOOKUP(O486, '【参考】数式用'!$AY$5:$AY$13, 1, FALSE), "")</f>
        <v/>
      </c>
      <c r="AH486" s="619" t="str">
        <f>IFERROR(VLOOKUP(N486, '【参考】数式用'!$BA$2:$BB$50, 2, FALSE), "")</f>
        <v/>
      </c>
      <c r="AI486" s="620" t="str">
        <f t="shared" si="1"/>
        <v/>
      </c>
      <c r="AJ486" s="621" t="str">
        <f t="shared" si="2"/>
        <v/>
      </c>
      <c r="AK486" s="622"/>
      <c r="AL486" s="622"/>
      <c r="AM486" s="514"/>
      <c r="AN486" s="514"/>
      <c r="AO486" s="514"/>
      <c r="AP486" s="514"/>
      <c r="AQ486" s="514"/>
      <c r="AR486" s="514"/>
      <c r="AS486" s="514"/>
      <c r="AT486" s="514"/>
      <c r="AU486" s="2"/>
      <c r="AV486" s="2"/>
      <c r="AW486" s="2"/>
      <c r="AX486" s="2"/>
      <c r="AY486" s="2"/>
      <c r="AZ486" s="2"/>
    </row>
    <row r="487" ht="30.0" customHeight="1">
      <c r="A487" s="645">
        <v>474.0</v>
      </c>
      <c r="B487" s="646" t="str">
        <f>IF('基本情報入力シート'!C512="","",'基本情報入力シート'!C512)</f>
        <v/>
      </c>
      <c r="C487" s="40"/>
      <c r="D487" s="40"/>
      <c r="E487" s="40"/>
      <c r="F487" s="40"/>
      <c r="G487" s="40"/>
      <c r="H487" s="40"/>
      <c r="I487" s="56"/>
      <c r="J487" s="647" t="str">
        <f>IF('基本情報入力シート'!M512="","",'基本情報入力シート'!M512)</f>
        <v/>
      </c>
      <c r="K487" s="647" t="str">
        <f>IF('基本情報入力シート'!R512="","",'基本情報入力シート'!R512)</f>
        <v/>
      </c>
      <c r="L487" s="647" t="str">
        <f>IF('基本情報入力シート'!W512="","",'基本情報入力シート'!W512)</f>
        <v/>
      </c>
      <c r="M487" s="647" t="str">
        <f>IF('基本情報入力シート'!X512="","",'基本情報入力シート'!X512)</f>
        <v/>
      </c>
      <c r="N487" s="648" t="str">
        <f>IF('基本情報入力シート'!Y512="","",'基本情報入力シート'!Y512)</f>
        <v/>
      </c>
      <c r="O487" s="649"/>
      <c r="P487" s="650"/>
      <c r="Q487" s="651"/>
      <c r="R487" s="56"/>
      <c r="S487" s="652" t="str">
        <f>IFERROR(ROUNDDOWN(Q487*VLOOKUP(N487,'【参考】数式用'!$AR$2:$AW$50,MATCH(P487,'【参考】数式用'!$AT$4:$AW$4)+2,FALSE)*0.5, 0), "")</f>
        <v/>
      </c>
      <c r="T487" s="653"/>
      <c r="U487" s="654" t="str">
        <f>IFERROR(IF(AG487&lt;&gt;"",Q487*VLOOKUP(N487,'【参考】数式用'!$AG$2:$AL$50,MATCH(P487,'【参考】数式用'!$AI$4:$AL$4,0)+2,0), ""), "")</f>
        <v/>
      </c>
      <c r="V487" s="655"/>
      <c r="W487" s="656"/>
      <c r="X487" s="41"/>
      <c r="Y487" s="657"/>
      <c r="Z487" s="658"/>
      <c r="AA487" s="654" t="str">
        <f>IFERROR(IF(Y487="ー", "", ROUNDDOWN(Z487*VLOOKUP(N487,'【参考】数式用'!$AR$2:$AW$50,MATCH(Y487,'【参考】数式用'!$AT$4:$AW$4)+2,FALSE)*0.5, 0)), "")</f>
        <v/>
      </c>
      <c r="AB487" s="659"/>
      <c r="AC487" s="651" t="str">
        <f>IFERROR(IF(AG487&lt;&gt;"",Z487*VLOOKUP(N487,'【参考】数式用'!$AG$2:$AL$50,MATCH(Y487,'【参考】数式用'!$AI$4:$AL$4,0)+2,0), ""), "")</f>
        <v/>
      </c>
      <c r="AD487" s="56"/>
      <c r="AE487" s="660"/>
      <c r="AF487" s="661"/>
      <c r="AG487" s="618" t="str">
        <f>IFERROR(VLOOKUP(O487, '【参考】数式用'!$AY$5:$AY$13, 1, FALSE), "")</f>
        <v/>
      </c>
      <c r="AH487" s="619" t="str">
        <f>IFERROR(VLOOKUP(N487, '【参考】数式用'!$BA$2:$BB$50, 2, FALSE), "")</f>
        <v/>
      </c>
      <c r="AI487" s="620" t="str">
        <f t="shared" si="1"/>
        <v/>
      </c>
      <c r="AJ487" s="621" t="str">
        <f t="shared" si="2"/>
        <v/>
      </c>
      <c r="AK487" s="622"/>
      <c r="AL487" s="622"/>
      <c r="AM487" s="514"/>
      <c r="AN487" s="514"/>
      <c r="AO487" s="514"/>
      <c r="AP487" s="514"/>
      <c r="AQ487" s="514"/>
      <c r="AR487" s="514"/>
      <c r="AS487" s="514"/>
      <c r="AT487" s="514"/>
      <c r="AU487" s="2"/>
      <c r="AV487" s="2"/>
      <c r="AW487" s="2"/>
      <c r="AX487" s="2"/>
      <c r="AY487" s="2"/>
      <c r="AZ487" s="2"/>
    </row>
    <row r="488" ht="30.0" customHeight="1">
      <c r="A488" s="645">
        <v>475.0</v>
      </c>
      <c r="B488" s="646" t="str">
        <f>IF('基本情報入力シート'!C513="","",'基本情報入力シート'!C513)</f>
        <v/>
      </c>
      <c r="C488" s="40"/>
      <c r="D488" s="40"/>
      <c r="E488" s="40"/>
      <c r="F488" s="40"/>
      <c r="G488" s="40"/>
      <c r="H488" s="40"/>
      <c r="I488" s="56"/>
      <c r="J488" s="647" t="str">
        <f>IF('基本情報入力シート'!M513="","",'基本情報入力シート'!M513)</f>
        <v/>
      </c>
      <c r="K488" s="647" t="str">
        <f>IF('基本情報入力シート'!R513="","",'基本情報入力シート'!R513)</f>
        <v/>
      </c>
      <c r="L488" s="647" t="str">
        <f>IF('基本情報入力シート'!W513="","",'基本情報入力シート'!W513)</f>
        <v/>
      </c>
      <c r="M488" s="647" t="str">
        <f>IF('基本情報入力シート'!X513="","",'基本情報入力シート'!X513)</f>
        <v/>
      </c>
      <c r="N488" s="648" t="str">
        <f>IF('基本情報入力シート'!Y513="","",'基本情報入力シート'!Y513)</f>
        <v/>
      </c>
      <c r="O488" s="649"/>
      <c r="P488" s="650"/>
      <c r="Q488" s="651"/>
      <c r="R488" s="56"/>
      <c r="S488" s="652" t="str">
        <f>IFERROR(ROUNDDOWN(Q488*VLOOKUP(N488,'【参考】数式用'!$AR$2:$AW$50,MATCH(P488,'【参考】数式用'!$AT$4:$AW$4)+2,FALSE)*0.5, 0), "")</f>
        <v/>
      </c>
      <c r="T488" s="653"/>
      <c r="U488" s="654" t="str">
        <f>IFERROR(IF(AG488&lt;&gt;"",Q488*VLOOKUP(N488,'【参考】数式用'!$AG$2:$AL$50,MATCH(P488,'【参考】数式用'!$AI$4:$AL$4,0)+2,0), ""), "")</f>
        <v/>
      </c>
      <c r="V488" s="655"/>
      <c r="W488" s="656"/>
      <c r="X488" s="41"/>
      <c r="Y488" s="657"/>
      <c r="Z488" s="658"/>
      <c r="AA488" s="654" t="str">
        <f>IFERROR(IF(Y488="ー", "", ROUNDDOWN(Z488*VLOOKUP(N488,'【参考】数式用'!$AR$2:$AW$50,MATCH(Y488,'【参考】数式用'!$AT$4:$AW$4)+2,FALSE)*0.5, 0)), "")</f>
        <v/>
      </c>
      <c r="AB488" s="659"/>
      <c r="AC488" s="651" t="str">
        <f>IFERROR(IF(AG488&lt;&gt;"",Z488*VLOOKUP(N488,'【参考】数式用'!$AG$2:$AL$50,MATCH(Y488,'【参考】数式用'!$AI$4:$AL$4,0)+2,0), ""), "")</f>
        <v/>
      </c>
      <c r="AD488" s="56"/>
      <c r="AE488" s="660"/>
      <c r="AF488" s="661"/>
      <c r="AG488" s="618" t="str">
        <f>IFERROR(VLOOKUP(O488, '【参考】数式用'!$AY$5:$AY$13, 1, FALSE), "")</f>
        <v/>
      </c>
      <c r="AH488" s="619" t="str">
        <f>IFERROR(VLOOKUP(N488, '【参考】数式用'!$BA$2:$BB$50, 2, FALSE), "")</f>
        <v/>
      </c>
      <c r="AI488" s="620" t="str">
        <f t="shared" si="1"/>
        <v/>
      </c>
      <c r="AJ488" s="621" t="str">
        <f t="shared" si="2"/>
        <v/>
      </c>
      <c r="AK488" s="622"/>
      <c r="AL488" s="622"/>
      <c r="AM488" s="514"/>
      <c r="AN488" s="514"/>
      <c r="AO488" s="514"/>
      <c r="AP488" s="514"/>
      <c r="AQ488" s="514"/>
      <c r="AR488" s="514"/>
      <c r="AS488" s="514"/>
      <c r="AT488" s="514"/>
      <c r="AU488" s="2"/>
      <c r="AV488" s="2"/>
      <c r="AW488" s="2"/>
      <c r="AX488" s="2"/>
      <c r="AY488" s="2"/>
      <c r="AZ488" s="2"/>
    </row>
    <row r="489" ht="30.0" customHeight="1">
      <c r="A489" s="645">
        <v>476.0</v>
      </c>
      <c r="B489" s="646" t="str">
        <f>IF('基本情報入力シート'!C514="","",'基本情報入力シート'!C514)</f>
        <v/>
      </c>
      <c r="C489" s="40"/>
      <c r="D489" s="40"/>
      <c r="E489" s="40"/>
      <c r="F489" s="40"/>
      <c r="G489" s="40"/>
      <c r="H489" s="40"/>
      <c r="I489" s="56"/>
      <c r="J489" s="647" t="str">
        <f>IF('基本情報入力シート'!M514="","",'基本情報入力シート'!M514)</f>
        <v/>
      </c>
      <c r="K489" s="647" t="str">
        <f>IF('基本情報入力シート'!R514="","",'基本情報入力シート'!R514)</f>
        <v/>
      </c>
      <c r="L489" s="647" t="str">
        <f>IF('基本情報入力シート'!W514="","",'基本情報入力シート'!W514)</f>
        <v/>
      </c>
      <c r="M489" s="647" t="str">
        <f>IF('基本情報入力シート'!X514="","",'基本情報入力シート'!X514)</f>
        <v/>
      </c>
      <c r="N489" s="648" t="str">
        <f>IF('基本情報入力シート'!Y514="","",'基本情報入力シート'!Y514)</f>
        <v/>
      </c>
      <c r="O489" s="649"/>
      <c r="P489" s="650"/>
      <c r="Q489" s="651"/>
      <c r="R489" s="56"/>
      <c r="S489" s="652" t="str">
        <f>IFERROR(ROUNDDOWN(Q489*VLOOKUP(N489,'【参考】数式用'!$AR$2:$AW$50,MATCH(P489,'【参考】数式用'!$AT$4:$AW$4)+2,FALSE)*0.5, 0), "")</f>
        <v/>
      </c>
      <c r="T489" s="653"/>
      <c r="U489" s="654" t="str">
        <f>IFERROR(IF(AG489&lt;&gt;"",Q489*VLOOKUP(N489,'【参考】数式用'!$AG$2:$AL$50,MATCH(P489,'【参考】数式用'!$AI$4:$AL$4,0)+2,0), ""), "")</f>
        <v/>
      </c>
      <c r="V489" s="655"/>
      <c r="W489" s="656"/>
      <c r="X489" s="41"/>
      <c r="Y489" s="657"/>
      <c r="Z489" s="658"/>
      <c r="AA489" s="654" t="str">
        <f>IFERROR(IF(Y489="ー", "", ROUNDDOWN(Z489*VLOOKUP(N489,'【参考】数式用'!$AR$2:$AW$50,MATCH(Y489,'【参考】数式用'!$AT$4:$AW$4)+2,FALSE)*0.5, 0)), "")</f>
        <v/>
      </c>
      <c r="AB489" s="659"/>
      <c r="AC489" s="651" t="str">
        <f>IFERROR(IF(AG489&lt;&gt;"",Z489*VLOOKUP(N489,'【参考】数式用'!$AG$2:$AL$50,MATCH(Y489,'【参考】数式用'!$AI$4:$AL$4,0)+2,0), ""), "")</f>
        <v/>
      </c>
      <c r="AD489" s="56"/>
      <c r="AE489" s="660"/>
      <c r="AF489" s="661"/>
      <c r="AG489" s="618" t="str">
        <f>IFERROR(VLOOKUP(O489, '【参考】数式用'!$AY$5:$AY$13, 1, FALSE), "")</f>
        <v/>
      </c>
      <c r="AH489" s="619" t="str">
        <f>IFERROR(VLOOKUP(N489, '【参考】数式用'!$BA$2:$BB$50, 2, FALSE), "")</f>
        <v/>
      </c>
      <c r="AI489" s="620" t="str">
        <f t="shared" si="1"/>
        <v/>
      </c>
      <c r="AJ489" s="621" t="str">
        <f t="shared" si="2"/>
        <v/>
      </c>
      <c r="AK489" s="622"/>
      <c r="AL489" s="622"/>
      <c r="AM489" s="514"/>
      <c r="AN489" s="514"/>
      <c r="AO489" s="514"/>
      <c r="AP489" s="514"/>
      <c r="AQ489" s="514"/>
      <c r="AR489" s="514"/>
      <c r="AS489" s="514"/>
      <c r="AT489" s="514"/>
      <c r="AU489" s="2"/>
      <c r="AV489" s="2"/>
      <c r="AW489" s="2"/>
      <c r="AX489" s="2"/>
      <c r="AY489" s="2"/>
      <c r="AZ489" s="2"/>
    </row>
    <row r="490" ht="30.0" customHeight="1">
      <c r="A490" s="645">
        <v>477.0</v>
      </c>
      <c r="B490" s="646" t="str">
        <f>IF('基本情報入力シート'!C515="","",'基本情報入力シート'!C515)</f>
        <v/>
      </c>
      <c r="C490" s="40"/>
      <c r="D490" s="40"/>
      <c r="E490" s="40"/>
      <c r="F490" s="40"/>
      <c r="G490" s="40"/>
      <c r="H490" s="40"/>
      <c r="I490" s="56"/>
      <c r="J490" s="647" t="str">
        <f>IF('基本情報入力シート'!M515="","",'基本情報入力シート'!M515)</f>
        <v/>
      </c>
      <c r="K490" s="647" t="str">
        <f>IF('基本情報入力シート'!R515="","",'基本情報入力シート'!R515)</f>
        <v/>
      </c>
      <c r="L490" s="647" t="str">
        <f>IF('基本情報入力シート'!W515="","",'基本情報入力シート'!W515)</f>
        <v/>
      </c>
      <c r="M490" s="647" t="str">
        <f>IF('基本情報入力シート'!X515="","",'基本情報入力シート'!X515)</f>
        <v/>
      </c>
      <c r="N490" s="648" t="str">
        <f>IF('基本情報入力シート'!Y515="","",'基本情報入力シート'!Y515)</f>
        <v/>
      </c>
      <c r="O490" s="649"/>
      <c r="P490" s="650"/>
      <c r="Q490" s="651"/>
      <c r="R490" s="56"/>
      <c r="S490" s="652" t="str">
        <f>IFERROR(ROUNDDOWN(Q490*VLOOKUP(N490,'【参考】数式用'!$AR$2:$AW$50,MATCH(P490,'【参考】数式用'!$AT$4:$AW$4)+2,FALSE)*0.5, 0), "")</f>
        <v/>
      </c>
      <c r="T490" s="653"/>
      <c r="U490" s="654" t="str">
        <f>IFERROR(IF(AG490&lt;&gt;"",Q490*VLOOKUP(N490,'【参考】数式用'!$AG$2:$AL$50,MATCH(P490,'【参考】数式用'!$AI$4:$AL$4,0)+2,0), ""), "")</f>
        <v/>
      </c>
      <c r="V490" s="655"/>
      <c r="W490" s="656"/>
      <c r="X490" s="41"/>
      <c r="Y490" s="657"/>
      <c r="Z490" s="658"/>
      <c r="AA490" s="654" t="str">
        <f>IFERROR(IF(Y490="ー", "", ROUNDDOWN(Z490*VLOOKUP(N490,'【参考】数式用'!$AR$2:$AW$50,MATCH(Y490,'【参考】数式用'!$AT$4:$AW$4)+2,FALSE)*0.5, 0)), "")</f>
        <v/>
      </c>
      <c r="AB490" s="659"/>
      <c r="AC490" s="651" t="str">
        <f>IFERROR(IF(AG490&lt;&gt;"",Z490*VLOOKUP(N490,'【参考】数式用'!$AG$2:$AL$50,MATCH(Y490,'【参考】数式用'!$AI$4:$AL$4,0)+2,0), ""), "")</f>
        <v/>
      </c>
      <c r="AD490" s="56"/>
      <c r="AE490" s="660"/>
      <c r="AF490" s="661"/>
      <c r="AG490" s="618" t="str">
        <f>IFERROR(VLOOKUP(O490, '【参考】数式用'!$AY$5:$AY$13, 1, FALSE), "")</f>
        <v/>
      </c>
      <c r="AH490" s="619" t="str">
        <f>IFERROR(VLOOKUP(N490, '【参考】数式用'!$BA$2:$BB$50, 2, FALSE), "")</f>
        <v/>
      </c>
      <c r="AI490" s="620" t="str">
        <f t="shared" si="1"/>
        <v/>
      </c>
      <c r="AJ490" s="621" t="str">
        <f t="shared" si="2"/>
        <v/>
      </c>
      <c r="AK490" s="622"/>
      <c r="AL490" s="622"/>
      <c r="AM490" s="514"/>
      <c r="AN490" s="514"/>
      <c r="AO490" s="514"/>
      <c r="AP490" s="514"/>
      <c r="AQ490" s="514"/>
      <c r="AR490" s="514"/>
      <c r="AS490" s="514"/>
      <c r="AT490" s="514"/>
      <c r="AU490" s="2"/>
      <c r="AV490" s="2"/>
      <c r="AW490" s="2"/>
      <c r="AX490" s="2"/>
      <c r="AY490" s="2"/>
      <c r="AZ490" s="2"/>
    </row>
    <row r="491" ht="30.0" customHeight="1">
      <c r="A491" s="645">
        <v>478.0</v>
      </c>
      <c r="B491" s="646" t="str">
        <f>IF('基本情報入力シート'!C516="","",'基本情報入力シート'!C516)</f>
        <v/>
      </c>
      <c r="C491" s="40"/>
      <c r="D491" s="40"/>
      <c r="E491" s="40"/>
      <c r="F491" s="40"/>
      <c r="G491" s="40"/>
      <c r="H491" s="40"/>
      <c r="I491" s="56"/>
      <c r="J491" s="647" t="str">
        <f>IF('基本情報入力シート'!M516="","",'基本情報入力シート'!M516)</f>
        <v/>
      </c>
      <c r="K491" s="647" t="str">
        <f>IF('基本情報入力シート'!R516="","",'基本情報入力シート'!R516)</f>
        <v/>
      </c>
      <c r="L491" s="647" t="str">
        <f>IF('基本情報入力シート'!W516="","",'基本情報入力シート'!W516)</f>
        <v/>
      </c>
      <c r="M491" s="647" t="str">
        <f>IF('基本情報入力シート'!X516="","",'基本情報入力シート'!X516)</f>
        <v/>
      </c>
      <c r="N491" s="648" t="str">
        <f>IF('基本情報入力シート'!Y516="","",'基本情報入力シート'!Y516)</f>
        <v/>
      </c>
      <c r="O491" s="649"/>
      <c r="P491" s="650"/>
      <c r="Q491" s="651"/>
      <c r="R491" s="56"/>
      <c r="S491" s="652" t="str">
        <f>IFERROR(ROUNDDOWN(Q491*VLOOKUP(N491,'【参考】数式用'!$AR$2:$AW$50,MATCH(P491,'【参考】数式用'!$AT$4:$AW$4)+2,FALSE)*0.5, 0), "")</f>
        <v/>
      </c>
      <c r="T491" s="653"/>
      <c r="U491" s="654" t="str">
        <f>IFERROR(IF(AG491&lt;&gt;"",Q491*VLOOKUP(N491,'【参考】数式用'!$AG$2:$AL$50,MATCH(P491,'【参考】数式用'!$AI$4:$AL$4,0)+2,0), ""), "")</f>
        <v/>
      </c>
      <c r="V491" s="655"/>
      <c r="W491" s="656"/>
      <c r="X491" s="41"/>
      <c r="Y491" s="657"/>
      <c r="Z491" s="658"/>
      <c r="AA491" s="654" t="str">
        <f>IFERROR(IF(Y491="ー", "", ROUNDDOWN(Z491*VLOOKUP(N491,'【参考】数式用'!$AR$2:$AW$50,MATCH(Y491,'【参考】数式用'!$AT$4:$AW$4)+2,FALSE)*0.5, 0)), "")</f>
        <v/>
      </c>
      <c r="AB491" s="659"/>
      <c r="AC491" s="651" t="str">
        <f>IFERROR(IF(AG491&lt;&gt;"",Z491*VLOOKUP(N491,'【参考】数式用'!$AG$2:$AL$50,MATCH(Y491,'【参考】数式用'!$AI$4:$AL$4,0)+2,0), ""), "")</f>
        <v/>
      </c>
      <c r="AD491" s="56"/>
      <c r="AE491" s="660"/>
      <c r="AF491" s="661"/>
      <c r="AG491" s="618" t="str">
        <f>IFERROR(VLOOKUP(O491, '【参考】数式用'!$AY$5:$AY$13, 1, FALSE), "")</f>
        <v/>
      </c>
      <c r="AH491" s="619" t="str">
        <f>IFERROR(VLOOKUP(N491, '【参考】数式用'!$BA$2:$BB$50, 2, FALSE), "")</f>
        <v/>
      </c>
      <c r="AI491" s="620" t="str">
        <f t="shared" si="1"/>
        <v/>
      </c>
      <c r="AJ491" s="621" t="str">
        <f t="shared" si="2"/>
        <v/>
      </c>
      <c r="AK491" s="622"/>
      <c r="AL491" s="622"/>
      <c r="AM491" s="514"/>
      <c r="AN491" s="514"/>
      <c r="AO491" s="514"/>
      <c r="AP491" s="514"/>
      <c r="AQ491" s="514"/>
      <c r="AR491" s="514"/>
      <c r="AS491" s="514"/>
      <c r="AT491" s="514"/>
      <c r="AU491" s="2"/>
      <c r="AV491" s="2"/>
      <c r="AW491" s="2"/>
      <c r="AX491" s="2"/>
      <c r="AY491" s="2"/>
      <c r="AZ491" s="2"/>
    </row>
    <row r="492" ht="30.0" customHeight="1">
      <c r="A492" s="645">
        <v>479.0</v>
      </c>
      <c r="B492" s="646" t="str">
        <f>IF('基本情報入力シート'!C517="","",'基本情報入力シート'!C517)</f>
        <v/>
      </c>
      <c r="C492" s="40"/>
      <c r="D492" s="40"/>
      <c r="E492" s="40"/>
      <c r="F492" s="40"/>
      <c r="G492" s="40"/>
      <c r="H492" s="40"/>
      <c r="I492" s="56"/>
      <c r="J492" s="647" t="str">
        <f>IF('基本情報入力シート'!M517="","",'基本情報入力シート'!M517)</f>
        <v/>
      </c>
      <c r="K492" s="647" t="str">
        <f>IF('基本情報入力シート'!R517="","",'基本情報入力シート'!R517)</f>
        <v/>
      </c>
      <c r="L492" s="647" t="str">
        <f>IF('基本情報入力シート'!W517="","",'基本情報入力シート'!W517)</f>
        <v/>
      </c>
      <c r="M492" s="647" t="str">
        <f>IF('基本情報入力シート'!X517="","",'基本情報入力シート'!X517)</f>
        <v/>
      </c>
      <c r="N492" s="648" t="str">
        <f>IF('基本情報入力シート'!Y517="","",'基本情報入力シート'!Y517)</f>
        <v/>
      </c>
      <c r="O492" s="649"/>
      <c r="P492" s="650"/>
      <c r="Q492" s="651"/>
      <c r="R492" s="56"/>
      <c r="S492" s="652" t="str">
        <f>IFERROR(ROUNDDOWN(Q492*VLOOKUP(N492,'【参考】数式用'!$AR$2:$AW$50,MATCH(P492,'【参考】数式用'!$AT$4:$AW$4)+2,FALSE)*0.5, 0), "")</f>
        <v/>
      </c>
      <c r="T492" s="653"/>
      <c r="U492" s="654" t="str">
        <f>IFERROR(IF(AG492&lt;&gt;"",Q492*VLOOKUP(N492,'【参考】数式用'!$AG$2:$AL$50,MATCH(P492,'【参考】数式用'!$AI$4:$AL$4,0)+2,0), ""), "")</f>
        <v/>
      </c>
      <c r="V492" s="655"/>
      <c r="W492" s="656"/>
      <c r="X492" s="41"/>
      <c r="Y492" s="657"/>
      <c r="Z492" s="658"/>
      <c r="AA492" s="654" t="str">
        <f>IFERROR(IF(Y492="ー", "", ROUNDDOWN(Z492*VLOOKUP(N492,'【参考】数式用'!$AR$2:$AW$50,MATCH(Y492,'【参考】数式用'!$AT$4:$AW$4)+2,FALSE)*0.5, 0)), "")</f>
        <v/>
      </c>
      <c r="AB492" s="659"/>
      <c r="AC492" s="651" t="str">
        <f>IFERROR(IF(AG492&lt;&gt;"",Z492*VLOOKUP(N492,'【参考】数式用'!$AG$2:$AL$50,MATCH(Y492,'【参考】数式用'!$AI$4:$AL$4,0)+2,0), ""), "")</f>
        <v/>
      </c>
      <c r="AD492" s="56"/>
      <c r="AE492" s="660"/>
      <c r="AF492" s="661"/>
      <c r="AG492" s="618" t="str">
        <f>IFERROR(VLOOKUP(O492, '【参考】数式用'!$AY$5:$AY$13, 1, FALSE), "")</f>
        <v/>
      </c>
      <c r="AH492" s="619" t="str">
        <f>IFERROR(VLOOKUP(N492, '【参考】数式用'!$BA$2:$BB$50, 2, FALSE), "")</f>
        <v/>
      </c>
      <c r="AI492" s="620" t="str">
        <f t="shared" si="1"/>
        <v/>
      </c>
      <c r="AJ492" s="621" t="str">
        <f t="shared" si="2"/>
        <v/>
      </c>
      <c r="AK492" s="622"/>
      <c r="AL492" s="622"/>
      <c r="AM492" s="514"/>
      <c r="AN492" s="514"/>
      <c r="AO492" s="514"/>
      <c r="AP492" s="514"/>
      <c r="AQ492" s="514"/>
      <c r="AR492" s="514"/>
      <c r="AS492" s="514"/>
      <c r="AT492" s="514"/>
      <c r="AU492" s="2"/>
      <c r="AV492" s="2"/>
      <c r="AW492" s="2"/>
      <c r="AX492" s="2"/>
      <c r="AY492" s="2"/>
      <c r="AZ492" s="2"/>
    </row>
    <row r="493" ht="30.0" customHeight="1">
      <c r="A493" s="645">
        <v>480.0</v>
      </c>
      <c r="B493" s="646" t="str">
        <f>IF('基本情報入力シート'!C518="","",'基本情報入力シート'!C518)</f>
        <v/>
      </c>
      <c r="C493" s="40"/>
      <c r="D493" s="40"/>
      <c r="E493" s="40"/>
      <c r="F493" s="40"/>
      <c r="G493" s="40"/>
      <c r="H493" s="40"/>
      <c r="I493" s="56"/>
      <c r="J493" s="647" t="str">
        <f>IF('基本情報入力シート'!M518="","",'基本情報入力シート'!M518)</f>
        <v/>
      </c>
      <c r="K493" s="647" t="str">
        <f>IF('基本情報入力シート'!R518="","",'基本情報入力シート'!R518)</f>
        <v/>
      </c>
      <c r="L493" s="647" t="str">
        <f>IF('基本情報入力シート'!W518="","",'基本情報入力シート'!W518)</f>
        <v/>
      </c>
      <c r="M493" s="647" t="str">
        <f>IF('基本情報入力シート'!X518="","",'基本情報入力シート'!X518)</f>
        <v/>
      </c>
      <c r="N493" s="648" t="str">
        <f>IF('基本情報入力シート'!Y518="","",'基本情報入力シート'!Y518)</f>
        <v/>
      </c>
      <c r="O493" s="649"/>
      <c r="P493" s="650"/>
      <c r="Q493" s="651"/>
      <c r="R493" s="56"/>
      <c r="S493" s="652" t="str">
        <f>IFERROR(ROUNDDOWN(Q493*VLOOKUP(N493,'【参考】数式用'!$AR$2:$AW$50,MATCH(P493,'【参考】数式用'!$AT$4:$AW$4)+2,FALSE)*0.5, 0), "")</f>
        <v/>
      </c>
      <c r="T493" s="653"/>
      <c r="U493" s="654" t="str">
        <f>IFERROR(IF(AG493&lt;&gt;"",Q493*VLOOKUP(N493,'【参考】数式用'!$AG$2:$AL$50,MATCH(P493,'【参考】数式用'!$AI$4:$AL$4,0)+2,0), ""), "")</f>
        <v/>
      </c>
      <c r="V493" s="655"/>
      <c r="W493" s="656"/>
      <c r="X493" s="41"/>
      <c r="Y493" s="657"/>
      <c r="Z493" s="658"/>
      <c r="AA493" s="654" t="str">
        <f>IFERROR(IF(Y493="ー", "", ROUNDDOWN(Z493*VLOOKUP(N493,'【参考】数式用'!$AR$2:$AW$50,MATCH(Y493,'【参考】数式用'!$AT$4:$AW$4)+2,FALSE)*0.5, 0)), "")</f>
        <v/>
      </c>
      <c r="AB493" s="659"/>
      <c r="AC493" s="651" t="str">
        <f>IFERROR(IF(AG493&lt;&gt;"",Z493*VLOOKUP(N493,'【参考】数式用'!$AG$2:$AL$50,MATCH(Y493,'【参考】数式用'!$AI$4:$AL$4,0)+2,0), ""), "")</f>
        <v/>
      </c>
      <c r="AD493" s="56"/>
      <c r="AE493" s="660"/>
      <c r="AF493" s="661"/>
      <c r="AG493" s="618" t="str">
        <f>IFERROR(VLOOKUP(O493, '【参考】数式用'!$AY$5:$AY$13, 1, FALSE), "")</f>
        <v/>
      </c>
      <c r="AH493" s="619" t="str">
        <f>IFERROR(VLOOKUP(N493, '【参考】数式用'!$BA$2:$BB$50, 2, FALSE), "")</f>
        <v/>
      </c>
      <c r="AI493" s="620" t="str">
        <f t="shared" si="1"/>
        <v/>
      </c>
      <c r="AJ493" s="621" t="str">
        <f t="shared" si="2"/>
        <v/>
      </c>
      <c r="AK493" s="622"/>
      <c r="AL493" s="622"/>
      <c r="AM493" s="514"/>
      <c r="AN493" s="514"/>
      <c r="AO493" s="514"/>
      <c r="AP493" s="514"/>
      <c r="AQ493" s="514"/>
      <c r="AR493" s="514"/>
      <c r="AS493" s="514"/>
      <c r="AT493" s="514"/>
      <c r="AU493" s="2"/>
      <c r="AV493" s="2"/>
      <c r="AW493" s="2"/>
      <c r="AX493" s="2"/>
      <c r="AY493" s="2"/>
      <c r="AZ493" s="2"/>
    </row>
    <row r="494" ht="30.0" customHeight="1">
      <c r="A494" s="645">
        <v>481.0</v>
      </c>
      <c r="B494" s="646" t="str">
        <f>IF('基本情報入力シート'!C519="","",'基本情報入力シート'!C519)</f>
        <v/>
      </c>
      <c r="C494" s="40"/>
      <c r="D494" s="40"/>
      <c r="E494" s="40"/>
      <c r="F494" s="40"/>
      <c r="G494" s="40"/>
      <c r="H494" s="40"/>
      <c r="I494" s="56"/>
      <c r="J494" s="647" t="str">
        <f>IF('基本情報入力シート'!M519="","",'基本情報入力シート'!M519)</f>
        <v/>
      </c>
      <c r="K494" s="647" t="str">
        <f>IF('基本情報入力シート'!R519="","",'基本情報入力シート'!R519)</f>
        <v/>
      </c>
      <c r="L494" s="647" t="str">
        <f>IF('基本情報入力シート'!W519="","",'基本情報入力シート'!W519)</f>
        <v/>
      </c>
      <c r="M494" s="647" t="str">
        <f>IF('基本情報入力シート'!X519="","",'基本情報入力シート'!X519)</f>
        <v/>
      </c>
      <c r="N494" s="648" t="str">
        <f>IF('基本情報入力シート'!Y519="","",'基本情報入力シート'!Y519)</f>
        <v/>
      </c>
      <c r="O494" s="649"/>
      <c r="P494" s="650"/>
      <c r="Q494" s="651"/>
      <c r="R494" s="56"/>
      <c r="S494" s="652" t="str">
        <f>IFERROR(ROUNDDOWN(Q494*VLOOKUP(N494,'【参考】数式用'!$AR$2:$AW$50,MATCH(P494,'【参考】数式用'!$AT$4:$AW$4)+2,FALSE)*0.5, 0), "")</f>
        <v/>
      </c>
      <c r="T494" s="653"/>
      <c r="U494" s="654" t="str">
        <f>IFERROR(IF(AG494&lt;&gt;"",Q494*VLOOKUP(N494,'【参考】数式用'!$AG$2:$AL$50,MATCH(P494,'【参考】数式用'!$AI$4:$AL$4,0)+2,0), ""), "")</f>
        <v/>
      </c>
      <c r="V494" s="655"/>
      <c r="W494" s="656"/>
      <c r="X494" s="41"/>
      <c r="Y494" s="657"/>
      <c r="Z494" s="658"/>
      <c r="AA494" s="654" t="str">
        <f>IFERROR(IF(Y494="ー", "", ROUNDDOWN(Z494*VLOOKUP(N494,'【参考】数式用'!$AR$2:$AW$50,MATCH(Y494,'【参考】数式用'!$AT$4:$AW$4)+2,FALSE)*0.5, 0)), "")</f>
        <v/>
      </c>
      <c r="AB494" s="659"/>
      <c r="AC494" s="651" t="str">
        <f>IFERROR(IF(AG494&lt;&gt;"",Z494*VLOOKUP(N494,'【参考】数式用'!$AG$2:$AL$50,MATCH(Y494,'【参考】数式用'!$AI$4:$AL$4,0)+2,0), ""), "")</f>
        <v/>
      </c>
      <c r="AD494" s="56"/>
      <c r="AE494" s="660"/>
      <c r="AF494" s="661"/>
      <c r="AG494" s="618" t="str">
        <f>IFERROR(VLOOKUP(O494, '【参考】数式用'!$AY$5:$AY$13, 1, FALSE), "")</f>
        <v/>
      </c>
      <c r="AH494" s="619" t="str">
        <f>IFERROR(VLOOKUP(N494, '【参考】数式用'!$BA$2:$BB$50, 2, FALSE), "")</f>
        <v/>
      </c>
      <c r="AI494" s="620" t="str">
        <f t="shared" si="1"/>
        <v/>
      </c>
      <c r="AJ494" s="621" t="str">
        <f t="shared" si="2"/>
        <v/>
      </c>
      <c r="AK494" s="622"/>
      <c r="AL494" s="622"/>
      <c r="AM494" s="514"/>
      <c r="AN494" s="514"/>
      <c r="AO494" s="514"/>
      <c r="AP494" s="514"/>
      <c r="AQ494" s="514"/>
      <c r="AR494" s="514"/>
      <c r="AS494" s="514"/>
      <c r="AT494" s="514"/>
      <c r="AU494" s="2"/>
      <c r="AV494" s="2"/>
      <c r="AW494" s="2"/>
      <c r="AX494" s="2"/>
      <c r="AY494" s="2"/>
      <c r="AZ494" s="2"/>
    </row>
    <row r="495" ht="30.0" customHeight="1">
      <c r="A495" s="645">
        <v>482.0</v>
      </c>
      <c r="B495" s="646" t="str">
        <f>IF('基本情報入力シート'!C520="","",'基本情報入力シート'!C520)</f>
        <v/>
      </c>
      <c r="C495" s="40"/>
      <c r="D495" s="40"/>
      <c r="E495" s="40"/>
      <c r="F495" s="40"/>
      <c r="G495" s="40"/>
      <c r="H495" s="40"/>
      <c r="I495" s="56"/>
      <c r="J495" s="647" t="str">
        <f>IF('基本情報入力シート'!M520="","",'基本情報入力シート'!M520)</f>
        <v/>
      </c>
      <c r="K495" s="647" t="str">
        <f>IF('基本情報入力シート'!R520="","",'基本情報入力シート'!R520)</f>
        <v/>
      </c>
      <c r="L495" s="647" t="str">
        <f>IF('基本情報入力シート'!W520="","",'基本情報入力シート'!W520)</f>
        <v/>
      </c>
      <c r="M495" s="647" t="str">
        <f>IF('基本情報入力シート'!X520="","",'基本情報入力シート'!X520)</f>
        <v/>
      </c>
      <c r="N495" s="648" t="str">
        <f>IF('基本情報入力シート'!Y520="","",'基本情報入力シート'!Y520)</f>
        <v/>
      </c>
      <c r="O495" s="649"/>
      <c r="P495" s="650"/>
      <c r="Q495" s="651"/>
      <c r="R495" s="56"/>
      <c r="S495" s="652" t="str">
        <f>IFERROR(ROUNDDOWN(Q495*VLOOKUP(N495,'【参考】数式用'!$AR$2:$AW$50,MATCH(P495,'【参考】数式用'!$AT$4:$AW$4)+2,FALSE)*0.5, 0), "")</f>
        <v/>
      </c>
      <c r="T495" s="653"/>
      <c r="U495" s="654" t="str">
        <f>IFERROR(IF(AG495&lt;&gt;"",Q495*VLOOKUP(N495,'【参考】数式用'!$AG$2:$AL$50,MATCH(P495,'【参考】数式用'!$AI$4:$AL$4,0)+2,0), ""), "")</f>
        <v/>
      </c>
      <c r="V495" s="655"/>
      <c r="W495" s="656"/>
      <c r="X495" s="41"/>
      <c r="Y495" s="657"/>
      <c r="Z495" s="658"/>
      <c r="AA495" s="654" t="str">
        <f>IFERROR(IF(Y495="ー", "", ROUNDDOWN(Z495*VLOOKUP(N495,'【参考】数式用'!$AR$2:$AW$50,MATCH(Y495,'【参考】数式用'!$AT$4:$AW$4)+2,FALSE)*0.5, 0)), "")</f>
        <v/>
      </c>
      <c r="AB495" s="659"/>
      <c r="AC495" s="651" t="str">
        <f>IFERROR(IF(AG495&lt;&gt;"",Z495*VLOOKUP(N495,'【参考】数式用'!$AG$2:$AL$50,MATCH(Y495,'【参考】数式用'!$AI$4:$AL$4,0)+2,0), ""), "")</f>
        <v/>
      </c>
      <c r="AD495" s="56"/>
      <c r="AE495" s="660"/>
      <c r="AF495" s="661"/>
      <c r="AG495" s="618" t="str">
        <f>IFERROR(VLOOKUP(O495, '【参考】数式用'!$AY$5:$AY$13, 1, FALSE), "")</f>
        <v/>
      </c>
      <c r="AH495" s="619" t="str">
        <f>IFERROR(VLOOKUP(N495, '【参考】数式用'!$BA$2:$BB$50, 2, FALSE), "")</f>
        <v/>
      </c>
      <c r="AI495" s="620" t="str">
        <f t="shared" si="1"/>
        <v/>
      </c>
      <c r="AJ495" s="621" t="str">
        <f t="shared" si="2"/>
        <v/>
      </c>
      <c r="AK495" s="622"/>
      <c r="AL495" s="622"/>
      <c r="AM495" s="514"/>
      <c r="AN495" s="514"/>
      <c r="AO495" s="514"/>
      <c r="AP495" s="514"/>
      <c r="AQ495" s="514"/>
      <c r="AR495" s="514"/>
      <c r="AS495" s="514"/>
      <c r="AT495" s="514"/>
      <c r="AU495" s="2"/>
      <c r="AV495" s="2"/>
      <c r="AW495" s="2"/>
      <c r="AX495" s="2"/>
      <c r="AY495" s="2"/>
      <c r="AZ495" s="2"/>
    </row>
    <row r="496" ht="30.0" customHeight="1">
      <c r="A496" s="645">
        <v>483.0</v>
      </c>
      <c r="B496" s="646" t="str">
        <f>IF('基本情報入力シート'!C521="","",'基本情報入力シート'!C521)</f>
        <v/>
      </c>
      <c r="C496" s="40"/>
      <c r="D496" s="40"/>
      <c r="E496" s="40"/>
      <c r="F496" s="40"/>
      <c r="G496" s="40"/>
      <c r="H496" s="40"/>
      <c r="I496" s="56"/>
      <c r="J496" s="647" t="str">
        <f>IF('基本情報入力シート'!M521="","",'基本情報入力シート'!M521)</f>
        <v/>
      </c>
      <c r="K496" s="647" t="str">
        <f>IF('基本情報入力シート'!R521="","",'基本情報入力シート'!R521)</f>
        <v/>
      </c>
      <c r="L496" s="647" t="str">
        <f>IF('基本情報入力シート'!W521="","",'基本情報入力シート'!W521)</f>
        <v/>
      </c>
      <c r="M496" s="647" t="str">
        <f>IF('基本情報入力シート'!X521="","",'基本情報入力シート'!X521)</f>
        <v/>
      </c>
      <c r="N496" s="648" t="str">
        <f>IF('基本情報入力シート'!Y521="","",'基本情報入力シート'!Y521)</f>
        <v/>
      </c>
      <c r="O496" s="649"/>
      <c r="P496" s="650"/>
      <c r="Q496" s="651"/>
      <c r="R496" s="56"/>
      <c r="S496" s="652" t="str">
        <f>IFERROR(ROUNDDOWN(Q496*VLOOKUP(N496,'【参考】数式用'!$AR$2:$AW$50,MATCH(P496,'【参考】数式用'!$AT$4:$AW$4)+2,FALSE)*0.5, 0), "")</f>
        <v/>
      </c>
      <c r="T496" s="653"/>
      <c r="U496" s="654" t="str">
        <f>IFERROR(IF(AG496&lt;&gt;"",Q496*VLOOKUP(N496,'【参考】数式用'!$AG$2:$AL$50,MATCH(P496,'【参考】数式用'!$AI$4:$AL$4,0)+2,0), ""), "")</f>
        <v/>
      </c>
      <c r="V496" s="655"/>
      <c r="W496" s="656"/>
      <c r="X496" s="41"/>
      <c r="Y496" s="657"/>
      <c r="Z496" s="658"/>
      <c r="AA496" s="654" t="str">
        <f>IFERROR(IF(Y496="ー", "", ROUNDDOWN(Z496*VLOOKUP(N496,'【参考】数式用'!$AR$2:$AW$50,MATCH(Y496,'【参考】数式用'!$AT$4:$AW$4)+2,FALSE)*0.5, 0)), "")</f>
        <v/>
      </c>
      <c r="AB496" s="659"/>
      <c r="AC496" s="651" t="str">
        <f>IFERROR(IF(AG496&lt;&gt;"",Z496*VLOOKUP(N496,'【参考】数式用'!$AG$2:$AL$50,MATCH(Y496,'【参考】数式用'!$AI$4:$AL$4,0)+2,0), ""), "")</f>
        <v/>
      </c>
      <c r="AD496" s="56"/>
      <c r="AE496" s="660"/>
      <c r="AF496" s="661"/>
      <c r="AG496" s="618" t="str">
        <f>IFERROR(VLOOKUP(O496, '【参考】数式用'!$AY$5:$AY$13, 1, FALSE), "")</f>
        <v/>
      </c>
      <c r="AH496" s="619" t="str">
        <f>IFERROR(VLOOKUP(N496, '【参考】数式用'!$BA$2:$BB$50, 2, FALSE), "")</f>
        <v/>
      </c>
      <c r="AI496" s="620" t="str">
        <f t="shared" si="1"/>
        <v/>
      </c>
      <c r="AJ496" s="621" t="str">
        <f t="shared" si="2"/>
        <v/>
      </c>
      <c r="AK496" s="622"/>
      <c r="AL496" s="622"/>
      <c r="AM496" s="514"/>
      <c r="AN496" s="514"/>
      <c r="AO496" s="514"/>
      <c r="AP496" s="514"/>
      <c r="AQ496" s="514"/>
      <c r="AR496" s="514"/>
      <c r="AS496" s="514"/>
      <c r="AT496" s="514"/>
      <c r="AU496" s="2"/>
      <c r="AV496" s="2"/>
      <c r="AW496" s="2"/>
      <c r="AX496" s="2"/>
      <c r="AY496" s="2"/>
      <c r="AZ496" s="2"/>
    </row>
    <row r="497" ht="30.0" customHeight="1">
      <c r="A497" s="645">
        <v>484.0</v>
      </c>
      <c r="B497" s="646" t="str">
        <f>IF('基本情報入力シート'!C522="","",'基本情報入力シート'!C522)</f>
        <v/>
      </c>
      <c r="C497" s="40"/>
      <c r="D497" s="40"/>
      <c r="E497" s="40"/>
      <c r="F497" s="40"/>
      <c r="G497" s="40"/>
      <c r="H497" s="40"/>
      <c r="I497" s="56"/>
      <c r="J497" s="647" t="str">
        <f>IF('基本情報入力シート'!M522="","",'基本情報入力シート'!M522)</f>
        <v/>
      </c>
      <c r="K497" s="647" t="str">
        <f>IF('基本情報入力シート'!R522="","",'基本情報入力シート'!R522)</f>
        <v/>
      </c>
      <c r="L497" s="647" t="str">
        <f>IF('基本情報入力シート'!W522="","",'基本情報入力シート'!W522)</f>
        <v/>
      </c>
      <c r="M497" s="647" t="str">
        <f>IF('基本情報入力シート'!X522="","",'基本情報入力シート'!X522)</f>
        <v/>
      </c>
      <c r="N497" s="648" t="str">
        <f>IF('基本情報入力シート'!Y522="","",'基本情報入力シート'!Y522)</f>
        <v/>
      </c>
      <c r="O497" s="649"/>
      <c r="P497" s="650"/>
      <c r="Q497" s="651"/>
      <c r="R497" s="56"/>
      <c r="S497" s="652" t="str">
        <f>IFERROR(ROUNDDOWN(Q497*VLOOKUP(N497,'【参考】数式用'!$AR$2:$AW$50,MATCH(P497,'【参考】数式用'!$AT$4:$AW$4)+2,FALSE)*0.5, 0), "")</f>
        <v/>
      </c>
      <c r="T497" s="653"/>
      <c r="U497" s="654" t="str">
        <f>IFERROR(IF(AG497&lt;&gt;"",Q497*VLOOKUP(N497,'【参考】数式用'!$AG$2:$AL$50,MATCH(P497,'【参考】数式用'!$AI$4:$AL$4,0)+2,0), ""), "")</f>
        <v/>
      </c>
      <c r="V497" s="655"/>
      <c r="W497" s="656"/>
      <c r="X497" s="41"/>
      <c r="Y497" s="657"/>
      <c r="Z497" s="658"/>
      <c r="AA497" s="654" t="str">
        <f>IFERROR(IF(Y497="ー", "", ROUNDDOWN(Z497*VLOOKUP(N497,'【参考】数式用'!$AR$2:$AW$50,MATCH(Y497,'【参考】数式用'!$AT$4:$AW$4)+2,FALSE)*0.5, 0)), "")</f>
        <v/>
      </c>
      <c r="AB497" s="659"/>
      <c r="AC497" s="651" t="str">
        <f>IFERROR(IF(AG497&lt;&gt;"",Z497*VLOOKUP(N497,'【参考】数式用'!$AG$2:$AL$50,MATCH(Y497,'【参考】数式用'!$AI$4:$AL$4,0)+2,0), ""), "")</f>
        <v/>
      </c>
      <c r="AD497" s="56"/>
      <c r="AE497" s="660"/>
      <c r="AF497" s="661"/>
      <c r="AG497" s="618" t="str">
        <f>IFERROR(VLOOKUP(O497, '【参考】数式用'!$AY$5:$AY$13, 1, FALSE), "")</f>
        <v/>
      </c>
      <c r="AH497" s="619" t="str">
        <f>IFERROR(VLOOKUP(N497, '【参考】数式用'!$BA$2:$BB$50, 2, FALSE), "")</f>
        <v/>
      </c>
      <c r="AI497" s="620" t="str">
        <f t="shared" si="1"/>
        <v/>
      </c>
      <c r="AJ497" s="621" t="str">
        <f t="shared" si="2"/>
        <v/>
      </c>
      <c r="AK497" s="622"/>
      <c r="AL497" s="622"/>
      <c r="AM497" s="514"/>
      <c r="AN497" s="514"/>
      <c r="AO497" s="514"/>
      <c r="AP497" s="514"/>
      <c r="AQ497" s="514"/>
      <c r="AR497" s="514"/>
      <c r="AS497" s="514"/>
      <c r="AT497" s="514"/>
      <c r="AU497" s="2"/>
      <c r="AV497" s="2"/>
      <c r="AW497" s="2"/>
      <c r="AX497" s="2"/>
      <c r="AY497" s="2"/>
      <c r="AZ497" s="2"/>
    </row>
    <row r="498" ht="30.0" customHeight="1">
      <c r="A498" s="645">
        <v>485.0</v>
      </c>
      <c r="B498" s="646" t="str">
        <f>IF('基本情報入力シート'!C523="","",'基本情報入力シート'!C523)</f>
        <v/>
      </c>
      <c r="C498" s="40"/>
      <c r="D498" s="40"/>
      <c r="E498" s="40"/>
      <c r="F498" s="40"/>
      <c r="G498" s="40"/>
      <c r="H498" s="40"/>
      <c r="I498" s="56"/>
      <c r="J498" s="647" t="str">
        <f>IF('基本情報入力シート'!M523="","",'基本情報入力シート'!M523)</f>
        <v/>
      </c>
      <c r="K498" s="647" t="str">
        <f>IF('基本情報入力シート'!R523="","",'基本情報入力シート'!R523)</f>
        <v/>
      </c>
      <c r="L498" s="647" t="str">
        <f>IF('基本情報入力シート'!W523="","",'基本情報入力シート'!W523)</f>
        <v/>
      </c>
      <c r="M498" s="647" t="str">
        <f>IF('基本情報入力シート'!X523="","",'基本情報入力シート'!X523)</f>
        <v/>
      </c>
      <c r="N498" s="648" t="str">
        <f>IF('基本情報入力シート'!Y523="","",'基本情報入力シート'!Y523)</f>
        <v/>
      </c>
      <c r="O498" s="649"/>
      <c r="P498" s="650"/>
      <c r="Q498" s="651"/>
      <c r="R498" s="56"/>
      <c r="S498" s="652" t="str">
        <f>IFERROR(ROUNDDOWN(Q498*VLOOKUP(N498,'【参考】数式用'!$AR$2:$AW$50,MATCH(P498,'【参考】数式用'!$AT$4:$AW$4)+2,FALSE)*0.5, 0), "")</f>
        <v/>
      </c>
      <c r="T498" s="653"/>
      <c r="U498" s="654" t="str">
        <f>IFERROR(IF(AG498&lt;&gt;"",Q498*VLOOKUP(N498,'【参考】数式用'!$AG$2:$AL$50,MATCH(P498,'【参考】数式用'!$AI$4:$AL$4,0)+2,0), ""), "")</f>
        <v/>
      </c>
      <c r="V498" s="655"/>
      <c r="W498" s="656"/>
      <c r="X498" s="41"/>
      <c r="Y498" s="657"/>
      <c r="Z498" s="658"/>
      <c r="AA498" s="654" t="str">
        <f>IFERROR(IF(Y498="ー", "", ROUNDDOWN(Z498*VLOOKUP(N498,'【参考】数式用'!$AR$2:$AW$50,MATCH(Y498,'【参考】数式用'!$AT$4:$AW$4)+2,FALSE)*0.5, 0)), "")</f>
        <v/>
      </c>
      <c r="AB498" s="659"/>
      <c r="AC498" s="651" t="str">
        <f>IFERROR(IF(AG498&lt;&gt;"",Z498*VLOOKUP(N498,'【参考】数式用'!$AG$2:$AL$50,MATCH(Y498,'【参考】数式用'!$AI$4:$AL$4,0)+2,0), ""), "")</f>
        <v/>
      </c>
      <c r="AD498" s="56"/>
      <c r="AE498" s="660"/>
      <c r="AF498" s="661"/>
      <c r="AG498" s="618" t="str">
        <f>IFERROR(VLOOKUP(O498, '【参考】数式用'!$AY$5:$AY$13, 1, FALSE), "")</f>
        <v/>
      </c>
      <c r="AH498" s="619" t="str">
        <f>IFERROR(VLOOKUP(N498, '【参考】数式用'!$BA$2:$BB$50, 2, FALSE), "")</f>
        <v/>
      </c>
      <c r="AI498" s="620" t="str">
        <f t="shared" si="1"/>
        <v/>
      </c>
      <c r="AJ498" s="621" t="str">
        <f t="shared" si="2"/>
        <v/>
      </c>
      <c r="AK498" s="622"/>
      <c r="AL498" s="622"/>
      <c r="AM498" s="514"/>
      <c r="AN498" s="514"/>
      <c r="AO498" s="514"/>
      <c r="AP498" s="514"/>
      <c r="AQ498" s="514"/>
      <c r="AR498" s="514"/>
      <c r="AS498" s="514"/>
      <c r="AT498" s="514"/>
      <c r="AU498" s="2"/>
      <c r="AV498" s="2"/>
      <c r="AW498" s="2"/>
      <c r="AX498" s="2"/>
      <c r="AY498" s="2"/>
      <c r="AZ498" s="2"/>
    </row>
    <row r="499" ht="30.0" customHeight="1">
      <c r="A499" s="645">
        <v>486.0</v>
      </c>
      <c r="B499" s="646" t="str">
        <f>IF('基本情報入力シート'!C524="","",'基本情報入力シート'!C524)</f>
        <v/>
      </c>
      <c r="C499" s="40"/>
      <c r="D499" s="40"/>
      <c r="E499" s="40"/>
      <c r="F499" s="40"/>
      <c r="G499" s="40"/>
      <c r="H499" s="40"/>
      <c r="I499" s="56"/>
      <c r="J499" s="647" t="str">
        <f>IF('基本情報入力シート'!M524="","",'基本情報入力シート'!M524)</f>
        <v/>
      </c>
      <c r="K499" s="647" t="str">
        <f>IF('基本情報入力シート'!R524="","",'基本情報入力シート'!R524)</f>
        <v/>
      </c>
      <c r="L499" s="647" t="str">
        <f>IF('基本情報入力シート'!W524="","",'基本情報入力シート'!W524)</f>
        <v/>
      </c>
      <c r="M499" s="647" t="str">
        <f>IF('基本情報入力シート'!X524="","",'基本情報入力シート'!X524)</f>
        <v/>
      </c>
      <c r="N499" s="648" t="str">
        <f>IF('基本情報入力シート'!Y524="","",'基本情報入力シート'!Y524)</f>
        <v/>
      </c>
      <c r="O499" s="649"/>
      <c r="P499" s="650"/>
      <c r="Q499" s="651"/>
      <c r="R499" s="56"/>
      <c r="S499" s="652" t="str">
        <f>IFERROR(ROUNDDOWN(Q499*VLOOKUP(N499,'【参考】数式用'!$AR$2:$AW$50,MATCH(P499,'【参考】数式用'!$AT$4:$AW$4)+2,FALSE)*0.5, 0), "")</f>
        <v/>
      </c>
      <c r="T499" s="653"/>
      <c r="U499" s="654" t="str">
        <f>IFERROR(IF(AG499&lt;&gt;"",Q499*VLOOKUP(N499,'【参考】数式用'!$AG$2:$AL$50,MATCH(P499,'【参考】数式用'!$AI$4:$AL$4,0)+2,0), ""), "")</f>
        <v/>
      </c>
      <c r="V499" s="655"/>
      <c r="W499" s="656"/>
      <c r="X499" s="41"/>
      <c r="Y499" s="657"/>
      <c r="Z499" s="658"/>
      <c r="AA499" s="654" t="str">
        <f>IFERROR(IF(Y499="ー", "", ROUNDDOWN(Z499*VLOOKUP(N499,'【参考】数式用'!$AR$2:$AW$50,MATCH(Y499,'【参考】数式用'!$AT$4:$AW$4)+2,FALSE)*0.5, 0)), "")</f>
        <v/>
      </c>
      <c r="AB499" s="659"/>
      <c r="AC499" s="651" t="str">
        <f>IFERROR(IF(AG499&lt;&gt;"",Z499*VLOOKUP(N499,'【参考】数式用'!$AG$2:$AL$50,MATCH(Y499,'【参考】数式用'!$AI$4:$AL$4,0)+2,0), ""), "")</f>
        <v/>
      </c>
      <c r="AD499" s="56"/>
      <c r="AE499" s="660"/>
      <c r="AF499" s="661"/>
      <c r="AG499" s="618" t="str">
        <f>IFERROR(VLOOKUP(O499, '【参考】数式用'!$AY$5:$AY$13, 1, FALSE), "")</f>
        <v/>
      </c>
      <c r="AH499" s="619" t="str">
        <f>IFERROR(VLOOKUP(N499, '【参考】数式用'!$BA$2:$BB$50, 2, FALSE), "")</f>
        <v/>
      </c>
      <c r="AI499" s="620" t="str">
        <f t="shared" si="1"/>
        <v/>
      </c>
      <c r="AJ499" s="621" t="str">
        <f t="shared" si="2"/>
        <v/>
      </c>
      <c r="AK499" s="622"/>
      <c r="AL499" s="622"/>
      <c r="AM499" s="514"/>
      <c r="AN499" s="514"/>
      <c r="AO499" s="514"/>
      <c r="AP499" s="514"/>
      <c r="AQ499" s="514"/>
      <c r="AR499" s="514"/>
      <c r="AS499" s="514"/>
      <c r="AT499" s="514"/>
      <c r="AU499" s="2"/>
      <c r="AV499" s="2"/>
      <c r="AW499" s="2"/>
      <c r="AX499" s="2"/>
      <c r="AY499" s="2"/>
      <c r="AZ499" s="2"/>
    </row>
    <row r="500" ht="30.0" customHeight="1">
      <c r="A500" s="645">
        <v>487.0</v>
      </c>
      <c r="B500" s="646" t="str">
        <f>IF('基本情報入力シート'!C525="","",'基本情報入力シート'!C525)</f>
        <v/>
      </c>
      <c r="C500" s="40"/>
      <c r="D500" s="40"/>
      <c r="E500" s="40"/>
      <c r="F500" s="40"/>
      <c r="G500" s="40"/>
      <c r="H500" s="40"/>
      <c r="I500" s="56"/>
      <c r="J500" s="647" t="str">
        <f>IF('基本情報入力シート'!M525="","",'基本情報入力シート'!M525)</f>
        <v/>
      </c>
      <c r="K500" s="647" t="str">
        <f>IF('基本情報入力シート'!R525="","",'基本情報入力シート'!R525)</f>
        <v/>
      </c>
      <c r="L500" s="647" t="str">
        <f>IF('基本情報入力シート'!W525="","",'基本情報入力シート'!W525)</f>
        <v/>
      </c>
      <c r="M500" s="647" t="str">
        <f>IF('基本情報入力シート'!X525="","",'基本情報入力シート'!X525)</f>
        <v/>
      </c>
      <c r="N500" s="648" t="str">
        <f>IF('基本情報入力シート'!Y525="","",'基本情報入力シート'!Y525)</f>
        <v/>
      </c>
      <c r="O500" s="649"/>
      <c r="P500" s="650"/>
      <c r="Q500" s="651"/>
      <c r="R500" s="56"/>
      <c r="S500" s="652" t="str">
        <f>IFERROR(ROUNDDOWN(Q500*VLOOKUP(N500,'【参考】数式用'!$AR$2:$AW$50,MATCH(P500,'【参考】数式用'!$AT$4:$AW$4)+2,FALSE)*0.5, 0), "")</f>
        <v/>
      </c>
      <c r="T500" s="653"/>
      <c r="U500" s="654" t="str">
        <f>IFERROR(IF(AG500&lt;&gt;"",Q500*VLOOKUP(N500,'【参考】数式用'!$AG$2:$AL$50,MATCH(P500,'【参考】数式用'!$AI$4:$AL$4,0)+2,0), ""), "")</f>
        <v/>
      </c>
      <c r="V500" s="655"/>
      <c r="W500" s="656"/>
      <c r="X500" s="41"/>
      <c r="Y500" s="657"/>
      <c r="Z500" s="658"/>
      <c r="AA500" s="654" t="str">
        <f>IFERROR(IF(Y500="ー", "", ROUNDDOWN(Z500*VLOOKUP(N500,'【参考】数式用'!$AR$2:$AW$50,MATCH(Y500,'【参考】数式用'!$AT$4:$AW$4)+2,FALSE)*0.5, 0)), "")</f>
        <v/>
      </c>
      <c r="AB500" s="659"/>
      <c r="AC500" s="651" t="str">
        <f>IFERROR(IF(AG500&lt;&gt;"",Z500*VLOOKUP(N500,'【参考】数式用'!$AG$2:$AL$50,MATCH(Y500,'【参考】数式用'!$AI$4:$AL$4,0)+2,0), ""), "")</f>
        <v/>
      </c>
      <c r="AD500" s="56"/>
      <c r="AE500" s="660"/>
      <c r="AF500" s="661"/>
      <c r="AG500" s="618" t="str">
        <f>IFERROR(VLOOKUP(O500, '【参考】数式用'!$AY$5:$AY$13, 1, FALSE), "")</f>
        <v/>
      </c>
      <c r="AH500" s="619" t="str">
        <f>IFERROR(VLOOKUP(N500, '【参考】数式用'!$BA$2:$BB$50, 2, FALSE), "")</f>
        <v/>
      </c>
      <c r="AI500" s="620" t="str">
        <f t="shared" si="1"/>
        <v/>
      </c>
      <c r="AJ500" s="621" t="str">
        <f t="shared" si="2"/>
        <v/>
      </c>
      <c r="AK500" s="622"/>
      <c r="AL500" s="622"/>
      <c r="AM500" s="514"/>
      <c r="AN500" s="514"/>
      <c r="AO500" s="514"/>
      <c r="AP500" s="514"/>
      <c r="AQ500" s="514"/>
      <c r="AR500" s="514"/>
      <c r="AS500" s="514"/>
      <c r="AT500" s="514"/>
      <c r="AU500" s="2"/>
      <c r="AV500" s="2"/>
      <c r="AW500" s="2"/>
      <c r="AX500" s="2"/>
      <c r="AY500" s="2"/>
      <c r="AZ500" s="2"/>
    </row>
    <row r="501" ht="30.0" customHeight="1">
      <c r="A501" s="645">
        <v>488.0</v>
      </c>
      <c r="B501" s="646" t="str">
        <f>IF('基本情報入力シート'!C526="","",'基本情報入力シート'!C526)</f>
        <v/>
      </c>
      <c r="C501" s="40"/>
      <c r="D501" s="40"/>
      <c r="E501" s="40"/>
      <c r="F501" s="40"/>
      <c r="G501" s="40"/>
      <c r="H501" s="40"/>
      <c r="I501" s="56"/>
      <c r="J501" s="647" t="str">
        <f>IF('基本情報入力シート'!M526="","",'基本情報入力シート'!M526)</f>
        <v/>
      </c>
      <c r="K501" s="647" t="str">
        <f>IF('基本情報入力シート'!R526="","",'基本情報入力シート'!R526)</f>
        <v/>
      </c>
      <c r="L501" s="647" t="str">
        <f>IF('基本情報入力シート'!W526="","",'基本情報入力シート'!W526)</f>
        <v/>
      </c>
      <c r="M501" s="647" t="str">
        <f>IF('基本情報入力シート'!X526="","",'基本情報入力シート'!X526)</f>
        <v/>
      </c>
      <c r="N501" s="648" t="str">
        <f>IF('基本情報入力シート'!Y526="","",'基本情報入力シート'!Y526)</f>
        <v/>
      </c>
      <c r="O501" s="649"/>
      <c r="P501" s="650"/>
      <c r="Q501" s="651"/>
      <c r="R501" s="56"/>
      <c r="S501" s="652" t="str">
        <f>IFERROR(ROUNDDOWN(Q501*VLOOKUP(N501,'【参考】数式用'!$AR$2:$AW$50,MATCH(P501,'【参考】数式用'!$AT$4:$AW$4)+2,FALSE)*0.5, 0), "")</f>
        <v/>
      </c>
      <c r="T501" s="653"/>
      <c r="U501" s="654" t="str">
        <f>IFERROR(IF(AG501&lt;&gt;"",Q501*VLOOKUP(N501,'【参考】数式用'!$AG$2:$AL$50,MATCH(P501,'【参考】数式用'!$AI$4:$AL$4,0)+2,0), ""), "")</f>
        <v/>
      </c>
      <c r="V501" s="655"/>
      <c r="W501" s="656"/>
      <c r="X501" s="41"/>
      <c r="Y501" s="657"/>
      <c r="Z501" s="658"/>
      <c r="AA501" s="654" t="str">
        <f>IFERROR(IF(Y501="ー", "", ROUNDDOWN(Z501*VLOOKUP(N501,'【参考】数式用'!$AR$2:$AW$50,MATCH(Y501,'【参考】数式用'!$AT$4:$AW$4)+2,FALSE)*0.5, 0)), "")</f>
        <v/>
      </c>
      <c r="AB501" s="659"/>
      <c r="AC501" s="651" t="str">
        <f>IFERROR(IF(AG501&lt;&gt;"",Z501*VLOOKUP(N501,'【参考】数式用'!$AG$2:$AL$50,MATCH(Y501,'【参考】数式用'!$AI$4:$AL$4,0)+2,0), ""), "")</f>
        <v/>
      </c>
      <c r="AD501" s="56"/>
      <c r="AE501" s="660"/>
      <c r="AF501" s="661"/>
      <c r="AG501" s="618" t="str">
        <f>IFERROR(VLOOKUP(O501, '【参考】数式用'!$AY$5:$AY$13, 1, FALSE), "")</f>
        <v/>
      </c>
      <c r="AH501" s="619" t="str">
        <f>IFERROR(VLOOKUP(N501, '【参考】数式用'!$BA$2:$BB$50, 2, FALSE), "")</f>
        <v/>
      </c>
      <c r="AI501" s="620" t="str">
        <f t="shared" si="1"/>
        <v/>
      </c>
      <c r="AJ501" s="621" t="str">
        <f t="shared" si="2"/>
        <v/>
      </c>
      <c r="AK501" s="622"/>
      <c r="AL501" s="622"/>
      <c r="AM501" s="514"/>
      <c r="AN501" s="514"/>
      <c r="AO501" s="514"/>
      <c r="AP501" s="514"/>
      <c r="AQ501" s="514"/>
      <c r="AR501" s="514"/>
      <c r="AS501" s="514"/>
      <c r="AT501" s="514"/>
      <c r="AU501" s="2"/>
      <c r="AV501" s="2"/>
      <c r="AW501" s="2"/>
      <c r="AX501" s="2"/>
      <c r="AY501" s="2"/>
      <c r="AZ501" s="2"/>
    </row>
    <row r="502" ht="30.0" customHeight="1">
      <c r="A502" s="645">
        <v>489.0</v>
      </c>
      <c r="B502" s="646" t="str">
        <f>IF('基本情報入力シート'!C527="","",'基本情報入力シート'!C527)</f>
        <v/>
      </c>
      <c r="C502" s="40"/>
      <c r="D502" s="40"/>
      <c r="E502" s="40"/>
      <c r="F502" s="40"/>
      <c r="G502" s="40"/>
      <c r="H502" s="40"/>
      <c r="I502" s="56"/>
      <c r="J502" s="647" t="str">
        <f>IF('基本情報入力シート'!M527="","",'基本情報入力シート'!M527)</f>
        <v/>
      </c>
      <c r="K502" s="647" t="str">
        <f>IF('基本情報入力シート'!R527="","",'基本情報入力シート'!R527)</f>
        <v/>
      </c>
      <c r="L502" s="647" t="str">
        <f>IF('基本情報入力シート'!W527="","",'基本情報入力シート'!W527)</f>
        <v/>
      </c>
      <c r="M502" s="647" t="str">
        <f>IF('基本情報入力シート'!X527="","",'基本情報入力シート'!X527)</f>
        <v/>
      </c>
      <c r="N502" s="648" t="str">
        <f>IF('基本情報入力シート'!Y527="","",'基本情報入力シート'!Y527)</f>
        <v/>
      </c>
      <c r="O502" s="649"/>
      <c r="P502" s="650"/>
      <c r="Q502" s="651"/>
      <c r="R502" s="56"/>
      <c r="S502" s="652" t="str">
        <f>IFERROR(ROUNDDOWN(Q502*VLOOKUP(N502,'【参考】数式用'!$AR$2:$AW$50,MATCH(P502,'【参考】数式用'!$AT$4:$AW$4)+2,FALSE)*0.5, 0), "")</f>
        <v/>
      </c>
      <c r="T502" s="653"/>
      <c r="U502" s="654" t="str">
        <f>IFERROR(IF(AG502&lt;&gt;"",Q502*VLOOKUP(N502,'【参考】数式用'!$AG$2:$AL$50,MATCH(P502,'【参考】数式用'!$AI$4:$AL$4,0)+2,0), ""), "")</f>
        <v/>
      </c>
      <c r="V502" s="655"/>
      <c r="W502" s="656"/>
      <c r="X502" s="41"/>
      <c r="Y502" s="657"/>
      <c r="Z502" s="658"/>
      <c r="AA502" s="654" t="str">
        <f>IFERROR(IF(Y502="ー", "", ROUNDDOWN(Z502*VLOOKUP(N502,'【参考】数式用'!$AR$2:$AW$50,MATCH(Y502,'【参考】数式用'!$AT$4:$AW$4)+2,FALSE)*0.5, 0)), "")</f>
        <v/>
      </c>
      <c r="AB502" s="659"/>
      <c r="AC502" s="651" t="str">
        <f>IFERROR(IF(AG502&lt;&gt;"",Z502*VLOOKUP(N502,'【参考】数式用'!$AG$2:$AL$50,MATCH(Y502,'【参考】数式用'!$AI$4:$AL$4,0)+2,0), ""), "")</f>
        <v/>
      </c>
      <c r="AD502" s="56"/>
      <c r="AE502" s="660"/>
      <c r="AF502" s="661"/>
      <c r="AG502" s="618" t="str">
        <f>IFERROR(VLOOKUP(O502, '【参考】数式用'!$AY$5:$AY$13, 1, FALSE), "")</f>
        <v/>
      </c>
      <c r="AH502" s="619" t="str">
        <f>IFERROR(VLOOKUP(N502, '【参考】数式用'!$BA$2:$BB$50, 2, FALSE), "")</f>
        <v/>
      </c>
      <c r="AI502" s="620" t="str">
        <f t="shared" si="1"/>
        <v/>
      </c>
      <c r="AJ502" s="621" t="str">
        <f t="shared" si="2"/>
        <v/>
      </c>
      <c r="AK502" s="622"/>
      <c r="AL502" s="622"/>
      <c r="AM502" s="514"/>
      <c r="AN502" s="514"/>
      <c r="AO502" s="514"/>
      <c r="AP502" s="514"/>
      <c r="AQ502" s="514"/>
      <c r="AR502" s="514"/>
      <c r="AS502" s="514"/>
      <c r="AT502" s="514"/>
      <c r="AU502" s="2"/>
      <c r="AV502" s="2"/>
      <c r="AW502" s="2"/>
      <c r="AX502" s="2"/>
      <c r="AY502" s="2"/>
      <c r="AZ502" s="2"/>
    </row>
    <row r="503" ht="30.0" customHeight="1">
      <c r="A503" s="645">
        <v>490.0</v>
      </c>
      <c r="B503" s="646" t="str">
        <f>IF('基本情報入力シート'!C528="","",'基本情報入力シート'!C528)</f>
        <v/>
      </c>
      <c r="C503" s="40"/>
      <c r="D503" s="40"/>
      <c r="E503" s="40"/>
      <c r="F503" s="40"/>
      <c r="G503" s="40"/>
      <c r="H503" s="40"/>
      <c r="I503" s="56"/>
      <c r="J503" s="647" t="str">
        <f>IF('基本情報入力シート'!M528="","",'基本情報入力シート'!M528)</f>
        <v/>
      </c>
      <c r="K503" s="647" t="str">
        <f>IF('基本情報入力シート'!R528="","",'基本情報入力シート'!R528)</f>
        <v/>
      </c>
      <c r="L503" s="647" t="str">
        <f>IF('基本情報入力シート'!W528="","",'基本情報入力シート'!W528)</f>
        <v/>
      </c>
      <c r="M503" s="647" t="str">
        <f>IF('基本情報入力シート'!X528="","",'基本情報入力シート'!X528)</f>
        <v/>
      </c>
      <c r="N503" s="648" t="str">
        <f>IF('基本情報入力シート'!Y528="","",'基本情報入力シート'!Y528)</f>
        <v/>
      </c>
      <c r="O503" s="649"/>
      <c r="P503" s="650"/>
      <c r="Q503" s="651"/>
      <c r="R503" s="56"/>
      <c r="S503" s="652" t="str">
        <f>IFERROR(ROUNDDOWN(Q503*VLOOKUP(N503,'【参考】数式用'!$AR$2:$AW$50,MATCH(P503,'【参考】数式用'!$AT$4:$AW$4)+2,FALSE)*0.5, 0), "")</f>
        <v/>
      </c>
      <c r="T503" s="653"/>
      <c r="U503" s="654" t="str">
        <f>IFERROR(IF(AG503&lt;&gt;"",Q503*VLOOKUP(N503,'【参考】数式用'!$AG$2:$AL$50,MATCH(P503,'【参考】数式用'!$AI$4:$AL$4,0)+2,0), ""), "")</f>
        <v/>
      </c>
      <c r="V503" s="655"/>
      <c r="W503" s="656"/>
      <c r="X503" s="41"/>
      <c r="Y503" s="657"/>
      <c r="Z503" s="658"/>
      <c r="AA503" s="654" t="str">
        <f>IFERROR(IF(Y503="ー", "", ROUNDDOWN(Z503*VLOOKUP(N503,'【参考】数式用'!$AR$2:$AW$50,MATCH(Y503,'【参考】数式用'!$AT$4:$AW$4)+2,FALSE)*0.5, 0)), "")</f>
        <v/>
      </c>
      <c r="AB503" s="659"/>
      <c r="AC503" s="651" t="str">
        <f>IFERROR(IF(AG503&lt;&gt;"",Z503*VLOOKUP(N503,'【参考】数式用'!$AG$2:$AL$50,MATCH(Y503,'【参考】数式用'!$AI$4:$AL$4,0)+2,0), ""), "")</f>
        <v/>
      </c>
      <c r="AD503" s="56"/>
      <c r="AE503" s="660"/>
      <c r="AF503" s="661"/>
      <c r="AG503" s="618" t="str">
        <f>IFERROR(VLOOKUP(O503, '【参考】数式用'!$AY$5:$AY$13, 1, FALSE), "")</f>
        <v/>
      </c>
      <c r="AH503" s="619" t="str">
        <f>IFERROR(VLOOKUP(N503, '【参考】数式用'!$BA$2:$BB$50, 2, FALSE), "")</f>
        <v/>
      </c>
      <c r="AI503" s="620" t="str">
        <f t="shared" si="1"/>
        <v/>
      </c>
      <c r="AJ503" s="621" t="str">
        <f t="shared" si="2"/>
        <v/>
      </c>
      <c r="AK503" s="622"/>
      <c r="AL503" s="622"/>
      <c r="AM503" s="514"/>
      <c r="AN503" s="514"/>
      <c r="AO503" s="514"/>
      <c r="AP503" s="514"/>
      <c r="AQ503" s="514"/>
      <c r="AR503" s="514"/>
      <c r="AS503" s="514"/>
      <c r="AT503" s="514"/>
      <c r="AU503" s="2"/>
      <c r="AV503" s="2"/>
      <c r="AW503" s="2"/>
      <c r="AX503" s="2"/>
      <c r="AY503" s="2"/>
      <c r="AZ503" s="2"/>
    </row>
    <row r="504" ht="30.0" customHeight="1">
      <c r="A504" s="645">
        <v>491.0</v>
      </c>
      <c r="B504" s="646" t="str">
        <f>IF('基本情報入力シート'!C529="","",'基本情報入力シート'!C529)</f>
        <v/>
      </c>
      <c r="C504" s="40"/>
      <c r="D504" s="40"/>
      <c r="E504" s="40"/>
      <c r="F504" s="40"/>
      <c r="G504" s="40"/>
      <c r="H504" s="40"/>
      <c r="I504" s="56"/>
      <c r="J504" s="647" t="str">
        <f>IF('基本情報入力シート'!M529="","",'基本情報入力シート'!M529)</f>
        <v/>
      </c>
      <c r="K504" s="647" t="str">
        <f>IF('基本情報入力シート'!R529="","",'基本情報入力シート'!R529)</f>
        <v/>
      </c>
      <c r="L504" s="647" t="str">
        <f>IF('基本情報入力シート'!W529="","",'基本情報入力シート'!W529)</f>
        <v/>
      </c>
      <c r="M504" s="647" t="str">
        <f>IF('基本情報入力シート'!X529="","",'基本情報入力シート'!X529)</f>
        <v/>
      </c>
      <c r="N504" s="648" t="str">
        <f>IF('基本情報入力シート'!Y529="","",'基本情報入力シート'!Y529)</f>
        <v/>
      </c>
      <c r="O504" s="649"/>
      <c r="P504" s="650"/>
      <c r="Q504" s="651"/>
      <c r="R504" s="56"/>
      <c r="S504" s="652" t="str">
        <f>IFERROR(ROUNDDOWN(Q504*VLOOKUP(N504,'【参考】数式用'!$AR$2:$AW$50,MATCH(P504,'【参考】数式用'!$AT$4:$AW$4)+2,FALSE)*0.5, 0), "")</f>
        <v/>
      </c>
      <c r="T504" s="653"/>
      <c r="U504" s="654" t="str">
        <f>IFERROR(IF(AG504&lt;&gt;"",Q504*VLOOKUP(N504,'【参考】数式用'!$AG$2:$AL$50,MATCH(P504,'【参考】数式用'!$AI$4:$AL$4,0)+2,0), ""), "")</f>
        <v/>
      </c>
      <c r="V504" s="655"/>
      <c r="W504" s="656"/>
      <c r="X504" s="41"/>
      <c r="Y504" s="657"/>
      <c r="Z504" s="658"/>
      <c r="AA504" s="654" t="str">
        <f>IFERROR(IF(Y504="ー", "", ROUNDDOWN(Z504*VLOOKUP(N504,'【参考】数式用'!$AR$2:$AW$50,MATCH(Y504,'【参考】数式用'!$AT$4:$AW$4)+2,FALSE)*0.5, 0)), "")</f>
        <v/>
      </c>
      <c r="AB504" s="659"/>
      <c r="AC504" s="651" t="str">
        <f>IFERROR(IF(AG504&lt;&gt;"",Z504*VLOOKUP(N504,'【参考】数式用'!$AG$2:$AL$50,MATCH(Y504,'【参考】数式用'!$AI$4:$AL$4,0)+2,0), ""), "")</f>
        <v/>
      </c>
      <c r="AD504" s="56"/>
      <c r="AE504" s="660"/>
      <c r="AF504" s="661"/>
      <c r="AG504" s="618" t="str">
        <f>IFERROR(VLOOKUP(O504, '【参考】数式用'!$AY$5:$AY$13, 1, FALSE), "")</f>
        <v/>
      </c>
      <c r="AH504" s="619" t="str">
        <f>IFERROR(VLOOKUP(N504, '【参考】数式用'!$BA$2:$BB$50, 2, FALSE), "")</f>
        <v/>
      </c>
      <c r="AI504" s="620" t="str">
        <f t="shared" si="1"/>
        <v/>
      </c>
      <c r="AJ504" s="621" t="str">
        <f t="shared" si="2"/>
        <v/>
      </c>
      <c r="AK504" s="622"/>
      <c r="AL504" s="622"/>
      <c r="AM504" s="514"/>
      <c r="AN504" s="514"/>
      <c r="AO504" s="514"/>
      <c r="AP504" s="514"/>
      <c r="AQ504" s="514"/>
      <c r="AR504" s="514"/>
      <c r="AS504" s="514"/>
      <c r="AT504" s="514"/>
      <c r="AU504" s="2"/>
      <c r="AV504" s="2"/>
      <c r="AW504" s="2"/>
      <c r="AX504" s="2"/>
      <c r="AY504" s="2"/>
      <c r="AZ504" s="2"/>
    </row>
    <row r="505" ht="30.0" customHeight="1">
      <c r="A505" s="645">
        <v>492.0</v>
      </c>
      <c r="B505" s="646" t="str">
        <f>IF('基本情報入力シート'!C530="","",'基本情報入力シート'!C530)</f>
        <v/>
      </c>
      <c r="C505" s="40"/>
      <c r="D505" s="40"/>
      <c r="E505" s="40"/>
      <c r="F505" s="40"/>
      <c r="G505" s="40"/>
      <c r="H505" s="40"/>
      <c r="I505" s="56"/>
      <c r="J505" s="647" t="str">
        <f>IF('基本情報入力シート'!M530="","",'基本情報入力シート'!M530)</f>
        <v/>
      </c>
      <c r="K505" s="647" t="str">
        <f>IF('基本情報入力シート'!R530="","",'基本情報入力シート'!R530)</f>
        <v/>
      </c>
      <c r="L505" s="647" t="str">
        <f>IF('基本情報入力シート'!W530="","",'基本情報入力シート'!W530)</f>
        <v/>
      </c>
      <c r="M505" s="647" t="str">
        <f>IF('基本情報入力シート'!X530="","",'基本情報入力シート'!X530)</f>
        <v/>
      </c>
      <c r="N505" s="648" t="str">
        <f>IF('基本情報入力シート'!Y530="","",'基本情報入力シート'!Y530)</f>
        <v/>
      </c>
      <c r="O505" s="649"/>
      <c r="P505" s="650"/>
      <c r="Q505" s="651"/>
      <c r="R505" s="56"/>
      <c r="S505" s="652" t="str">
        <f>IFERROR(ROUNDDOWN(Q505*VLOOKUP(N505,'【参考】数式用'!$AR$2:$AW$50,MATCH(P505,'【参考】数式用'!$AT$4:$AW$4)+2,FALSE)*0.5, 0), "")</f>
        <v/>
      </c>
      <c r="T505" s="653"/>
      <c r="U505" s="654" t="str">
        <f>IFERROR(IF(AG505&lt;&gt;"",Q505*VLOOKUP(N505,'【参考】数式用'!$AG$2:$AL$50,MATCH(P505,'【参考】数式用'!$AI$4:$AL$4,0)+2,0), ""), "")</f>
        <v/>
      </c>
      <c r="V505" s="655"/>
      <c r="W505" s="656"/>
      <c r="X505" s="41"/>
      <c r="Y505" s="657"/>
      <c r="Z505" s="658"/>
      <c r="AA505" s="654" t="str">
        <f>IFERROR(IF(Y505="ー", "", ROUNDDOWN(Z505*VLOOKUP(N505,'【参考】数式用'!$AR$2:$AW$50,MATCH(Y505,'【参考】数式用'!$AT$4:$AW$4)+2,FALSE)*0.5, 0)), "")</f>
        <v/>
      </c>
      <c r="AB505" s="659"/>
      <c r="AC505" s="651" t="str">
        <f>IFERROR(IF(AG505&lt;&gt;"",Z505*VLOOKUP(N505,'【参考】数式用'!$AG$2:$AL$50,MATCH(Y505,'【参考】数式用'!$AI$4:$AL$4,0)+2,0), ""), "")</f>
        <v/>
      </c>
      <c r="AD505" s="56"/>
      <c r="AE505" s="660"/>
      <c r="AF505" s="661"/>
      <c r="AG505" s="618" t="str">
        <f>IFERROR(VLOOKUP(O505, '【参考】数式用'!$AY$5:$AY$13, 1, FALSE), "")</f>
        <v/>
      </c>
      <c r="AH505" s="619" t="str">
        <f>IFERROR(VLOOKUP(N505, '【参考】数式用'!$BA$2:$BB$50, 2, FALSE), "")</f>
        <v/>
      </c>
      <c r="AI505" s="620" t="str">
        <f t="shared" si="1"/>
        <v/>
      </c>
      <c r="AJ505" s="621" t="str">
        <f t="shared" si="2"/>
        <v/>
      </c>
      <c r="AK505" s="622"/>
      <c r="AL505" s="622"/>
      <c r="AM505" s="514"/>
      <c r="AN505" s="514"/>
      <c r="AO505" s="514"/>
      <c r="AP505" s="514"/>
      <c r="AQ505" s="514"/>
      <c r="AR505" s="514"/>
      <c r="AS505" s="514"/>
      <c r="AT505" s="514"/>
      <c r="AU505" s="2"/>
      <c r="AV505" s="2"/>
      <c r="AW505" s="2"/>
      <c r="AX505" s="2"/>
      <c r="AY505" s="2"/>
      <c r="AZ505" s="2"/>
    </row>
    <row r="506" ht="30.0" customHeight="1">
      <c r="A506" s="645">
        <v>493.0</v>
      </c>
      <c r="B506" s="646" t="str">
        <f>IF('基本情報入力シート'!C531="","",'基本情報入力シート'!C531)</f>
        <v/>
      </c>
      <c r="C506" s="40"/>
      <c r="D506" s="40"/>
      <c r="E506" s="40"/>
      <c r="F506" s="40"/>
      <c r="G506" s="40"/>
      <c r="H506" s="40"/>
      <c r="I506" s="56"/>
      <c r="J506" s="647" t="str">
        <f>IF('基本情報入力シート'!M531="","",'基本情報入力シート'!M531)</f>
        <v/>
      </c>
      <c r="K506" s="647" t="str">
        <f>IF('基本情報入力シート'!R531="","",'基本情報入力シート'!R531)</f>
        <v/>
      </c>
      <c r="L506" s="647" t="str">
        <f>IF('基本情報入力シート'!W531="","",'基本情報入力シート'!W531)</f>
        <v/>
      </c>
      <c r="M506" s="647" t="str">
        <f>IF('基本情報入力シート'!X531="","",'基本情報入力シート'!X531)</f>
        <v/>
      </c>
      <c r="N506" s="648" t="str">
        <f>IF('基本情報入力シート'!Y531="","",'基本情報入力シート'!Y531)</f>
        <v/>
      </c>
      <c r="O506" s="649"/>
      <c r="P506" s="650"/>
      <c r="Q506" s="651"/>
      <c r="R506" s="56"/>
      <c r="S506" s="652" t="str">
        <f>IFERROR(ROUNDDOWN(Q506*VLOOKUP(N506,'【参考】数式用'!$AR$2:$AW$50,MATCH(P506,'【参考】数式用'!$AT$4:$AW$4)+2,FALSE)*0.5, 0), "")</f>
        <v/>
      </c>
      <c r="T506" s="653"/>
      <c r="U506" s="654" t="str">
        <f>IFERROR(IF(AG506&lt;&gt;"",Q506*VLOOKUP(N506,'【参考】数式用'!$AG$2:$AL$50,MATCH(P506,'【参考】数式用'!$AI$4:$AL$4,0)+2,0), ""), "")</f>
        <v/>
      </c>
      <c r="V506" s="655"/>
      <c r="W506" s="656"/>
      <c r="X506" s="41"/>
      <c r="Y506" s="657"/>
      <c r="Z506" s="658"/>
      <c r="AA506" s="654" t="str">
        <f>IFERROR(IF(Y506="ー", "", ROUNDDOWN(Z506*VLOOKUP(N506,'【参考】数式用'!$AR$2:$AW$50,MATCH(Y506,'【参考】数式用'!$AT$4:$AW$4)+2,FALSE)*0.5, 0)), "")</f>
        <v/>
      </c>
      <c r="AB506" s="659"/>
      <c r="AC506" s="651" t="str">
        <f>IFERROR(IF(AG506&lt;&gt;"",Z506*VLOOKUP(N506,'【参考】数式用'!$AG$2:$AL$50,MATCH(Y506,'【参考】数式用'!$AI$4:$AL$4,0)+2,0), ""), "")</f>
        <v/>
      </c>
      <c r="AD506" s="56"/>
      <c r="AE506" s="660"/>
      <c r="AF506" s="661"/>
      <c r="AG506" s="618" t="str">
        <f>IFERROR(VLOOKUP(O506, '【参考】数式用'!$AY$5:$AY$13, 1, FALSE), "")</f>
        <v/>
      </c>
      <c r="AH506" s="619" t="str">
        <f>IFERROR(VLOOKUP(N506, '【参考】数式用'!$BA$2:$BB$50, 2, FALSE), "")</f>
        <v/>
      </c>
      <c r="AI506" s="620" t="str">
        <f t="shared" si="1"/>
        <v/>
      </c>
      <c r="AJ506" s="621" t="str">
        <f t="shared" si="2"/>
        <v/>
      </c>
      <c r="AK506" s="622"/>
      <c r="AL506" s="622"/>
      <c r="AM506" s="514"/>
      <c r="AN506" s="514"/>
      <c r="AO506" s="514"/>
      <c r="AP506" s="514"/>
      <c r="AQ506" s="514"/>
      <c r="AR506" s="514"/>
      <c r="AS506" s="514"/>
      <c r="AT506" s="514"/>
      <c r="AU506" s="2"/>
      <c r="AV506" s="2"/>
      <c r="AW506" s="2"/>
      <c r="AX506" s="2"/>
      <c r="AY506" s="2"/>
      <c r="AZ506" s="2"/>
    </row>
    <row r="507" ht="30.0" customHeight="1">
      <c r="A507" s="645">
        <v>494.0</v>
      </c>
      <c r="B507" s="646" t="str">
        <f>IF('基本情報入力シート'!C532="","",'基本情報入力シート'!C532)</f>
        <v/>
      </c>
      <c r="C507" s="40"/>
      <c r="D507" s="40"/>
      <c r="E507" s="40"/>
      <c r="F507" s="40"/>
      <c r="G507" s="40"/>
      <c r="H507" s="40"/>
      <c r="I507" s="56"/>
      <c r="J507" s="647" t="str">
        <f>IF('基本情報入力シート'!M532="","",'基本情報入力シート'!M532)</f>
        <v/>
      </c>
      <c r="K507" s="647" t="str">
        <f>IF('基本情報入力シート'!R532="","",'基本情報入力シート'!R532)</f>
        <v/>
      </c>
      <c r="L507" s="647" t="str">
        <f>IF('基本情報入力シート'!W532="","",'基本情報入力シート'!W532)</f>
        <v/>
      </c>
      <c r="M507" s="647" t="str">
        <f>IF('基本情報入力シート'!X532="","",'基本情報入力シート'!X532)</f>
        <v/>
      </c>
      <c r="N507" s="648" t="str">
        <f>IF('基本情報入力シート'!Y532="","",'基本情報入力シート'!Y532)</f>
        <v/>
      </c>
      <c r="O507" s="649"/>
      <c r="P507" s="650"/>
      <c r="Q507" s="651"/>
      <c r="R507" s="56"/>
      <c r="S507" s="652" t="str">
        <f>IFERROR(ROUNDDOWN(Q507*VLOOKUP(N507,'【参考】数式用'!$AR$2:$AW$50,MATCH(P507,'【参考】数式用'!$AT$4:$AW$4)+2,FALSE)*0.5, 0), "")</f>
        <v/>
      </c>
      <c r="T507" s="653"/>
      <c r="U507" s="654" t="str">
        <f>IFERROR(IF(AG507&lt;&gt;"",Q507*VLOOKUP(N507,'【参考】数式用'!$AG$2:$AL$50,MATCH(P507,'【参考】数式用'!$AI$4:$AL$4,0)+2,0), ""), "")</f>
        <v/>
      </c>
      <c r="V507" s="655"/>
      <c r="W507" s="656"/>
      <c r="X507" s="41"/>
      <c r="Y507" s="657"/>
      <c r="Z507" s="658"/>
      <c r="AA507" s="654" t="str">
        <f>IFERROR(IF(Y507="ー", "", ROUNDDOWN(Z507*VLOOKUP(N507,'【参考】数式用'!$AR$2:$AW$50,MATCH(Y507,'【参考】数式用'!$AT$4:$AW$4)+2,FALSE)*0.5, 0)), "")</f>
        <v/>
      </c>
      <c r="AB507" s="659"/>
      <c r="AC507" s="651" t="str">
        <f>IFERROR(IF(AG507&lt;&gt;"",Z507*VLOOKUP(N507,'【参考】数式用'!$AG$2:$AL$50,MATCH(Y507,'【参考】数式用'!$AI$4:$AL$4,0)+2,0), ""), "")</f>
        <v/>
      </c>
      <c r="AD507" s="56"/>
      <c r="AE507" s="660"/>
      <c r="AF507" s="661"/>
      <c r="AG507" s="618" t="str">
        <f>IFERROR(VLOOKUP(O507, '【参考】数式用'!$AY$5:$AY$13, 1, FALSE), "")</f>
        <v/>
      </c>
      <c r="AH507" s="619" t="str">
        <f>IFERROR(VLOOKUP(N507, '【参考】数式用'!$BA$2:$BB$50, 2, FALSE), "")</f>
        <v/>
      </c>
      <c r="AI507" s="620" t="str">
        <f t="shared" si="1"/>
        <v/>
      </c>
      <c r="AJ507" s="621" t="str">
        <f t="shared" si="2"/>
        <v/>
      </c>
      <c r="AK507" s="622"/>
      <c r="AL507" s="622"/>
      <c r="AM507" s="514"/>
      <c r="AN507" s="514"/>
      <c r="AO507" s="514"/>
      <c r="AP507" s="514"/>
      <c r="AQ507" s="514"/>
      <c r="AR507" s="514"/>
      <c r="AS507" s="514"/>
      <c r="AT507" s="514"/>
      <c r="AU507" s="2"/>
      <c r="AV507" s="2"/>
      <c r="AW507" s="2"/>
      <c r="AX507" s="2"/>
      <c r="AY507" s="2"/>
      <c r="AZ507" s="2"/>
    </row>
    <row r="508" ht="30.0" customHeight="1">
      <c r="A508" s="645">
        <v>495.0</v>
      </c>
      <c r="B508" s="646" t="str">
        <f>IF('基本情報入力シート'!C533="","",'基本情報入力シート'!C533)</f>
        <v/>
      </c>
      <c r="C508" s="40"/>
      <c r="D508" s="40"/>
      <c r="E508" s="40"/>
      <c r="F508" s="40"/>
      <c r="G508" s="40"/>
      <c r="H508" s="40"/>
      <c r="I508" s="56"/>
      <c r="J508" s="647" t="str">
        <f>IF('基本情報入力シート'!M533="","",'基本情報入力シート'!M533)</f>
        <v/>
      </c>
      <c r="K508" s="647" t="str">
        <f>IF('基本情報入力シート'!R533="","",'基本情報入力シート'!R533)</f>
        <v/>
      </c>
      <c r="L508" s="647" t="str">
        <f>IF('基本情報入力シート'!W533="","",'基本情報入力シート'!W533)</f>
        <v/>
      </c>
      <c r="M508" s="647" t="str">
        <f>IF('基本情報入力シート'!X533="","",'基本情報入力シート'!X533)</f>
        <v/>
      </c>
      <c r="N508" s="648" t="str">
        <f>IF('基本情報入力シート'!Y533="","",'基本情報入力シート'!Y533)</f>
        <v/>
      </c>
      <c r="O508" s="649"/>
      <c r="P508" s="650"/>
      <c r="Q508" s="651"/>
      <c r="R508" s="56"/>
      <c r="S508" s="652" t="str">
        <f>IFERROR(ROUNDDOWN(Q508*VLOOKUP(N508,'【参考】数式用'!$AR$2:$AW$50,MATCH(P508,'【参考】数式用'!$AT$4:$AW$4)+2,FALSE)*0.5, 0), "")</f>
        <v/>
      </c>
      <c r="T508" s="653"/>
      <c r="U508" s="654" t="str">
        <f>IFERROR(IF(AG508&lt;&gt;"",Q508*VLOOKUP(N508,'【参考】数式用'!$AG$2:$AL$50,MATCH(P508,'【参考】数式用'!$AI$4:$AL$4,0)+2,0), ""), "")</f>
        <v/>
      </c>
      <c r="V508" s="655"/>
      <c r="W508" s="656"/>
      <c r="X508" s="41"/>
      <c r="Y508" s="657"/>
      <c r="Z508" s="658"/>
      <c r="AA508" s="654" t="str">
        <f>IFERROR(IF(Y508="ー", "", ROUNDDOWN(Z508*VLOOKUP(N508,'【参考】数式用'!$AR$2:$AW$50,MATCH(Y508,'【参考】数式用'!$AT$4:$AW$4)+2,FALSE)*0.5, 0)), "")</f>
        <v/>
      </c>
      <c r="AB508" s="659"/>
      <c r="AC508" s="651" t="str">
        <f>IFERROR(IF(AG508&lt;&gt;"",Z508*VLOOKUP(N508,'【参考】数式用'!$AG$2:$AL$50,MATCH(Y508,'【参考】数式用'!$AI$4:$AL$4,0)+2,0), ""), "")</f>
        <v/>
      </c>
      <c r="AD508" s="56"/>
      <c r="AE508" s="660"/>
      <c r="AF508" s="661"/>
      <c r="AG508" s="618" t="str">
        <f>IFERROR(VLOOKUP(O508, '【参考】数式用'!$AY$5:$AY$13, 1, FALSE), "")</f>
        <v/>
      </c>
      <c r="AH508" s="619" t="str">
        <f>IFERROR(VLOOKUP(N508, '【参考】数式用'!$BA$2:$BB$50, 2, FALSE), "")</f>
        <v/>
      </c>
      <c r="AI508" s="620" t="str">
        <f t="shared" si="1"/>
        <v/>
      </c>
      <c r="AJ508" s="621" t="str">
        <f t="shared" si="2"/>
        <v/>
      </c>
      <c r="AK508" s="622"/>
      <c r="AL508" s="622"/>
      <c r="AM508" s="514"/>
      <c r="AN508" s="514"/>
      <c r="AO508" s="514"/>
      <c r="AP508" s="514"/>
      <c r="AQ508" s="514"/>
      <c r="AR508" s="514"/>
      <c r="AS508" s="514"/>
      <c r="AT508" s="514"/>
      <c r="AU508" s="2"/>
      <c r="AV508" s="2"/>
      <c r="AW508" s="2"/>
      <c r="AX508" s="2"/>
      <c r="AY508" s="2"/>
      <c r="AZ508" s="2"/>
    </row>
    <row r="509" ht="30.0" customHeight="1">
      <c r="A509" s="645">
        <v>496.0</v>
      </c>
      <c r="B509" s="646" t="str">
        <f>IF('基本情報入力シート'!C534="","",'基本情報入力シート'!C534)</f>
        <v/>
      </c>
      <c r="C509" s="40"/>
      <c r="D509" s="40"/>
      <c r="E509" s="40"/>
      <c r="F509" s="40"/>
      <c r="G509" s="40"/>
      <c r="H509" s="40"/>
      <c r="I509" s="56"/>
      <c r="J509" s="647" t="str">
        <f>IF('基本情報入力シート'!M534="","",'基本情報入力シート'!M534)</f>
        <v/>
      </c>
      <c r="K509" s="647" t="str">
        <f>IF('基本情報入力シート'!R534="","",'基本情報入力シート'!R534)</f>
        <v/>
      </c>
      <c r="L509" s="647" t="str">
        <f>IF('基本情報入力シート'!W534="","",'基本情報入力シート'!W534)</f>
        <v/>
      </c>
      <c r="M509" s="647" t="str">
        <f>IF('基本情報入力シート'!X534="","",'基本情報入力シート'!X534)</f>
        <v/>
      </c>
      <c r="N509" s="648" t="str">
        <f>IF('基本情報入力シート'!Y534="","",'基本情報入力シート'!Y534)</f>
        <v/>
      </c>
      <c r="O509" s="649"/>
      <c r="P509" s="650"/>
      <c r="Q509" s="651"/>
      <c r="R509" s="56"/>
      <c r="S509" s="652" t="str">
        <f>IFERROR(ROUNDDOWN(Q509*VLOOKUP(N509,'【参考】数式用'!$AR$2:$AW$50,MATCH(P509,'【参考】数式用'!$AT$4:$AW$4)+2,FALSE)*0.5, 0), "")</f>
        <v/>
      </c>
      <c r="T509" s="653"/>
      <c r="U509" s="654" t="str">
        <f>IFERROR(IF(AG509&lt;&gt;"",Q509*VLOOKUP(N509,'【参考】数式用'!$AG$2:$AL$50,MATCH(P509,'【参考】数式用'!$AI$4:$AL$4,0)+2,0), ""), "")</f>
        <v/>
      </c>
      <c r="V509" s="655"/>
      <c r="W509" s="656"/>
      <c r="X509" s="41"/>
      <c r="Y509" s="657"/>
      <c r="Z509" s="658"/>
      <c r="AA509" s="654" t="str">
        <f>IFERROR(IF(Y509="ー", "", ROUNDDOWN(Z509*VLOOKUP(N509,'【参考】数式用'!$AR$2:$AW$50,MATCH(Y509,'【参考】数式用'!$AT$4:$AW$4)+2,FALSE)*0.5, 0)), "")</f>
        <v/>
      </c>
      <c r="AB509" s="659"/>
      <c r="AC509" s="651" t="str">
        <f>IFERROR(IF(AG509&lt;&gt;"",Z509*VLOOKUP(N509,'【参考】数式用'!$AG$2:$AL$50,MATCH(Y509,'【参考】数式用'!$AI$4:$AL$4,0)+2,0), ""), "")</f>
        <v/>
      </c>
      <c r="AD509" s="56"/>
      <c r="AE509" s="660"/>
      <c r="AF509" s="661"/>
      <c r="AG509" s="618" t="str">
        <f>IFERROR(VLOOKUP(O509, '【参考】数式用'!$AY$5:$AY$13, 1, FALSE), "")</f>
        <v/>
      </c>
      <c r="AH509" s="619" t="str">
        <f>IFERROR(VLOOKUP(N509, '【参考】数式用'!$BA$2:$BB$50, 2, FALSE), "")</f>
        <v/>
      </c>
      <c r="AI509" s="620" t="str">
        <f t="shared" si="1"/>
        <v/>
      </c>
      <c r="AJ509" s="621" t="str">
        <f t="shared" si="2"/>
        <v/>
      </c>
      <c r="AK509" s="622"/>
      <c r="AL509" s="622"/>
      <c r="AM509" s="514"/>
      <c r="AN509" s="514"/>
      <c r="AO509" s="514"/>
      <c r="AP509" s="514"/>
      <c r="AQ509" s="514"/>
      <c r="AR509" s="514"/>
      <c r="AS509" s="514"/>
      <c r="AT509" s="514"/>
      <c r="AU509" s="2"/>
      <c r="AV509" s="2"/>
      <c r="AW509" s="2"/>
      <c r="AX509" s="2"/>
      <c r="AY509" s="2"/>
      <c r="AZ509" s="2"/>
    </row>
    <row r="510" ht="30.0" customHeight="1">
      <c r="A510" s="645">
        <v>497.0</v>
      </c>
      <c r="B510" s="646" t="str">
        <f>IF('基本情報入力シート'!C535="","",'基本情報入力シート'!C535)</f>
        <v/>
      </c>
      <c r="C510" s="40"/>
      <c r="D510" s="40"/>
      <c r="E510" s="40"/>
      <c r="F510" s="40"/>
      <c r="G510" s="40"/>
      <c r="H510" s="40"/>
      <c r="I510" s="56"/>
      <c r="J510" s="647" t="str">
        <f>IF('基本情報入力シート'!M535="","",'基本情報入力シート'!M535)</f>
        <v/>
      </c>
      <c r="K510" s="647" t="str">
        <f>IF('基本情報入力シート'!R535="","",'基本情報入力シート'!R535)</f>
        <v/>
      </c>
      <c r="L510" s="647" t="str">
        <f>IF('基本情報入力シート'!W535="","",'基本情報入力シート'!W535)</f>
        <v/>
      </c>
      <c r="M510" s="647" t="str">
        <f>IF('基本情報入力シート'!X535="","",'基本情報入力シート'!X535)</f>
        <v/>
      </c>
      <c r="N510" s="648" t="str">
        <f>IF('基本情報入力シート'!Y535="","",'基本情報入力シート'!Y535)</f>
        <v/>
      </c>
      <c r="O510" s="649"/>
      <c r="P510" s="650"/>
      <c r="Q510" s="651"/>
      <c r="R510" s="56"/>
      <c r="S510" s="652" t="str">
        <f>IFERROR(ROUNDDOWN(Q510*VLOOKUP(N510,'【参考】数式用'!$AR$2:$AW$50,MATCH(P510,'【参考】数式用'!$AT$4:$AW$4)+2,FALSE)*0.5, 0), "")</f>
        <v/>
      </c>
      <c r="T510" s="653"/>
      <c r="U510" s="654" t="str">
        <f>IFERROR(IF(AG510&lt;&gt;"",Q510*VLOOKUP(N510,'【参考】数式用'!$AG$2:$AL$50,MATCH(P510,'【参考】数式用'!$AI$4:$AL$4,0)+2,0), ""), "")</f>
        <v/>
      </c>
      <c r="V510" s="655"/>
      <c r="W510" s="656"/>
      <c r="X510" s="41"/>
      <c r="Y510" s="657"/>
      <c r="Z510" s="658"/>
      <c r="AA510" s="654" t="str">
        <f>IFERROR(IF(Y510="ー", "", ROUNDDOWN(Z510*VLOOKUP(N510,'【参考】数式用'!$AR$2:$AW$50,MATCH(Y510,'【参考】数式用'!$AT$4:$AW$4)+2,FALSE)*0.5, 0)), "")</f>
        <v/>
      </c>
      <c r="AB510" s="659"/>
      <c r="AC510" s="651" t="str">
        <f>IFERROR(IF(AG510&lt;&gt;"",Z510*VLOOKUP(N510,'【参考】数式用'!$AG$2:$AL$50,MATCH(Y510,'【参考】数式用'!$AI$4:$AL$4,0)+2,0), ""), "")</f>
        <v/>
      </c>
      <c r="AD510" s="56"/>
      <c r="AE510" s="660"/>
      <c r="AF510" s="661"/>
      <c r="AG510" s="618" t="str">
        <f>IFERROR(VLOOKUP(O510, '【参考】数式用'!$AY$5:$AY$13, 1, FALSE), "")</f>
        <v/>
      </c>
      <c r="AH510" s="619" t="str">
        <f>IFERROR(VLOOKUP(N510, '【参考】数式用'!$BA$2:$BB$50, 2, FALSE), "")</f>
        <v/>
      </c>
      <c r="AI510" s="620" t="str">
        <f t="shared" si="1"/>
        <v/>
      </c>
      <c r="AJ510" s="621" t="str">
        <f t="shared" si="2"/>
        <v/>
      </c>
      <c r="AK510" s="622"/>
      <c r="AL510" s="622"/>
      <c r="AM510" s="514"/>
      <c r="AN510" s="514"/>
      <c r="AO510" s="514"/>
      <c r="AP510" s="514"/>
      <c r="AQ510" s="514"/>
      <c r="AR510" s="514"/>
      <c r="AS510" s="514"/>
      <c r="AT510" s="514"/>
      <c r="AU510" s="2"/>
      <c r="AV510" s="2"/>
      <c r="AW510" s="2"/>
      <c r="AX510" s="2"/>
      <c r="AY510" s="2"/>
      <c r="AZ510" s="2"/>
    </row>
    <row r="511" ht="30.0" customHeight="1">
      <c r="A511" s="645">
        <v>498.0</v>
      </c>
      <c r="B511" s="646" t="str">
        <f>IF('基本情報入力シート'!C536="","",'基本情報入力シート'!C536)</f>
        <v/>
      </c>
      <c r="C511" s="40"/>
      <c r="D511" s="40"/>
      <c r="E511" s="40"/>
      <c r="F511" s="40"/>
      <c r="G511" s="40"/>
      <c r="H511" s="40"/>
      <c r="I511" s="56"/>
      <c r="J511" s="647" t="str">
        <f>IF('基本情報入力シート'!M536="","",'基本情報入力シート'!M536)</f>
        <v/>
      </c>
      <c r="K511" s="647" t="str">
        <f>IF('基本情報入力シート'!R536="","",'基本情報入力シート'!R536)</f>
        <v/>
      </c>
      <c r="L511" s="647" t="str">
        <f>IF('基本情報入力シート'!W536="","",'基本情報入力シート'!W536)</f>
        <v/>
      </c>
      <c r="M511" s="647" t="str">
        <f>IF('基本情報入力シート'!X536="","",'基本情報入力シート'!X536)</f>
        <v/>
      </c>
      <c r="N511" s="648" t="str">
        <f>IF('基本情報入力シート'!Y536="","",'基本情報入力シート'!Y536)</f>
        <v/>
      </c>
      <c r="O511" s="649"/>
      <c r="P511" s="650"/>
      <c r="Q511" s="651"/>
      <c r="R511" s="56"/>
      <c r="S511" s="652" t="str">
        <f>IFERROR(ROUNDDOWN(Q511*VLOOKUP(N511,'【参考】数式用'!$AR$2:$AW$50,MATCH(P511,'【参考】数式用'!$AT$4:$AW$4)+2,FALSE)*0.5, 0), "")</f>
        <v/>
      </c>
      <c r="T511" s="653"/>
      <c r="U511" s="654" t="str">
        <f>IFERROR(IF(AG511&lt;&gt;"",Q511*VLOOKUP(N511,'【参考】数式用'!$AG$2:$AL$50,MATCH(P511,'【参考】数式用'!$AI$4:$AL$4,0)+2,0), ""), "")</f>
        <v/>
      </c>
      <c r="V511" s="655"/>
      <c r="W511" s="656"/>
      <c r="X511" s="41"/>
      <c r="Y511" s="657"/>
      <c r="Z511" s="658"/>
      <c r="AA511" s="654" t="str">
        <f>IFERROR(IF(Y511="ー", "", ROUNDDOWN(Z511*VLOOKUP(N511,'【参考】数式用'!$AR$2:$AW$50,MATCH(Y511,'【参考】数式用'!$AT$4:$AW$4)+2,FALSE)*0.5, 0)), "")</f>
        <v/>
      </c>
      <c r="AB511" s="659"/>
      <c r="AC511" s="651" t="str">
        <f>IFERROR(IF(AG511&lt;&gt;"",Z511*VLOOKUP(N511,'【参考】数式用'!$AG$2:$AL$50,MATCH(Y511,'【参考】数式用'!$AI$4:$AL$4,0)+2,0), ""), "")</f>
        <v/>
      </c>
      <c r="AD511" s="56"/>
      <c r="AE511" s="660"/>
      <c r="AF511" s="661"/>
      <c r="AG511" s="618" t="str">
        <f>IFERROR(VLOOKUP(O511, '【参考】数式用'!$AY$5:$AY$13, 1, FALSE), "")</f>
        <v/>
      </c>
      <c r="AH511" s="619" t="str">
        <f>IFERROR(VLOOKUP(N511, '【参考】数式用'!$BA$2:$BB$50, 2, FALSE), "")</f>
        <v/>
      </c>
      <c r="AI511" s="620" t="str">
        <f t="shared" si="1"/>
        <v/>
      </c>
      <c r="AJ511" s="621" t="str">
        <f t="shared" si="2"/>
        <v/>
      </c>
      <c r="AK511" s="622"/>
      <c r="AL511" s="622"/>
      <c r="AM511" s="514"/>
      <c r="AN511" s="514"/>
      <c r="AO511" s="514"/>
      <c r="AP511" s="514"/>
      <c r="AQ511" s="514"/>
      <c r="AR511" s="514"/>
      <c r="AS511" s="514"/>
      <c r="AT511" s="514"/>
      <c r="AU511" s="2"/>
      <c r="AV511" s="2"/>
      <c r="AW511" s="2"/>
      <c r="AX511" s="2"/>
      <c r="AY511" s="2"/>
      <c r="AZ511" s="2"/>
    </row>
    <row r="512" ht="30.0" customHeight="1">
      <c r="A512" s="645">
        <v>499.0</v>
      </c>
      <c r="B512" s="646" t="str">
        <f>IF('基本情報入力シート'!C537="","",'基本情報入力シート'!C537)</f>
        <v/>
      </c>
      <c r="C512" s="40"/>
      <c r="D512" s="40"/>
      <c r="E512" s="40"/>
      <c r="F512" s="40"/>
      <c r="G512" s="40"/>
      <c r="H512" s="40"/>
      <c r="I512" s="56"/>
      <c r="J512" s="647" t="str">
        <f>IF('基本情報入力シート'!M537="","",'基本情報入力シート'!M537)</f>
        <v/>
      </c>
      <c r="K512" s="647" t="str">
        <f>IF('基本情報入力シート'!R537="","",'基本情報入力シート'!R537)</f>
        <v/>
      </c>
      <c r="L512" s="647" t="str">
        <f>IF('基本情報入力シート'!W537="","",'基本情報入力シート'!W537)</f>
        <v/>
      </c>
      <c r="M512" s="647" t="str">
        <f>IF('基本情報入力シート'!X537="","",'基本情報入力シート'!X537)</f>
        <v/>
      </c>
      <c r="N512" s="648" t="str">
        <f>IF('基本情報入力シート'!Y537="","",'基本情報入力シート'!Y537)</f>
        <v/>
      </c>
      <c r="O512" s="649"/>
      <c r="P512" s="650"/>
      <c r="Q512" s="651"/>
      <c r="R512" s="56"/>
      <c r="S512" s="652" t="str">
        <f>IFERROR(ROUNDDOWN(Q512*VLOOKUP(N512,'【参考】数式用'!$AR$2:$AW$50,MATCH(P512,'【参考】数式用'!$AT$4:$AW$4)+2,FALSE)*0.5, 0), "")</f>
        <v/>
      </c>
      <c r="T512" s="653"/>
      <c r="U512" s="654" t="str">
        <f>IFERROR(IF(AG512&lt;&gt;"",Q512*VLOOKUP(N512,'【参考】数式用'!$AG$2:$AL$50,MATCH(P512,'【参考】数式用'!$AI$4:$AL$4,0)+2,0), ""), "")</f>
        <v/>
      </c>
      <c r="V512" s="655"/>
      <c r="W512" s="656"/>
      <c r="X512" s="41"/>
      <c r="Y512" s="657"/>
      <c r="Z512" s="658"/>
      <c r="AA512" s="654" t="str">
        <f>IFERROR(IF(Y512="ー", "", ROUNDDOWN(Z512*VLOOKUP(N512,'【参考】数式用'!$AR$2:$AW$50,MATCH(Y512,'【参考】数式用'!$AT$4:$AW$4)+2,FALSE)*0.5, 0)), "")</f>
        <v/>
      </c>
      <c r="AB512" s="659"/>
      <c r="AC512" s="651" t="str">
        <f>IFERROR(IF(AG512&lt;&gt;"",Z512*VLOOKUP(N512,'【参考】数式用'!$AG$2:$AL$50,MATCH(Y512,'【参考】数式用'!$AI$4:$AL$4,0)+2,0), ""), "")</f>
        <v/>
      </c>
      <c r="AD512" s="56"/>
      <c r="AE512" s="660"/>
      <c r="AF512" s="661"/>
      <c r="AG512" s="618" t="str">
        <f>IFERROR(VLOOKUP(O512, '【参考】数式用'!$AY$5:$AY$13, 1, FALSE), "")</f>
        <v/>
      </c>
      <c r="AH512" s="619" t="str">
        <f>IFERROR(VLOOKUP(N512, '【参考】数式用'!$BA$2:$BB$50, 2, FALSE), "")</f>
        <v/>
      </c>
      <c r="AI512" s="620" t="str">
        <f t="shared" si="1"/>
        <v/>
      </c>
      <c r="AJ512" s="621" t="str">
        <f t="shared" si="2"/>
        <v/>
      </c>
      <c r="AK512" s="622"/>
      <c r="AL512" s="622"/>
      <c r="AM512" s="514"/>
      <c r="AN512" s="514"/>
      <c r="AO512" s="514"/>
      <c r="AP512" s="514"/>
      <c r="AQ512" s="514"/>
      <c r="AR512" s="514"/>
      <c r="AS512" s="514"/>
      <c r="AT512" s="514"/>
      <c r="AU512" s="2"/>
      <c r="AV512" s="2"/>
      <c r="AW512" s="2"/>
      <c r="AX512" s="2"/>
      <c r="AY512" s="2"/>
      <c r="AZ512" s="2"/>
    </row>
    <row r="513" ht="30.0" customHeight="1">
      <c r="A513" s="645">
        <v>500.0</v>
      </c>
      <c r="B513" s="646" t="str">
        <f>IF('基本情報入力シート'!C538="","",'基本情報入力シート'!C538)</f>
        <v/>
      </c>
      <c r="C513" s="40"/>
      <c r="D513" s="40"/>
      <c r="E513" s="40"/>
      <c r="F513" s="40"/>
      <c r="G513" s="40"/>
      <c r="H513" s="40"/>
      <c r="I513" s="56"/>
      <c r="J513" s="647" t="str">
        <f>IF('基本情報入力シート'!M538="","",'基本情報入力シート'!M538)</f>
        <v/>
      </c>
      <c r="K513" s="647" t="str">
        <f>IF('基本情報入力シート'!R538="","",'基本情報入力シート'!R538)</f>
        <v/>
      </c>
      <c r="L513" s="647" t="str">
        <f>IF('基本情報入力シート'!W538="","",'基本情報入力シート'!W538)</f>
        <v/>
      </c>
      <c r="M513" s="647" t="str">
        <f>IF('基本情報入力シート'!X538="","",'基本情報入力シート'!X538)</f>
        <v/>
      </c>
      <c r="N513" s="648" t="str">
        <f>IF('基本情報入力シート'!Y538="","",'基本情報入力シート'!Y538)</f>
        <v/>
      </c>
      <c r="O513" s="649"/>
      <c r="P513" s="650"/>
      <c r="Q513" s="651"/>
      <c r="R513" s="56"/>
      <c r="S513" s="652" t="str">
        <f>IFERROR(ROUNDDOWN(Q513*VLOOKUP(N513,'【参考】数式用'!$AR$2:$AW$50,MATCH(P513,'【参考】数式用'!$AT$4:$AW$4)+2,FALSE)*0.5, 0), "")</f>
        <v/>
      </c>
      <c r="T513" s="653"/>
      <c r="U513" s="654" t="str">
        <f>IFERROR(IF(AG513&lt;&gt;"",Q513*VLOOKUP(N513,'【参考】数式用'!$AG$2:$AL$50,MATCH(P513,'【参考】数式用'!$AI$4:$AL$4,0)+2,0), ""), "")</f>
        <v/>
      </c>
      <c r="V513" s="655"/>
      <c r="W513" s="656"/>
      <c r="X513" s="41"/>
      <c r="Y513" s="657"/>
      <c r="Z513" s="658"/>
      <c r="AA513" s="654" t="str">
        <f>IFERROR(IF(Y513="ー", "", ROUNDDOWN(Z513*VLOOKUP(N513,'【参考】数式用'!$AR$2:$AW$50,MATCH(Y513,'【参考】数式用'!$AT$4:$AW$4)+2,FALSE)*0.5, 0)), "")</f>
        <v/>
      </c>
      <c r="AB513" s="659"/>
      <c r="AC513" s="651" t="str">
        <f>IFERROR(IF(AG513&lt;&gt;"",Z513*VLOOKUP(N513,'【参考】数式用'!$AG$2:$AL$50,MATCH(Y513,'【参考】数式用'!$AI$4:$AL$4,0)+2,0), ""), "")</f>
        <v/>
      </c>
      <c r="AD513" s="56"/>
      <c r="AE513" s="660"/>
      <c r="AF513" s="661"/>
      <c r="AG513" s="618" t="str">
        <f>IFERROR(VLOOKUP(O513, '【参考】数式用'!$AY$5:$AY$13, 1, FALSE), "")</f>
        <v/>
      </c>
      <c r="AH513" s="619" t="str">
        <f>IFERROR(VLOOKUP(N513, '【参考】数式用'!$BA$2:$BB$50, 2, FALSE), "")</f>
        <v/>
      </c>
      <c r="AI513" s="620" t="str">
        <f t="shared" si="1"/>
        <v/>
      </c>
      <c r="AJ513" s="621" t="str">
        <f t="shared" si="2"/>
        <v/>
      </c>
      <c r="AK513" s="622"/>
      <c r="AL513" s="622"/>
      <c r="AM513" s="514"/>
      <c r="AN513" s="514"/>
      <c r="AO513" s="514"/>
      <c r="AP513" s="514"/>
      <c r="AQ513" s="514"/>
      <c r="AR513" s="514"/>
      <c r="AS513" s="514"/>
      <c r="AT513" s="514"/>
      <c r="AU513" s="2"/>
      <c r="AV513" s="2"/>
      <c r="AW513" s="2"/>
      <c r="AX513" s="2"/>
      <c r="AY513" s="2"/>
      <c r="AZ513" s="2"/>
    </row>
    <row r="514" ht="30.0" customHeight="1">
      <c r="A514" s="645">
        <v>501.0</v>
      </c>
      <c r="B514" s="646" t="str">
        <f>IF('基本情報入力シート'!C539="","",'基本情報入力シート'!C539)</f>
        <v/>
      </c>
      <c r="C514" s="40"/>
      <c r="D514" s="40"/>
      <c r="E514" s="40"/>
      <c r="F514" s="40"/>
      <c r="G514" s="40"/>
      <c r="H514" s="40"/>
      <c r="I514" s="56"/>
      <c r="J514" s="647" t="str">
        <f>IF('基本情報入力シート'!M539="","",'基本情報入力シート'!M539)</f>
        <v/>
      </c>
      <c r="K514" s="647" t="str">
        <f>IF('基本情報入力シート'!R539="","",'基本情報入力シート'!R539)</f>
        <v/>
      </c>
      <c r="L514" s="647" t="str">
        <f>IF('基本情報入力シート'!W539="","",'基本情報入力シート'!W539)</f>
        <v/>
      </c>
      <c r="M514" s="647" t="str">
        <f>IF('基本情報入力シート'!X539="","",'基本情報入力シート'!X539)</f>
        <v/>
      </c>
      <c r="N514" s="648" t="str">
        <f>IF('基本情報入力シート'!Y539="","",'基本情報入力シート'!Y539)</f>
        <v/>
      </c>
      <c r="O514" s="649"/>
      <c r="P514" s="650"/>
      <c r="Q514" s="651"/>
      <c r="R514" s="56"/>
      <c r="S514" s="652" t="str">
        <f>IFERROR(ROUNDDOWN(Q514*VLOOKUP(N514,'【参考】数式用'!$AR$2:$AW$50,MATCH(P514,'【参考】数式用'!$AT$4:$AW$4)+2,FALSE)*0.5, 0), "")</f>
        <v/>
      </c>
      <c r="T514" s="653"/>
      <c r="U514" s="654" t="str">
        <f>IFERROR(IF(AG514&lt;&gt;"",Q514*VLOOKUP(N514,'【参考】数式用'!$AG$2:$AL$50,MATCH(P514,'【参考】数式用'!$AI$4:$AL$4,0)+2,0), ""), "")</f>
        <v/>
      </c>
      <c r="V514" s="655"/>
      <c r="W514" s="656"/>
      <c r="X514" s="41"/>
      <c r="Y514" s="657"/>
      <c r="Z514" s="658"/>
      <c r="AA514" s="654" t="str">
        <f>IFERROR(IF(Y514="ー", "", ROUNDDOWN(Z514*VLOOKUP(N514,'【参考】数式用'!$AR$2:$AW$50,MATCH(Y514,'【参考】数式用'!$AT$4:$AW$4)+2,FALSE)*0.5, 0)), "")</f>
        <v/>
      </c>
      <c r="AB514" s="659"/>
      <c r="AC514" s="651" t="str">
        <f>IFERROR(IF(AG514&lt;&gt;"",Z514*VLOOKUP(N514,'【参考】数式用'!$AG$2:$AL$50,MATCH(Y514,'【参考】数式用'!$AI$4:$AL$4,0)+2,0), ""), "")</f>
        <v/>
      </c>
      <c r="AD514" s="56"/>
      <c r="AE514" s="660"/>
      <c r="AF514" s="661"/>
      <c r="AG514" s="618" t="str">
        <f>IFERROR(VLOOKUP(O514, '【参考】数式用'!$AY$5:$AY$13, 1, FALSE), "")</f>
        <v/>
      </c>
      <c r="AH514" s="619" t="str">
        <f>IFERROR(VLOOKUP(N514, '【参考】数式用'!$BA$2:$BB$50, 2, FALSE), "")</f>
        <v/>
      </c>
      <c r="AI514" s="620" t="str">
        <f t="shared" si="1"/>
        <v/>
      </c>
      <c r="AJ514" s="621" t="str">
        <f t="shared" si="2"/>
        <v/>
      </c>
      <c r="AK514" s="622"/>
      <c r="AL514" s="622"/>
      <c r="AM514" s="514"/>
      <c r="AN514" s="514"/>
      <c r="AO514" s="514"/>
      <c r="AP514" s="514"/>
      <c r="AQ514" s="514"/>
      <c r="AR514" s="514"/>
      <c r="AS514" s="514"/>
      <c r="AT514" s="514"/>
      <c r="AU514" s="2"/>
      <c r="AV514" s="2"/>
      <c r="AW514" s="2"/>
      <c r="AX514" s="2"/>
      <c r="AY514" s="2"/>
      <c r="AZ514" s="2"/>
    </row>
    <row r="515" ht="30.0" customHeight="1">
      <c r="A515" s="645">
        <v>502.0</v>
      </c>
      <c r="B515" s="646" t="str">
        <f>IF('基本情報入力シート'!C540="","",'基本情報入力シート'!C540)</f>
        <v/>
      </c>
      <c r="C515" s="40"/>
      <c r="D515" s="40"/>
      <c r="E515" s="40"/>
      <c r="F515" s="40"/>
      <c r="G515" s="40"/>
      <c r="H515" s="40"/>
      <c r="I515" s="56"/>
      <c r="J515" s="647" t="str">
        <f>IF('基本情報入力シート'!M540="","",'基本情報入力シート'!M540)</f>
        <v/>
      </c>
      <c r="K515" s="647" t="str">
        <f>IF('基本情報入力シート'!R540="","",'基本情報入力シート'!R540)</f>
        <v/>
      </c>
      <c r="L515" s="647" t="str">
        <f>IF('基本情報入力シート'!W540="","",'基本情報入力シート'!W540)</f>
        <v/>
      </c>
      <c r="M515" s="647" t="str">
        <f>IF('基本情報入力シート'!X540="","",'基本情報入力シート'!X540)</f>
        <v/>
      </c>
      <c r="N515" s="648" t="str">
        <f>IF('基本情報入力シート'!Y540="","",'基本情報入力シート'!Y540)</f>
        <v/>
      </c>
      <c r="O515" s="649"/>
      <c r="P515" s="650"/>
      <c r="Q515" s="651"/>
      <c r="R515" s="56"/>
      <c r="S515" s="652" t="str">
        <f>IFERROR(ROUNDDOWN(Q515*VLOOKUP(N515,'【参考】数式用'!$AR$2:$AW$50,MATCH(P515,'【参考】数式用'!$AT$4:$AW$4)+2,FALSE)*0.5, 0), "")</f>
        <v/>
      </c>
      <c r="T515" s="653"/>
      <c r="U515" s="654" t="str">
        <f>IFERROR(IF(AG515&lt;&gt;"",Q515*VLOOKUP(N515,'【参考】数式用'!$AG$2:$AL$50,MATCH(P515,'【参考】数式用'!$AI$4:$AL$4,0)+2,0), ""), "")</f>
        <v/>
      </c>
      <c r="V515" s="655"/>
      <c r="W515" s="656"/>
      <c r="X515" s="41"/>
      <c r="Y515" s="657"/>
      <c r="Z515" s="658"/>
      <c r="AA515" s="654" t="str">
        <f>IFERROR(IF(Y515="ー", "", ROUNDDOWN(Z515*VLOOKUP(N515,'【参考】数式用'!$AR$2:$AW$50,MATCH(Y515,'【参考】数式用'!$AT$4:$AW$4)+2,FALSE)*0.5, 0)), "")</f>
        <v/>
      </c>
      <c r="AB515" s="659"/>
      <c r="AC515" s="651" t="str">
        <f>IFERROR(IF(AG515&lt;&gt;"",Z515*VLOOKUP(N515,'【参考】数式用'!$AG$2:$AL$50,MATCH(Y515,'【参考】数式用'!$AI$4:$AL$4,0)+2,0), ""), "")</f>
        <v/>
      </c>
      <c r="AD515" s="56"/>
      <c r="AE515" s="660"/>
      <c r="AF515" s="661"/>
      <c r="AG515" s="618" t="str">
        <f>IFERROR(VLOOKUP(O515, '【参考】数式用'!$AY$5:$AY$13, 1, FALSE), "")</f>
        <v/>
      </c>
      <c r="AH515" s="619" t="str">
        <f>IFERROR(VLOOKUP(N515, '【参考】数式用'!$BA$2:$BB$50, 2, FALSE), "")</f>
        <v/>
      </c>
      <c r="AI515" s="620" t="str">
        <f t="shared" si="1"/>
        <v/>
      </c>
      <c r="AJ515" s="621" t="str">
        <f t="shared" si="2"/>
        <v/>
      </c>
      <c r="AK515" s="622"/>
      <c r="AL515" s="622"/>
      <c r="AM515" s="514"/>
      <c r="AN515" s="514"/>
      <c r="AO515" s="514"/>
      <c r="AP515" s="514"/>
      <c r="AQ515" s="514"/>
      <c r="AR515" s="514"/>
      <c r="AS515" s="514"/>
      <c r="AT515" s="514"/>
      <c r="AU515" s="2"/>
      <c r="AV515" s="2"/>
      <c r="AW515" s="2"/>
      <c r="AX515" s="2"/>
      <c r="AY515" s="2"/>
      <c r="AZ515" s="2"/>
    </row>
    <row r="516" ht="30.0" customHeight="1">
      <c r="A516" s="645">
        <v>503.0</v>
      </c>
      <c r="B516" s="646" t="str">
        <f>IF('基本情報入力シート'!C541="","",'基本情報入力シート'!C541)</f>
        <v/>
      </c>
      <c r="C516" s="40"/>
      <c r="D516" s="40"/>
      <c r="E516" s="40"/>
      <c r="F516" s="40"/>
      <c r="G516" s="40"/>
      <c r="H516" s="40"/>
      <c r="I516" s="56"/>
      <c r="J516" s="647" t="str">
        <f>IF('基本情報入力シート'!M541="","",'基本情報入力シート'!M541)</f>
        <v/>
      </c>
      <c r="K516" s="647" t="str">
        <f>IF('基本情報入力シート'!R541="","",'基本情報入力シート'!R541)</f>
        <v/>
      </c>
      <c r="L516" s="647" t="str">
        <f>IF('基本情報入力シート'!W541="","",'基本情報入力シート'!W541)</f>
        <v/>
      </c>
      <c r="M516" s="647" t="str">
        <f>IF('基本情報入力シート'!X541="","",'基本情報入力シート'!X541)</f>
        <v/>
      </c>
      <c r="N516" s="648" t="str">
        <f>IF('基本情報入力シート'!Y541="","",'基本情報入力シート'!Y541)</f>
        <v/>
      </c>
      <c r="O516" s="649"/>
      <c r="P516" s="650"/>
      <c r="Q516" s="651"/>
      <c r="R516" s="56"/>
      <c r="S516" s="652" t="str">
        <f>IFERROR(ROUNDDOWN(Q516*VLOOKUP(N516,'【参考】数式用'!$AR$2:$AW$50,MATCH(P516,'【参考】数式用'!$AT$4:$AW$4)+2,FALSE)*0.5, 0), "")</f>
        <v/>
      </c>
      <c r="T516" s="653"/>
      <c r="U516" s="654" t="str">
        <f>IFERROR(IF(AG516&lt;&gt;"",Q516*VLOOKUP(N516,'【参考】数式用'!$AG$2:$AL$50,MATCH(P516,'【参考】数式用'!$AI$4:$AL$4,0)+2,0), ""), "")</f>
        <v/>
      </c>
      <c r="V516" s="655"/>
      <c r="W516" s="656"/>
      <c r="X516" s="41"/>
      <c r="Y516" s="657"/>
      <c r="Z516" s="658"/>
      <c r="AA516" s="654" t="str">
        <f>IFERROR(IF(Y516="ー", "", ROUNDDOWN(Z516*VLOOKUP(N516,'【参考】数式用'!$AR$2:$AW$50,MATCH(Y516,'【参考】数式用'!$AT$4:$AW$4)+2,FALSE)*0.5, 0)), "")</f>
        <v/>
      </c>
      <c r="AB516" s="659"/>
      <c r="AC516" s="651" t="str">
        <f>IFERROR(IF(AG516&lt;&gt;"",Z516*VLOOKUP(N516,'【参考】数式用'!$AG$2:$AL$50,MATCH(Y516,'【参考】数式用'!$AI$4:$AL$4,0)+2,0), ""), "")</f>
        <v/>
      </c>
      <c r="AD516" s="56"/>
      <c r="AE516" s="660"/>
      <c r="AF516" s="661"/>
      <c r="AG516" s="618" t="str">
        <f>IFERROR(VLOOKUP(O516, '【参考】数式用'!$AY$5:$AY$13, 1, FALSE), "")</f>
        <v/>
      </c>
      <c r="AH516" s="619" t="str">
        <f>IFERROR(VLOOKUP(N516, '【参考】数式用'!$BA$2:$BB$50, 2, FALSE), "")</f>
        <v/>
      </c>
      <c r="AI516" s="620" t="str">
        <f t="shared" si="1"/>
        <v/>
      </c>
      <c r="AJ516" s="621" t="str">
        <f t="shared" si="2"/>
        <v/>
      </c>
      <c r="AK516" s="622"/>
      <c r="AL516" s="622"/>
      <c r="AM516" s="514"/>
      <c r="AN516" s="514"/>
      <c r="AO516" s="514"/>
      <c r="AP516" s="514"/>
      <c r="AQ516" s="514"/>
      <c r="AR516" s="514"/>
      <c r="AS516" s="514"/>
      <c r="AT516" s="514"/>
      <c r="AU516" s="2"/>
      <c r="AV516" s="2"/>
      <c r="AW516" s="2"/>
      <c r="AX516" s="2"/>
      <c r="AY516" s="2"/>
      <c r="AZ516" s="2"/>
    </row>
    <row r="517" ht="30.0" customHeight="1">
      <c r="A517" s="645">
        <v>504.0</v>
      </c>
      <c r="B517" s="646" t="str">
        <f>IF('基本情報入力シート'!C542="","",'基本情報入力シート'!C542)</f>
        <v/>
      </c>
      <c r="C517" s="40"/>
      <c r="D517" s="40"/>
      <c r="E517" s="40"/>
      <c r="F517" s="40"/>
      <c r="G517" s="40"/>
      <c r="H517" s="40"/>
      <c r="I517" s="56"/>
      <c r="J517" s="647" t="str">
        <f>IF('基本情報入力シート'!M542="","",'基本情報入力シート'!M542)</f>
        <v/>
      </c>
      <c r="K517" s="647" t="str">
        <f>IF('基本情報入力シート'!R542="","",'基本情報入力シート'!R542)</f>
        <v/>
      </c>
      <c r="L517" s="647" t="str">
        <f>IF('基本情報入力シート'!W542="","",'基本情報入力シート'!W542)</f>
        <v/>
      </c>
      <c r="M517" s="647" t="str">
        <f>IF('基本情報入力シート'!X542="","",'基本情報入力シート'!X542)</f>
        <v/>
      </c>
      <c r="N517" s="648" t="str">
        <f>IF('基本情報入力シート'!Y542="","",'基本情報入力シート'!Y542)</f>
        <v/>
      </c>
      <c r="O517" s="649"/>
      <c r="P517" s="650"/>
      <c r="Q517" s="651"/>
      <c r="R517" s="56"/>
      <c r="S517" s="652" t="str">
        <f>IFERROR(ROUNDDOWN(Q517*VLOOKUP(N517,'【参考】数式用'!$AR$2:$AW$50,MATCH(P517,'【参考】数式用'!$AT$4:$AW$4)+2,FALSE)*0.5, 0), "")</f>
        <v/>
      </c>
      <c r="T517" s="653"/>
      <c r="U517" s="654" t="str">
        <f>IFERROR(IF(AG517&lt;&gt;"",Q517*VLOOKUP(N517,'【参考】数式用'!$AG$2:$AL$50,MATCH(P517,'【参考】数式用'!$AI$4:$AL$4,0)+2,0), ""), "")</f>
        <v/>
      </c>
      <c r="V517" s="655"/>
      <c r="W517" s="656"/>
      <c r="X517" s="41"/>
      <c r="Y517" s="657"/>
      <c r="Z517" s="658"/>
      <c r="AA517" s="654" t="str">
        <f>IFERROR(IF(Y517="ー", "", ROUNDDOWN(Z517*VLOOKUP(N517,'【参考】数式用'!$AR$2:$AW$50,MATCH(Y517,'【参考】数式用'!$AT$4:$AW$4)+2,FALSE)*0.5, 0)), "")</f>
        <v/>
      </c>
      <c r="AB517" s="659"/>
      <c r="AC517" s="651" t="str">
        <f>IFERROR(IF(AG517&lt;&gt;"",Z517*VLOOKUP(N517,'【参考】数式用'!$AG$2:$AL$50,MATCH(Y517,'【参考】数式用'!$AI$4:$AL$4,0)+2,0), ""), "")</f>
        <v/>
      </c>
      <c r="AD517" s="56"/>
      <c r="AE517" s="660"/>
      <c r="AF517" s="661"/>
      <c r="AG517" s="618" t="str">
        <f>IFERROR(VLOOKUP(O517, '【参考】数式用'!$AY$5:$AY$13, 1, FALSE), "")</f>
        <v/>
      </c>
      <c r="AH517" s="619" t="str">
        <f>IFERROR(VLOOKUP(N517, '【参考】数式用'!$BA$2:$BB$50, 2, FALSE), "")</f>
        <v/>
      </c>
      <c r="AI517" s="620" t="str">
        <f t="shared" si="1"/>
        <v/>
      </c>
      <c r="AJ517" s="621" t="str">
        <f t="shared" si="2"/>
        <v/>
      </c>
      <c r="AK517" s="622"/>
      <c r="AL517" s="622"/>
      <c r="AM517" s="514"/>
      <c r="AN517" s="514"/>
      <c r="AO517" s="514"/>
      <c r="AP517" s="514"/>
      <c r="AQ517" s="514"/>
      <c r="AR517" s="514"/>
      <c r="AS517" s="514"/>
      <c r="AT517" s="514"/>
      <c r="AU517" s="2"/>
      <c r="AV517" s="2"/>
      <c r="AW517" s="2"/>
      <c r="AX517" s="2"/>
      <c r="AY517" s="2"/>
      <c r="AZ517" s="2"/>
    </row>
    <row r="518" ht="30.0" customHeight="1">
      <c r="A518" s="645">
        <v>505.0</v>
      </c>
      <c r="B518" s="646" t="str">
        <f>IF('基本情報入力シート'!C543="","",'基本情報入力シート'!C543)</f>
        <v/>
      </c>
      <c r="C518" s="40"/>
      <c r="D518" s="40"/>
      <c r="E518" s="40"/>
      <c r="F518" s="40"/>
      <c r="G518" s="40"/>
      <c r="H518" s="40"/>
      <c r="I518" s="56"/>
      <c r="J518" s="647" t="str">
        <f>IF('基本情報入力シート'!M543="","",'基本情報入力シート'!M543)</f>
        <v/>
      </c>
      <c r="K518" s="647" t="str">
        <f>IF('基本情報入力シート'!R543="","",'基本情報入力シート'!R543)</f>
        <v/>
      </c>
      <c r="L518" s="647" t="str">
        <f>IF('基本情報入力シート'!W543="","",'基本情報入力シート'!W543)</f>
        <v/>
      </c>
      <c r="M518" s="647" t="str">
        <f>IF('基本情報入力シート'!X543="","",'基本情報入力シート'!X543)</f>
        <v/>
      </c>
      <c r="N518" s="648" t="str">
        <f>IF('基本情報入力シート'!Y543="","",'基本情報入力シート'!Y543)</f>
        <v/>
      </c>
      <c r="O518" s="649"/>
      <c r="P518" s="650"/>
      <c r="Q518" s="651"/>
      <c r="R518" s="56"/>
      <c r="S518" s="652" t="str">
        <f>IFERROR(ROUNDDOWN(Q518*VLOOKUP(N518,'【参考】数式用'!$AR$2:$AW$50,MATCH(P518,'【参考】数式用'!$AT$4:$AW$4)+2,FALSE)*0.5, 0), "")</f>
        <v/>
      </c>
      <c r="T518" s="653"/>
      <c r="U518" s="654" t="str">
        <f>IFERROR(IF(AG518&lt;&gt;"",Q518*VLOOKUP(N518,'【参考】数式用'!$AG$2:$AL$50,MATCH(P518,'【参考】数式用'!$AI$4:$AL$4,0)+2,0), ""), "")</f>
        <v/>
      </c>
      <c r="V518" s="655"/>
      <c r="W518" s="656"/>
      <c r="X518" s="41"/>
      <c r="Y518" s="657"/>
      <c r="Z518" s="658"/>
      <c r="AA518" s="654" t="str">
        <f>IFERROR(IF(Y518="ー", "", ROUNDDOWN(Z518*VLOOKUP(N518,'【参考】数式用'!$AR$2:$AW$50,MATCH(Y518,'【参考】数式用'!$AT$4:$AW$4)+2,FALSE)*0.5, 0)), "")</f>
        <v/>
      </c>
      <c r="AB518" s="659"/>
      <c r="AC518" s="651" t="str">
        <f>IFERROR(IF(AG518&lt;&gt;"",Z518*VLOOKUP(N518,'【参考】数式用'!$AG$2:$AL$50,MATCH(Y518,'【参考】数式用'!$AI$4:$AL$4,0)+2,0), ""), "")</f>
        <v/>
      </c>
      <c r="AD518" s="56"/>
      <c r="AE518" s="660"/>
      <c r="AF518" s="661"/>
      <c r="AG518" s="618" t="str">
        <f>IFERROR(VLOOKUP(O518, '【参考】数式用'!$AY$5:$AY$13, 1, FALSE), "")</f>
        <v/>
      </c>
      <c r="AH518" s="619" t="str">
        <f>IFERROR(VLOOKUP(N518, '【参考】数式用'!$BA$2:$BB$50, 2, FALSE), "")</f>
        <v/>
      </c>
      <c r="AI518" s="620" t="str">
        <f t="shared" si="1"/>
        <v/>
      </c>
      <c r="AJ518" s="621" t="str">
        <f t="shared" si="2"/>
        <v/>
      </c>
      <c r="AK518" s="622"/>
      <c r="AL518" s="622"/>
      <c r="AM518" s="514"/>
      <c r="AN518" s="514"/>
      <c r="AO518" s="514"/>
      <c r="AP518" s="514"/>
      <c r="AQ518" s="514"/>
      <c r="AR518" s="514"/>
      <c r="AS518" s="514"/>
      <c r="AT518" s="514"/>
      <c r="AU518" s="2"/>
      <c r="AV518" s="2"/>
      <c r="AW518" s="2"/>
      <c r="AX518" s="2"/>
      <c r="AY518" s="2"/>
      <c r="AZ518" s="2"/>
    </row>
    <row r="519" ht="30.0" customHeight="1">
      <c r="A519" s="645">
        <v>506.0</v>
      </c>
      <c r="B519" s="646" t="str">
        <f>IF('基本情報入力シート'!C544="","",'基本情報入力シート'!C544)</f>
        <v/>
      </c>
      <c r="C519" s="40"/>
      <c r="D519" s="40"/>
      <c r="E519" s="40"/>
      <c r="F519" s="40"/>
      <c r="G519" s="40"/>
      <c r="H519" s="40"/>
      <c r="I519" s="56"/>
      <c r="J519" s="647" t="str">
        <f>IF('基本情報入力シート'!M544="","",'基本情報入力シート'!M544)</f>
        <v/>
      </c>
      <c r="K519" s="647" t="str">
        <f>IF('基本情報入力シート'!R544="","",'基本情報入力シート'!R544)</f>
        <v/>
      </c>
      <c r="L519" s="647" t="str">
        <f>IF('基本情報入力シート'!W544="","",'基本情報入力シート'!W544)</f>
        <v/>
      </c>
      <c r="M519" s="647" t="str">
        <f>IF('基本情報入力シート'!X544="","",'基本情報入力シート'!X544)</f>
        <v/>
      </c>
      <c r="N519" s="648" t="str">
        <f>IF('基本情報入力シート'!Y544="","",'基本情報入力シート'!Y544)</f>
        <v/>
      </c>
      <c r="O519" s="649"/>
      <c r="P519" s="650"/>
      <c r="Q519" s="651"/>
      <c r="R519" s="56"/>
      <c r="S519" s="652" t="str">
        <f>IFERROR(ROUNDDOWN(Q519*VLOOKUP(N519,'【参考】数式用'!$AR$2:$AW$50,MATCH(P519,'【参考】数式用'!$AT$4:$AW$4)+2,FALSE)*0.5, 0), "")</f>
        <v/>
      </c>
      <c r="T519" s="653"/>
      <c r="U519" s="654" t="str">
        <f>IFERROR(IF(AG519&lt;&gt;"",Q519*VLOOKUP(N519,'【参考】数式用'!$AG$2:$AL$50,MATCH(P519,'【参考】数式用'!$AI$4:$AL$4,0)+2,0), ""), "")</f>
        <v/>
      </c>
      <c r="V519" s="655"/>
      <c r="W519" s="656"/>
      <c r="X519" s="41"/>
      <c r="Y519" s="657"/>
      <c r="Z519" s="658"/>
      <c r="AA519" s="654" t="str">
        <f>IFERROR(IF(Y519="ー", "", ROUNDDOWN(Z519*VLOOKUP(N519,'【参考】数式用'!$AR$2:$AW$50,MATCH(Y519,'【参考】数式用'!$AT$4:$AW$4)+2,FALSE)*0.5, 0)), "")</f>
        <v/>
      </c>
      <c r="AB519" s="659"/>
      <c r="AC519" s="651" t="str">
        <f>IFERROR(IF(AG519&lt;&gt;"",Z519*VLOOKUP(N519,'【参考】数式用'!$AG$2:$AL$50,MATCH(Y519,'【参考】数式用'!$AI$4:$AL$4,0)+2,0), ""), "")</f>
        <v/>
      </c>
      <c r="AD519" s="56"/>
      <c r="AE519" s="660"/>
      <c r="AF519" s="661"/>
      <c r="AG519" s="618" t="str">
        <f>IFERROR(VLOOKUP(O519, '【参考】数式用'!$AY$5:$AY$13, 1, FALSE), "")</f>
        <v/>
      </c>
      <c r="AH519" s="619" t="str">
        <f>IFERROR(VLOOKUP(N519, '【参考】数式用'!$BA$2:$BB$50, 2, FALSE), "")</f>
        <v/>
      </c>
      <c r="AI519" s="620" t="str">
        <f t="shared" si="1"/>
        <v/>
      </c>
      <c r="AJ519" s="621" t="str">
        <f t="shared" si="2"/>
        <v/>
      </c>
      <c r="AK519" s="622"/>
      <c r="AL519" s="622"/>
      <c r="AM519" s="514"/>
      <c r="AN519" s="514"/>
      <c r="AO519" s="514"/>
      <c r="AP519" s="514"/>
      <c r="AQ519" s="514"/>
      <c r="AR519" s="514"/>
      <c r="AS519" s="514"/>
      <c r="AT519" s="514"/>
      <c r="AU519" s="2"/>
      <c r="AV519" s="2"/>
      <c r="AW519" s="2"/>
      <c r="AX519" s="2"/>
      <c r="AY519" s="2"/>
      <c r="AZ519" s="2"/>
    </row>
    <row r="520" ht="30.0" customHeight="1">
      <c r="A520" s="645">
        <v>507.0</v>
      </c>
      <c r="B520" s="646" t="str">
        <f>IF('基本情報入力シート'!C545="","",'基本情報入力シート'!C545)</f>
        <v/>
      </c>
      <c r="C520" s="40"/>
      <c r="D520" s="40"/>
      <c r="E520" s="40"/>
      <c r="F520" s="40"/>
      <c r="G520" s="40"/>
      <c r="H520" s="40"/>
      <c r="I520" s="56"/>
      <c r="J520" s="647" t="str">
        <f>IF('基本情報入力シート'!M545="","",'基本情報入力シート'!M545)</f>
        <v/>
      </c>
      <c r="K520" s="647" t="str">
        <f>IF('基本情報入力シート'!R545="","",'基本情報入力シート'!R545)</f>
        <v/>
      </c>
      <c r="L520" s="647" t="str">
        <f>IF('基本情報入力シート'!W545="","",'基本情報入力シート'!W545)</f>
        <v/>
      </c>
      <c r="M520" s="647" t="str">
        <f>IF('基本情報入力シート'!X545="","",'基本情報入力シート'!X545)</f>
        <v/>
      </c>
      <c r="N520" s="648" t="str">
        <f>IF('基本情報入力シート'!Y545="","",'基本情報入力シート'!Y545)</f>
        <v/>
      </c>
      <c r="O520" s="649"/>
      <c r="P520" s="650"/>
      <c r="Q520" s="651"/>
      <c r="R520" s="56"/>
      <c r="S520" s="652" t="str">
        <f>IFERROR(ROUNDDOWN(Q520*VLOOKUP(N520,'【参考】数式用'!$AR$2:$AW$50,MATCH(P520,'【参考】数式用'!$AT$4:$AW$4)+2,FALSE)*0.5, 0), "")</f>
        <v/>
      </c>
      <c r="T520" s="653"/>
      <c r="U520" s="654" t="str">
        <f>IFERROR(IF(AG520&lt;&gt;"",Q520*VLOOKUP(N520,'【参考】数式用'!$AG$2:$AL$50,MATCH(P520,'【参考】数式用'!$AI$4:$AL$4,0)+2,0), ""), "")</f>
        <v/>
      </c>
      <c r="V520" s="655"/>
      <c r="W520" s="656"/>
      <c r="X520" s="41"/>
      <c r="Y520" s="657"/>
      <c r="Z520" s="658"/>
      <c r="AA520" s="654" t="str">
        <f>IFERROR(IF(Y520="ー", "", ROUNDDOWN(Z520*VLOOKUP(N520,'【参考】数式用'!$AR$2:$AW$50,MATCH(Y520,'【参考】数式用'!$AT$4:$AW$4)+2,FALSE)*0.5, 0)), "")</f>
        <v/>
      </c>
      <c r="AB520" s="659"/>
      <c r="AC520" s="651" t="str">
        <f>IFERROR(IF(AG520&lt;&gt;"",Z520*VLOOKUP(N520,'【参考】数式用'!$AG$2:$AL$50,MATCH(Y520,'【参考】数式用'!$AI$4:$AL$4,0)+2,0), ""), "")</f>
        <v/>
      </c>
      <c r="AD520" s="56"/>
      <c r="AE520" s="660"/>
      <c r="AF520" s="661"/>
      <c r="AG520" s="618" t="str">
        <f>IFERROR(VLOOKUP(O520, '【参考】数式用'!$AY$5:$AY$13, 1, FALSE), "")</f>
        <v/>
      </c>
      <c r="AH520" s="619" t="str">
        <f>IFERROR(VLOOKUP(N520, '【参考】数式用'!$BA$2:$BB$50, 2, FALSE), "")</f>
        <v/>
      </c>
      <c r="AI520" s="620" t="str">
        <f t="shared" si="1"/>
        <v/>
      </c>
      <c r="AJ520" s="621" t="str">
        <f t="shared" si="2"/>
        <v/>
      </c>
      <c r="AK520" s="622"/>
      <c r="AL520" s="622"/>
      <c r="AM520" s="514"/>
      <c r="AN520" s="514"/>
      <c r="AO520" s="514"/>
      <c r="AP520" s="514"/>
      <c r="AQ520" s="514"/>
      <c r="AR520" s="514"/>
      <c r="AS520" s="514"/>
      <c r="AT520" s="514"/>
      <c r="AU520" s="2"/>
      <c r="AV520" s="2"/>
      <c r="AW520" s="2"/>
      <c r="AX520" s="2"/>
      <c r="AY520" s="2"/>
      <c r="AZ520" s="2"/>
    </row>
    <row r="521" ht="30.0" customHeight="1">
      <c r="A521" s="645">
        <v>508.0</v>
      </c>
      <c r="B521" s="646" t="str">
        <f>IF('基本情報入力シート'!C546="","",'基本情報入力シート'!C546)</f>
        <v/>
      </c>
      <c r="C521" s="40"/>
      <c r="D521" s="40"/>
      <c r="E521" s="40"/>
      <c r="F521" s="40"/>
      <c r="G521" s="40"/>
      <c r="H521" s="40"/>
      <c r="I521" s="56"/>
      <c r="J521" s="647" t="str">
        <f>IF('基本情報入力シート'!M546="","",'基本情報入力シート'!M546)</f>
        <v/>
      </c>
      <c r="K521" s="647" t="str">
        <f>IF('基本情報入力シート'!R546="","",'基本情報入力シート'!R546)</f>
        <v/>
      </c>
      <c r="L521" s="647" t="str">
        <f>IF('基本情報入力シート'!W546="","",'基本情報入力シート'!W546)</f>
        <v/>
      </c>
      <c r="M521" s="647" t="str">
        <f>IF('基本情報入力シート'!X546="","",'基本情報入力シート'!X546)</f>
        <v/>
      </c>
      <c r="N521" s="648" t="str">
        <f>IF('基本情報入力シート'!Y546="","",'基本情報入力シート'!Y546)</f>
        <v/>
      </c>
      <c r="O521" s="649"/>
      <c r="P521" s="650"/>
      <c r="Q521" s="651"/>
      <c r="R521" s="56"/>
      <c r="S521" s="652" t="str">
        <f>IFERROR(ROUNDDOWN(Q521*VLOOKUP(N521,'【参考】数式用'!$AR$2:$AW$50,MATCH(P521,'【参考】数式用'!$AT$4:$AW$4)+2,FALSE)*0.5, 0), "")</f>
        <v/>
      </c>
      <c r="T521" s="653"/>
      <c r="U521" s="654" t="str">
        <f>IFERROR(IF(AG521&lt;&gt;"",Q521*VLOOKUP(N521,'【参考】数式用'!$AG$2:$AL$50,MATCH(P521,'【参考】数式用'!$AI$4:$AL$4,0)+2,0), ""), "")</f>
        <v/>
      </c>
      <c r="V521" s="655"/>
      <c r="W521" s="656"/>
      <c r="X521" s="41"/>
      <c r="Y521" s="657"/>
      <c r="Z521" s="658"/>
      <c r="AA521" s="654" t="str">
        <f>IFERROR(IF(Y521="ー", "", ROUNDDOWN(Z521*VLOOKUP(N521,'【参考】数式用'!$AR$2:$AW$50,MATCH(Y521,'【参考】数式用'!$AT$4:$AW$4)+2,FALSE)*0.5, 0)), "")</f>
        <v/>
      </c>
      <c r="AB521" s="659"/>
      <c r="AC521" s="651" t="str">
        <f>IFERROR(IF(AG521&lt;&gt;"",Z521*VLOOKUP(N521,'【参考】数式用'!$AG$2:$AL$50,MATCH(Y521,'【参考】数式用'!$AI$4:$AL$4,0)+2,0), ""), "")</f>
        <v/>
      </c>
      <c r="AD521" s="56"/>
      <c r="AE521" s="660"/>
      <c r="AF521" s="661"/>
      <c r="AG521" s="618" t="str">
        <f>IFERROR(VLOOKUP(O521, '【参考】数式用'!$AY$5:$AY$13, 1, FALSE), "")</f>
        <v/>
      </c>
      <c r="AH521" s="619" t="str">
        <f>IFERROR(VLOOKUP(N521, '【参考】数式用'!$BA$2:$BB$50, 2, FALSE), "")</f>
        <v/>
      </c>
      <c r="AI521" s="620" t="str">
        <f t="shared" si="1"/>
        <v/>
      </c>
      <c r="AJ521" s="621" t="str">
        <f t="shared" si="2"/>
        <v/>
      </c>
      <c r="AK521" s="622"/>
      <c r="AL521" s="622"/>
      <c r="AM521" s="514"/>
      <c r="AN521" s="514"/>
      <c r="AO521" s="514"/>
      <c r="AP521" s="514"/>
      <c r="AQ521" s="514"/>
      <c r="AR521" s="514"/>
      <c r="AS521" s="514"/>
      <c r="AT521" s="514"/>
      <c r="AU521" s="2"/>
      <c r="AV521" s="2"/>
      <c r="AW521" s="2"/>
      <c r="AX521" s="2"/>
      <c r="AY521" s="2"/>
      <c r="AZ521" s="2"/>
    </row>
    <row r="522" ht="30.0" customHeight="1">
      <c r="A522" s="645">
        <v>509.0</v>
      </c>
      <c r="B522" s="646" t="str">
        <f>IF('基本情報入力シート'!C547="","",'基本情報入力シート'!C547)</f>
        <v/>
      </c>
      <c r="C522" s="40"/>
      <c r="D522" s="40"/>
      <c r="E522" s="40"/>
      <c r="F522" s="40"/>
      <c r="G522" s="40"/>
      <c r="H522" s="40"/>
      <c r="I522" s="56"/>
      <c r="J522" s="647" t="str">
        <f>IF('基本情報入力シート'!M547="","",'基本情報入力シート'!M547)</f>
        <v/>
      </c>
      <c r="K522" s="647" t="str">
        <f>IF('基本情報入力シート'!R547="","",'基本情報入力シート'!R547)</f>
        <v/>
      </c>
      <c r="L522" s="647" t="str">
        <f>IF('基本情報入力シート'!W547="","",'基本情報入力シート'!W547)</f>
        <v/>
      </c>
      <c r="M522" s="647" t="str">
        <f>IF('基本情報入力シート'!X547="","",'基本情報入力シート'!X547)</f>
        <v/>
      </c>
      <c r="N522" s="648" t="str">
        <f>IF('基本情報入力シート'!Y547="","",'基本情報入力シート'!Y547)</f>
        <v/>
      </c>
      <c r="O522" s="649"/>
      <c r="P522" s="650"/>
      <c r="Q522" s="651"/>
      <c r="R522" s="56"/>
      <c r="S522" s="652" t="str">
        <f>IFERROR(ROUNDDOWN(Q522*VLOOKUP(N522,'【参考】数式用'!$AR$2:$AW$50,MATCH(P522,'【参考】数式用'!$AT$4:$AW$4)+2,FALSE)*0.5, 0), "")</f>
        <v/>
      </c>
      <c r="T522" s="653"/>
      <c r="U522" s="654" t="str">
        <f>IFERROR(IF(AG522&lt;&gt;"",Q522*VLOOKUP(N522,'【参考】数式用'!$AG$2:$AL$50,MATCH(P522,'【参考】数式用'!$AI$4:$AL$4,0)+2,0), ""), "")</f>
        <v/>
      </c>
      <c r="V522" s="655"/>
      <c r="W522" s="656"/>
      <c r="X522" s="41"/>
      <c r="Y522" s="657"/>
      <c r="Z522" s="658"/>
      <c r="AA522" s="654" t="str">
        <f>IFERROR(IF(Y522="ー", "", ROUNDDOWN(Z522*VLOOKUP(N522,'【参考】数式用'!$AR$2:$AW$50,MATCH(Y522,'【参考】数式用'!$AT$4:$AW$4)+2,FALSE)*0.5, 0)), "")</f>
        <v/>
      </c>
      <c r="AB522" s="659"/>
      <c r="AC522" s="651" t="str">
        <f>IFERROR(IF(AG522&lt;&gt;"",Z522*VLOOKUP(N522,'【参考】数式用'!$AG$2:$AL$50,MATCH(Y522,'【参考】数式用'!$AI$4:$AL$4,0)+2,0), ""), "")</f>
        <v/>
      </c>
      <c r="AD522" s="56"/>
      <c r="AE522" s="660"/>
      <c r="AF522" s="661"/>
      <c r="AG522" s="618" t="str">
        <f>IFERROR(VLOOKUP(O522, '【参考】数式用'!$AY$5:$AY$13, 1, FALSE), "")</f>
        <v/>
      </c>
      <c r="AH522" s="619" t="str">
        <f>IFERROR(VLOOKUP(N522, '【参考】数式用'!$BA$2:$BB$50, 2, FALSE), "")</f>
        <v/>
      </c>
      <c r="AI522" s="620" t="str">
        <f t="shared" si="1"/>
        <v/>
      </c>
      <c r="AJ522" s="621" t="str">
        <f t="shared" si="2"/>
        <v/>
      </c>
      <c r="AK522" s="622"/>
      <c r="AL522" s="622"/>
      <c r="AM522" s="514"/>
      <c r="AN522" s="514"/>
      <c r="AO522" s="514"/>
      <c r="AP522" s="514"/>
      <c r="AQ522" s="514"/>
      <c r="AR522" s="514"/>
      <c r="AS522" s="514"/>
      <c r="AT522" s="514"/>
      <c r="AU522" s="2"/>
      <c r="AV522" s="2"/>
      <c r="AW522" s="2"/>
      <c r="AX522" s="2"/>
      <c r="AY522" s="2"/>
      <c r="AZ522" s="2"/>
    </row>
    <row r="523" ht="30.0" customHeight="1">
      <c r="A523" s="645">
        <v>510.0</v>
      </c>
      <c r="B523" s="646" t="str">
        <f>IF('基本情報入力シート'!C548="","",'基本情報入力シート'!C548)</f>
        <v/>
      </c>
      <c r="C523" s="40"/>
      <c r="D523" s="40"/>
      <c r="E523" s="40"/>
      <c r="F523" s="40"/>
      <c r="G523" s="40"/>
      <c r="H523" s="40"/>
      <c r="I523" s="56"/>
      <c r="J523" s="647" t="str">
        <f>IF('基本情報入力シート'!M548="","",'基本情報入力シート'!M548)</f>
        <v/>
      </c>
      <c r="K523" s="647" t="str">
        <f>IF('基本情報入力シート'!R548="","",'基本情報入力シート'!R548)</f>
        <v/>
      </c>
      <c r="L523" s="647" t="str">
        <f>IF('基本情報入力シート'!W548="","",'基本情報入力シート'!W548)</f>
        <v/>
      </c>
      <c r="M523" s="647" t="str">
        <f>IF('基本情報入力シート'!X548="","",'基本情報入力シート'!X548)</f>
        <v/>
      </c>
      <c r="N523" s="648" t="str">
        <f>IF('基本情報入力シート'!Y548="","",'基本情報入力シート'!Y548)</f>
        <v/>
      </c>
      <c r="O523" s="649"/>
      <c r="P523" s="650"/>
      <c r="Q523" s="651"/>
      <c r="R523" s="56"/>
      <c r="S523" s="652" t="str">
        <f>IFERROR(ROUNDDOWN(Q523*VLOOKUP(N523,'【参考】数式用'!$AR$2:$AW$50,MATCH(P523,'【参考】数式用'!$AT$4:$AW$4)+2,FALSE)*0.5, 0), "")</f>
        <v/>
      </c>
      <c r="T523" s="653"/>
      <c r="U523" s="654" t="str">
        <f>IFERROR(IF(AG523&lt;&gt;"",Q523*VLOOKUP(N523,'【参考】数式用'!$AG$2:$AL$50,MATCH(P523,'【参考】数式用'!$AI$4:$AL$4,0)+2,0), ""), "")</f>
        <v/>
      </c>
      <c r="V523" s="655"/>
      <c r="W523" s="656"/>
      <c r="X523" s="41"/>
      <c r="Y523" s="657"/>
      <c r="Z523" s="658"/>
      <c r="AA523" s="654" t="str">
        <f>IFERROR(IF(Y523="ー", "", ROUNDDOWN(Z523*VLOOKUP(N523,'【参考】数式用'!$AR$2:$AW$50,MATCH(Y523,'【参考】数式用'!$AT$4:$AW$4)+2,FALSE)*0.5, 0)), "")</f>
        <v/>
      </c>
      <c r="AB523" s="659"/>
      <c r="AC523" s="651" t="str">
        <f>IFERROR(IF(AG523&lt;&gt;"",Z523*VLOOKUP(N523,'【参考】数式用'!$AG$2:$AL$50,MATCH(Y523,'【参考】数式用'!$AI$4:$AL$4,0)+2,0), ""), "")</f>
        <v/>
      </c>
      <c r="AD523" s="56"/>
      <c r="AE523" s="660"/>
      <c r="AF523" s="661"/>
      <c r="AG523" s="618" t="str">
        <f>IFERROR(VLOOKUP(O523, '【参考】数式用'!$AY$5:$AY$13, 1, FALSE), "")</f>
        <v/>
      </c>
      <c r="AH523" s="619" t="str">
        <f>IFERROR(VLOOKUP(N523, '【参考】数式用'!$BA$2:$BB$50, 2, FALSE), "")</f>
        <v/>
      </c>
      <c r="AI523" s="620" t="str">
        <f t="shared" si="1"/>
        <v/>
      </c>
      <c r="AJ523" s="621" t="str">
        <f t="shared" si="2"/>
        <v/>
      </c>
      <c r="AK523" s="622"/>
      <c r="AL523" s="622"/>
      <c r="AM523" s="514"/>
      <c r="AN523" s="514"/>
      <c r="AO523" s="514"/>
      <c r="AP523" s="514"/>
      <c r="AQ523" s="514"/>
      <c r="AR523" s="514"/>
      <c r="AS523" s="514"/>
      <c r="AT523" s="514"/>
      <c r="AU523" s="2"/>
      <c r="AV523" s="2"/>
      <c r="AW523" s="2"/>
      <c r="AX523" s="2"/>
      <c r="AY523" s="2"/>
      <c r="AZ523" s="2"/>
    </row>
    <row r="524" ht="30.0" customHeight="1">
      <c r="A524" s="645">
        <v>511.0</v>
      </c>
      <c r="B524" s="646" t="str">
        <f>IF('基本情報入力シート'!C549="","",'基本情報入力シート'!C549)</f>
        <v/>
      </c>
      <c r="C524" s="40"/>
      <c r="D524" s="40"/>
      <c r="E524" s="40"/>
      <c r="F524" s="40"/>
      <c r="G524" s="40"/>
      <c r="H524" s="40"/>
      <c r="I524" s="56"/>
      <c r="J524" s="647" t="str">
        <f>IF('基本情報入力シート'!M549="","",'基本情報入力シート'!M549)</f>
        <v/>
      </c>
      <c r="K524" s="647" t="str">
        <f>IF('基本情報入力シート'!R549="","",'基本情報入力シート'!R549)</f>
        <v/>
      </c>
      <c r="L524" s="647" t="str">
        <f>IF('基本情報入力シート'!W549="","",'基本情報入力シート'!W549)</f>
        <v/>
      </c>
      <c r="M524" s="647" t="str">
        <f>IF('基本情報入力シート'!X549="","",'基本情報入力シート'!X549)</f>
        <v/>
      </c>
      <c r="N524" s="648" t="str">
        <f>IF('基本情報入力シート'!Y549="","",'基本情報入力シート'!Y549)</f>
        <v/>
      </c>
      <c r="O524" s="649"/>
      <c r="P524" s="650"/>
      <c r="Q524" s="651"/>
      <c r="R524" s="56"/>
      <c r="S524" s="652" t="str">
        <f>IFERROR(ROUNDDOWN(Q524*VLOOKUP(N524,'【参考】数式用'!$AR$2:$AW$50,MATCH(P524,'【参考】数式用'!$AT$4:$AW$4)+2,FALSE)*0.5, 0), "")</f>
        <v/>
      </c>
      <c r="T524" s="653"/>
      <c r="U524" s="654" t="str">
        <f>IFERROR(IF(AG524&lt;&gt;"",Q524*VLOOKUP(N524,'【参考】数式用'!$AG$2:$AL$50,MATCH(P524,'【参考】数式用'!$AI$4:$AL$4,0)+2,0), ""), "")</f>
        <v/>
      </c>
      <c r="V524" s="655"/>
      <c r="W524" s="656"/>
      <c r="X524" s="41"/>
      <c r="Y524" s="657"/>
      <c r="Z524" s="658"/>
      <c r="AA524" s="654" t="str">
        <f>IFERROR(IF(Y524="ー", "", ROUNDDOWN(Z524*VLOOKUP(N524,'【参考】数式用'!$AR$2:$AW$50,MATCH(Y524,'【参考】数式用'!$AT$4:$AW$4)+2,FALSE)*0.5, 0)), "")</f>
        <v/>
      </c>
      <c r="AB524" s="659"/>
      <c r="AC524" s="651" t="str">
        <f>IFERROR(IF(AG524&lt;&gt;"",Z524*VLOOKUP(N524,'【参考】数式用'!$AG$2:$AL$50,MATCH(Y524,'【参考】数式用'!$AI$4:$AL$4,0)+2,0), ""), "")</f>
        <v/>
      </c>
      <c r="AD524" s="56"/>
      <c r="AE524" s="660"/>
      <c r="AF524" s="661"/>
      <c r="AG524" s="618" t="str">
        <f>IFERROR(VLOOKUP(O524, '【参考】数式用'!$AY$5:$AY$13, 1, FALSE), "")</f>
        <v/>
      </c>
      <c r="AH524" s="619" t="str">
        <f>IFERROR(VLOOKUP(N524, '【参考】数式用'!$BA$2:$BB$50, 2, FALSE), "")</f>
        <v/>
      </c>
      <c r="AI524" s="620" t="str">
        <f t="shared" si="1"/>
        <v/>
      </c>
      <c r="AJ524" s="621" t="str">
        <f t="shared" si="2"/>
        <v/>
      </c>
      <c r="AK524" s="622"/>
      <c r="AL524" s="622"/>
      <c r="AM524" s="514"/>
      <c r="AN524" s="514"/>
      <c r="AO524" s="514"/>
      <c r="AP524" s="514"/>
      <c r="AQ524" s="514"/>
      <c r="AR524" s="514"/>
      <c r="AS524" s="514"/>
      <c r="AT524" s="514"/>
      <c r="AU524" s="2"/>
      <c r="AV524" s="2"/>
      <c r="AW524" s="2"/>
      <c r="AX524" s="2"/>
      <c r="AY524" s="2"/>
      <c r="AZ524" s="2"/>
    </row>
    <row r="525" ht="30.0" customHeight="1">
      <c r="A525" s="645">
        <v>512.0</v>
      </c>
      <c r="B525" s="646" t="str">
        <f>IF('基本情報入力シート'!C550="","",'基本情報入力シート'!C550)</f>
        <v/>
      </c>
      <c r="C525" s="40"/>
      <c r="D525" s="40"/>
      <c r="E525" s="40"/>
      <c r="F525" s="40"/>
      <c r="G525" s="40"/>
      <c r="H525" s="40"/>
      <c r="I525" s="56"/>
      <c r="J525" s="647" t="str">
        <f>IF('基本情報入力シート'!M550="","",'基本情報入力シート'!M550)</f>
        <v/>
      </c>
      <c r="K525" s="647" t="str">
        <f>IF('基本情報入力シート'!R550="","",'基本情報入力シート'!R550)</f>
        <v/>
      </c>
      <c r="L525" s="647" t="str">
        <f>IF('基本情報入力シート'!W550="","",'基本情報入力シート'!W550)</f>
        <v/>
      </c>
      <c r="M525" s="647" t="str">
        <f>IF('基本情報入力シート'!X550="","",'基本情報入力シート'!X550)</f>
        <v/>
      </c>
      <c r="N525" s="648" t="str">
        <f>IF('基本情報入力シート'!Y550="","",'基本情報入力シート'!Y550)</f>
        <v/>
      </c>
      <c r="O525" s="649"/>
      <c r="P525" s="650"/>
      <c r="Q525" s="651"/>
      <c r="R525" s="56"/>
      <c r="S525" s="652" t="str">
        <f>IFERROR(ROUNDDOWN(Q525*VLOOKUP(N525,'【参考】数式用'!$AR$2:$AW$50,MATCH(P525,'【参考】数式用'!$AT$4:$AW$4)+2,FALSE)*0.5, 0), "")</f>
        <v/>
      </c>
      <c r="T525" s="653"/>
      <c r="U525" s="654" t="str">
        <f>IFERROR(IF(AG525&lt;&gt;"",Q525*VLOOKUP(N525,'【参考】数式用'!$AG$2:$AL$50,MATCH(P525,'【参考】数式用'!$AI$4:$AL$4,0)+2,0), ""), "")</f>
        <v/>
      </c>
      <c r="V525" s="655"/>
      <c r="W525" s="656"/>
      <c r="X525" s="41"/>
      <c r="Y525" s="657"/>
      <c r="Z525" s="658"/>
      <c r="AA525" s="654" t="str">
        <f>IFERROR(IF(Y525="ー", "", ROUNDDOWN(Z525*VLOOKUP(N525,'【参考】数式用'!$AR$2:$AW$50,MATCH(Y525,'【参考】数式用'!$AT$4:$AW$4)+2,FALSE)*0.5, 0)), "")</f>
        <v/>
      </c>
      <c r="AB525" s="659"/>
      <c r="AC525" s="651" t="str">
        <f>IFERROR(IF(AG525&lt;&gt;"",Z525*VLOOKUP(N525,'【参考】数式用'!$AG$2:$AL$50,MATCH(Y525,'【参考】数式用'!$AI$4:$AL$4,0)+2,0), ""), "")</f>
        <v/>
      </c>
      <c r="AD525" s="56"/>
      <c r="AE525" s="660"/>
      <c r="AF525" s="661"/>
      <c r="AG525" s="618" t="str">
        <f>IFERROR(VLOOKUP(O525, '【参考】数式用'!$AY$5:$AY$13, 1, FALSE), "")</f>
        <v/>
      </c>
      <c r="AH525" s="619" t="str">
        <f>IFERROR(VLOOKUP(N525, '【参考】数式用'!$BA$2:$BB$50, 2, FALSE), "")</f>
        <v/>
      </c>
      <c r="AI525" s="620" t="str">
        <f t="shared" si="1"/>
        <v/>
      </c>
      <c r="AJ525" s="621" t="str">
        <f t="shared" si="2"/>
        <v/>
      </c>
      <c r="AK525" s="622"/>
      <c r="AL525" s="622"/>
      <c r="AM525" s="514"/>
      <c r="AN525" s="514"/>
      <c r="AO525" s="514"/>
      <c r="AP525" s="514"/>
      <c r="AQ525" s="514"/>
      <c r="AR525" s="514"/>
      <c r="AS525" s="514"/>
      <c r="AT525" s="514"/>
      <c r="AU525" s="2"/>
      <c r="AV525" s="2"/>
      <c r="AW525" s="2"/>
      <c r="AX525" s="2"/>
      <c r="AY525" s="2"/>
      <c r="AZ525" s="2"/>
    </row>
    <row r="526" ht="30.0" customHeight="1">
      <c r="A526" s="645">
        <v>513.0</v>
      </c>
      <c r="B526" s="646" t="str">
        <f>IF('基本情報入力シート'!C551="","",'基本情報入力シート'!C551)</f>
        <v/>
      </c>
      <c r="C526" s="40"/>
      <c r="D526" s="40"/>
      <c r="E526" s="40"/>
      <c r="F526" s="40"/>
      <c r="G526" s="40"/>
      <c r="H526" s="40"/>
      <c r="I526" s="56"/>
      <c r="J526" s="647" t="str">
        <f>IF('基本情報入力シート'!M551="","",'基本情報入力シート'!M551)</f>
        <v/>
      </c>
      <c r="K526" s="647" t="str">
        <f>IF('基本情報入力シート'!R551="","",'基本情報入力シート'!R551)</f>
        <v/>
      </c>
      <c r="L526" s="647" t="str">
        <f>IF('基本情報入力シート'!W551="","",'基本情報入力シート'!W551)</f>
        <v/>
      </c>
      <c r="M526" s="647" t="str">
        <f>IF('基本情報入力シート'!X551="","",'基本情報入力シート'!X551)</f>
        <v/>
      </c>
      <c r="N526" s="648" t="str">
        <f>IF('基本情報入力シート'!Y551="","",'基本情報入力シート'!Y551)</f>
        <v/>
      </c>
      <c r="O526" s="649"/>
      <c r="P526" s="650"/>
      <c r="Q526" s="651"/>
      <c r="R526" s="56"/>
      <c r="S526" s="652" t="str">
        <f>IFERROR(ROUNDDOWN(Q526*VLOOKUP(N526,'【参考】数式用'!$AR$2:$AW$50,MATCH(P526,'【参考】数式用'!$AT$4:$AW$4)+2,FALSE)*0.5, 0), "")</f>
        <v/>
      </c>
      <c r="T526" s="653"/>
      <c r="U526" s="654" t="str">
        <f>IFERROR(IF(AG526&lt;&gt;"",Q526*VLOOKUP(N526,'【参考】数式用'!$AG$2:$AL$50,MATCH(P526,'【参考】数式用'!$AI$4:$AL$4,0)+2,0), ""), "")</f>
        <v/>
      </c>
      <c r="V526" s="655"/>
      <c r="W526" s="656"/>
      <c r="X526" s="41"/>
      <c r="Y526" s="657"/>
      <c r="Z526" s="658"/>
      <c r="AA526" s="654" t="str">
        <f>IFERROR(IF(Y526="ー", "", ROUNDDOWN(Z526*VLOOKUP(N526,'【参考】数式用'!$AR$2:$AW$50,MATCH(Y526,'【参考】数式用'!$AT$4:$AW$4)+2,FALSE)*0.5, 0)), "")</f>
        <v/>
      </c>
      <c r="AB526" s="659"/>
      <c r="AC526" s="651" t="str">
        <f>IFERROR(IF(AG526&lt;&gt;"",Z526*VLOOKUP(N526,'【参考】数式用'!$AG$2:$AL$50,MATCH(Y526,'【参考】数式用'!$AI$4:$AL$4,0)+2,0), ""), "")</f>
        <v/>
      </c>
      <c r="AD526" s="56"/>
      <c r="AE526" s="660"/>
      <c r="AF526" s="661"/>
      <c r="AG526" s="618" t="str">
        <f>IFERROR(VLOOKUP(O526, '【参考】数式用'!$AY$5:$AY$13, 1, FALSE), "")</f>
        <v/>
      </c>
      <c r="AH526" s="619" t="str">
        <f>IFERROR(VLOOKUP(N526, '【参考】数式用'!$BA$2:$BB$50, 2, FALSE), "")</f>
        <v/>
      </c>
      <c r="AI526" s="620" t="str">
        <f t="shared" si="1"/>
        <v/>
      </c>
      <c r="AJ526" s="621" t="str">
        <f t="shared" si="2"/>
        <v/>
      </c>
      <c r="AK526" s="622"/>
      <c r="AL526" s="622"/>
      <c r="AM526" s="514"/>
      <c r="AN526" s="514"/>
      <c r="AO526" s="514"/>
      <c r="AP526" s="514"/>
      <c r="AQ526" s="514"/>
      <c r="AR526" s="514"/>
      <c r="AS526" s="514"/>
      <c r="AT526" s="514"/>
      <c r="AU526" s="2"/>
      <c r="AV526" s="2"/>
      <c r="AW526" s="2"/>
      <c r="AX526" s="2"/>
      <c r="AY526" s="2"/>
      <c r="AZ526" s="2"/>
    </row>
    <row r="527" ht="30.0" customHeight="1">
      <c r="A527" s="645">
        <v>514.0</v>
      </c>
      <c r="B527" s="646" t="str">
        <f>IF('基本情報入力シート'!C552="","",'基本情報入力シート'!C552)</f>
        <v/>
      </c>
      <c r="C527" s="40"/>
      <c r="D527" s="40"/>
      <c r="E527" s="40"/>
      <c r="F527" s="40"/>
      <c r="G527" s="40"/>
      <c r="H527" s="40"/>
      <c r="I527" s="56"/>
      <c r="J527" s="647" t="str">
        <f>IF('基本情報入力シート'!M552="","",'基本情報入力シート'!M552)</f>
        <v/>
      </c>
      <c r="K527" s="647" t="str">
        <f>IF('基本情報入力シート'!R552="","",'基本情報入力シート'!R552)</f>
        <v/>
      </c>
      <c r="L527" s="647" t="str">
        <f>IF('基本情報入力シート'!W552="","",'基本情報入力シート'!W552)</f>
        <v/>
      </c>
      <c r="M527" s="647" t="str">
        <f>IF('基本情報入力シート'!X552="","",'基本情報入力シート'!X552)</f>
        <v/>
      </c>
      <c r="N527" s="648" t="str">
        <f>IF('基本情報入力シート'!Y552="","",'基本情報入力シート'!Y552)</f>
        <v/>
      </c>
      <c r="O527" s="649"/>
      <c r="P527" s="650"/>
      <c r="Q527" s="651"/>
      <c r="R527" s="56"/>
      <c r="S527" s="652" t="str">
        <f>IFERROR(ROUNDDOWN(Q527*VLOOKUP(N527,'【参考】数式用'!$AR$2:$AW$50,MATCH(P527,'【参考】数式用'!$AT$4:$AW$4)+2,FALSE)*0.5, 0), "")</f>
        <v/>
      </c>
      <c r="T527" s="653"/>
      <c r="U527" s="654" t="str">
        <f>IFERROR(IF(AG527&lt;&gt;"",Q527*VLOOKUP(N527,'【参考】数式用'!$AG$2:$AL$50,MATCH(P527,'【参考】数式用'!$AI$4:$AL$4,0)+2,0), ""), "")</f>
        <v/>
      </c>
      <c r="V527" s="655"/>
      <c r="W527" s="656"/>
      <c r="X527" s="41"/>
      <c r="Y527" s="657"/>
      <c r="Z527" s="658"/>
      <c r="AA527" s="654" t="str">
        <f>IFERROR(IF(Y527="ー", "", ROUNDDOWN(Z527*VLOOKUP(N527,'【参考】数式用'!$AR$2:$AW$50,MATCH(Y527,'【参考】数式用'!$AT$4:$AW$4)+2,FALSE)*0.5, 0)), "")</f>
        <v/>
      </c>
      <c r="AB527" s="659"/>
      <c r="AC527" s="651" t="str">
        <f>IFERROR(IF(AG527&lt;&gt;"",Z527*VLOOKUP(N527,'【参考】数式用'!$AG$2:$AL$50,MATCH(Y527,'【参考】数式用'!$AI$4:$AL$4,0)+2,0), ""), "")</f>
        <v/>
      </c>
      <c r="AD527" s="56"/>
      <c r="AE527" s="660"/>
      <c r="AF527" s="661"/>
      <c r="AG527" s="618" t="str">
        <f>IFERROR(VLOOKUP(O527, '【参考】数式用'!$AY$5:$AY$13, 1, FALSE), "")</f>
        <v/>
      </c>
      <c r="AH527" s="619" t="str">
        <f>IFERROR(VLOOKUP(N527, '【参考】数式用'!$BA$2:$BB$50, 2, FALSE), "")</f>
        <v/>
      </c>
      <c r="AI527" s="620" t="str">
        <f t="shared" si="1"/>
        <v/>
      </c>
      <c r="AJ527" s="621" t="str">
        <f t="shared" si="2"/>
        <v/>
      </c>
      <c r="AK527" s="622"/>
      <c r="AL527" s="622"/>
      <c r="AM527" s="514"/>
      <c r="AN527" s="514"/>
      <c r="AO527" s="514"/>
      <c r="AP527" s="514"/>
      <c r="AQ527" s="514"/>
      <c r="AR527" s="514"/>
      <c r="AS527" s="514"/>
      <c r="AT527" s="514"/>
      <c r="AU527" s="2"/>
      <c r="AV527" s="2"/>
      <c r="AW527" s="2"/>
      <c r="AX527" s="2"/>
      <c r="AY527" s="2"/>
      <c r="AZ527" s="2"/>
    </row>
    <row r="528" ht="30.0" customHeight="1">
      <c r="A528" s="645">
        <v>515.0</v>
      </c>
      <c r="B528" s="646" t="str">
        <f>IF('基本情報入力シート'!C553="","",'基本情報入力シート'!C553)</f>
        <v/>
      </c>
      <c r="C528" s="40"/>
      <c r="D528" s="40"/>
      <c r="E528" s="40"/>
      <c r="F528" s="40"/>
      <c r="G528" s="40"/>
      <c r="H528" s="40"/>
      <c r="I528" s="56"/>
      <c r="J528" s="647" t="str">
        <f>IF('基本情報入力シート'!M553="","",'基本情報入力シート'!M553)</f>
        <v/>
      </c>
      <c r="K528" s="647" t="str">
        <f>IF('基本情報入力シート'!R553="","",'基本情報入力シート'!R553)</f>
        <v/>
      </c>
      <c r="L528" s="647" t="str">
        <f>IF('基本情報入力シート'!W553="","",'基本情報入力シート'!W553)</f>
        <v/>
      </c>
      <c r="M528" s="647" t="str">
        <f>IF('基本情報入力シート'!X553="","",'基本情報入力シート'!X553)</f>
        <v/>
      </c>
      <c r="N528" s="648" t="str">
        <f>IF('基本情報入力シート'!Y553="","",'基本情報入力シート'!Y553)</f>
        <v/>
      </c>
      <c r="O528" s="649"/>
      <c r="P528" s="650"/>
      <c r="Q528" s="651"/>
      <c r="R528" s="56"/>
      <c r="S528" s="652" t="str">
        <f>IFERROR(ROUNDDOWN(Q528*VLOOKUP(N528,'【参考】数式用'!$AR$2:$AW$50,MATCH(P528,'【参考】数式用'!$AT$4:$AW$4)+2,FALSE)*0.5, 0), "")</f>
        <v/>
      </c>
      <c r="T528" s="653"/>
      <c r="U528" s="654" t="str">
        <f>IFERROR(IF(AG528&lt;&gt;"",Q528*VLOOKUP(N528,'【参考】数式用'!$AG$2:$AL$50,MATCH(P528,'【参考】数式用'!$AI$4:$AL$4,0)+2,0), ""), "")</f>
        <v/>
      </c>
      <c r="V528" s="655"/>
      <c r="W528" s="656"/>
      <c r="X528" s="41"/>
      <c r="Y528" s="657"/>
      <c r="Z528" s="658"/>
      <c r="AA528" s="654" t="str">
        <f>IFERROR(IF(Y528="ー", "", ROUNDDOWN(Z528*VLOOKUP(N528,'【参考】数式用'!$AR$2:$AW$50,MATCH(Y528,'【参考】数式用'!$AT$4:$AW$4)+2,FALSE)*0.5, 0)), "")</f>
        <v/>
      </c>
      <c r="AB528" s="659"/>
      <c r="AC528" s="651" t="str">
        <f>IFERROR(IF(AG528&lt;&gt;"",Z528*VLOOKUP(N528,'【参考】数式用'!$AG$2:$AL$50,MATCH(Y528,'【参考】数式用'!$AI$4:$AL$4,0)+2,0), ""), "")</f>
        <v/>
      </c>
      <c r="AD528" s="56"/>
      <c r="AE528" s="660"/>
      <c r="AF528" s="661"/>
      <c r="AG528" s="618" t="str">
        <f>IFERROR(VLOOKUP(O528, '【参考】数式用'!$AY$5:$AY$13, 1, FALSE), "")</f>
        <v/>
      </c>
      <c r="AH528" s="619" t="str">
        <f>IFERROR(VLOOKUP(N528, '【参考】数式用'!$BA$2:$BB$50, 2, FALSE), "")</f>
        <v/>
      </c>
      <c r="AI528" s="620" t="str">
        <f t="shared" si="1"/>
        <v/>
      </c>
      <c r="AJ528" s="621" t="str">
        <f t="shared" si="2"/>
        <v/>
      </c>
      <c r="AK528" s="622"/>
      <c r="AL528" s="622"/>
      <c r="AM528" s="514"/>
      <c r="AN528" s="514"/>
      <c r="AO528" s="514"/>
      <c r="AP528" s="514"/>
      <c r="AQ528" s="514"/>
      <c r="AR528" s="514"/>
      <c r="AS528" s="514"/>
      <c r="AT528" s="514"/>
      <c r="AU528" s="2"/>
      <c r="AV528" s="2"/>
      <c r="AW528" s="2"/>
      <c r="AX528" s="2"/>
      <c r="AY528" s="2"/>
      <c r="AZ528" s="2"/>
    </row>
    <row r="529" ht="30.0" customHeight="1">
      <c r="A529" s="645">
        <v>516.0</v>
      </c>
      <c r="B529" s="646" t="str">
        <f>IF('基本情報入力シート'!C554="","",'基本情報入力シート'!C554)</f>
        <v/>
      </c>
      <c r="C529" s="40"/>
      <c r="D529" s="40"/>
      <c r="E529" s="40"/>
      <c r="F529" s="40"/>
      <c r="G529" s="40"/>
      <c r="H529" s="40"/>
      <c r="I529" s="56"/>
      <c r="J529" s="647" t="str">
        <f>IF('基本情報入力シート'!M554="","",'基本情報入力シート'!M554)</f>
        <v/>
      </c>
      <c r="K529" s="647" t="str">
        <f>IF('基本情報入力シート'!R554="","",'基本情報入力シート'!R554)</f>
        <v/>
      </c>
      <c r="L529" s="647" t="str">
        <f>IF('基本情報入力シート'!W554="","",'基本情報入力シート'!W554)</f>
        <v/>
      </c>
      <c r="M529" s="647" t="str">
        <f>IF('基本情報入力シート'!X554="","",'基本情報入力シート'!X554)</f>
        <v/>
      </c>
      <c r="N529" s="648" t="str">
        <f>IF('基本情報入力シート'!Y554="","",'基本情報入力シート'!Y554)</f>
        <v/>
      </c>
      <c r="O529" s="649"/>
      <c r="P529" s="650"/>
      <c r="Q529" s="651"/>
      <c r="R529" s="56"/>
      <c r="S529" s="652" t="str">
        <f>IFERROR(ROUNDDOWN(Q529*VLOOKUP(N529,'【参考】数式用'!$AR$2:$AW$50,MATCH(P529,'【参考】数式用'!$AT$4:$AW$4)+2,FALSE)*0.5, 0), "")</f>
        <v/>
      </c>
      <c r="T529" s="653"/>
      <c r="U529" s="654" t="str">
        <f>IFERROR(IF(AG529&lt;&gt;"",Q529*VLOOKUP(N529,'【参考】数式用'!$AG$2:$AL$50,MATCH(P529,'【参考】数式用'!$AI$4:$AL$4,0)+2,0), ""), "")</f>
        <v/>
      </c>
      <c r="V529" s="655"/>
      <c r="W529" s="656"/>
      <c r="X529" s="41"/>
      <c r="Y529" s="657"/>
      <c r="Z529" s="658"/>
      <c r="AA529" s="654" t="str">
        <f>IFERROR(IF(Y529="ー", "", ROUNDDOWN(Z529*VLOOKUP(N529,'【参考】数式用'!$AR$2:$AW$50,MATCH(Y529,'【参考】数式用'!$AT$4:$AW$4)+2,FALSE)*0.5, 0)), "")</f>
        <v/>
      </c>
      <c r="AB529" s="659"/>
      <c r="AC529" s="651" t="str">
        <f>IFERROR(IF(AG529&lt;&gt;"",Z529*VLOOKUP(N529,'【参考】数式用'!$AG$2:$AL$50,MATCH(Y529,'【参考】数式用'!$AI$4:$AL$4,0)+2,0), ""), "")</f>
        <v/>
      </c>
      <c r="AD529" s="56"/>
      <c r="AE529" s="660"/>
      <c r="AF529" s="661"/>
      <c r="AG529" s="618" t="str">
        <f>IFERROR(VLOOKUP(O529, '【参考】数式用'!$AY$5:$AY$13, 1, FALSE), "")</f>
        <v/>
      </c>
      <c r="AH529" s="619" t="str">
        <f>IFERROR(VLOOKUP(N529, '【参考】数式用'!$BA$2:$BB$50, 2, FALSE), "")</f>
        <v/>
      </c>
      <c r="AI529" s="620" t="str">
        <f t="shared" si="1"/>
        <v/>
      </c>
      <c r="AJ529" s="621" t="str">
        <f t="shared" si="2"/>
        <v/>
      </c>
      <c r="AK529" s="622"/>
      <c r="AL529" s="622"/>
      <c r="AM529" s="514"/>
      <c r="AN529" s="514"/>
      <c r="AO529" s="514"/>
      <c r="AP529" s="514"/>
      <c r="AQ529" s="514"/>
      <c r="AR529" s="514"/>
      <c r="AS529" s="514"/>
      <c r="AT529" s="514"/>
      <c r="AU529" s="2"/>
      <c r="AV529" s="2"/>
      <c r="AW529" s="2"/>
      <c r="AX529" s="2"/>
      <c r="AY529" s="2"/>
      <c r="AZ529" s="2"/>
    </row>
    <row r="530" ht="30.0" customHeight="1">
      <c r="A530" s="645">
        <v>517.0</v>
      </c>
      <c r="B530" s="646" t="str">
        <f>IF('基本情報入力シート'!C555="","",'基本情報入力シート'!C555)</f>
        <v/>
      </c>
      <c r="C530" s="40"/>
      <c r="D530" s="40"/>
      <c r="E530" s="40"/>
      <c r="F530" s="40"/>
      <c r="G530" s="40"/>
      <c r="H530" s="40"/>
      <c r="I530" s="56"/>
      <c r="J530" s="647" t="str">
        <f>IF('基本情報入力シート'!M555="","",'基本情報入力シート'!M555)</f>
        <v/>
      </c>
      <c r="K530" s="647" t="str">
        <f>IF('基本情報入力シート'!R555="","",'基本情報入力シート'!R555)</f>
        <v/>
      </c>
      <c r="L530" s="647" t="str">
        <f>IF('基本情報入力シート'!W555="","",'基本情報入力シート'!W555)</f>
        <v/>
      </c>
      <c r="M530" s="647" t="str">
        <f>IF('基本情報入力シート'!X555="","",'基本情報入力シート'!X555)</f>
        <v/>
      </c>
      <c r="N530" s="648" t="str">
        <f>IF('基本情報入力シート'!Y555="","",'基本情報入力シート'!Y555)</f>
        <v/>
      </c>
      <c r="O530" s="649"/>
      <c r="P530" s="650"/>
      <c r="Q530" s="651"/>
      <c r="R530" s="56"/>
      <c r="S530" s="652" t="str">
        <f>IFERROR(ROUNDDOWN(Q530*VLOOKUP(N530,'【参考】数式用'!$AR$2:$AW$50,MATCH(P530,'【参考】数式用'!$AT$4:$AW$4)+2,FALSE)*0.5, 0), "")</f>
        <v/>
      </c>
      <c r="T530" s="653"/>
      <c r="U530" s="654" t="str">
        <f>IFERROR(IF(AG530&lt;&gt;"",Q530*VLOOKUP(N530,'【参考】数式用'!$AG$2:$AL$50,MATCH(P530,'【参考】数式用'!$AI$4:$AL$4,0)+2,0), ""), "")</f>
        <v/>
      </c>
      <c r="V530" s="655"/>
      <c r="W530" s="656"/>
      <c r="X530" s="41"/>
      <c r="Y530" s="657"/>
      <c r="Z530" s="658"/>
      <c r="AA530" s="654" t="str">
        <f>IFERROR(IF(Y530="ー", "", ROUNDDOWN(Z530*VLOOKUP(N530,'【参考】数式用'!$AR$2:$AW$50,MATCH(Y530,'【参考】数式用'!$AT$4:$AW$4)+2,FALSE)*0.5, 0)), "")</f>
        <v/>
      </c>
      <c r="AB530" s="659"/>
      <c r="AC530" s="651" t="str">
        <f>IFERROR(IF(AG530&lt;&gt;"",Z530*VLOOKUP(N530,'【参考】数式用'!$AG$2:$AL$50,MATCH(Y530,'【参考】数式用'!$AI$4:$AL$4,0)+2,0), ""), "")</f>
        <v/>
      </c>
      <c r="AD530" s="56"/>
      <c r="AE530" s="660"/>
      <c r="AF530" s="661"/>
      <c r="AG530" s="618" t="str">
        <f>IFERROR(VLOOKUP(O530, '【参考】数式用'!$AY$5:$AY$13, 1, FALSE), "")</f>
        <v/>
      </c>
      <c r="AH530" s="619" t="str">
        <f>IFERROR(VLOOKUP(N530, '【参考】数式用'!$BA$2:$BB$50, 2, FALSE), "")</f>
        <v/>
      </c>
      <c r="AI530" s="620" t="str">
        <f t="shared" si="1"/>
        <v/>
      </c>
      <c r="AJ530" s="621" t="str">
        <f t="shared" si="2"/>
        <v/>
      </c>
      <c r="AK530" s="622"/>
      <c r="AL530" s="622"/>
      <c r="AM530" s="514"/>
      <c r="AN530" s="514"/>
      <c r="AO530" s="514"/>
      <c r="AP530" s="514"/>
      <c r="AQ530" s="514"/>
      <c r="AR530" s="514"/>
      <c r="AS530" s="514"/>
      <c r="AT530" s="514"/>
      <c r="AU530" s="2"/>
      <c r="AV530" s="2"/>
      <c r="AW530" s="2"/>
      <c r="AX530" s="2"/>
      <c r="AY530" s="2"/>
      <c r="AZ530" s="2"/>
    </row>
    <row r="531" ht="30.0" customHeight="1">
      <c r="A531" s="645">
        <v>518.0</v>
      </c>
      <c r="B531" s="646" t="str">
        <f>IF('基本情報入力シート'!C556="","",'基本情報入力シート'!C556)</f>
        <v/>
      </c>
      <c r="C531" s="40"/>
      <c r="D531" s="40"/>
      <c r="E531" s="40"/>
      <c r="F531" s="40"/>
      <c r="G531" s="40"/>
      <c r="H531" s="40"/>
      <c r="I531" s="56"/>
      <c r="J531" s="647" t="str">
        <f>IF('基本情報入力シート'!M556="","",'基本情報入力シート'!M556)</f>
        <v/>
      </c>
      <c r="K531" s="647" t="str">
        <f>IF('基本情報入力シート'!R556="","",'基本情報入力シート'!R556)</f>
        <v/>
      </c>
      <c r="L531" s="647" t="str">
        <f>IF('基本情報入力シート'!W556="","",'基本情報入力シート'!W556)</f>
        <v/>
      </c>
      <c r="M531" s="647" t="str">
        <f>IF('基本情報入力シート'!X556="","",'基本情報入力シート'!X556)</f>
        <v/>
      </c>
      <c r="N531" s="648" t="str">
        <f>IF('基本情報入力シート'!Y556="","",'基本情報入力シート'!Y556)</f>
        <v/>
      </c>
      <c r="O531" s="649"/>
      <c r="P531" s="650"/>
      <c r="Q531" s="651"/>
      <c r="R531" s="56"/>
      <c r="S531" s="652" t="str">
        <f>IFERROR(ROUNDDOWN(Q531*VLOOKUP(N531,'【参考】数式用'!$AR$2:$AW$50,MATCH(P531,'【参考】数式用'!$AT$4:$AW$4)+2,FALSE)*0.5, 0), "")</f>
        <v/>
      </c>
      <c r="T531" s="653"/>
      <c r="U531" s="654" t="str">
        <f>IFERROR(IF(AG531&lt;&gt;"",Q531*VLOOKUP(N531,'【参考】数式用'!$AG$2:$AL$50,MATCH(P531,'【参考】数式用'!$AI$4:$AL$4,0)+2,0), ""), "")</f>
        <v/>
      </c>
      <c r="V531" s="655"/>
      <c r="W531" s="656"/>
      <c r="X531" s="41"/>
      <c r="Y531" s="657"/>
      <c r="Z531" s="658"/>
      <c r="AA531" s="654" t="str">
        <f>IFERROR(IF(Y531="ー", "", ROUNDDOWN(Z531*VLOOKUP(N531,'【参考】数式用'!$AR$2:$AW$50,MATCH(Y531,'【参考】数式用'!$AT$4:$AW$4)+2,FALSE)*0.5, 0)), "")</f>
        <v/>
      </c>
      <c r="AB531" s="659"/>
      <c r="AC531" s="651" t="str">
        <f>IFERROR(IF(AG531&lt;&gt;"",Z531*VLOOKUP(N531,'【参考】数式用'!$AG$2:$AL$50,MATCH(Y531,'【参考】数式用'!$AI$4:$AL$4,0)+2,0), ""), "")</f>
        <v/>
      </c>
      <c r="AD531" s="56"/>
      <c r="AE531" s="660"/>
      <c r="AF531" s="661"/>
      <c r="AG531" s="618" t="str">
        <f>IFERROR(VLOOKUP(O531, '【参考】数式用'!$AY$5:$AY$13, 1, FALSE), "")</f>
        <v/>
      </c>
      <c r="AH531" s="619" t="str">
        <f>IFERROR(VLOOKUP(N531, '【参考】数式用'!$BA$2:$BB$50, 2, FALSE), "")</f>
        <v/>
      </c>
      <c r="AI531" s="620" t="str">
        <f t="shared" si="1"/>
        <v/>
      </c>
      <c r="AJ531" s="621" t="str">
        <f t="shared" si="2"/>
        <v/>
      </c>
      <c r="AK531" s="622"/>
      <c r="AL531" s="622"/>
      <c r="AM531" s="514"/>
      <c r="AN531" s="514"/>
      <c r="AO531" s="514"/>
      <c r="AP531" s="514"/>
      <c r="AQ531" s="514"/>
      <c r="AR531" s="514"/>
      <c r="AS531" s="514"/>
      <c r="AT531" s="514"/>
      <c r="AU531" s="2"/>
      <c r="AV531" s="2"/>
      <c r="AW531" s="2"/>
      <c r="AX531" s="2"/>
      <c r="AY531" s="2"/>
      <c r="AZ531" s="2"/>
    </row>
    <row r="532" ht="30.0" customHeight="1">
      <c r="A532" s="645">
        <v>519.0</v>
      </c>
      <c r="B532" s="646" t="str">
        <f>IF('基本情報入力シート'!C557="","",'基本情報入力シート'!C557)</f>
        <v/>
      </c>
      <c r="C532" s="40"/>
      <c r="D532" s="40"/>
      <c r="E532" s="40"/>
      <c r="F532" s="40"/>
      <c r="G532" s="40"/>
      <c r="H532" s="40"/>
      <c r="I532" s="56"/>
      <c r="J532" s="647" t="str">
        <f>IF('基本情報入力シート'!M557="","",'基本情報入力シート'!M557)</f>
        <v/>
      </c>
      <c r="K532" s="647" t="str">
        <f>IF('基本情報入力シート'!R557="","",'基本情報入力シート'!R557)</f>
        <v/>
      </c>
      <c r="L532" s="647" t="str">
        <f>IF('基本情報入力シート'!W557="","",'基本情報入力シート'!W557)</f>
        <v/>
      </c>
      <c r="M532" s="647" t="str">
        <f>IF('基本情報入力シート'!X557="","",'基本情報入力シート'!X557)</f>
        <v/>
      </c>
      <c r="N532" s="648" t="str">
        <f>IF('基本情報入力シート'!Y557="","",'基本情報入力シート'!Y557)</f>
        <v/>
      </c>
      <c r="O532" s="649"/>
      <c r="P532" s="650"/>
      <c r="Q532" s="651"/>
      <c r="R532" s="56"/>
      <c r="S532" s="652" t="str">
        <f>IFERROR(ROUNDDOWN(Q532*VLOOKUP(N532,'【参考】数式用'!$AR$2:$AW$50,MATCH(P532,'【参考】数式用'!$AT$4:$AW$4)+2,FALSE)*0.5, 0), "")</f>
        <v/>
      </c>
      <c r="T532" s="653"/>
      <c r="U532" s="654" t="str">
        <f>IFERROR(IF(AG532&lt;&gt;"",Q532*VLOOKUP(N532,'【参考】数式用'!$AG$2:$AL$50,MATCH(P532,'【参考】数式用'!$AI$4:$AL$4,0)+2,0), ""), "")</f>
        <v/>
      </c>
      <c r="V532" s="655"/>
      <c r="W532" s="656"/>
      <c r="X532" s="41"/>
      <c r="Y532" s="657"/>
      <c r="Z532" s="658"/>
      <c r="AA532" s="654" t="str">
        <f>IFERROR(IF(Y532="ー", "", ROUNDDOWN(Z532*VLOOKUP(N532,'【参考】数式用'!$AR$2:$AW$50,MATCH(Y532,'【参考】数式用'!$AT$4:$AW$4)+2,FALSE)*0.5, 0)), "")</f>
        <v/>
      </c>
      <c r="AB532" s="659"/>
      <c r="AC532" s="651" t="str">
        <f>IFERROR(IF(AG532&lt;&gt;"",Z532*VLOOKUP(N532,'【参考】数式用'!$AG$2:$AL$50,MATCH(Y532,'【参考】数式用'!$AI$4:$AL$4,0)+2,0), ""), "")</f>
        <v/>
      </c>
      <c r="AD532" s="56"/>
      <c r="AE532" s="660"/>
      <c r="AF532" s="661"/>
      <c r="AG532" s="618" t="str">
        <f>IFERROR(VLOOKUP(O532, '【参考】数式用'!$AY$5:$AY$13, 1, FALSE), "")</f>
        <v/>
      </c>
      <c r="AH532" s="619" t="str">
        <f>IFERROR(VLOOKUP(N532, '【参考】数式用'!$BA$2:$BB$50, 2, FALSE), "")</f>
        <v/>
      </c>
      <c r="AI532" s="620" t="str">
        <f t="shared" si="1"/>
        <v/>
      </c>
      <c r="AJ532" s="621" t="str">
        <f t="shared" si="2"/>
        <v/>
      </c>
      <c r="AK532" s="622"/>
      <c r="AL532" s="622"/>
      <c r="AM532" s="514"/>
      <c r="AN532" s="514"/>
      <c r="AO532" s="514"/>
      <c r="AP532" s="514"/>
      <c r="AQ532" s="514"/>
      <c r="AR532" s="514"/>
      <c r="AS532" s="514"/>
      <c r="AT532" s="514"/>
      <c r="AU532" s="2"/>
      <c r="AV532" s="2"/>
      <c r="AW532" s="2"/>
      <c r="AX532" s="2"/>
      <c r="AY532" s="2"/>
      <c r="AZ532" s="2"/>
    </row>
    <row r="533" ht="30.0" customHeight="1">
      <c r="A533" s="645">
        <v>520.0</v>
      </c>
      <c r="B533" s="646" t="str">
        <f>IF('基本情報入力シート'!C558="","",'基本情報入力シート'!C558)</f>
        <v/>
      </c>
      <c r="C533" s="40"/>
      <c r="D533" s="40"/>
      <c r="E533" s="40"/>
      <c r="F533" s="40"/>
      <c r="G533" s="40"/>
      <c r="H533" s="40"/>
      <c r="I533" s="56"/>
      <c r="J533" s="647" t="str">
        <f>IF('基本情報入力シート'!M558="","",'基本情報入力シート'!M558)</f>
        <v/>
      </c>
      <c r="K533" s="647" t="str">
        <f>IF('基本情報入力シート'!R558="","",'基本情報入力シート'!R558)</f>
        <v/>
      </c>
      <c r="L533" s="647" t="str">
        <f>IF('基本情報入力シート'!W558="","",'基本情報入力シート'!W558)</f>
        <v/>
      </c>
      <c r="M533" s="647" t="str">
        <f>IF('基本情報入力シート'!X558="","",'基本情報入力シート'!X558)</f>
        <v/>
      </c>
      <c r="N533" s="648" t="str">
        <f>IF('基本情報入力シート'!Y558="","",'基本情報入力シート'!Y558)</f>
        <v/>
      </c>
      <c r="O533" s="649"/>
      <c r="P533" s="650"/>
      <c r="Q533" s="651"/>
      <c r="R533" s="56"/>
      <c r="S533" s="652" t="str">
        <f>IFERROR(ROUNDDOWN(Q533*VLOOKUP(N533,'【参考】数式用'!$AR$2:$AW$50,MATCH(P533,'【参考】数式用'!$AT$4:$AW$4)+2,FALSE)*0.5, 0), "")</f>
        <v/>
      </c>
      <c r="T533" s="653"/>
      <c r="U533" s="654" t="str">
        <f>IFERROR(IF(AG533&lt;&gt;"",Q533*VLOOKUP(N533,'【参考】数式用'!$AG$2:$AL$50,MATCH(P533,'【参考】数式用'!$AI$4:$AL$4,0)+2,0), ""), "")</f>
        <v/>
      </c>
      <c r="V533" s="655"/>
      <c r="W533" s="656"/>
      <c r="X533" s="41"/>
      <c r="Y533" s="657"/>
      <c r="Z533" s="658"/>
      <c r="AA533" s="654" t="str">
        <f>IFERROR(IF(Y533="ー", "", ROUNDDOWN(Z533*VLOOKUP(N533,'【参考】数式用'!$AR$2:$AW$50,MATCH(Y533,'【参考】数式用'!$AT$4:$AW$4)+2,FALSE)*0.5, 0)), "")</f>
        <v/>
      </c>
      <c r="AB533" s="659"/>
      <c r="AC533" s="651" t="str">
        <f>IFERROR(IF(AG533&lt;&gt;"",Z533*VLOOKUP(N533,'【参考】数式用'!$AG$2:$AL$50,MATCH(Y533,'【参考】数式用'!$AI$4:$AL$4,0)+2,0), ""), "")</f>
        <v/>
      </c>
      <c r="AD533" s="56"/>
      <c r="AE533" s="660"/>
      <c r="AF533" s="661"/>
      <c r="AG533" s="618" t="str">
        <f>IFERROR(VLOOKUP(O533, '【参考】数式用'!$AY$5:$AY$13, 1, FALSE), "")</f>
        <v/>
      </c>
      <c r="AH533" s="619" t="str">
        <f>IFERROR(VLOOKUP(N533, '【参考】数式用'!$BA$2:$BB$50, 2, FALSE), "")</f>
        <v/>
      </c>
      <c r="AI533" s="620" t="str">
        <f t="shared" si="1"/>
        <v/>
      </c>
      <c r="AJ533" s="621" t="str">
        <f t="shared" si="2"/>
        <v/>
      </c>
      <c r="AK533" s="622"/>
      <c r="AL533" s="622"/>
      <c r="AM533" s="514"/>
      <c r="AN533" s="514"/>
      <c r="AO533" s="514"/>
      <c r="AP533" s="514"/>
      <c r="AQ533" s="514"/>
      <c r="AR533" s="514"/>
      <c r="AS533" s="514"/>
      <c r="AT533" s="514"/>
      <c r="AU533" s="2"/>
      <c r="AV533" s="2"/>
      <c r="AW533" s="2"/>
      <c r="AX533" s="2"/>
      <c r="AY533" s="2"/>
      <c r="AZ533" s="2"/>
    </row>
    <row r="534" ht="30.0" customHeight="1">
      <c r="A534" s="645">
        <v>521.0</v>
      </c>
      <c r="B534" s="646" t="str">
        <f>IF('基本情報入力シート'!C559="","",'基本情報入力シート'!C559)</f>
        <v/>
      </c>
      <c r="C534" s="40"/>
      <c r="D534" s="40"/>
      <c r="E534" s="40"/>
      <c r="F534" s="40"/>
      <c r="G534" s="40"/>
      <c r="H534" s="40"/>
      <c r="I534" s="56"/>
      <c r="J534" s="647" t="str">
        <f>IF('基本情報入力シート'!M559="","",'基本情報入力シート'!M559)</f>
        <v/>
      </c>
      <c r="K534" s="647" t="str">
        <f>IF('基本情報入力シート'!R559="","",'基本情報入力シート'!R559)</f>
        <v/>
      </c>
      <c r="L534" s="647" t="str">
        <f>IF('基本情報入力シート'!W559="","",'基本情報入力シート'!W559)</f>
        <v/>
      </c>
      <c r="M534" s="647" t="str">
        <f>IF('基本情報入力シート'!X559="","",'基本情報入力シート'!X559)</f>
        <v/>
      </c>
      <c r="N534" s="648" t="str">
        <f>IF('基本情報入力シート'!Y559="","",'基本情報入力シート'!Y559)</f>
        <v/>
      </c>
      <c r="O534" s="649"/>
      <c r="P534" s="650"/>
      <c r="Q534" s="651"/>
      <c r="R534" s="56"/>
      <c r="S534" s="652" t="str">
        <f>IFERROR(ROUNDDOWN(Q534*VLOOKUP(N534,'【参考】数式用'!$AR$2:$AW$50,MATCH(P534,'【参考】数式用'!$AT$4:$AW$4)+2,FALSE)*0.5, 0), "")</f>
        <v/>
      </c>
      <c r="T534" s="653"/>
      <c r="U534" s="654" t="str">
        <f>IFERROR(IF(AG534&lt;&gt;"",Q534*VLOOKUP(N534,'【参考】数式用'!$AG$2:$AL$50,MATCH(P534,'【参考】数式用'!$AI$4:$AL$4,0)+2,0), ""), "")</f>
        <v/>
      </c>
      <c r="V534" s="655"/>
      <c r="W534" s="656"/>
      <c r="X534" s="41"/>
      <c r="Y534" s="657"/>
      <c r="Z534" s="658"/>
      <c r="AA534" s="654" t="str">
        <f>IFERROR(IF(Y534="ー", "", ROUNDDOWN(Z534*VLOOKUP(N534,'【参考】数式用'!$AR$2:$AW$50,MATCH(Y534,'【参考】数式用'!$AT$4:$AW$4)+2,FALSE)*0.5, 0)), "")</f>
        <v/>
      </c>
      <c r="AB534" s="659"/>
      <c r="AC534" s="651" t="str">
        <f>IFERROR(IF(AG534&lt;&gt;"",Z534*VLOOKUP(N534,'【参考】数式用'!$AG$2:$AL$50,MATCH(Y534,'【参考】数式用'!$AI$4:$AL$4,0)+2,0), ""), "")</f>
        <v/>
      </c>
      <c r="AD534" s="56"/>
      <c r="AE534" s="660"/>
      <c r="AF534" s="661"/>
      <c r="AG534" s="618" t="str">
        <f>IFERROR(VLOOKUP(O534, '【参考】数式用'!$AY$5:$AY$13, 1, FALSE), "")</f>
        <v/>
      </c>
      <c r="AH534" s="619" t="str">
        <f>IFERROR(VLOOKUP(N534, '【参考】数式用'!$BA$2:$BB$50, 2, FALSE), "")</f>
        <v/>
      </c>
      <c r="AI534" s="620" t="str">
        <f t="shared" si="1"/>
        <v/>
      </c>
      <c r="AJ534" s="621" t="str">
        <f t="shared" si="2"/>
        <v/>
      </c>
      <c r="AK534" s="622"/>
      <c r="AL534" s="622"/>
      <c r="AM534" s="514"/>
      <c r="AN534" s="514"/>
      <c r="AO534" s="514"/>
      <c r="AP534" s="514"/>
      <c r="AQ534" s="514"/>
      <c r="AR534" s="514"/>
      <c r="AS534" s="514"/>
      <c r="AT534" s="514"/>
      <c r="AU534" s="2"/>
      <c r="AV534" s="2"/>
      <c r="AW534" s="2"/>
      <c r="AX534" s="2"/>
      <c r="AY534" s="2"/>
      <c r="AZ534" s="2"/>
    </row>
    <row r="535" ht="30.0" customHeight="1">
      <c r="A535" s="645">
        <v>522.0</v>
      </c>
      <c r="B535" s="646" t="str">
        <f>IF('基本情報入力シート'!C560="","",'基本情報入力シート'!C560)</f>
        <v/>
      </c>
      <c r="C535" s="40"/>
      <c r="D535" s="40"/>
      <c r="E535" s="40"/>
      <c r="F535" s="40"/>
      <c r="G535" s="40"/>
      <c r="H535" s="40"/>
      <c r="I535" s="56"/>
      <c r="J535" s="647" t="str">
        <f>IF('基本情報入力シート'!M560="","",'基本情報入力シート'!M560)</f>
        <v/>
      </c>
      <c r="K535" s="647" t="str">
        <f>IF('基本情報入力シート'!R560="","",'基本情報入力シート'!R560)</f>
        <v/>
      </c>
      <c r="L535" s="647" t="str">
        <f>IF('基本情報入力シート'!W560="","",'基本情報入力シート'!W560)</f>
        <v/>
      </c>
      <c r="M535" s="647" t="str">
        <f>IF('基本情報入力シート'!X560="","",'基本情報入力シート'!X560)</f>
        <v/>
      </c>
      <c r="N535" s="648" t="str">
        <f>IF('基本情報入力シート'!Y560="","",'基本情報入力シート'!Y560)</f>
        <v/>
      </c>
      <c r="O535" s="649"/>
      <c r="P535" s="650"/>
      <c r="Q535" s="651"/>
      <c r="R535" s="56"/>
      <c r="S535" s="652" t="str">
        <f>IFERROR(ROUNDDOWN(Q535*VLOOKUP(N535,'【参考】数式用'!$AR$2:$AW$50,MATCH(P535,'【参考】数式用'!$AT$4:$AW$4)+2,FALSE)*0.5, 0), "")</f>
        <v/>
      </c>
      <c r="T535" s="653"/>
      <c r="U535" s="654" t="str">
        <f>IFERROR(IF(AG535&lt;&gt;"",Q535*VLOOKUP(N535,'【参考】数式用'!$AG$2:$AL$50,MATCH(P535,'【参考】数式用'!$AI$4:$AL$4,0)+2,0), ""), "")</f>
        <v/>
      </c>
      <c r="V535" s="655"/>
      <c r="W535" s="656"/>
      <c r="X535" s="41"/>
      <c r="Y535" s="657"/>
      <c r="Z535" s="658"/>
      <c r="AA535" s="654" t="str">
        <f>IFERROR(IF(Y535="ー", "", ROUNDDOWN(Z535*VLOOKUP(N535,'【参考】数式用'!$AR$2:$AW$50,MATCH(Y535,'【参考】数式用'!$AT$4:$AW$4)+2,FALSE)*0.5, 0)), "")</f>
        <v/>
      </c>
      <c r="AB535" s="659"/>
      <c r="AC535" s="651" t="str">
        <f>IFERROR(IF(AG535&lt;&gt;"",Z535*VLOOKUP(N535,'【参考】数式用'!$AG$2:$AL$50,MATCH(Y535,'【参考】数式用'!$AI$4:$AL$4,0)+2,0), ""), "")</f>
        <v/>
      </c>
      <c r="AD535" s="56"/>
      <c r="AE535" s="660"/>
      <c r="AF535" s="661"/>
      <c r="AG535" s="618" t="str">
        <f>IFERROR(VLOOKUP(O535, '【参考】数式用'!$AY$5:$AY$13, 1, FALSE), "")</f>
        <v/>
      </c>
      <c r="AH535" s="619" t="str">
        <f>IFERROR(VLOOKUP(N535, '【参考】数式用'!$BA$2:$BB$50, 2, FALSE), "")</f>
        <v/>
      </c>
      <c r="AI535" s="620" t="str">
        <f t="shared" si="1"/>
        <v/>
      </c>
      <c r="AJ535" s="621" t="str">
        <f t="shared" si="2"/>
        <v/>
      </c>
      <c r="AK535" s="622"/>
      <c r="AL535" s="622"/>
      <c r="AM535" s="514"/>
      <c r="AN535" s="514"/>
      <c r="AO535" s="514"/>
      <c r="AP535" s="514"/>
      <c r="AQ535" s="514"/>
      <c r="AR535" s="514"/>
      <c r="AS535" s="514"/>
      <c r="AT535" s="514"/>
      <c r="AU535" s="2"/>
      <c r="AV535" s="2"/>
      <c r="AW535" s="2"/>
      <c r="AX535" s="2"/>
      <c r="AY535" s="2"/>
      <c r="AZ535" s="2"/>
    </row>
    <row r="536" ht="30.0" customHeight="1">
      <c r="A536" s="645">
        <v>523.0</v>
      </c>
      <c r="B536" s="646" t="str">
        <f>IF('基本情報入力シート'!C561="","",'基本情報入力シート'!C561)</f>
        <v/>
      </c>
      <c r="C536" s="40"/>
      <c r="D536" s="40"/>
      <c r="E536" s="40"/>
      <c r="F536" s="40"/>
      <c r="G536" s="40"/>
      <c r="H536" s="40"/>
      <c r="I536" s="56"/>
      <c r="J536" s="647" t="str">
        <f>IF('基本情報入力シート'!M561="","",'基本情報入力シート'!M561)</f>
        <v/>
      </c>
      <c r="K536" s="647" t="str">
        <f>IF('基本情報入力シート'!R561="","",'基本情報入力シート'!R561)</f>
        <v/>
      </c>
      <c r="L536" s="647" t="str">
        <f>IF('基本情報入力シート'!W561="","",'基本情報入力シート'!W561)</f>
        <v/>
      </c>
      <c r="M536" s="647" t="str">
        <f>IF('基本情報入力シート'!X561="","",'基本情報入力シート'!X561)</f>
        <v/>
      </c>
      <c r="N536" s="648" t="str">
        <f>IF('基本情報入力シート'!Y561="","",'基本情報入力シート'!Y561)</f>
        <v/>
      </c>
      <c r="O536" s="649"/>
      <c r="P536" s="650"/>
      <c r="Q536" s="651"/>
      <c r="R536" s="56"/>
      <c r="S536" s="652" t="str">
        <f>IFERROR(ROUNDDOWN(Q536*VLOOKUP(N536,'【参考】数式用'!$AR$2:$AW$50,MATCH(P536,'【参考】数式用'!$AT$4:$AW$4)+2,FALSE)*0.5, 0), "")</f>
        <v/>
      </c>
      <c r="T536" s="653"/>
      <c r="U536" s="654" t="str">
        <f>IFERROR(IF(AG536&lt;&gt;"",Q536*VLOOKUP(N536,'【参考】数式用'!$AG$2:$AL$50,MATCH(P536,'【参考】数式用'!$AI$4:$AL$4,0)+2,0), ""), "")</f>
        <v/>
      </c>
      <c r="V536" s="655"/>
      <c r="W536" s="656"/>
      <c r="X536" s="41"/>
      <c r="Y536" s="657"/>
      <c r="Z536" s="658"/>
      <c r="AA536" s="654" t="str">
        <f>IFERROR(IF(Y536="ー", "", ROUNDDOWN(Z536*VLOOKUP(N536,'【参考】数式用'!$AR$2:$AW$50,MATCH(Y536,'【参考】数式用'!$AT$4:$AW$4)+2,FALSE)*0.5, 0)), "")</f>
        <v/>
      </c>
      <c r="AB536" s="659"/>
      <c r="AC536" s="651" t="str">
        <f>IFERROR(IF(AG536&lt;&gt;"",Z536*VLOOKUP(N536,'【参考】数式用'!$AG$2:$AL$50,MATCH(Y536,'【参考】数式用'!$AI$4:$AL$4,0)+2,0), ""), "")</f>
        <v/>
      </c>
      <c r="AD536" s="56"/>
      <c r="AE536" s="660"/>
      <c r="AF536" s="661"/>
      <c r="AG536" s="618" t="str">
        <f>IFERROR(VLOOKUP(O536, '【参考】数式用'!$AY$5:$AY$13, 1, FALSE), "")</f>
        <v/>
      </c>
      <c r="AH536" s="619" t="str">
        <f>IFERROR(VLOOKUP(N536, '【参考】数式用'!$BA$2:$BB$50, 2, FALSE), "")</f>
        <v/>
      </c>
      <c r="AI536" s="620" t="str">
        <f t="shared" si="1"/>
        <v/>
      </c>
      <c r="AJ536" s="621" t="str">
        <f t="shared" si="2"/>
        <v/>
      </c>
      <c r="AK536" s="622"/>
      <c r="AL536" s="622"/>
      <c r="AM536" s="514"/>
      <c r="AN536" s="514"/>
      <c r="AO536" s="514"/>
      <c r="AP536" s="514"/>
      <c r="AQ536" s="514"/>
      <c r="AR536" s="514"/>
      <c r="AS536" s="514"/>
      <c r="AT536" s="514"/>
      <c r="AU536" s="2"/>
      <c r="AV536" s="2"/>
      <c r="AW536" s="2"/>
      <c r="AX536" s="2"/>
      <c r="AY536" s="2"/>
      <c r="AZ536" s="2"/>
    </row>
    <row r="537" ht="30.0" customHeight="1">
      <c r="A537" s="645">
        <v>524.0</v>
      </c>
      <c r="B537" s="646" t="str">
        <f>IF('基本情報入力シート'!C562="","",'基本情報入力シート'!C562)</f>
        <v/>
      </c>
      <c r="C537" s="40"/>
      <c r="D537" s="40"/>
      <c r="E537" s="40"/>
      <c r="F537" s="40"/>
      <c r="G537" s="40"/>
      <c r="H537" s="40"/>
      <c r="I537" s="56"/>
      <c r="J537" s="647" t="str">
        <f>IF('基本情報入力シート'!M562="","",'基本情報入力シート'!M562)</f>
        <v/>
      </c>
      <c r="K537" s="647" t="str">
        <f>IF('基本情報入力シート'!R562="","",'基本情報入力シート'!R562)</f>
        <v/>
      </c>
      <c r="L537" s="647" t="str">
        <f>IF('基本情報入力シート'!W562="","",'基本情報入力シート'!W562)</f>
        <v/>
      </c>
      <c r="M537" s="647" t="str">
        <f>IF('基本情報入力シート'!X562="","",'基本情報入力シート'!X562)</f>
        <v/>
      </c>
      <c r="N537" s="648" t="str">
        <f>IF('基本情報入力シート'!Y562="","",'基本情報入力シート'!Y562)</f>
        <v/>
      </c>
      <c r="O537" s="649"/>
      <c r="P537" s="650"/>
      <c r="Q537" s="651"/>
      <c r="R537" s="56"/>
      <c r="S537" s="652" t="str">
        <f>IFERROR(ROUNDDOWN(Q537*VLOOKUP(N537,'【参考】数式用'!$AR$2:$AW$50,MATCH(P537,'【参考】数式用'!$AT$4:$AW$4)+2,FALSE)*0.5, 0), "")</f>
        <v/>
      </c>
      <c r="T537" s="653"/>
      <c r="U537" s="654" t="str">
        <f>IFERROR(IF(AG537&lt;&gt;"",Q537*VLOOKUP(N537,'【参考】数式用'!$AG$2:$AL$50,MATCH(P537,'【参考】数式用'!$AI$4:$AL$4,0)+2,0), ""), "")</f>
        <v/>
      </c>
      <c r="V537" s="655"/>
      <c r="W537" s="656"/>
      <c r="X537" s="41"/>
      <c r="Y537" s="657"/>
      <c r="Z537" s="658"/>
      <c r="AA537" s="654" t="str">
        <f>IFERROR(IF(Y537="ー", "", ROUNDDOWN(Z537*VLOOKUP(N537,'【参考】数式用'!$AR$2:$AW$50,MATCH(Y537,'【参考】数式用'!$AT$4:$AW$4)+2,FALSE)*0.5, 0)), "")</f>
        <v/>
      </c>
      <c r="AB537" s="659"/>
      <c r="AC537" s="651" t="str">
        <f>IFERROR(IF(AG537&lt;&gt;"",Z537*VLOOKUP(N537,'【参考】数式用'!$AG$2:$AL$50,MATCH(Y537,'【参考】数式用'!$AI$4:$AL$4,0)+2,0), ""), "")</f>
        <v/>
      </c>
      <c r="AD537" s="56"/>
      <c r="AE537" s="660"/>
      <c r="AF537" s="661"/>
      <c r="AG537" s="618" t="str">
        <f>IFERROR(VLOOKUP(O537, '【参考】数式用'!$AY$5:$AY$13, 1, FALSE), "")</f>
        <v/>
      </c>
      <c r="AH537" s="619" t="str">
        <f>IFERROR(VLOOKUP(N537, '【参考】数式用'!$BA$2:$BB$50, 2, FALSE), "")</f>
        <v/>
      </c>
      <c r="AI537" s="620" t="str">
        <f t="shared" si="1"/>
        <v/>
      </c>
      <c r="AJ537" s="621" t="str">
        <f t="shared" si="2"/>
        <v/>
      </c>
      <c r="AK537" s="622"/>
      <c r="AL537" s="622"/>
      <c r="AM537" s="514"/>
      <c r="AN537" s="514"/>
      <c r="AO537" s="514"/>
      <c r="AP537" s="514"/>
      <c r="AQ537" s="514"/>
      <c r="AR537" s="514"/>
      <c r="AS537" s="514"/>
      <c r="AT537" s="514"/>
      <c r="AU537" s="2"/>
      <c r="AV537" s="2"/>
      <c r="AW537" s="2"/>
      <c r="AX537" s="2"/>
      <c r="AY537" s="2"/>
      <c r="AZ537" s="2"/>
    </row>
    <row r="538" ht="30.0" customHeight="1">
      <c r="A538" s="645">
        <v>525.0</v>
      </c>
      <c r="B538" s="646" t="str">
        <f>IF('基本情報入力シート'!C563="","",'基本情報入力シート'!C563)</f>
        <v/>
      </c>
      <c r="C538" s="40"/>
      <c r="D538" s="40"/>
      <c r="E538" s="40"/>
      <c r="F538" s="40"/>
      <c r="G538" s="40"/>
      <c r="H538" s="40"/>
      <c r="I538" s="56"/>
      <c r="J538" s="647" t="str">
        <f>IF('基本情報入力シート'!M563="","",'基本情報入力シート'!M563)</f>
        <v/>
      </c>
      <c r="K538" s="647" t="str">
        <f>IF('基本情報入力シート'!R563="","",'基本情報入力シート'!R563)</f>
        <v/>
      </c>
      <c r="L538" s="647" t="str">
        <f>IF('基本情報入力シート'!W563="","",'基本情報入力シート'!W563)</f>
        <v/>
      </c>
      <c r="M538" s="647" t="str">
        <f>IF('基本情報入力シート'!X563="","",'基本情報入力シート'!X563)</f>
        <v/>
      </c>
      <c r="N538" s="648" t="str">
        <f>IF('基本情報入力シート'!Y563="","",'基本情報入力シート'!Y563)</f>
        <v/>
      </c>
      <c r="O538" s="649"/>
      <c r="P538" s="650"/>
      <c r="Q538" s="651"/>
      <c r="R538" s="56"/>
      <c r="S538" s="652" t="str">
        <f>IFERROR(ROUNDDOWN(Q538*VLOOKUP(N538,'【参考】数式用'!$AR$2:$AW$50,MATCH(P538,'【参考】数式用'!$AT$4:$AW$4)+2,FALSE)*0.5, 0), "")</f>
        <v/>
      </c>
      <c r="T538" s="653"/>
      <c r="U538" s="654" t="str">
        <f>IFERROR(IF(AG538&lt;&gt;"",Q538*VLOOKUP(N538,'【参考】数式用'!$AG$2:$AL$50,MATCH(P538,'【参考】数式用'!$AI$4:$AL$4,0)+2,0), ""), "")</f>
        <v/>
      </c>
      <c r="V538" s="655"/>
      <c r="W538" s="656"/>
      <c r="X538" s="41"/>
      <c r="Y538" s="657"/>
      <c r="Z538" s="658"/>
      <c r="AA538" s="654" t="str">
        <f>IFERROR(IF(Y538="ー", "", ROUNDDOWN(Z538*VLOOKUP(N538,'【参考】数式用'!$AR$2:$AW$50,MATCH(Y538,'【参考】数式用'!$AT$4:$AW$4)+2,FALSE)*0.5, 0)), "")</f>
        <v/>
      </c>
      <c r="AB538" s="659"/>
      <c r="AC538" s="651" t="str">
        <f>IFERROR(IF(AG538&lt;&gt;"",Z538*VLOOKUP(N538,'【参考】数式用'!$AG$2:$AL$50,MATCH(Y538,'【参考】数式用'!$AI$4:$AL$4,0)+2,0), ""), "")</f>
        <v/>
      </c>
      <c r="AD538" s="56"/>
      <c r="AE538" s="660"/>
      <c r="AF538" s="661"/>
      <c r="AG538" s="618" t="str">
        <f>IFERROR(VLOOKUP(O538, '【参考】数式用'!$AY$5:$AY$13, 1, FALSE), "")</f>
        <v/>
      </c>
      <c r="AH538" s="619" t="str">
        <f>IFERROR(VLOOKUP(N538, '【参考】数式用'!$BA$2:$BB$50, 2, FALSE), "")</f>
        <v/>
      </c>
      <c r="AI538" s="620" t="str">
        <f t="shared" si="1"/>
        <v/>
      </c>
      <c r="AJ538" s="621" t="str">
        <f t="shared" si="2"/>
        <v/>
      </c>
      <c r="AK538" s="622"/>
      <c r="AL538" s="622"/>
      <c r="AM538" s="514"/>
      <c r="AN538" s="514"/>
      <c r="AO538" s="514"/>
      <c r="AP538" s="514"/>
      <c r="AQ538" s="514"/>
      <c r="AR538" s="514"/>
      <c r="AS538" s="514"/>
      <c r="AT538" s="514"/>
      <c r="AU538" s="2"/>
      <c r="AV538" s="2"/>
      <c r="AW538" s="2"/>
      <c r="AX538" s="2"/>
      <c r="AY538" s="2"/>
      <c r="AZ538" s="2"/>
    </row>
    <row r="539" ht="30.0" customHeight="1">
      <c r="A539" s="645">
        <v>526.0</v>
      </c>
      <c r="B539" s="646" t="str">
        <f>IF('基本情報入力シート'!C564="","",'基本情報入力シート'!C564)</f>
        <v/>
      </c>
      <c r="C539" s="40"/>
      <c r="D539" s="40"/>
      <c r="E539" s="40"/>
      <c r="F539" s="40"/>
      <c r="G539" s="40"/>
      <c r="H539" s="40"/>
      <c r="I539" s="56"/>
      <c r="J539" s="647" t="str">
        <f>IF('基本情報入力シート'!M564="","",'基本情報入力シート'!M564)</f>
        <v/>
      </c>
      <c r="K539" s="647" t="str">
        <f>IF('基本情報入力シート'!R564="","",'基本情報入力シート'!R564)</f>
        <v/>
      </c>
      <c r="L539" s="647" t="str">
        <f>IF('基本情報入力シート'!W564="","",'基本情報入力シート'!W564)</f>
        <v/>
      </c>
      <c r="M539" s="647" t="str">
        <f>IF('基本情報入力シート'!X564="","",'基本情報入力シート'!X564)</f>
        <v/>
      </c>
      <c r="N539" s="648" t="str">
        <f>IF('基本情報入力シート'!Y564="","",'基本情報入力シート'!Y564)</f>
        <v/>
      </c>
      <c r="O539" s="649"/>
      <c r="P539" s="650"/>
      <c r="Q539" s="651"/>
      <c r="R539" s="56"/>
      <c r="S539" s="652" t="str">
        <f>IFERROR(ROUNDDOWN(Q539*VLOOKUP(N539,'【参考】数式用'!$AR$2:$AW$50,MATCH(P539,'【参考】数式用'!$AT$4:$AW$4)+2,FALSE)*0.5, 0), "")</f>
        <v/>
      </c>
      <c r="T539" s="653"/>
      <c r="U539" s="654" t="str">
        <f>IFERROR(IF(AG539&lt;&gt;"",Q539*VLOOKUP(N539,'【参考】数式用'!$AG$2:$AL$50,MATCH(P539,'【参考】数式用'!$AI$4:$AL$4,0)+2,0), ""), "")</f>
        <v/>
      </c>
      <c r="V539" s="655"/>
      <c r="W539" s="656"/>
      <c r="X539" s="41"/>
      <c r="Y539" s="657"/>
      <c r="Z539" s="658"/>
      <c r="AA539" s="654" t="str">
        <f>IFERROR(IF(Y539="ー", "", ROUNDDOWN(Z539*VLOOKUP(N539,'【参考】数式用'!$AR$2:$AW$50,MATCH(Y539,'【参考】数式用'!$AT$4:$AW$4)+2,FALSE)*0.5, 0)), "")</f>
        <v/>
      </c>
      <c r="AB539" s="659"/>
      <c r="AC539" s="651" t="str">
        <f>IFERROR(IF(AG539&lt;&gt;"",Z539*VLOOKUP(N539,'【参考】数式用'!$AG$2:$AL$50,MATCH(Y539,'【参考】数式用'!$AI$4:$AL$4,0)+2,0), ""), "")</f>
        <v/>
      </c>
      <c r="AD539" s="56"/>
      <c r="AE539" s="660"/>
      <c r="AF539" s="661"/>
      <c r="AG539" s="618" t="str">
        <f>IFERROR(VLOOKUP(O539, '【参考】数式用'!$AY$5:$AY$13, 1, FALSE), "")</f>
        <v/>
      </c>
      <c r="AH539" s="619" t="str">
        <f>IFERROR(VLOOKUP(N539, '【参考】数式用'!$BA$2:$BB$50, 2, FALSE), "")</f>
        <v/>
      </c>
      <c r="AI539" s="620" t="str">
        <f t="shared" si="1"/>
        <v/>
      </c>
      <c r="AJ539" s="621" t="str">
        <f t="shared" si="2"/>
        <v/>
      </c>
      <c r="AK539" s="622"/>
      <c r="AL539" s="622"/>
      <c r="AM539" s="514"/>
      <c r="AN539" s="514"/>
      <c r="AO539" s="514"/>
      <c r="AP539" s="514"/>
      <c r="AQ539" s="514"/>
      <c r="AR539" s="514"/>
      <c r="AS539" s="514"/>
      <c r="AT539" s="514"/>
      <c r="AU539" s="2"/>
      <c r="AV539" s="2"/>
      <c r="AW539" s="2"/>
      <c r="AX539" s="2"/>
      <c r="AY539" s="2"/>
      <c r="AZ539" s="2"/>
    </row>
    <row r="540" ht="30.0" customHeight="1">
      <c r="A540" s="645">
        <v>527.0</v>
      </c>
      <c r="B540" s="646" t="str">
        <f>IF('基本情報入力シート'!C565="","",'基本情報入力シート'!C565)</f>
        <v/>
      </c>
      <c r="C540" s="40"/>
      <c r="D540" s="40"/>
      <c r="E540" s="40"/>
      <c r="F540" s="40"/>
      <c r="G540" s="40"/>
      <c r="H540" s="40"/>
      <c r="I540" s="56"/>
      <c r="J540" s="647" t="str">
        <f>IF('基本情報入力シート'!M565="","",'基本情報入力シート'!M565)</f>
        <v/>
      </c>
      <c r="K540" s="647" t="str">
        <f>IF('基本情報入力シート'!R565="","",'基本情報入力シート'!R565)</f>
        <v/>
      </c>
      <c r="L540" s="647" t="str">
        <f>IF('基本情報入力シート'!W565="","",'基本情報入力シート'!W565)</f>
        <v/>
      </c>
      <c r="M540" s="647" t="str">
        <f>IF('基本情報入力シート'!X565="","",'基本情報入力シート'!X565)</f>
        <v/>
      </c>
      <c r="N540" s="648" t="str">
        <f>IF('基本情報入力シート'!Y565="","",'基本情報入力シート'!Y565)</f>
        <v/>
      </c>
      <c r="O540" s="649"/>
      <c r="P540" s="650"/>
      <c r="Q540" s="651"/>
      <c r="R540" s="56"/>
      <c r="S540" s="652" t="str">
        <f>IFERROR(ROUNDDOWN(Q540*VLOOKUP(N540,'【参考】数式用'!$AR$2:$AW$50,MATCH(P540,'【参考】数式用'!$AT$4:$AW$4)+2,FALSE)*0.5, 0), "")</f>
        <v/>
      </c>
      <c r="T540" s="653"/>
      <c r="U540" s="654" t="str">
        <f>IFERROR(IF(AG540&lt;&gt;"",Q540*VLOOKUP(N540,'【参考】数式用'!$AG$2:$AL$50,MATCH(P540,'【参考】数式用'!$AI$4:$AL$4,0)+2,0), ""), "")</f>
        <v/>
      </c>
      <c r="V540" s="655"/>
      <c r="W540" s="656"/>
      <c r="X540" s="41"/>
      <c r="Y540" s="657"/>
      <c r="Z540" s="658"/>
      <c r="AA540" s="654" t="str">
        <f>IFERROR(IF(Y540="ー", "", ROUNDDOWN(Z540*VLOOKUP(N540,'【参考】数式用'!$AR$2:$AW$50,MATCH(Y540,'【参考】数式用'!$AT$4:$AW$4)+2,FALSE)*0.5, 0)), "")</f>
        <v/>
      </c>
      <c r="AB540" s="659"/>
      <c r="AC540" s="651" t="str">
        <f>IFERROR(IF(AG540&lt;&gt;"",Z540*VLOOKUP(N540,'【参考】数式用'!$AG$2:$AL$50,MATCH(Y540,'【参考】数式用'!$AI$4:$AL$4,0)+2,0), ""), "")</f>
        <v/>
      </c>
      <c r="AD540" s="56"/>
      <c r="AE540" s="660"/>
      <c r="AF540" s="661"/>
      <c r="AG540" s="618" t="str">
        <f>IFERROR(VLOOKUP(O540, '【参考】数式用'!$AY$5:$AY$13, 1, FALSE), "")</f>
        <v/>
      </c>
      <c r="AH540" s="619" t="str">
        <f>IFERROR(VLOOKUP(N540, '【参考】数式用'!$BA$2:$BB$50, 2, FALSE), "")</f>
        <v/>
      </c>
      <c r="AI540" s="620" t="str">
        <f t="shared" si="1"/>
        <v/>
      </c>
      <c r="AJ540" s="621" t="str">
        <f t="shared" si="2"/>
        <v/>
      </c>
      <c r="AK540" s="622"/>
      <c r="AL540" s="622"/>
      <c r="AM540" s="514"/>
      <c r="AN540" s="514"/>
      <c r="AO540" s="514"/>
      <c r="AP540" s="514"/>
      <c r="AQ540" s="514"/>
      <c r="AR540" s="514"/>
      <c r="AS540" s="514"/>
      <c r="AT540" s="514"/>
      <c r="AU540" s="2"/>
      <c r="AV540" s="2"/>
      <c r="AW540" s="2"/>
      <c r="AX540" s="2"/>
      <c r="AY540" s="2"/>
      <c r="AZ540" s="2"/>
    </row>
    <row r="541" ht="30.0" customHeight="1">
      <c r="A541" s="645">
        <v>528.0</v>
      </c>
      <c r="B541" s="646" t="str">
        <f>IF('基本情報入力シート'!C566="","",'基本情報入力シート'!C566)</f>
        <v/>
      </c>
      <c r="C541" s="40"/>
      <c r="D541" s="40"/>
      <c r="E541" s="40"/>
      <c r="F541" s="40"/>
      <c r="G541" s="40"/>
      <c r="H541" s="40"/>
      <c r="I541" s="56"/>
      <c r="J541" s="647" t="str">
        <f>IF('基本情報入力シート'!M566="","",'基本情報入力シート'!M566)</f>
        <v/>
      </c>
      <c r="K541" s="647" t="str">
        <f>IF('基本情報入力シート'!R566="","",'基本情報入力シート'!R566)</f>
        <v/>
      </c>
      <c r="L541" s="647" t="str">
        <f>IF('基本情報入力シート'!W566="","",'基本情報入力シート'!W566)</f>
        <v/>
      </c>
      <c r="M541" s="647" t="str">
        <f>IF('基本情報入力シート'!X566="","",'基本情報入力シート'!X566)</f>
        <v/>
      </c>
      <c r="N541" s="648" t="str">
        <f>IF('基本情報入力シート'!Y566="","",'基本情報入力シート'!Y566)</f>
        <v/>
      </c>
      <c r="O541" s="649"/>
      <c r="P541" s="650"/>
      <c r="Q541" s="651"/>
      <c r="R541" s="56"/>
      <c r="S541" s="652" t="str">
        <f>IFERROR(ROUNDDOWN(Q541*VLOOKUP(N541,'【参考】数式用'!$AR$2:$AW$50,MATCH(P541,'【参考】数式用'!$AT$4:$AW$4)+2,FALSE)*0.5, 0), "")</f>
        <v/>
      </c>
      <c r="T541" s="653"/>
      <c r="U541" s="654" t="str">
        <f>IFERROR(IF(AG541&lt;&gt;"",Q541*VLOOKUP(N541,'【参考】数式用'!$AG$2:$AL$50,MATCH(P541,'【参考】数式用'!$AI$4:$AL$4,0)+2,0), ""), "")</f>
        <v/>
      </c>
      <c r="V541" s="655"/>
      <c r="W541" s="656"/>
      <c r="X541" s="41"/>
      <c r="Y541" s="657"/>
      <c r="Z541" s="658"/>
      <c r="AA541" s="654" t="str">
        <f>IFERROR(IF(Y541="ー", "", ROUNDDOWN(Z541*VLOOKUP(N541,'【参考】数式用'!$AR$2:$AW$50,MATCH(Y541,'【参考】数式用'!$AT$4:$AW$4)+2,FALSE)*0.5, 0)), "")</f>
        <v/>
      </c>
      <c r="AB541" s="659"/>
      <c r="AC541" s="651" t="str">
        <f>IFERROR(IF(AG541&lt;&gt;"",Z541*VLOOKUP(N541,'【参考】数式用'!$AG$2:$AL$50,MATCH(Y541,'【参考】数式用'!$AI$4:$AL$4,0)+2,0), ""), "")</f>
        <v/>
      </c>
      <c r="AD541" s="56"/>
      <c r="AE541" s="660"/>
      <c r="AF541" s="661"/>
      <c r="AG541" s="618" t="str">
        <f>IFERROR(VLOOKUP(O541, '【参考】数式用'!$AY$5:$AY$13, 1, FALSE), "")</f>
        <v/>
      </c>
      <c r="AH541" s="619" t="str">
        <f>IFERROR(VLOOKUP(N541, '【参考】数式用'!$BA$2:$BB$50, 2, FALSE), "")</f>
        <v/>
      </c>
      <c r="AI541" s="620" t="str">
        <f t="shared" si="1"/>
        <v/>
      </c>
      <c r="AJ541" s="621" t="str">
        <f t="shared" si="2"/>
        <v/>
      </c>
      <c r="AK541" s="622"/>
      <c r="AL541" s="622"/>
      <c r="AM541" s="514"/>
      <c r="AN541" s="514"/>
      <c r="AO541" s="514"/>
      <c r="AP541" s="514"/>
      <c r="AQ541" s="514"/>
      <c r="AR541" s="514"/>
      <c r="AS541" s="514"/>
      <c r="AT541" s="514"/>
      <c r="AU541" s="2"/>
      <c r="AV541" s="2"/>
      <c r="AW541" s="2"/>
      <c r="AX541" s="2"/>
      <c r="AY541" s="2"/>
      <c r="AZ541" s="2"/>
    </row>
    <row r="542" ht="30.0" customHeight="1">
      <c r="A542" s="645">
        <v>529.0</v>
      </c>
      <c r="B542" s="646" t="str">
        <f>IF('基本情報入力シート'!C567="","",'基本情報入力シート'!C567)</f>
        <v/>
      </c>
      <c r="C542" s="40"/>
      <c r="D542" s="40"/>
      <c r="E542" s="40"/>
      <c r="F542" s="40"/>
      <c r="G542" s="40"/>
      <c r="H542" s="40"/>
      <c r="I542" s="56"/>
      <c r="J542" s="647" t="str">
        <f>IF('基本情報入力シート'!M567="","",'基本情報入力シート'!M567)</f>
        <v/>
      </c>
      <c r="K542" s="647" t="str">
        <f>IF('基本情報入力シート'!R567="","",'基本情報入力シート'!R567)</f>
        <v/>
      </c>
      <c r="L542" s="647" t="str">
        <f>IF('基本情報入力シート'!W567="","",'基本情報入力シート'!W567)</f>
        <v/>
      </c>
      <c r="M542" s="647" t="str">
        <f>IF('基本情報入力シート'!X567="","",'基本情報入力シート'!X567)</f>
        <v/>
      </c>
      <c r="N542" s="648" t="str">
        <f>IF('基本情報入力シート'!Y567="","",'基本情報入力シート'!Y567)</f>
        <v/>
      </c>
      <c r="O542" s="649"/>
      <c r="P542" s="650"/>
      <c r="Q542" s="651"/>
      <c r="R542" s="56"/>
      <c r="S542" s="652" t="str">
        <f>IFERROR(ROUNDDOWN(Q542*VLOOKUP(N542,'【参考】数式用'!$AR$2:$AW$50,MATCH(P542,'【参考】数式用'!$AT$4:$AW$4)+2,FALSE)*0.5, 0), "")</f>
        <v/>
      </c>
      <c r="T542" s="653"/>
      <c r="U542" s="654" t="str">
        <f>IFERROR(IF(AG542&lt;&gt;"",Q542*VLOOKUP(N542,'【参考】数式用'!$AG$2:$AL$50,MATCH(P542,'【参考】数式用'!$AI$4:$AL$4,0)+2,0), ""), "")</f>
        <v/>
      </c>
      <c r="V542" s="655"/>
      <c r="W542" s="656"/>
      <c r="X542" s="41"/>
      <c r="Y542" s="657"/>
      <c r="Z542" s="658"/>
      <c r="AA542" s="654" t="str">
        <f>IFERROR(IF(Y542="ー", "", ROUNDDOWN(Z542*VLOOKUP(N542,'【参考】数式用'!$AR$2:$AW$50,MATCH(Y542,'【参考】数式用'!$AT$4:$AW$4)+2,FALSE)*0.5, 0)), "")</f>
        <v/>
      </c>
      <c r="AB542" s="659"/>
      <c r="AC542" s="651" t="str">
        <f>IFERROR(IF(AG542&lt;&gt;"",Z542*VLOOKUP(N542,'【参考】数式用'!$AG$2:$AL$50,MATCH(Y542,'【参考】数式用'!$AI$4:$AL$4,0)+2,0), ""), "")</f>
        <v/>
      </c>
      <c r="AD542" s="56"/>
      <c r="AE542" s="660"/>
      <c r="AF542" s="661"/>
      <c r="AG542" s="618" t="str">
        <f>IFERROR(VLOOKUP(O542, '【参考】数式用'!$AY$5:$AY$13, 1, FALSE), "")</f>
        <v/>
      </c>
      <c r="AH542" s="619" t="str">
        <f>IFERROR(VLOOKUP(N542, '【参考】数式用'!$BA$2:$BB$50, 2, FALSE), "")</f>
        <v/>
      </c>
      <c r="AI542" s="620" t="str">
        <f t="shared" si="1"/>
        <v/>
      </c>
      <c r="AJ542" s="621" t="str">
        <f t="shared" si="2"/>
        <v/>
      </c>
      <c r="AK542" s="622"/>
      <c r="AL542" s="622"/>
      <c r="AM542" s="514"/>
      <c r="AN542" s="514"/>
      <c r="AO542" s="514"/>
      <c r="AP542" s="514"/>
      <c r="AQ542" s="514"/>
      <c r="AR542" s="514"/>
      <c r="AS542" s="514"/>
      <c r="AT542" s="514"/>
      <c r="AU542" s="2"/>
      <c r="AV542" s="2"/>
      <c r="AW542" s="2"/>
      <c r="AX542" s="2"/>
      <c r="AY542" s="2"/>
      <c r="AZ542" s="2"/>
    </row>
    <row r="543" ht="30.0" customHeight="1">
      <c r="A543" s="645">
        <v>530.0</v>
      </c>
      <c r="B543" s="646" t="str">
        <f>IF('基本情報入力シート'!C568="","",'基本情報入力シート'!C568)</f>
        <v/>
      </c>
      <c r="C543" s="40"/>
      <c r="D543" s="40"/>
      <c r="E543" s="40"/>
      <c r="F543" s="40"/>
      <c r="G543" s="40"/>
      <c r="H543" s="40"/>
      <c r="I543" s="56"/>
      <c r="J543" s="647" t="str">
        <f>IF('基本情報入力シート'!M568="","",'基本情報入力シート'!M568)</f>
        <v/>
      </c>
      <c r="K543" s="647" t="str">
        <f>IF('基本情報入力シート'!R568="","",'基本情報入力シート'!R568)</f>
        <v/>
      </c>
      <c r="L543" s="647" t="str">
        <f>IF('基本情報入力シート'!W568="","",'基本情報入力シート'!W568)</f>
        <v/>
      </c>
      <c r="M543" s="647" t="str">
        <f>IF('基本情報入力シート'!X568="","",'基本情報入力シート'!X568)</f>
        <v/>
      </c>
      <c r="N543" s="648" t="str">
        <f>IF('基本情報入力シート'!Y568="","",'基本情報入力シート'!Y568)</f>
        <v/>
      </c>
      <c r="O543" s="649"/>
      <c r="P543" s="650"/>
      <c r="Q543" s="651"/>
      <c r="R543" s="56"/>
      <c r="S543" s="652" t="str">
        <f>IFERROR(ROUNDDOWN(Q543*VLOOKUP(N543,'【参考】数式用'!$AR$2:$AW$50,MATCH(P543,'【参考】数式用'!$AT$4:$AW$4)+2,FALSE)*0.5, 0), "")</f>
        <v/>
      </c>
      <c r="T543" s="653"/>
      <c r="U543" s="654" t="str">
        <f>IFERROR(IF(AG543&lt;&gt;"",Q543*VLOOKUP(N543,'【参考】数式用'!$AG$2:$AL$50,MATCH(P543,'【参考】数式用'!$AI$4:$AL$4,0)+2,0), ""), "")</f>
        <v/>
      </c>
      <c r="V543" s="655"/>
      <c r="W543" s="656"/>
      <c r="X543" s="41"/>
      <c r="Y543" s="657"/>
      <c r="Z543" s="658"/>
      <c r="AA543" s="654" t="str">
        <f>IFERROR(IF(Y543="ー", "", ROUNDDOWN(Z543*VLOOKUP(N543,'【参考】数式用'!$AR$2:$AW$50,MATCH(Y543,'【参考】数式用'!$AT$4:$AW$4)+2,FALSE)*0.5, 0)), "")</f>
        <v/>
      </c>
      <c r="AB543" s="659"/>
      <c r="AC543" s="651" t="str">
        <f>IFERROR(IF(AG543&lt;&gt;"",Z543*VLOOKUP(N543,'【参考】数式用'!$AG$2:$AL$50,MATCH(Y543,'【参考】数式用'!$AI$4:$AL$4,0)+2,0), ""), "")</f>
        <v/>
      </c>
      <c r="AD543" s="56"/>
      <c r="AE543" s="660"/>
      <c r="AF543" s="661"/>
      <c r="AG543" s="618" t="str">
        <f>IFERROR(VLOOKUP(O543, '【参考】数式用'!$AY$5:$AY$13, 1, FALSE), "")</f>
        <v/>
      </c>
      <c r="AH543" s="619" t="str">
        <f>IFERROR(VLOOKUP(N543, '【参考】数式用'!$BA$2:$BB$50, 2, FALSE), "")</f>
        <v/>
      </c>
      <c r="AI543" s="620" t="str">
        <f t="shared" si="1"/>
        <v/>
      </c>
      <c r="AJ543" s="621" t="str">
        <f t="shared" si="2"/>
        <v/>
      </c>
      <c r="AK543" s="622"/>
      <c r="AL543" s="622"/>
      <c r="AM543" s="514"/>
      <c r="AN543" s="514"/>
      <c r="AO543" s="514"/>
      <c r="AP543" s="514"/>
      <c r="AQ543" s="514"/>
      <c r="AR543" s="514"/>
      <c r="AS543" s="514"/>
      <c r="AT543" s="514"/>
      <c r="AU543" s="2"/>
      <c r="AV543" s="2"/>
      <c r="AW543" s="2"/>
      <c r="AX543" s="2"/>
      <c r="AY543" s="2"/>
      <c r="AZ543" s="2"/>
    </row>
    <row r="544" ht="30.0" customHeight="1">
      <c r="A544" s="645">
        <v>531.0</v>
      </c>
      <c r="B544" s="646" t="str">
        <f>IF('基本情報入力シート'!C569="","",'基本情報入力シート'!C569)</f>
        <v/>
      </c>
      <c r="C544" s="40"/>
      <c r="D544" s="40"/>
      <c r="E544" s="40"/>
      <c r="F544" s="40"/>
      <c r="G544" s="40"/>
      <c r="H544" s="40"/>
      <c r="I544" s="56"/>
      <c r="J544" s="647" t="str">
        <f>IF('基本情報入力シート'!M569="","",'基本情報入力シート'!M569)</f>
        <v/>
      </c>
      <c r="K544" s="647" t="str">
        <f>IF('基本情報入力シート'!R569="","",'基本情報入力シート'!R569)</f>
        <v/>
      </c>
      <c r="L544" s="647" t="str">
        <f>IF('基本情報入力シート'!W569="","",'基本情報入力シート'!W569)</f>
        <v/>
      </c>
      <c r="M544" s="647" t="str">
        <f>IF('基本情報入力シート'!X569="","",'基本情報入力シート'!X569)</f>
        <v/>
      </c>
      <c r="N544" s="648" t="str">
        <f>IF('基本情報入力シート'!Y569="","",'基本情報入力シート'!Y569)</f>
        <v/>
      </c>
      <c r="O544" s="649"/>
      <c r="P544" s="650"/>
      <c r="Q544" s="651"/>
      <c r="R544" s="56"/>
      <c r="S544" s="652" t="str">
        <f>IFERROR(ROUNDDOWN(Q544*VLOOKUP(N544,'【参考】数式用'!$AR$2:$AW$50,MATCH(P544,'【参考】数式用'!$AT$4:$AW$4)+2,FALSE)*0.5, 0), "")</f>
        <v/>
      </c>
      <c r="T544" s="653"/>
      <c r="U544" s="654" t="str">
        <f>IFERROR(IF(AG544&lt;&gt;"",Q544*VLOOKUP(N544,'【参考】数式用'!$AG$2:$AL$50,MATCH(P544,'【参考】数式用'!$AI$4:$AL$4,0)+2,0), ""), "")</f>
        <v/>
      </c>
      <c r="V544" s="655"/>
      <c r="W544" s="656"/>
      <c r="X544" s="41"/>
      <c r="Y544" s="657"/>
      <c r="Z544" s="658"/>
      <c r="AA544" s="654" t="str">
        <f>IFERROR(IF(Y544="ー", "", ROUNDDOWN(Z544*VLOOKUP(N544,'【参考】数式用'!$AR$2:$AW$50,MATCH(Y544,'【参考】数式用'!$AT$4:$AW$4)+2,FALSE)*0.5, 0)), "")</f>
        <v/>
      </c>
      <c r="AB544" s="659"/>
      <c r="AC544" s="651" t="str">
        <f>IFERROR(IF(AG544&lt;&gt;"",Z544*VLOOKUP(N544,'【参考】数式用'!$AG$2:$AL$50,MATCH(Y544,'【参考】数式用'!$AI$4:$AL$4,0)+2,0), ""), "")</f>
        <v/>
      </c>
      <c r="AD544" s="56"/>
      <c r="AE544" s="660"/>
      <c r="AF544" s="661"/>
      <c r="AG544" s="618" t="str">
        <f>IFERROR(VLOOKUP(O544, '【参考】数式用'!$AY$5:$AY$13, 1, FALSE), "")</f>
        <v/>
      </c>
      <c r="AH544" s="619" t="str">
        <f>IFERROR(VLOOKUP(N544, '【参考】数式用'!$BA$2:$BB$50, 2, FALSE), "")</f>
        <v/>
      </c>
      <c r="AI544" s="620" t="str">
        <f t="shared" si="1"/>
        <v/>
      </c>
      <c r="AJ544" s="621" t="str">
        <f t="shared" si="2"/>
        <v/>
      </c>
      <c r="AK544" s="622"/>
      <c r="AL544" s="622"/>
      <c r="AM544" s="514"/>
      <c r="AN544" s="514"/>
      <c r="AO544" s="514"/>
      <c r="AP544" s="514"/>
      <c r="AQ544" s="514"/>
      <c r="AR544" s="514"/>
      <c r="AS544" s="514"/>
      <c r="AT544" s="514"/>
      <c r="AU544" s="2"/>
      <c r="AV544" s="2"/>
      <c r="AW544" s="2"/>
      <c r="AX544" s="2"/>
      <c r="AY544" s="2"/>
      <c r="AZ544" s="2"/>
    </row>
    <row r="545" ht="30.0" customHeight="1">
      <c r="A545" s="645">
        <v>532.0</v>
      </c>
      <c r="B545" s="646" t="str">
        <f>IF('基本情報入力シート'!C570="","",'基本情報入力シート'!C570)</f>
        <v/>
      </c>
      <c r="C545" s="40"/>
      <c r="D545" s="40"/>
      <c r="E545" s="40"/>
      <c r="F545" s="40"/>
      <c r="G545" s="40"/>
      <c r="H545" s="40"/>
      <c r="I545" s="56"/>
      <c r="J545" s="647" t="str">
        <f>IF('基本情報入力シート'!M570="","",'基本情報入力シート'!M570)</f>
        <v/>
      </c>
      <c r="K545" s="647" t="str">
        <f>IF('基本情報入力シート'!R570="","",'基本情報入力シート'!R570)</f>
        <v/>
      </c>
      <c r="L545" s="647" t="str">
        <f>IF('基本情報入力シート'!W570="","",'基本情報入力シート'!W570)</f>
        <v/>
      </c>
      <c r="M545" s="647" t="str">
        <f>IF('基本情報入力シート'!X570="","",'基本情報入力シート'!X570)</f>
        <v/>
      </c>
      <c r="N545" s="648" t="str">
        <f>IF('基本情報入力シート'!Y570="","",'基本情報入力シート'!Y570)</f>
        <v/>
      </c>
      <c r="O545" s="649"/>
      <c r="P545" s="650"/>
      <c r="Q545" s="651"/>
      <c r="R545" s="56"/>
      <c r="S545" s="652" t="str">
        <f>IFERROR(ROUNDDOWN(Q545*VLOOKUP(N545,'【参考】数式用'!$AR$2:$AW$50,MATCH(P545,'【参考】数式用'!$AT$4:$AW$4)+2,FALSE)*0.5, 0), "")</f>
        <v/>
      </c>
      <c r="T545" s="653"/>
      <c r="U545" s="654" t="str">
        <f>IFERROR(IF(AG545&lt;&gt;"",Q545*VLOOKUP(N545,'【参考】数式用'!$AG$2:$AL$50,MATCH(P545,'【参考】数式用'!$AI$4:$AL$4,0)+2,0), ""), "")</f>
        <v/>
      </c>
      <c r="V545" s="655"/>
      <c r="W545" s="656"/>
      <c r="X545" s="41"/>
      <c r="Y545" s="657"/>
      <c r="Z545" s="658"/>
      <c r="AA545" s="654" t="str">
        <f>IFERROR(IF(Y545="ー", "", ROUNDDOWN(Z545*VLOOKUP(N545,'【参考】数式用'!$AR$2:$AW$50,MATCH(Y545,'【参考】数式用'!$AT$4:$AW$4)+2,FALSE)*0.5, 0)), "")</f>
        <v/>
      </c>
      <c r="AB545" s="659"/>
      <c r="AC545" s="651" t="str">
        <f>IFERROR(IF(AG545&lt;&gt;"",Z545*VLOOKUP(N545,'【参考】数式用'!$AG$2:$AL$50,MATCH(Y545,'【参考】数式用'!$AI$4:$AL$4,0)+2,0), ""), "")</f>
        <v/>
      </c>
      <c r="AD545" s="56"/>
      <c r="AE545" s="660"/>
      <c r="AF545" s="661"/>
      <c r="AG545" s="618" t="str">
        <f>IFERROR(VLOOKUP(O545, '【参考】数式用'!$AY$5:$AY$13, 1, FALSE), "")</f>
        <v/>
      </c>
      <c r="AH545" s="619" t="str">
        <f>IFERROR(VLOOKUP(N545, '【参考】数式用'!$BA$2:$BB$50, 2, FALSE), "")</f>
        <v/>
      </c>
      <c r="AI545" s="620" t="str">
        <f t="shared" si="1"/>
        <v/>
      </c>
      <c r="AJ545" s="621" t="str">
        <f t="shared" si="2"/>
        <v/>
      </c>
      <c r="AK545" s="622"/>
      <c r="AL545" s="622"/>
      <c r="AM545" s="514"/>
      <c r="AN545" s="514"/>
      <c r="AO545" s="514"/>
      <c r="AP545" s="514"/>
      <c r="AQ545" s="514"/>
      <c r="AR545" s="514"/>
      <c r="AS545" s="514"/>
      <c r="AT545" s="514"/>
      <c r="AU545" s="2"/>
      <c r="AV545" s="2"/>
      <c r="AW545" s="2"/>
      <c r="AX545" s="2"/>
      <c r="AY545" s="2"/>
      <c r="AZ545" s="2"/>
    </row>
    <row r="546" ht="30.0" customHeight="1">
      <c r="A546" s="645">
        <v>533.0</v>
      </c>
      <c r="B546" s="646" t="str">
        <f>IF('基本情報入力シート'!C571="","",'基本情報入力シート'!C571)</f>
        <v/>
      </c>
      <c r="C546" s="40"/>
      <c r="D546" s="40"/>
      <c r="E546" s="40"/>
      <c r="F546" s="40"/>
      <c r="G546" s="40"/>
      <c r="H546" s="40"/>
      <c r="I546" s="56"/>
      <c r="J546" s="647" t="str">
        <f>IF('基本情報入力シート'!M571="","",'基本情報入力シート'!M571)</f>
        <v/>
      </c>
      <c r="K546" s="647" t="str">
        <f>IF('基本情報入力シート'!R571="","",'基本情報入力シート'!R571)</f>
        <v/>
      </c>
      <c r="L546" s="647" t="str">
        <f>IF('基本情報入力シート'!W571="","",'基本情報入力シート'!W571)</f>
        <v/>
      </c>
      <c r="M546" s="647" t="str">
        <f>IF('基本情報入力シート'!X571="","",'基本情報入力シート'!X571)</f>
        <v/>
      </c>
      <c r="N546" s="648" t="str">
        <f>IF('基本情報入力シート'!Y571="","",'基本情報入力シート'!Y571)</f>
        <v/>
      </c>
      <c r="O546" s="649"/>
      <c r="P546" s="650"/>
      <c r="Q546" s="651"/>
      <c r="R546" s="56"/>
      <c r="S546" s="652" t="str">
        <f>IFERROR(ROUNDDOWN(Q546*VLOOKUP(N546,'【参考】数式用'!$AR$2:$AW$50,MATCH(P546,'【参考】数式用'!$AT$4:$AW$4)+2,FALSE)*0.5, 0), "")</f>
        <v/>
      </c>
      <c r="T546" s="653"/>
      <c r="U546" s="654" t="str">
        <f>IFERROR(IF(AG546&lt;&gt;"",Q546*VLOOKUP(N546,'【参考】数式用'!$AG$2:$AL$50,MATCH(P546,'【参考】数式用'!$AI$4:$AL$4,0)+2,0), ""), "")</f>
        <v/>
      </c>
      <c r="V546" s="655"/>
      <c r="W546" s="656"/>
      <c r="X546" s="41"/>
      <c r="Y546" s="657"/>
      <c r="Z546" s="658"/>
      <c r="AA546" s="654" t="str">
        <f>IFERROR(IF(Y546="ー", "", ROUNDDOWN(Z546*VLOOKUP(N546,'【参考】数式用'!$AR$2:$AW$50,MATCH(Y546,'【参考】数式用'!$AT$4:$AW$4)+2,FALSE)*0.5, 0)), "")</f>
        <v/>
      </c>
      <c r="AB546" s="659"/>
      <c r="AC546" s="651" t="str">
        <f>IFERROR(IF(AG546&lt;&gt;"",Z546*VLOOKUP(N546,'【参考】数式用'!$AG$2:$AL$50,MATCH(Y546,'【参考】数式用'!$AI$4:$AL$4,0)+2,0), ""), "")</f>
        <v/>
      </c>
      <c r="AD546" s="56"/>
      <c r="AE546" s="660"/>
      <c r="AF546" s="661"/>
      <c r="AG546" s="618" t="str">
        <f>IFERROR(VLOOKUP(O546, '【参考】数式用'!$AY$5:$AY$13, 1, FALSE), "")</f>
        <v/>
      </c>
      <c r="AH546" s="619" t="str">
        <f>IFERROR(VLOOKUP(N546, '【参考】数式用'!$BA$2:$BB$50, 2, FALSE), "")</f>
        <v/>
      </c>
      <c r="AI546" s="620" t="str">
        <f t="shared" si="1"/>
        <v/>
      </c>
      <c r="AJ546" s="621" t="str">
        <f t="shared" si="2"/>
        <v/>
      </c>
      <c r="AK546" s="622"/>
      <c r="AL546" s="622"/>
      <c r="AM546" s="514"/>
      <c r="AN546" s="514"/>
      <c r="AO546" s="514"/>
      <c r="AP546" s="514"/>
      <c r="AQ546" s="514"/>
      <c r="AR546" s="514"/>
      <c r="AS546" s="514"/>
      <c r="AT546" s="514"/>
      <c r="AU546" s="2"/>
      <c r="AV546" s="2"/>
      <c r="AW546" s="2"/>
      <c r="AX546" s="2"/>
      <c r="AY546" s="2"/>
      <c r="AZ546" s="2"/>
    </row>
    <row r="547" ht="30.0" customHeight="1">
      <c r="A547" s="645">
        <v>534.0</v>
      </c>
      <c r="B547" s="646" t="str">
        <f>IF('基本情報入力シート'!C572="","",'基本情報入力シート'!C572)</f>
        <v/>
      </c>
      <c r="C547" s="40"/>
      <c r="D547" s="40"/>
      <c r="E547" s="40"/>
      <c r="F547" s="40"/>
      <c r="G547" s="40"/>
      <c r="H547" s="40"/>
      <c r="I547" s="56"/>
      <c r="J547" s="647" t="str">
        <f>IF('基本情報入力シート'!M572="","",'基本情報入力シート'!M572)</f>
        <v/>
      </c>
      <c r="K547" s="647" t="str">
        <f>IF('基本情報入力シート'!R572="","",'基本情報入力シート'!R572)</f>
        <v/>
      </c>
      <c r="L547" s="647" t="str">
        <f>IF('基本情報入力シート'!W572="","",'基本情報入力シート'!W572)</f>
        <v/>
      </c>
      <c r="M547" s="647" t="str">
        <f>IF('基本情報入力シート'!X572="","",'基本情報入力シート'!X572)</f>
        <v/>
      </c>
      <c r="N547" s="648" t="str">
        <f>IF('基本情報入力シート'!Y572="","",'基本情報入力シート'!Y572)</f>
        <v/>
      </c>
      <c r="O547" s="649"/>
      <c r="P547" s="650"/>
      <c r="Q547" s="651"/>
      <c r="R547" s="56"/>
      <c r="S547" s="652" t="str">
        <f>IFERROR(ROUNDDOWN(Q547*VLOOKUP(N547,'【参考】数式用'!$AR$2:$AW$50,MATCH(P547,'【参考】数式用'!$AT$4:$AW$4)+2,FALSE)*0.5, 0), "")</f>
        <v/>
      </c>
      <c r="T547" s="653"/>
      <c r="U547" s="654" t="str">
        <f>IFERROR(IF(AG547&lt;&gt;"",Q547*VLOOKUP(N547,'【参考】数式用'!$AG$2:$AL$50,MATCH(P547,'【参考】数式用'!$AI$4:$AL$4,0)+2,0), ""), "")</f>
        <v/>
      </c>
      <c r="V547" s="655"/>
      <c r="W547" s="656"/>
      <c r="X547" s="41"/>
      <c r="Y547" s="657"/>
      <c r="Z547" s="658"/>
      <c r="AA547" s="654" t="str">
        <f>IFERROR(IF(Y547="ー", "", ROUNDDOWN(Z547*VLOOKUP(N547,'【参考】数式用'!$AR$2:$AW$50,MATCH(Y547,'【参考】数式用'!$AT$4:$AW$4)+2,FALSE)*0.5, 0)), "")</f>
        <v/>
      </c>
      <c r="AB547" s="659"/>
      <c r="AC547" s="651" t="str">
        <f>IFERROR(IF(AG547&lt;&gt;"",Z547*VLOOKUP(N547,'【参考】数式用'!$AG$2:$AL$50,MATCH(Y547,'【参考】数式用'!$AI$4:$AL$4,0)+2,0), ""), "")</f>
        <v/>
      </c>
      <c r="AD547" s="56"/>
      <c r="AE547" s="660"/>
      <c r="AF547" s="661"/>
      <c r="AG547" s="618" t="str">
        <f>IFERROR(VLOOKUP(O547, '【参考】数式用'!$AY$5:$AY$13, 1, FALSE), "")</f>
        <v/>
      </c>
      <c r="AH547" s="619" t="str">
        <f>IFERROR(VLOOKUP(N547, '【参考】数式用'!$BA$2:$BB$50, 2, FALSE), "")</f>
        <v/>
      </c>
      <c r="AI547" s="620" t="str">
        <f t="shared" si="1"/>
        <v/>
      </c>
      <c r="AJ547" s="621" t="str">
        <f t="shared" si="2"/>
        <v/>
      </c>
      <c r="AK547" s="622"/>
      <c r="AL547" s="622"/>
      <c r="AM547" s="514"/>
      <c r="AN547" s="514"/>
      <c r="AO547" s="514"/>
      <c r="AP547" s="514"/>
      <c r="AQ547" s="514"/>
      <c r="AR547" s="514"/>
      <c r="AS547" s="514"/>
      <c r="AT547" s="514"/>
      <c r="AU547" s="2"/>
      <c r="AV547" s="2"/>
      <c r="AW547" s="2"/>
      <c r="AX547" s="2"/>
      <c r="AY547" s="2"/>
      <c r="AZ547" s="2"/>
    </row>
    <row r="548" ht="30.0" customHeight="1">
      <c r="A548" s="645">
        <v>535.0</v>
      </c>
      <c r="B548" s="646" t="str">
        <f>IF('基本情報入力シート'!C573="","",'基本情報入力シート'!C573)</f>
        <v/>
      </c>
      <c r="C548" s="40"/>
      <c r="D548" s="40"/>
      <c r="E548" s="40"/>
      <c r="F548" s="40"/>
      <c r="G548" s="40"/>
      <c r="H548" s="40"/>
      <c r="I548" s="56"/>
      <c r="J548" s="647" t="str">
        <f>IF('基本情報入力シート'!M573="","",'基本情報入力シート'!M573)</f>
        <v/>
      </c>
      <c r="K548" s="647" t="str">
        <f>IF('基本情報入力シート'!R573="","",'基本情報入力シート'!R573)</f>
        <v/>
      </c>
      <c r="L548" s="647" t="str">
        <f>IF('基本情報入力シート'!W573="","",'基本情報入力シート'!W573)</f>
        <v/>
      </c>
      <c r="M548" s="647" t="str">
        <f>IF('基本情報入力シート'!X573="","",'基本情報入力シート'!X573)</f>
        <v/>
      </c>
      <c r="N548" s="648" t="str">
        <f>IF('基本情報入力シート'!Y573="","",'基本情報入力シート'!Y573)</f>
        <v/>
      </c>
      <c r="O548" s="649"/>
      <c r="P548" s="650"/>
      <c r="Q548" s="651"/>
      <c r="R548" s="56"/>
      <c r="S548" s="652" t="str">
        <f>IFERROR(ROUNDDOWN(Q548*VLOOKUP(N548,'【参考】数式用'!$AR$2:$AW$50,MATCH(P548,'【参考】数式用'!$AT$4:$AW$4)+2,FALSE)*0.5, 0), "")</f>
        <v/>
      </c>
      <c r="T548" s="653"/>
      <c r="U548" s="654" t="str">
        <f>IFERROR(IF(AG548&lt;&gt;"",Q548*VLOOKUP(N548,'【参考】数式用'!$AG$2:$AL$50,MATCH(P548,'【参考】数式用'!$AI$4:$AL$4,0)+2,0), ""), "")</f>
        <v/>
      </c>
      <c r="V548" s="655"/>
      <c r="W548" s="656"/>
      <c r="X548" s="41"/>
      <c r="Y548" s="657"/>
      <c r="Z548" s="658"/>
      <c r="AA548" s="654" t="str">
        <f>IFERROR(IF(Y548="ー", "", ROUNDDOWN(Z548*VLOOKUP(N548,'【参考】数式用'!$AR$2:$AW$50,MATCH(Y548,'【参考】数式用'!$AT$4:$AW$4)+2,FALSE)*0.5, 0)), "")</f>
        <v/>
      </c>
      <c r="AB548" s="659"/>
      <c r="AC548" s="651" t="str">
        <f>IFERROR(IF(AG548&lt;&gt;"",Z548*VLOOKUP(N548,'【参考】数式用'!$AG$2:$AL$50,MATCH(Y548,'【参考】数式用'!$AI$4:$AL$4,0)+2,0), ""), "")</f>
        <v/>
      </c>
      <c r="AD548" s="56"/>
      <c r="AE548" s="660"/>
      <c r="AF548" s="661"/>
      <c r="AG548" s="618" t="str">
        <f>IFERROR(VLOOKUP(O548, '【参考】数式用'!$AY$5:$AY$13, 1, FALSE), "")</f>
        <v/>
      </c>
      <c r="AH548" s="619" t="str">
        <f>IFERROR(VLOOKUP(N548, '【参考】数式用'!$BA$2:$BB$50, 2, FALSE), "")</f>
        <v/>
      </c>
      <c r="AI548" s="620" t="str">
        <f t="shared" si="1"/>
        <v/>
      </c>
      <c r="AJ548" s="621" t="str">
        <f t="shared" si="2"/>
        <v/>
      </c>
      <c r="AK548" s="622"/>
      <c r="AL548" s="622"/>
      <c r="AM548" s="514"/>
      <c r="AN548" s="514"/>
      <c r="AO548" s="514"/>
      <c r="AP548" s="514"/>
      <c r="AQ548" s="514"/>
      <c r="AR548" s="514"/>
      <c r="AS548" s="514"/>
      <c r="AT548" s="514"/>
      <c r="AU548" s="2"/>
      <c r="AV548" s="2"/>
      <c r="AW548" s="2"/>
      <c r="AX548" s="2"/>
      <c r="AY548" s="2"/>
      <c r="AZ548" s="2"/>
    </row>
    <row r="549" ht="30.0" customHeight="1">
      <c r="A549" s="645">
        <v>536.0</v>
      </c>
      <c r="B549" s="646" t="str">
        <f>IF('基本情報入力シート'!C574="","",'基本情報入力シート'!C574)</f>
        <v/>
      </c>
      <c r="C549" s="40"/>
      <c r="D549" s="40"/>
      <c r="E549" s="40"/>
      <c r="F549" s="40"/>
      <c r="G549" s="40"/>
      <c r="H549" s="40"/>
      <c r="I549" s="56"/>
      <c r="J549" s="647" t="str">
        <f>IF('基本情報入力シート'!M574="","",'基本情報入力シート'!M574)</f>
        <v/>
      </c>
      <c r="K549" s="647" t="str">
        <f>IF('基本情報入力シート'!R574="","",'基本情報入力シート'!R574)</f>
        <v/>
      </c>
      <c r="L549" s="647" t="str">
        <f>IF('基本情報入力シート'!W574="","",'基本情報入力シート'!W574)</f>
        <v/>
      </c>
      <c r="M549" s="647" t="str">
        <f>IF('基本情報入力シート'!X574="","",'基本情報入力シート'!X574)</f>
        <v/>
      </c>
      <c r="N549" s="648" t="str">
        <f>IF('基本情報入力シート'!Y574="","",'基本情報入力シート'!Y574)</f>
        <v/>
      </c>
      <c r="O549" s="649"/>
      <c r="P549" s="650"/>
      <c r="Q549" s="651"/>
      <c r="R549" s="56"/>
      <c r="S549" s="652" t="str">
        <f>IFERROR(ROUNDDOWN(Q549*VLOOKUP(N549,'【参考】数式用'!$AR$2:$AW$50,MATCH(P549,'【参考】数式用'!$AT$4:$AW$4)+2,FALSE)*0.5, 0), "")</f>
        <v/>
      </c>
      <c r="T549" s="653"/>
      <c r="U549" s="654" t="str">
        <f>IFERROR(IF(AG549&lt;&gt;"",Q549*VLOOKUP(N549,'【参考】数式用'!$AG$2:$AL$50,MATCH(P549,'【参考】数式用'!$AI$4:$AL$4,0)+2,0), ""), "")</f>
        <v/>
      </c>
      <c r="V549" s="655"/>
      <c r="W549" s="656"/>
      <c r="X549" s="41"/>
      <c r="Y549" s="657"/>
      <c r="Z549" s="658"/>
      <c r="AA549" s="654" t="str">
        <f>IFERROR(IF(Y549="ー", "", ROUNDDOWN(Z549*VLOOKUP(N549,'【参考】数式用'!$AR$2:$AW$50,MATCH(Y549,'【参考】数式用'!$AT$4:$AW$4)+2,FALSE)*0.5, 0)), "")</f>
        <v/>
      </c>
      <c r="AB549" s="659"/>
      <c r="AC549" s="651" t="str">
        <f>IFERROR(IF(AG549&lt;&gt;"",Z549*VLOOKUP(N549,'【参考】数式用'!$AG$2:$AL$50,MATCH(Y549,'【参考】数式用'!$AI$4:$AL$4,0)+2,0), ""), "")</f>
        <v/>
      </c>
      <c r="AD549" s="56"/>
      <c r="AE549" s="660"/>
      <c r="AF549" s="661"/>
      <c r="AG549" s="618" t="str">
        <f>IFERROR(VLOOKUP(O549, '【参考】数式用'!$AY$5:$AY$13, 1, FALSE), "")</f>
        <v/>
      </c>
      <c r="AH549" s="619" t="str">
        <f>IFERROR(VLOOKUP(N549, '【参考】数式用'!$BA$2:$BB$50, 2, FALSE), "")</f>
        <v/>
      </c>
      <c r="AI549" s="620" t="str">
        <f t="shared" si="1"/>
        <v/>
      </c>
      <c r="AJ549" s="621" t="str">
        <f t="shared" si="2"/>
        <v/>
      </c>
      <c r="AK549" s="622"/>
      <c r="AL549" s="622"/>
      <c r="AM549" s="514"/>
      <c r="AN549" s="514"/>
      <c r="AO549" s="514"/>
      <c r="AP549" s="514"/>
      <c r="AQ549" s="514"/>
      <c r="AR549" s="514"/>
      <c r="AS549" s="514"/>
      <c r="AT549" s="514"/>
      <c r="AU549" s="2"/>
      <c r="AV549" s="2"/>
      <c r="AW549" s="2"/>
      <c r="AX549" s="2"/>
      <c r="AY549" s="2"/>
      <c r="AZ549" s="2"/>
    </row>
    <row r="550" ht="30.0" customHeight="1">
      <c r="A550" s="645">
        <v>537.0</v>
      </c>
      <c r="B550" s="646" t="str">
        <f>IF('基本情報入力シート'!C575="","",'基本情報入力シート'!C575)</f>
        <v/>
      </c>
      <c r="C550" s="40"/>
      <c r="D550" s="40"/>
      <c r="E550" s="40"/>
      <c r="F550" s="40"/>
      <c r="G550" s="40"/>
      <c r="H550" s="40"/>
      <c r="I550" s="56"/>
      <c r="J550" s="647" t="str">
        <f>IF('基本情報入力シート'!M575="","",'基本情報入力シート'!M575)</f>
        <v/>
      </c>
      <c r="K550" s="647" t="str">
        <f>IF('基本情報入力シート'!R575="","",'基本情報入力シート'!R575)</f>
        <v/>
      </c>
      <c r="L550" s="647" t="str">
        <f>IF('基本情報入力シート'!W575="","",'基本情報入力シート'!W575)</f>
        <v/>
      </c>
      <c r="M550" s="647" t="str">
        <f>IF('基本情報入力シート'!X575="","",'基本情報入力シート'!X575)</f>
        <v/>
      </c>
      <c r="N550" s="648" t="str">
        <f>IF('基本情報入力シート'!Y575="","",'基本情報入力シート'!Y575)</f>
        <v/>
      </c>
      <c r="O550" s="649"/>
      <c r="P550" s="650"/>
      <c r="Q550" s="651"/>
      <c r="R550" s="56"/>
      <c r="S550" s="652" t="str">
        <f>IFERROR(ROUNDDOWN(Q550*VLOOKUP(N550,'【参考】数式用'!$AR$2:$AW$50,MATCH(P550,'【参考】数式用'!$AT$4:$AW$4)+2,FALSE)*0.5, 0), "")</f>
        <v/>
      </c>
      <c r="T550" s="653"/>
      <c r="U550" s="654" t="str">
        <f>IFERROR(IF(AG550&lt;&gt;"",Q550*VLOOKUP(N550,'【参考】数式用'!$AG$2:$AL$50,MATCH(P550,'【参考】数式用'!$AI$4:$AL$4,0)+2,0), ""), "")</f>
        <v/>
      </c>
      <c r="V550" s="655"/>
      <c r="W550" s="656"/>
      <c r="X550" s="41"/>
      <c r="Y550" s="657"/>
      <c r="Z550" s="658"/>
      <c r="AA550" s="654" t="str">
        <f>IFERROR(IF(Y550="ー", "", ROUNDDOWN(Z550*VLOOKUP(N550,'【参考】数式用'!$AR$2:$AW$50,MATCH(Y550,'【参考】数式用'!$AT$4:$AW$4)+2,FALSE)*0.5, 0)), "")</f>
        <v/>
      </c>
      <c r="AB550" s="659"/>
      <c r="AC550" s="651" t="str">
        <f>IFERROR(IF(AG550&lt;&gt;"",Z550*VLOOKUP(N550,'【参考】数式用'!$AG$2:$AL$50,MATCH(Y550,'【参考】数式用'!$AI$4:$AL$4,0)+2,0), ""), "")</f>
        <v/>
      </c>
      <c r="AD550" s="56"/>
      <c r="AE550" s="660"/>
      <c r="AF550" s="661"/>
      <c r="AG550" s="618" t="str">
        <f>IFERROR(VLOOKUP(O550, '【参考】数式用'!$AY$5:$AY$13, 1, FALSE), "")</f>
        <v/>
      </c>
      <c r="AH550" s="619" t="str">
        <f>IFERROR(VLOOKUP(N550, '【参考】数式用'!$BA$2:$BB$50, 2, FALSE), "")</f>
        <v/>
      </c>
      <c r="AI550" s="620" t="str">
        <f t="shared" si="1"/>
        <v/>
      </c>
      <c r="AJ550" s="621" t="str">
        <f t="shared" si="2"/>
        <v/>
      </c>
      <c r="AK550" s="622"/>
      <c r="AL550" s="622"/>
      <c r="AM550" s="514"/>
      <c r="AN550" s="514"/>
      <c r="AO550" s="514"/>
      <c r="AP550" s="514"/>
      <c r="AQ550" s="514"/>
      <c r="AR550" s="514"/>
      <c r="AS550" s="514"/>
      <c r="AT550" s="514"/>
      <c r="AU550" s="2"/>
      <c r="AV550" s="2"/>
      <c r="AW550" s="2"/>
      <c r="AX550" s="2"/>
      <c r="AY550" s="2"/>
      <c r="AZ550" s="2"/>
    </row>
    <row r="551" ht="30.0" customHeight="1">
      <c r="A551" s="645">
        <v>538.0</v>
      </c>
      <c r="B551" s="646" t="str">
        <f>IF('基本情報入力シート'!C576="","",'基本情報入力シート'!C576)</f>
        <v/>
      </c>
      <c r="C551" s="40"/>
      <c r="D551" s="40"/>
      <c r="E551" s="40"/>
      <c r="F551" s="40"/>
      <c r="G551" s="40"/>
      <c r="H551" s="40"/>
      <c r="I551" s="56"/>
      <c r="J551" s="647" t="str">
        <f>IF('基本情報入力シート'!M576="","",'基本情報入力シート'!M576)</f>
        <v/>
      </c>
      <c r="K551" s="647" t="str">
        <f>IF('基本情報入力シート'!R576="","",'基本情報入力シート'!R576)</f>
        <v/>
      </c>
      <c r="L551" s="647" t="str">
        <f>IF('基本情報入力シート'!W576="","",'基本情報入力シート'!W576)</f>
        <v/>
      </c>
      <c r="M551" s="647" t="str">
        <f>IF('基本情報入力シート'!X576="","",'基本情報入力シート'!X576)</f>
        <v/>
      </c>
      <c r="N551" s="648" t="str">
        <f>IF('基本情報入力シート'!Y576="","",'基本情報入力シート'!Y576)</f>
        <v/>
      </c>
      <c r="O551" s="649"/>
      <c r="P551" s="650"/>
      <c r="Q551" s="651"/>
      <c r="R551" s="56"/>
      <c r="S551" s="652" t="str">
        <f>IFERROR(ROUNDDOWN(Q551*VLOOKUP(N551,'【参考】数式用'!$AR$2:$AW$50,MATCH(P551,'【参考】数式用'!$AT$4:$AW$4)+2,FALSE)*0.5, 0), "")</f>
        <v/>
      </c>
      <c r="T551" s="653"/>
      <c r="U551" s="654" t="str">
        <f>IFERROR(IF(AG551&lt;&gt;"",Q551*VLOOKUP(N551,'【参考】数式用'!$AG$2:$AL$50,MATCH(P551,'【参考】数式用'!$AI$4:$AL$4,0)+2,0), ""), "")</f>
        <v/>
      </c>
      <c r="V551" s="655"/>
      <c r="W551" s="656"/>
      <c r="X551" s="41"/>
      <c r="Y551" s="657"/>
      <c r="Z551" s="658"/>
      <c r="AA551" s="654" t="str">
        <f>IFERROR(IF(Y551="ー", "", ROUNDDOWN(Z551*VLOOKUP(N551,'【参考】数式用'!$AR$2:$AW$50,MATCH(Y551,'【参考】数式用'!$AT$4:$AW$4)+2,FALSE)*0.5, 0)), "")</f>
        <v/>
      </c>
      <c r="AB551" s="659"/>
      <c r="AC551" s="651" t="str">
        <f>IFERROR(IF(AG551&lt;&gt;"",Z551*VLOOKUP(N551,'【参考】数式用'!$AG$2:$AL$50,MATCH(Y551,'【参考】数式用'!$AI$4:$AL$4,0)+2,0), ""), "")</f>
        <v/>
      </c>
      <c r="AD551" s="56"/>
      <c r="AE551" s="660"/>
      <c r="AF551" s="661"/>
      <c r="AG551" s="618" t="str">
        <f>IFERROR(VLOOKUP(O551, '【参考】数式用'!$AY$5:$AY$13, 1, FALSE), "")</f>
        <v/>
      </c>
      <c r="AH551" s="619" t="str">
        <f>IFERROR(VLOOKUP(N551, '【参考】数式用'!$BA$2:$BB$50, 2, FALSE), "")</f>
        <v/>
      </c>
      <c r="AI551" s="620" t="str">
        <f t="shared" si="1"/>
        <v/>
      </c>
      <c r="AJ551" s="621" t="str">
        <f t="shared" si="2"/>
        <v/>
      </c>
      <c r="AK551" s="622"/>
      <c r="AL551" s="622"/>
      <c r="AM551" s="514"/>
      <c r="AN551" s="514"/>
      <c r="AO551" s="514"/>
      <c r="AP551" s="514"/>
      <c r="AQ551" s="514"/>
      <c r="AR551" s="514"/>
      <c r="AS551" s="514"/>
      <c r="AT551" s="514"/>
      <c r="AU551" s="2"/>
      <c r="AV551" s="2"/>
      <c r="AW551" s="2"/>
      <c r="AX551" s="2"/>
      <c r="AY551" s="2"/>
      <c r="AZ551" s="2"/>
    </row>
    <row r="552" ht="30.0" customHeight="1">
      <c r="A552" s="645">
        <v>539.0</v>
      </c>
      <c r="B552" s="646" t="str">
        <f>IF('基本情報入力シート'!C577="","",'基本情報入力シート'!C577)</f>
        <v/>
      </c>
      <c r="C552" s="40"/>
      <c r="D552" s="40"/>
      <c r="E552" s="40"/>
      <c r="F552" s="40"/>
      <c r="G552" s="40"/>
      <c r="H552" s="40"/>
      <c r="I552" s="56"/>
      <c r="J552" s="647" t="str">
        <f>IF('基本情報入力シート'!M577="","",'基本情報入力シート'!M577)</f>
        <v/>
      </c>
      <c r="K552" s="647" t="str">
        <f>IF('基本情報入力シート'!R577="","",'基本情報入力シート'!R577)</f>
        <v/>
      </c>
      <c r="L552" s="647" t="str">
        <f>IF('基本情報入力シート'!W577="","",'基本情報入力シート'!W577)</f>
        <v/>
      </c>
      <c r="M552" s="647" t="str">
        <f>IF('基本情報入力シート'!X577="","",'基本情報入力シート'!X577)</f>
        <v/>
      </c>
      <c r="N552" s="648" t="str">
        <f>IF('基本情報入力シート'!Y577="","",'基本情報入力シート'!Y577)</f>
        <v/>
      </c>
      <c r="O552" s="649"/>
      <c r="P552" s="650"/>
      <c r="Q552" s="651"/>
      <c r="R552" s="56"/>
      <c r="S552" s="652" t="str">
        <f>IFERROR(ROUNDDOWN(Q552*VLOOKUP(N552,'【参考】数式用'!$AR$2:$AW$50,MATCH(P552,'【参考】数式用'!$AT$4:$AW$4)+2,FALSE)*0.5, 0), "")</f>
        <v/>
      </c>
      <c r="T552" s="653"/>
      <c r="U552" s="654" t="str">
        <f>IFERROR(IF(AG552&lt;&gt;"",Q552*VLOOKUP(N552,'【参考】数式用'!$AG$2:$AL$50,MATCH(P552,'【参考】数式用'!$AI$4:$AL$4,0)+2,0), ""), "")</f>
        <v/>
      </c>
      <c r="V552" s="655"/>
      <c r="W552" s="656"/>
      <c r="X552" s="41"/>
      <c r="Y552" s="657"/>
      <c r="Z552" s="658"/>
      <c r="AA552" s="654" t="str">
        <f>IFERROR(IF(Y552="ー", "", ROUNDDOWN(Z552*VLOOKUP(N552,'【参考】数式用'!$AR$2:$AW$50,MATCH(Y552,'【参考】数式用'!$AT$4:$AW$4)+2,FALSE)*0.5, 0)), "")</f>
        <v/>
      </c>
      <c r="AB552" s="659"/>
      <c r="AC552" s="651" t="str">
        <f>IFERROR(IF(AG552&lt;&gt;"",Z552*VLOOKUP(N552,'【参考】数式用'!$AG$2:$AL$50,MATCH(Y552,'【参考】数式用'!$AI$4:$AL$4,0)+2,0), ""), "")</f>
        <v/>
      </c>
      <c r="AD552" s="56"/>
      <c r="AE552" s="660"/>
      <c r="AF552" s="661"/>
      <c r="AG552" s="618" t="str">
        <f>IFERROR(VLOOKUP(O552, '【参考】数式用'!$AY$5:$AY$13, 1, FALSE), "")</f>
        <v/>
      </c>
      <c r="AH552" s="619" t="str">
        <f>IFERROR(VLOOKUP(N552, '【参考】数式用'!$BA$2:$BB$50, 2, FALSE), "")</f>
        <v/>
      </c>
      <c r="AI552" s="620" t="str">
        <f t="shared" si="1"/>
        <v/>
      </c>
      <c r="AJ552" s="621" t="str">
        <f t="shared" si="2"/>
        <v/>
      </c>
      <c r="AK552" s="622"/>
      <c r="AL552" s="622"/>
      <c r="AM552" s="514"/>
      <c r="AN552" s="514"/>
      <c r="AO552" s="514"/>
      <c r="AP552" s="514"/>
      <c r="AQ552" s="514"/>
      <c r="AR552" s="514"/>
      <c r="AS552" s="514"/>
      <c r="AT552" s="514"/>
      <c r="AU552" s="2"/>
      <c r="AV552" s="2"/>
      <c r="AW552" s="2"/>
      <c r="AX552" s="2"/>
      <c r="AY552" s="2"/>
      <c r="AZ552" s="2"/>
    </row>
    <row r="553" ht="30.0" customHeight="1">
      <c r="A553" s="645">
        <v>540.0</v>
      </c>
      <c r="B553" s="646" t="str">
        <f>IF('基本情報入力シート'!C578="","",'基本情報入力シート'!C578)</f>
        <v/>
      </c>
      <c r="C553" s="40"/>
      <c r="D553" s="40"/>
      <c r="E553" s="40"/>
      <c r="F553" s="40"/>
      <c r="G553" s="40"/>
      <c r="H553" s="40"/>
      <c r="I553" s="56"/>
      <c r="J553" s="647" t="str">
        <f>IF('基本情報入力シート'!M578="","",'基本情報入力シート'!M578)</f>
        <v/>
      </c>
      <c r="K553" s="647" t="str">
        <f>IF('基本情報入力シート'!R578="","",'基本情報入力シート'!R578)</f>
        <v/>
      </c>
      <c r="L553" s="647" t="str">
        <f>IF('基本情報入力シート'!W578="","",'基本情報入力シート'!W578)</f>
        <v/>
      </c>
      <c r="M553" s="647" t="str">
        <f>IF('基本情報入力シート'!X578="","",'基本情報入力シート'!X578)</f>
        <v/>
      </c>
      <c r="N553" s="648" t="str">
        <f>IF('基本情報入力シート'!Y578="","",'基本情報入力シート'!Y578)</f>
        <v/>
      </c>
      <c r="O553" s="649"/>
      <c r="P553" s="650"/>
      <c r="Q553" s="651"/>
      <c r="R553" s="56"/>
      <c r="S553" s="652" t="str">
        <f>IFERROR(ROUNDDOWN(Q553*VLOOKUP(N553,'【参考】数式用'!$AR$2:$AW$50,MATCH(P553,'【参考】数式用'!$AT$4:$AW$4)+2,FALSE)*0.5, 0), "")</f>
        <v/>
      </c>
      <c r="T553" s="653"/>
      <c r="U553" s="654" t="str">
        <f>IFERROR(IF(AG553&lt;&gt;"",Q553*VLOOKUP(N553,'【参考】数式用'!$AG$2:$AL$50,MATCH(P553,'【参考】数式用'!$AI$4:$AL$4,0)+2,0), ""), "")</f>
        <v/>
      </c>
      <c r="V553" s="655"/>
      <c r="W553" s="656"/>
      <c r="X553" s="41"/>
      <c r="Y553" s="657"/>
      <c r="Z553" s="658"/>
      <c r="AA553" s="654" t="str">
        <f>IFERROR(IF(Y553="ー", "", ROUNDDOWN(Z553*VLOOKUP(N553,'【参考】数式用'!$AR$2:$AW$50,MATCH(Y553,'【参考】数式用'!$AT$4:$AW$4)+2,FALSE)*0.5, 0)), "")</f>
        <v/>
      </c>
      <c r="AB553" s="659"/>
      <c r="AC553" s="651" t="str">
        <f>IFERROR(IF(AG553&lt;&gt;"",Z553*VLOOKUP(N553,'【参考】数式用'!$AG$2:$AL$50,MATCH(Y553,'【参考】数式用'!$AI$4:$AL$4,0)+2,0), ""), "")</f>
        <v/>
      </c>
      <c r="AD553" s="56"/>
      <c r="AE553" s="660"/>
      <c r="AF553" s="661"/>
      <c r="AG553" s="618" t="str">
        <f>IFERROR(VLOOKUP(O553, '【参考】数式用'!$AY$5:$AY$13, 1, FALSE), "")</f>
        <v/>
      </c>
      <c r="AH553" s="619" t="str">
        <f>IFERROR(VLOOKUP(N553, '【参考】数式用'!$BA$2:$BB$50, 2, FALSE), "")</f>
        <v/>
      </c>
      <c r="AI553" s="620" t="str">
        <f t="shared" si="1"/>
        <v/>
      </c>
      <c r="AJ553" s="621" t="str">
        <f t="shared" si="2"/>
        <v/>
      </c>
      <c r="AK553" s="622"/>
      <c r="AL553" s="622"/>
      <c r="AM553" s="514"/>
      <c r="AN553" s="514"/>
      <c r="AO553" s="514"/>
      <c r="AP553" s="514"/>
      <c r="AQ553" s="514"/>
      <c r="AR553" s="514"/>
      <c r="AS553" s="514"/>
      <c r="AT553" s="514"/>
      <c r="AU553" s="2"/>
      <c r="AV553" s="2"/>
      <c r="AW553" s="2"/>
      <c r="AX553" s="2"/>
      <c r="AY553" s="2"/>
      <c r="AZ553" s="2"/>
    </row>
    <row r="554" ht="30.0" customHeight="1">
      <c r="A554" s="645">
        <v>541.0</v>
      </c>
      <c r="B554" s="646" t="str">
        <f>IF('基本情報入力シート'!C579="","",'基本情報入力シート'!C579)</f>
        <v/>
      </c>
      <c r="C554" s="40"/>
      <c r="D554" s="40"/>
      <c r="E554" s="40"/>
      <c r="F554" s="40"/>
      <c r="G554" s="40"/>
      <c r="H554" s="40"/>
      <c r="I554" s="56"/>
      <c r="J554" s="647" t="str">
        <f>IF('基本情報入力シート'!M579="","",'基本情報入力シート'!M579)</f>
        <v/>
      </c>
      <c r="K554" s="647" t="str">
        <f>IF('基本情報入力シート'!R579="","",'基本情報入力シート'!R579)</f>
        <v/>
      </c>
      <c r="L554" s="647" t="str">
        <f>IF('基本情報入力シート'!W579="","",'基本情報入力シート'!W579)</f>
        <v/>
      </c>
      <c r="M554" s="647" t="str">
        <f>IF('基本情報入力シート'!X579="","",'基本情報入力シート'!X579)</f>
        <v/>
      </c>
      <c r="N554" s="648" t="str">
        <f>IF('基本情報入力シート'!Y579="","",'基本情報入力シート'!Y579)</f>
        <v/>
      </c>
      <c r="O554" s="649"/>
      <c r="P554" s="650"/>
      <c r="Q554" s="651"/>
      <c r="R554" s="56"/>
      <c r="S554" s="652" t="str">
        <f>IFERROR(ROUNDDOWN(Q554*VLOOKUP(N554,'【参考】数式用'!$AR$2:$AW$50,MATCH(P554,'【参考】数式用'!$AT$4:$AW$4)+2,FALSE)*0.5, 0), "")</f>
        <v/>
      </c>
      <c r="T554" s="653"/>
      <c r="U554" s="654" t="str">
        <f>IFERROR(IF(AG554&lt;&gt;"",Q554*VLOOKUP(N554,'【参考】数式用'!$AG$2:$AL$50,MATCH(P554,'【参考】数式用'!$AI$4:$AL$4,0)+2,0), ""), "")</f>
        <v/>
      </c>
      <c r="V554" s="655"/>
      <c r="W554" s="656"/>
      <c r="X554" s="41"/>
      <c r="Y554" s="657"/>
      <c r="Z554" s="658"/>
      <c r="AA554" s="654" t="str">
        <f>IFERROR(IF(Y554="ー", "", ROUNDDOWN(Z554*VLOOKUP(N554,'【参考】数式用'!$AR$2:$AW$50,MATCH(Y554,'【参考】数式用'!$AT$4:$AW$4)+2,FALSE)*0.5, 0)), "")</f>
        <v/>
      </c>
      <c r="AB554" s="659"/>
      <c r="AC554" s="651" t="str">
        <f>IFERROR(IF(AG554&lt;&gt;"",Z554*VLOOKUP(N554,'【参考】数式用'!$AG$2:$AL$50,MATCH(Y554,'【参考】数式用'!$AI$4:$AL$4,0)+2,0), ""), "")</f>
        <v/>
      </c>
      <c r="AD554" s="56"/>
      <c r="AE554" s="660"/>
      <c r="AF554" s="661"/>
      <c r="AG554" s="618" t="str">
        <f>IFERROR(VLOOKUP(O554, '【参考】数式用'!$AY$5:$AY$13, 1, FALSE), "")</f>
        <v/>
      </c>
      <c r="AH554" s="619" t="str">
        <f>IFERROR(VLOOKUP(N554, '【参考】数式用'!$BA$2:$BB$50, 2, FALSE), "")</f>
        <v/>
      </c>
      <c r="AI554" s="620" t="str">
        <f t="shared" si="1"/>
        <v/>
      </c>
      <c r="AJ554" s="621" t="str">
        <f t="shared" si="2"/>
        <v/>
      </c>
      <c r="AK554" s="622"/>
      <c r="AL554" s="622"/>
      <c r="AM554" s="514"/>
      <c r="AN554" s="514"/>
      <c r="AO554" s="514"/>
      <c r="AP554" s="514"/>
      <c r="AQ554" s="514"/>
      <c r="AR554" s="514"/>
      <c r="AS554" s="514"/>
      <c r="AT554" s="514"/>
      <c r="AU554" s="2"/>
      <c r="AV554" s="2"/>
      <c r="AW554" s="2"/>
      <c r="AX554" s="2"/>
      <c r="AY554" s="2"/>
      <c r="AZ554" s="2"/>
    </row>
    <row r="555" ht="30.0" customHeight="1">
      <c r="A555" s="645">
        <v>542.0</v>
      </c>
      <c r="B555" s="646" t="str">
        <f>IF('基本情報入力シート'!C580="","",'基本情報入力シート'!C580)</f>
        <v/>
      </c>
      <c r="C555" s="40"/>
      <c r="D555" s="40"/>
      <c r="E555" s="40"/>
      <c r="F555" s="40"/>
      <c r="G555" s="40"/>
      <c r="H555" s="40"/>
      <c r="I555" s="56"/>
      <c r="J555" s="647" t="str">
        <f>IF('基本情報入力シート'!M580="","",'基本情報入力シート'!M580)</f>
        <v/>
      </c>
      <c r="K555" s="647" t="str">
        <f>IF('基本情報入力シート'!R580="","",'基本情報入力シート'!R580)</f>
        <v/>
      </c>
      <c r="L555" s="647" t="str">
        <f>IF('基本情報入力シート'!W580="","",'基本情報入力シート'!W580)</f>
        <v/>
      </c>
      <c r="M555" s="647" t="str">
        <f>IF('基本情報入力シート'!X580="","",'基本情報入力シート'!X580)</f>
        <v/>
      </c>
      <c r="N555" s="648" t="str">
        <f>IF('基本情報入力シート'!Y580="","",'基本情報入力シート'!Y580)</f>
        <v/>
      </c>
      <c r="O555" s="649"/>
      <c r="P555" s="650"/>
      <c r="Q555" s="651"/>
      <c r="R555" s="56"/>
      <c r="S555" s="652" t="str">
        <f>IFERROR(ROUNDDOWN(Q555*VLOOKUP(N555,'【参考】数式用'!$AR$2:$AW$50,MATCH(P555,'【参考】数式用'!$AT$4:$AW$4)+2,FALSE)*0.5, 0), "")</f>
        <v/>
      </c>
      <c r="T555" s="653"/>
      <c r="U555" s="654" t="str">
        <f>IFERROR(IF(AG555&lt;&gt;"",Q555*VLOOKUP(N555,'【参考】数式用'!$AG$2:$AL$50,MATCH(P555,'【参考】数式用'!$AI$4:$AL$4,0)+2,0), ""), "")</f>
        <v/>
      </c>
      <c r="V555" s="655"/>
      <c r="W555" s="656"/>
      <c r="X555" s="41"/>
      <c r="Y555" s="657"/>
      <c r="Z555" s="658"/>
      <c r="AA555" s="654" t="str">
        <f>IFERROR(IF(Y555="ー", "", ROUNDDOWN(Z555*VLOOKUP(N555,'【参考】数式用'!$AR$2:$AW$50,MATCH(Y555,'【参考】数式用'!$AT$4:$AW$4)+2,FALSE)*0.5, 0)), "")</f>
        <v/>
      </c>
      <c r="AB555" s="659"/>
      <c r="AC555" s="651" t="str">
        <f>IFERROR(IF(AG555&lt;&gt;"",Z555*VLOOKUP(N555,'【参考】数式用'!$AG$2:$AL$50,MATCH(Y555,'【参考】数式用'!$AI$4:$AL$4,0)+2,0), ""), "")</f>
        <v/>
      </c>
      <c r="AD555" s="56"/>
      <c r="AE555" s="660"/>
      <c r="AF555" s="661"/>
      <c r="AG555" s="618" t="str">
        <f>IFERROR(VLOOKUP(O555, '【参考】数式用'!$AY$5:$AY$13, 1, FALSE), "")</f>
        <v/>
      </c>
      <c r="AH555" s="619" t="str">
        <f>IFERROR(VLOOKUP(N555, '【参考】数式用'!$BA$2:$BB$50, 2, FALSE), "")</f>
        <v/>
      </c>
      <c r="AI555" s="620" t="str">
        <f t="shared" si="1"/>
        <v/>
      </c>
      <c r="AJ555" s="621" t="str">
        <f t="shared" si="2"/>
        <v/>
      </c>
      <c r="AK555" s="622"/>
      <c r="AL555" s="622"/>
      <c r="AM555" s="514"/>
      <c r="AN555" s="514"/>
      <c r="AO555" s="514"/>
      <c r="AP555" s="514"/>
      <c r="AQ555" s="514"/>
      <c r="AR555" s="514"/>
      <c r="AS555" s="514"/>
      <c r="AT555" s="514"/>
      <c r="AU555" s="2"/>
      <c r="AV555" s="2"/>
      <c r="AW555" s="2"/>
      <c r="AX555" s="2"/>
      <c r="AY555" s="2"/>
      <c r="AZ555" s="2"/>
    </row>
    <row r="556" ht="30.0" customHeight="1">
      <c r="A556" s="645">
        <v>543.0</v>
      </c>
      <c r="B556" s="646" t="str">
        <f>IF('基本情報入力シート'!C581="","",'基本情報入力シート'!C581)</f>
        <v/>
      </c>
      <c r="C556" s="40"/>
      <c r="D556" s="40"/>
      <c r="E556" s="40"/>
      <c r="F556" s="40"/>
      <c r="G556" s="40"/>
      <c r="H556" s="40"/>
      <c r="I556" s="56"/>
      <c r="J556" s="647" t="str">
        <f>IF('基本情報入力シート'!M581="","",'基本情報入力シート'!M581)</f>
        <v/>
      </c>
      <c r="K556" s="647" t="str">
        <f>IF('基本情報入力シート'!R581="","",'基本情報入力シート'!R581)</f>
        <v/>
      </c>
      <c r="L556" s="647" t="str">
        <f>IF('基本情報入力シート'!W581="","",'基本情報入力シート'!W581)</f>
        <v/>
      </c>
      <c r="M556" s="647" t="str">
        <f>IF('基本情報入力シート'!X581="","",'基本情報入力シート'!X581)</f>
        <v/>
      </c>
      <c r="N556" s="648" t="str">
        <f>IF('基本情報入力シート'!Y581="","",'基本情報入力シート'!Y581)</f>
        <v/>
      </c>
      <c r="O556" s="649"/>
      <c r="P556" s="650"/>
      <c r="Q556" s="651"/>
      <c r="R556" s="56"/>
      <c r="S556" s="652" t="str">
        <f>IFERROR(ROUNDDOWN(Q556*VLOOKUP(N556,'【参考】数式用'!$AR$2:$AW$50,MATCH(P556,'【参考】数式用'!$AT$4:$AW$4)+2,FALSE)*0.5, 0), "")</f>
        <v/>
      </c>
      <c r="T556" s="653"/>
      <c r="U556" s="654" t="str">
        <f>IFERROR(IF(AG556&lt;&gt;"",Q556*VLOOKUP(N556,'【参考】数式用'!$AG$2:$AL$50,MATCH(P556,'【参考】数式用'!$AI$4:$AL$4,0)+2,0), ""), "")</f>
        <v/>
      </c>
      <c r="V556" s="655"/>
      <c r="W556" s="656"/>
      <c r="X556" s="41"/>
      <c r="Y556" s="657"/>
      <c r="Z556" s="658"/>
      <c r="AA556" s="654" t="str">
        <f>IFERROR(IF(Y556="ー", "", ROUNDDOWN(Z556*VLOOKUP(N556,'【参考】数式用'!$AR$2:$AW$50,MATCH(Y556,'【参考】数式用'!$AT$4:$AW$4)+2,FALSE)*0.5, 0)), "")</f>
        <v/>
      </c>
      <c r="AB556" s="659"/>
      <c r="AC556" s="651" t="str">
        <f>IFERROR(IF(AG556&lt;&gt;"",Z556*VLOOKUP(N556,'【参考】数式用'!$AG$2:$AL$50,MATCH(Y556,'【参考】数式用'!$AI$4:$AL$4,0)+2,0), ""), "")</f>
        <v/>
      </c>
      <c r="AD556" s="56"/>
      <c r="AE556" s="660"/>
      <c r="AF556" s="661"/>
      <c r="AG556" s="618" t="str">
        <f>IFERROR(VLOOKUP(O556, '【参考】数式用'!$AY$5:$AY$13, 1, FALSE), "")</f>
        <v/>
      </c>
      <c r="AH556" s="619" t="str">
        <f>IFERROR(VLOOKUP(N556, '【参考】数式用'!$BA$2:$BB$50, 2, FALSE), "")</f>
        <v/>
      </c>
      <c r="AI556" s="620" t="str">
        <f t="shared" si="1"/>
        <v/>
      </c>
      <c r="AJ556" s="621" t="str">
        <f t="shared" si="2"/>
        <v/>
      </c>
      <c r="AK556" s="622"/>
      <c r="AL556" s="622"/>
      <c r="AM556" s="514"/>
      <c r="AN556" s="514"/>
      <c r="AO556" s="514"/>
      <c r="AP556" s="514"/>
      <c r="AQ556" s="514"/>
      <c r="AR556" s="514"/>
      <c r="AS556" s="514"/>
      <c r="AT556" s="514"/>
      <c r="AU556" s="2"/>
      <c r="AV556" s="2"/>
      <c r="AW556" s="2"/>
      <c r="AX556" s="2"/>
      <c r="AY556" s="2"/>
      <c r="AZ556" s="2"/>
    </row>
    <row r="557" ht="30.0" customHeight="1">
      <c r="A557" s="645">
        <v>544.0</v>
      </c>
      <c r="B557" s="646" t="str">
        <f>IF('基本情報入力シート'!C582="","",'基本情報入力シート'!C582)</f>
        <v/>
      </c>
      <c r="C557" s="40"/>
      <c r="D557" s="40"/>
      <c r="E557" s="40"/>
      <c r="F557" s="40"/>
      <c r="G557" s="40"/>
      <c r="H557" s="40"/>
      <c r="I557" s="56"/>
      <c r="J557" s="647" t="str">
        <f>IF('基本情報入力シート'!M582="","",'基本情報入力シート'!M582)</f>
        <v/>
      </c>
      <c r="K557" s="647" t="str">
        <f>IF('基本情報入力シート'!R582="","",'基本情報入力シート'!R582)</f>
        <v/>
      </c>
      <c r="L557" s="647" t="str">
        <f>IF('基本情報入力シート'!W582="","",'基本情報入力シート'!W582)</f>
        <v/>
      </c>
      <c r="M557" s="647" t="str">
        <f>IF('基本情報入力シート'!X582="","",'基本情報入力シート'!X582)</f>
        <v/>
      </c>
      <c r="N557" s="648" t="str">
        <f>IF('基本情報入力シート'!Y582="","",'基本情報入力シート'!Y582)</f>
        <v/>
      </c>
      <c r="O557" s="649"/>
      <c r="P557" s="650"/>
      <c r="Q557" s="651"/>
      <c r="R557" s="56"/>
      <c r="S557" s="652" t="str">
        <f>IFERROR(ROUNDDOWN(Q557*VLOOKUP(N557,'【参考】数式用'!$AR$2:$AW$50,MATCH(P557,'【参考】数式用'!$AT$4:$AW$4)+2,FALSE)*0.5, 0), "")</f>
        <v/>
      </c>
      <c r="T557" s="653"/>
      <c r="U557" s="654" t="str">
        <f>IFERROR(IF(AG557&lt;&gt;"",Q557*VLOOKUP(N557,'【参考】数式用'!$AG$2:$AL$50,MATCH(P557,'【参考】数式用'!$AI$4:$AL$4,0)+2,0), ""), "")</f>
        <v/>
      </c>
      <c r="V557" s="655"/>
      <c r="W557" s="656"/>
      <c r="X557" s="41"/>
      <c r="Y557" s="657"/>
      <c r="Z557" s="658"/>
      <c r="AA557" s="654" t="str">
        <f>IFERROR(IF(Y557="ー", "", ROUNDDOWN(Z557*VLOOKUP(N557,'【参考】数式用'!$AR$2:$AW$50,MATCH(Y557,'【参考】数式用'!$AT$4:$AW$4)+2,FALSE)*0.5, 0)), "")</f>
        <v/>
      </c>
      <c r="AB557" s="659"/>
      <c r="AC557" s="651" t="str">
        <f>IFERROR(IF(AG557&lt;&gt;"",Z557*VLOOKUP(N557,'【参考】数式用'!$AG$2:$AL$50,MATCH(Y557,'【参考】数式用'!$AI$4:$AL$4,0)+2,0), ""), "")</f>
        <v/>
      </c>
      <c r="AD557" s="56"/>
      <c r="AE557" s="660"/>
      <c r="AF557" s="661"/>
      <c r="AG557" s="618" t="str">
        <f>IFERROR(VLOOKUP(O557, '【参考】数式用'!$AY$5:$AY$13, 1, FALSE), "")</f>
        <v/>
      </c>
      <c r="AH557" s="619" t="str">
        <f>IFERROR(VLOOKUP(N557, '【参考】数式用'!$BA$2:$BB$50, 2, FALSE), "")</f>
        <v/>
      </c>
      <c r="AI557" s="620" t="str">
        <f t="shared" si="1"/>
        <v/>
      </c>
      <c r="AJ557" s="621" t="str">
        <f t="shared" si="2"/>
        <v/>
      </c>
      <c r="AK557" s="622"/>
      <c r="AL557" s="622"/>
      <c r="AM557" s="514"/>
      <c r="AN557" s="514"/>
      <c r="AO557" s="514"/>
      <c r="AP557" s="514"/>
      <c r="AQ557" s="514"/>
      <c r="AR557" s="514"/>
      <c r="AS557" s="514"/>
      <c r="AT557" s="514"/>
      <c r="AU557" s="2"/>
      <c r="AV557" s="2"/>
      <c r="AW557" s="2"/>
      <c r="AX557" s="2"/>
      <c r="AY557" s="2"/>
      <c r="AZ557" s="2"/>
    </row>
    <row r="558" ht="30.0" customHeight="1">
      <c r="A558" s="645">
        <v>545.0</v>
      </c>
      <c r="B558" s="646" t="str">
        <f>IF('基本情報入力シート'!C583="","",'基本情報入力シート'!C583)</f>
        <v/>
      </c>
      <c r="C558" s="40"/>
      <c r="D558" s="40"/>
      <c r="E558" s="40"/>
      <c r="F558" s="40"/>
      <c r="G558" s="40"/>
      <c r="H558" s="40"/>
      <c r="I558" s="56"/>
      <c r="J558" s="647" t="str">
        <f>IF('基本情報入力シート'!M583="","",'基本情報入力シート'!M583)</f>
        <v/>
      </c>
      <c r="K558" s="647" t="str">
        <f>IF('基本情報入力シート'!R583="","",'基本情報入力シート'!R583)</f>
        <v/>
      </c>
      <c r="L558" s="647" t="str">
        <f>IF('基本情報入力シート'!W583="","",'基本情報入力シート'!W583)</f>
        <v/>
      </c>
      <c r="M558" s="647" t="str">
        <f>IF('基本情報入力シート'!X583="","",'基本情報入力シート'!X583)</f>
        <v/>
      </c>
      <c r="N558" s="648" t="str">
        <f>IF('基本情報入力シート'!Y583="","",'基本情報入力シート'!Y583)</f>
        <v/>
      </c>
      <c r="O558" s="649"/>
      <c r="P558" s="650"/>
      <c r="Q558" s="651"/>
      <c r="R558" s="56"/>
      <c r="S558" s="652" t="str">
        <f>IFERROR(ROUNDDOWN(Q558*VLOOKUP(N558,'【参考】数式用'!$AR$2:$AW$50,MATCH(P558,'【参考】数式用'!$AT$4:$AW$4)+2,FALSE)*0.5, 0), "")</f>
        <v/>
      </c>
      <c r="T558" s="653"/>
      <c r="U558" s="654" t="str">
        <f>IFERROR(IF(AG558&lt;&gt;"",Q558*VLOOKUP(N558,'【参考】数式用'!$AG$2:$AL$50,MATCH(P558,'【参考】数式用'!$AI$4:$AL$4,0)+2,0), ""), "")</f>
        <v/>
      </c>
      <c r="V558" s="655"/>
      <c r="W558" s="656"/>
      <c r="X558" s="41"/>
      <c r="Y558" s="657"/>
      <c r="Z558" s="658"/>
      <c r="AA558" s="654" t="str">
        <f>IFERROR(IF(Y558="ー", "", ROUNDDOWN(Z558*VLOOKUP(N558,'【参考】数式用'!$AR$2:$AW$50,MATCH(Y558,'【参考】数式用'!$AT$4:$AW$4)+2,FALSE)*0.5, 0)), "")</f>
        <v/>
      </c>
      <c r="AB558" s="659"/>
      <c r="AC558" s="651" t="str">
        <f>IFERROR(IF(AG558&lt;&gt;"",Z558*VLOOKUP(N558,'【参考】数式用'!$AG$2:$AL$50,MATCH(Y558,'【参考】数式用'!$AI$4:$AL$4,0)+2,0), ""), "")</f>
        <v/>
      </c>
      <c r="AD558" s="56"/>
      <c r="AE558" s="660"/>
      <c r="AF558" s="661"/>
      <c r="AG558" s="618" t="str">
        <f>IFERROR(VLOOKUP(O558, '【参考】数式用'!$AY$5:$AY$13, 1, FALSE), "")</f>
        <v/>
      </c>
      <c r="AH558" s="619" t="str">
        <f>IFERROR(VLOOKUP(N558, '【参考】数式用'!$BA$2:$BB$50, 2, FALSE), "")</f>
        <v/>
      </c>
      <c r="AI558" s="620" t="str">
        <f t="shared" si="1"/>
        <v/>
      </c>
      <c r="AJ558" s="621" t="str">
        <f t="shared" si="2"/>
        <v/>
      </c>
      <c r="AK558" s="622"/>
      <c r="AL558" s="622"/>
      <c r="AM558" s="514"/>
      <c r="AN558" s="514"/>
      <c r="AO558" s="514"/>
      <c r="AP558" s="514"/>
      <c r="AQ558" s="514"/>
      <c r="AR558" s="514"/>
      <c r="AS558" s="514"/>
      <c r="AT558" s="514"/>
      <c r="AU558" s="2"/>
      <c r="AV558" s="2"/>
      <c r="AW558" s="2"/>
      <c r="AX558" s="2"/>
      <c r="AY558" s="2"/>
      <c r="AZ558" s="2"/>
    </row>
    <row r="559" ht="30.0" customHeight="1">
      <c r="A559" s="645">
        <v>546.0</v>
      </c>
      <c r="B559" s="646" t="str">
        <f>IF('基本情報入力シート'!C584="","",'基本情報入力シート'!C584)</f>
        <v/>
      </c>
      <c r="C559" s="40"/>
      <c r="D559" s="40"/>
      <c r="E559" s="40"/>
      <c r="F559" s="40"/>
      <c r="G559" s="40"/>
      <c r="H559" s="40"/>
      <c r="I559" s="56"/>
      <c r="J559" s="647" t="str">
        <f>IF('基本情報入力シート'!M584="","",'基本情報入力シート'!M584)</f>
        <v/>
      </c>
      <c r="K559" s="647" t="str">
        <f>IF('基本情報入力シート'!R584="","",'基本情報入力シート'!R584)</f>
        <v/>
      </c>
      <c r="L559" s="647" t="str">
        <f>IF('基本情報入力シート'!W584="","",'基本情報入力シート'!W584)</f>
        <v/>
      </c>
      <c r="M559" s="647" t="str">
        <f>IF('基本情報入力シート'!X584="","",'基本情報入力シート'!X584)</f>
        <v/>
      </c>
      <c r="N559" s="648" t="str">
        <f>IF('基本情報入力シート'!Y584="","",'基本情報入力シート'!Y584)</f>
        <v/>
      </c>
      <c r="O559" s="649"/>
      <c r="P559" s="650"/>
      <c r="Q559" s="651"/>
      <c r="R559" s="56"/>
      <c r="S559" s="652" t="str">
        <f>IFERROR(ROUNDDOWN(Q559*VLOOKUP(N559,'【参考】数式用'!$AR$2:$AW$50,MATCH(P559,'【参考】数式用'!$AT$4:$AW$4)+2,FALSE)*0.5, 0), "")</f>
        <v/>
      </c>
      <c r="T559" s="653"/>
      <c r="U559" s="654" t="str">
        <f>IFERROR(IF(AG559&lt;&gt;"",Q559*VLOOKUP(N559,'【参考】数式用'!$AG$2:$AL$50,MATCH(P559,'【参考】数式用'!$AI$4:$AL$4,0)+2,0), ""), "")</f>
        <v/>
      </c>
      <c r="V559" s="655"/>
      <c r="W559" s="656"/>
      <c r="X559" s="41"/>
      <c r="Y559" s="657"/>
      <c r="Z559" s="658"/>
      <c r="AA559" s="654" t="str">
        <f>IFERROR(IF(Y559="ー", "", ROUNDDOWN(Z559*VLOOKUP(N559,'【参考】数式用'!$AR$2:$AW$50,MATCH(Y559,'【参考】数式用'!$AT$4:$AW$4)+2,FALSE)*0.5, 0)), "")</f>
        <v/>
      </c>
      <c r="AB559" s="659"/>
      <c r="AC559" s="651" t="str">
        <f>IFERROR(IF(AG559&lt;&gt;"",Z559*VLOOKUP(N559,'【参考】数式用'!$AG$2:$AL$50,MATCH(Y559,'【参考】数式用'!$AI$4:$AL$4,0)+2,0), ""), "")</f>
        <v/>
      </c>
      <c r="AD559" s="56"/>
      <c r="AE559" s="660"/>
      <c r="AF559" s="661"/>
      <c r="AG559" s="618" t="str">
        <f>IFERROR(VLOOKUP(O559, '【参考】数式用'!$AY$5:$AY$13, 1, FALSE), "")</f>
        <v/>
      </c>
      <c r="AH559" s="619" t="str">
        <f>IFERROR(VLOOKUP(N559, '【参考】数式用'!$BA$2:$BB$50, 2, FALSE), "")</f>
        <v/>
      </c>
      <c r="AI559" s="620" t="str">
        <f t="shared" si="1"/>
        <v/>
      </c>
      <c r="AJ559" s="621" t="str">
        <f t="shared" si="2"/>
        <v/>
      </c>
      <c r="AK559" s="622"/>
      <c r="AL559" s="622"/>
      <c r="AM559" s="514"/>
      <c r="AN559" s="514"/>
      <c r="AO559" s="514"/>
      <c r="AP559" s="514"/>
      <c r="AQ559" s="514"/>
      <c r="AR559" s="514"/>
      <c r="AS559" s="514"/>
      <c r="AT559" s="514"/>
      <c r="AU559" s="2"/>
      <c r="AV559" s="2"/>
      <c r="AW559" s="2"/>
      <c r="AX559" s="2"/>
      <c r="AY559" s="2"/>
      <c r="AZ559" s="2"/>
    </row>
    <row r="560" ht="30.0" customHeight="1">
      <c r="A560" s="645">
        <v>547.0</v>
      </c>
      <c r="B560" s="646" t="str">
        <f>IF('基本情報入力シート'!C585="","",'基本情報入力シート'!C585)</f>
        <v/>
      </c>
      <c r="C560" s="40"/>
      <c r="D560" s="40"/>
      <c r="E560" s="40"/>
      <c r="F560" s="40"/>
      <c r="G560" s="40"/>
      <c r="H560" s="40"/>
      <c r="I560" s="56"/>
      <c r="J560" s="647" t="str">
        <f>IF('基本情報入力シート'!M585="","",'基本情報入力シート'!M585)</f>
        <v/>
      </c>
      <c r="K560" s="647" t="str">
        <f>IF('基本情報入力シート'!R585="","",'基本情報入力シート'!R585)</f>
        <v/>
      </c>
      <c r="L560" s="647" t="str">
        <f>IF('基本情報入力シート'!W585="","",'基本情報入力シート'!W585)</f>
        <v/>
      </c>
      <c r="M560" s="647" t="str">
        <f>IF('基本情報入力シート'!X585="","",'基本情報入力シート'!X585)</f>
        <v/>
      </c>
      <c r="N560" s="648" t="str">
        <f>IF('基本情報入力シート'!Y585="","",'基本情報入力シート'!Y585)</f>
        <v/>
      </c>
      <c r="O560" s="649"/>
      <c r="P560" s="650"/>
      <c r="Q560" s="651"/>
      <c r="R560" s="56"/>
      <c r="S560" s="652" t="str">
        <f>IFERROR(ROUNDDOWN(Q560*VLOOKUP(N560,'【参考】数式用'!$AR$2:$AW$50,MATCH(P560,'【参考】数式用'!$AT$4:$AW$4)+2,FALSE)*0.5, 0), "")</f>
        <v/>
      </c>
      <c r="T560" s="653"/>
      <c r="U560" s="654" t="str">
        <f>IFERROR(IF(AG560&lt;&gt;"",Q560*VLOOKUP(N560,'【参考】数式用'!$AG$2:$AL$50,MATCH(P560,'【参考】数式用'!$AI$4:$AL$4,0)+2,0), ""), "")</f>
        <v/>
      </c>
      <c r="V560" s="655"/>
      <c r="W560" s="656"/>
      <c r="X560" s="41"/>
      <c r="Y560" s="657"/>
      <c r="Z560" s="658"/>
      <c r="AA560" s="654" t="str">
        <f>IFERROR(IF(Y560="ー", "", ROUNDDOWN(Z560*VLOOKUP(N560,'【参考】数式用'!$AR$2:$AW$50,MATCH(Y560,'【参考】数式用'!$AT$4:$AW$4)+2,FALSE)*0.5, 0)), "")</f>
        <v/>
      </c>
      <c r="AB560" s="659"/>
      <c r="AC560" s="651" t="str">
        <f>IFERROR(IF(AG560&lt;&gt;"",Z560*VLOOKUP(N560,'【参考】数式用'!$AG$2:$AL$50,MATCH(Y560,'【参考】数式用'!$AI$4:$AL$4,0)+2,0), ""), "")</f>
        <v/>
      </c>
      <c r="AD560" s="56"/>
      <c r="AE560" s="660"/>
      <c r="AF560" s="661"/>
      <c r="AG560" s="618" t="str">
        <f>IFERROR(VLOOKUP(O560, '【参考】数式用'!$AY$5:$AY$13, 1, FALSE), "")</f>
        <v/>
      </c>
      <c r="AH560" s="619" t="str">
        <f>IFERROR(VLOOKUP(N560, '【参考】数式用'!$BA$2:$BB$50, 2, FALSE), "")</f>
        <v/>
      </c>
      <c r="AI560" s="620" t="str">
        <f t="shared" si="1"/>
        <v/>
      </c>
      <c r="AJ560" s="621" t="str">
        <f t="shared" si="2"/>
        <v/>
      </c>
      <c r="AK560" s="622"/>
      <c r="AL560" s="622"/>
      <c r="AM560" s="514"/>
      <c r="AN560" s="514"/>
      <c r="AO560" s="514"/>
      <c r="AP560" s="514"/>
      <c r="AQ560" s="514"/>
      <c r="AR560" s="514"/>
      <c r="AS560" s="514"/>
      <c r="AT560" s="514"/>
      <c r="AU560" s="2"/>
      <c r="AV560" s="2"/>
      <c r="AW560" s="2"/>
      <c r="AX560" s="2"/>
      <c r="AY560" s="2"/>
      <c r="AZ560" s="2"/>
    </row>
    <row r="561" ht="30.0" customHeight="1">
      <c r="A561" s="645">
        <v>548.0</v>
      </c>
      <c r="B561" s="646" t="str">
        <f>IF('基本情報入力シート'!C586="","",'基本情報入力シート'!C586)</f>
        <v/>
      </c>
      <c r="C561" s="40"/>
      <c r="D561" s="40"/>
      <c r="E561" s="40"/>
      <c r="F561" s="40"/>
      <c r="G561" s="40"/>
      <c r="H561" s="40"/>
      <c r="I561" s="56"/>
      <c r="J561" s="647" t="str">
        <f>IF('基本情報入力シート'!M586="","",'基本情報入力シート'!M586)</f>
        <v/>
      </c>
      <c r="K561" s="647" t="str">
        <f>IF('基本情報入力シート'!R586="","",'基本情報入力シート'!R586)</f>
        <v/>
      </c>
      <c r="L561" s="647" t="str">
        <f>IF('基本情報入力シート'!W586="","",'基本情報入力シート'!W586)</f>
        <v/>
      </c>
      <c r="M561" s="647" t="str">
        <f>IF('基本情報入力シート'!X586="","",'基本情報入力シート'!X586)</f>
        <v/>
      </c>
      <c r="N561" s="648" t="str">
        <f>IF('基本情報入力シート'!Y586="","",'基本情報入力シート'!Y586)</f>
        <v/>
      </c>
      <c r="O561" s="649"/>
      <c r="P561" s="650"/>
      <c r="Q561" s="651"/>
      <c r="R561" s="56"/>
      <c r="S561" s="652" t="str">
        <f>IFERROR(ROUNDDOWN(Q561*VLOOKUP(N561,'【参考】数式用'!$AR$2:$AW$50,MATCH(P561,'【参考】数式用'!$AT$4:$AW$4)+2,FALSE)*0.5, 0), "")</f>
        <v/>
      </c>
      <c r="T561" s="653"/>
      <c r="U561" s="654" t="str">
        <f>IFERROR(IF(AG561&lt;&gt;"",Q561*VLOOKUP(N561,'【参考】数式用'!$AG$2:$AL$50,MATCH(P561,'【参考】数式用'!$AI$4:$AL$4,0)+2,0), ""), "")</f>
        <v/>
      </c>
      <c r="V561" s="655"/>
      <c r="W561" s="656"/>
      <c r="X561" s="41"/>
      <c r="Y561" s="657"/>
      <c r="Z561" s="658"/>
      <c r="AA561" s="654" t="str">
        <f>IFERROR(IF(Y561="ー", "", ROUNDDOWN(Z561*VLOOKUP(N561,'【参考】数式用'!$AR$2:$AW$50,MATCH(Y561,'【参考】数式用'!$AT$4:$AW$4)+2,FALSE)*0.5, 0)), "")</f>
        <v/>
      </c>
      <c r="AB561" s="659"/>
      <c r="AC561" s="651" t="str">
        <f>IFERROR(IF(AG561&lt;&gt;"",Z561*VLOOKUP(N561,'【参考】数式用'!$AG$2:$AL$50,MATCH(Y561,'【参考】数式用'!$AI$4:$AL$4,0)+2,0), ""), "")</f>
        <v/>
      </c>
      <c r="AD561" s="56"/>
      <c r="AE561" s="660"/>
      <c r="AF561" s="661"/>
      <c r="AG561" s="618" t="str">
        <f>IFERROR(VLOOKUP(O561, '【参考】数式用'!$AY$5:$AY$13, 1, FALSE), "")</f>
        <v/>
      </c>
      <c r="AH561" s="619" t="str">
        <f>IFERROR(VLOOKUP(N561, '【参考】数式用'!$BA$2:$BB$50, 2, FALSE), "")</f>
        <v/>
      </c>
      <c r="AI561" s="620" t="str">
        <f t="shared" si="1"/>
        <v/>
      </c>
      <c r="AJ561" s="621" t="str">
        <f t="shared" si="2"/>
        <v/>
      </c>
      <c r="AK561" s="622"/>
      <c r="AL561" s="622"/>
      <c r="AM561" s="514"/>
      <c r="AN561" s="514"/>
      <c r="AO561" s="514"/>
      <c r="AP561" s="514"/>
      <c r="AQ561" s="514"/>
      <c r="AR561" s="514"/>
      <c r="AS561" s="514"/>
      <c r="AT561" s="514"/>
      <c r="AU561" s="2"/>
      <c r="AV561" s="2"/>
      <c r="AW561" s="2"/>
      <c r="AX561" s="2"/>
      <c r="AY561" s="2"/>
      <c r="AZ561" s="2"/>
    </row>
    <row r="562" ht="30.0" customHeight="1">
      <c r="A562" s="645">
        <v>549.0</v>
      </c>
      <c r="B562" s="646" t="str">
        <f>IF('基本情報入力シート'!C587="","",'基本情報入力シート'!C587)</f>
        <v/>
      </c>
      <c r="C562" s="40"/>
      <c r="D562" s="40"/>
      <c r="E562" s="40"/>
      <c r="F562" s="40"/>
      <c r="G562" s="40"/>
      <c r="H562" s="40"/>
      <c r="I562" s="56"/>
      <c r="J562" s="647" t="str">
        <f>IF('基本情報入力シート'!M587="","",'基本情報入力シート'!M587)</f>
        <v/>
      </c>
      <c r="K562" s="647" t="str">
        <f>IF('基本情報入力シート'!R587="","",'基本情報入力シート'!R587)</f>
        <v/>
      </c>
      <c r="L562" s="647" t="str">
        <f>IF('基本情報入力シート'!W587="","",'基本情報入力シート'!W587)</f>
        <v/>
      </c>
      <c r="M562" s="647" t="str">
        <f>IF('基本情報入力シート'!X587="","",'基本情報入力シート'!X587)</f>
        <v/>
      </c>
      <c r="N562" s="648" t="str">
        <f>IF('基本情報入力シート'!Y587="","",'基本情報入力シート'!Y587)</f>
        <v/>
      </c>
      <c r="O562" s="649"/>
      <c r="P562" s="650"/>
      <c r="Q562" s="651"/>
      <c r="R562" s="56"/>
      <c r="S562" s="652" t="str">
        <f>IFERROR(ROUNDDOWN(Q562*VLOOKUP(N562,'【参考】数式用'!$AR$2:$AW$50,MATCH(P562,'【参考】数式用'!$AT$4:$AW$4)+2,FALSE)*0.5, 0), "")</f>
        <v/>
      </c>
      <c r="T562" s="653"/>
      <c r="U562" s="654" t="str">
        <f>IFERROR(IF(AG562&lt;&gt;"",Q562*VLOOKUP(N562,'【参考】数式用'!$AG$2:$AL$50,MATCH(P562,'【参考】数式用'!$AI$4:$AL$4,0)+2,0), ""), "")</f>
        <v/>
      </c>
      <c r="V562" s="655"/>
      <c r="W562" s="656"/>
      <c r="X562" s="41"/>
      <c r="Y562" s="657"/>
      <c r="Z562" s="658"/>
      <c r="AA562" s="654" t="str">
        <f>IFERROR(IF(Y562="ー", "", ROUNDDOWN(Z562*VLOOKUP(N562,'【参考】数式用'!$AR$2:$AW$50,MATCH(Y562,'【参考】数式用'!$AT$4:$AW$4)+2,FALSE)*0.5, 0)), "")</f>
        <v/>
      </c>
      <c r="AB562" s="659"/>
      <c r="AC562" s="651" t="str">
        <f>IFERROR(IF(AG562&lt;&gt;"",Z562*VLOOKUP(N562,'【参考】数式用'!$AG$2:$AL$50,MATCH(Y562,'【参考】数式用'!$AI$4:$AL$4,0)+2,0), ""), "")</f>
        <v/>
      </c>
      <c r="AD562" s="56"/>
      <c r="AE562" s="660"/>
      <c r="AF562" s="661"/>
      <c r="AG562" s="618" t="str">
        <f>IFERROR(VLOOKUP(O562, '【参考】数式用'!$AY$5:$AY$13, 1, FALSE), "")</f>
        <v/>
      </c>
      <c r="AH562" s="619" t="str">
        <f>IFERROR(VLOOKUP(N562, '【参考】数式用'!$BA$2:$BB$50, 2, FALSE), "")</f>
        <v/>
      </c>
      <c r="AI562" s="620" t="str">
        <f t="shared" si="1"/>
        <v/>
      </c>
      <c r="AJ562" s="621" t="str">
        <f t="shared" si="2"/>
        <v/>
      </c>
      <c r="AK562" s="622"/>
      <c r="AL562" s="622"/>
      <c r="AM562" s="514"/>
      <c r="AN562" s="514"/>
      <c r="AO562" s="514"/>
      <c r="AP562" s="514"/>
      <c r="AQ562" s="514"/>
      <c r="AR562" s="514"/>
      <c r="AS562" s="514"/>
      <c r="AT562" s="514"/>
      <c r="AU562" s="2"/>
      <c r="AV562" s="2"/>
      <c r="AW562" s="2"/>
      <c r="AX562" s="2"/>
      <c r="AY562" s="2"/>
      <c r="AZ562" s="2"/>
    </row>
    <row r="563" ht="30.0" customHeight="1">
      <c r="A563" s="645">
        <v>550.0</v>
      </c>
      <c r="B563" s="646" t="str">
        <f>IF('基本情報入力シート'!C588="","",'基本情報入力シート'!C588)</f>
        <v/>
      </c>
      <c r="C563" s="40"/>
      <c r="D563" s="40"/>
      <c r="E563" s="40"/>
      <c r="F563" s="40"/>
      <c r="G563" s="40"/>
      <c r="H563" s="40"/>
      <c r="I563" s="56"/>
      <c r="J563" s="647" t="str">
        <f>IF('基本情報入力シート'!M588="","",'基本情報入力シート'!M588)</f>
        <v/>
      </c>
      <c r="K563" s="647" t="str">
        <f>IF('基本情報入力シート'!R588="","",'基本情報入力シート'!R588)</f>
        <v/>
      </c>
      <c r="L563" s="647" t="str">
        <f>IF('基本情報入力シート'!W588="","",'基本情報入力シート'!W588)</f>
        <v/>
      </c>
      <c r="M563" s="647" t="str">
        <f>IF('基本情報入力シート'!X588="","",'基本情報入力シート'!X588)</f>
        <v/>
      </c>
      <c r="N563" s="648" t="str">
        <f>IF('基本情報入力シート'!Y588="","",'基本情報入力シート'!Y588)</f>
        <v/>
      </c>
      <c r="O563" s="649"/>
      <c r="P563" s="650"/>
      <c r="Q563" s="651"/>
      <c r="R563" s="56"/>
      <c r="S563" s="652" t="str">
        <f>IFERROR(ROUNDDOWN(Q563*VLOOKUP(N563,'【参考】数式用'!$AR$2:$AW$50,MATCH(P563,'【参考】数式用'!$AT$4:$AW$4)+2,FALSE)*0.5, 0), "")</f>
        <v/>
      </c>
      <c r="T563" s="653"/>
      <c r="U563" s="654" t="str">
        <f>IFERROR(IF(AG563&lt;&gt;"",Q563*VLOOKUP(N563,'【参考】数式用'!$AG$2:$AL$50,MATCH(P563,'【参考】数式用'!$AI$4:$AL$4,0)+2,0), ""), "")</f>
        <v/>
      </c>
      <c r="V563" s="655"/>
      <c r="W563" s="656"/>
      <c r="X563" s="41"/>
      <c r="Y563" s="657"/>
      <c r="Z563" s="658"/>
      <c r="AA563" s="654" t="str">
        <f>IFERROR(IF(Y563="ー", "", ROUNDDOWN(Z563*VLOOKUP(N563,'【参考】数式用'!$AR$2:$AW$50,MATCH(Y563,'【参考】数式用'!$AT$4:$AW$4)+2,FALSE)*0.5, 0)), "")</f>
        <v/>
      </c>
      <c r="AB563" s="659"/>
      <c r="AC563" s="651" t="str">
        <f>IFERROR(IF(AG563&lt;&gt;"",Z563*VLOOKUP(N563,'【参考】数式用'!$AG$2:$AL$50,MATCH(Y563,'【参考】数式用'!$AI$4:$AL$4,0)+2,0), ""), "")</f>
        <v/>
      </c>
      <c r="AD563" s="56"/>
      <c r="AE563" s="660"/>
      <c r="AF563" s="661"/>
      <c r="AG563" s="618" t="str">
        <f>IFERROR(VLOOKUP(O563, '【参考】数式用'!$AY$5:$AY$13, 1, FALSE), "")</f>
        <v/>
      </c>
      <c r="AH563" s="619" t="str">
        <f>IFERROR(VLOOKUP(N563, '【参考】数式用'!$BA$2:$BB$50, 2, FALSE), "")</f>
        <v/>
      </c>
      <c r="AI563" s="620" t="str">
        <f t="shared" si="1"/>
        <v/>
      </c>
      <c r="AJ563" s="621" t="str">
        <f t="shared" si="2"/>
        <v/>
      </c>
      <c r="AK563" s="622"/>
      <c r="AL563" s="622"/>
      <c r="AM563" s="514"/>
      <c r="AN563" s="514"/>
      <c r="AO563" s="514"/>
      <c r="AP563" s="514"/>
      <c r="AQ563" s="514"/>
      <c r="AR563" s="514"/>
      <c r="AS563" s="514"/>
      <c r="AT563" s="514"/>
      <c r="AU563" s="2"/>
      <c r="AV563" s="2"/>
      <c r="AW563" s="2"/>
      <c r="AX563" s="2"/>
      <c r="AY563" s="2"/>
      <c r="AZ563" s="2"/>
    </row>
    <row r="564" ht="30.0" customHeight="1">
      <c r="A564" s="645">
        <v>551.0</v>
      </c>
      <c r="B564" s="646" t="str">
        <f>IF('基本情報入力シート'!C589="","",'基本情報入力シート'!C589)</f>
        <v/>
      </c>
      <c r="C564" s="40"/>
      <c r="D564" s="40"/>
      <c r="E564" s="40"/>
      <c r="F564" s="40"/>
      <c r="G564" s="40"/>
      <c r="H564" s="40"/>
      <c r="I564" s="56"/>
      <c r="J564" s="647" t="str">
        <f>IF('基本情報入力シート'!M589="","",'基本情報入力シート'!M589)</f>
        <v/>
      </c>
      <c r="K564" s="647" t="str">
        <f>IF('基本情報入力シート'!R589="","",'基本情報入力シート'!R589)</f>
        <v/>
      </c>
      <c r="L564" s="647" t="str">
        <f>IF('基本情報入力シート'!W589="","",'基本情報入力シート'!W589)</f>
        <v/>
      </c>
      <c r="M564" s="647" t="str">
        <f>IF('基本情報入力シート'!X589="","",'基本情報入力シート'!X589)</f>
        <v/>
      </c>
      <c r="N564" s="648" t="str">
        <f>IF('基本情報入力シート'!Y589="","",'基本情報入力シート'!Y589)</f>
        <v/>
      </c>
      <c r="O564" s="649"/>
      <c r="P564" s="650"/>
      <c r="Q564" s="651"/>
      <c r="R564" s="56"/>
      <c r="S564" s="652" t="str">
        <f>IFERROR(ROUNDDOWN(Q564*VLOOKUP(N564,'【参考】数式用'!$AR$2:$AW$50,MATCH(P564,'【参考】数式用'!$AT$4:$AW$4)+2,FALSE)*0.5, 0), "")</f>
        <v/>
      </c>
      <c r="T564" s="653"/>
      <c r="U564" s="654" t="str">
        <f>IFERROR(IF(AG564&lt;&gt;"",Q564*VLOOKUP(N564,'【参考】数式用'!$AG$2:$AL$50,MATCH(P564,'【参考】数式用'!$AI$4:$AL$4,0)+2,0), ""), "")</f>
        <v/>
      </c>
      <c r="V564" s="655"/>
      <c r="W564" s="656"/>
      <c r="X564" s="41"/>
      <c r="Y564" s="657"/>
      <c r="Z564" s="658"/>
      <c r="AA564" s="654" t="str">
        <f>IFERROR(IF(Y564="ー", "", ROUNDDOWN(Z564*VLOOKUP(N564,'【参考】数式用'!$AR$2:$AW$50,MATCH(Y564,'【参考】数式用'!$AT$4:$AW$4)+2,FALSE)*0.5, 0)), "")</f>
        <v/>
      </c>
      <c r="AB564" s="659"/>
      <c r="AC564" s="651" t="str">
        <f>IFERROR(IF(AG564&lt;&gt;"",Z564*VLOOKUP(N564,'【参考】数式用'!$AG$2:$AL$50,MATCH(Y564,'【参考】数式用'!$AI$4:$AL$4,0)+2,0), ""), "")</f>
        <v/>
      </c>
      <c r="AD564" s="56"/>
      <c r="AE564" s="660"/>
      <c r="AF564" s="661"/>
      <c r="AG564" s="618" t="str">
        <f>IFERROR(VLOOKUP(O564, '【参考】数式用'!$AY$5:$AY$13, 1, FALSE), "")</f>
        <v/>
      </c>
      <c r="AH564" s="619" t="str">
        <f>IFERROR(VLOOKUP(N564, '【参考】数式用'!$BA$2:$BB$50, 2, FALSE), "")</f>
        <v/>
      </c>
      <c r="AI564" s="620" t="str">
        <f t="shared" si="1"/>
        <v/>
      </c>
      <c r="AJ564" s="621" t="str">
        <f t="shared" si="2"/>
        <v/>
      </c>
      <c r="AK564" s="622"/>
      <c r="AL564" s="622"/>
      <c r="AM564" s="514"/>
      <c r="AN564" s="514"/>
      <c r="AO564" s="514"/>
      <c r="AP564" s="514"/>
      <c r="AQ564" s="514"/>
      <c r="AR564" s="514"/>
      <c r="AS564" s="514"/>
      <c r="AT564" s="514"/>
      <c r="AU564" s="2"/>
      <c r="AV564" s="2"/>
      <c r="AW564" s="2"/>
      <c r="AX564" s="2"/>
      <c r="AY564" s="2"/>
      <c r="AZ564" s="2"/>
    </row>
    <row r="565" ht="30.0" customHeight="1">
      <c r="A565" s="645">
        <v>552.0</v>
      </c>
      <c r="B565" s="646" t="str">
        <f>IF('基本情報入力シート'!C590="","",'基本情報入力シート'!C590)</f>
        <v/>
      </c>
      <c r="C565" s="40"/>
      <c r="D565" s="40"/>
      <c r="E565" s="40"/>
      <c r="F565" s="40"/>
      <c r="G565" s="40"/>
      <c r="H565" s="40"/>
      <c r="I565" s="56"/>
      <c r="J565" s="647" t="str">
        <f>IF('基本情報入力シート'!M590="","",'基本情報入力シート'!M590)</f>
        <v/>
      </c>
      <c r="K565" s="647" t="str">
        <f>IF('基本情報入力シート'!R590="","",'基本情報入力シート'!R590)</f>
        <v/>
      </c>
      <c r="L565" s="647" t="str">
        <f>IF('基本情報入力シート'!W590="","",'基本情報入力シート'!W590)</f>
        <v/>
      </c>
      <c r="M565" s="647" t="str">
        <f>IF('基本情報入力シート'!X590="","",'基本情報入力シート'!X590)</f>
        <v/>
      </c>
      <c r="N565" s="648" t="str">
        <f>IF('基本情報入力シート'!Y590="","",'基本情報入力シート'!Y590)</f>
        <v/>
      </c>
      <c r="O565" s="649"/>
      <c r="P565" s="650"/>
      <c r="Q565" s="651"/>
      <c r="R565" s="56"/>
      <c r="S565" s="652" t="str">
        <f>IFERROR(ROUNDDOWN(Q565*VLOOKUP(N565,'【参考】数式用'!$AR$2:$AW$50,MATCH(P565,'【参考】数式用'!$AT$4:$AW$4)+2,FALSE)*0.5, 0), "")</f>
        <v/>
      </c>
      <c r="T565" s="653"/>
      <c r="U565" s="654" t="str">
        <f>IFERROR(IF(AG565&lt;&gt;"",Q565*VLOOKUP(N565,'【参考】数式用'!$AG$2:$AL$50,MATCH(P565,'【参考】数式用'!$AI$4:$AL$4,0)+2,0), ""), "")</f>
        <v/>
      </c>
      <c r="V565" s="655"/>
      <c r="W565" s="656"/>
      <c r="X565" s="41"/>
      <c r="Y565" s="657"/>
      <c r="Z565" s="658"/>
      <c r="AA565" s="654" t="str">
        <f>IFERROR(IF(Y565="ー", "", ROUNDDOWN(Z565*VLOOKUP(N565,'【参考】数式用'!$AR$2:$AW$50,MATCH(Y565,'【参考】数式用'!$AT$4:$AW$4)+2,FALSE)*0.5, 0)), "")</f>
        <v/>
      </c>
      <c r="AB565" s="659"/>
      <c r="AC565" s="651" t="str">
        <f>IFERROR(IF(AG565&lt;&gt;"",Z565*VLOOKUP(N565,'【参考】数式用'!$AG$2:$AL$50,MATCH(Y565,'【参考】数式用'!$AI$4:$AL$4,0)+2,0), ""), "")</f>
        <v/>
      </c>
      <c r="AD565" s="56"/>
      <c r="AE565" s="660"/>
      <c r="AF565" s="661"/>
      <c r="AG565" s="618" t="str">
        <f>IFERROR(VLOOKUP(O565, '【参考】数式用'!$AY$5:$AY$13, 1, FALSE), "")</f>
        <v/>
      </c>
      <c r="AH565" s="619" t="str">
        <f>IFERROR(VLOOKUP(N565, '【参考】数式用'!$BA$2:$BB$50, 2, FALSE), "")</f>
        <v/>
      </c>
      <c r="AI565" s="620" t="str">
        <f t="shared" si="1"/>
        <v/>
      </c>
      <c r="AJ565" s="621" t="str">
        <f t="shared" si="2"/>
        <v/>
      </c>
      <c r="AK565" s="622"/>
      <c r="AL565" s="622"/>
      <c r="AM565" s="514"/>
      <c r="AN565" s="514"/>
      <c r="AO565" s="514"/>
      <c r="AP565" s="514"/>
      <c r="AQ565" s="514"/>
      <c r="AR565" s="514"/>
      <c r="AS565" s="514"/>
      <c r="AT565" s="514"/>
      <c r="AU565" s="2"/>
      <c r="AV565" s="2"/>
      <c r="AW565" s="2"/>
      <c r="AX565" s="2"/>
      <c r="AY565" s="2"/>
      <c r="AZ565" s="2"/>
    </row>
    <row r="566" ht="30.0" customHeight="1">
      <c r="A566" s="645">
        <v>553.0</v>
      </c>
      <c r="B566" s="646" t="str">
        <f>IF('基本情報入力シート'!C591="","",'基本情報入力シート'!C591)</f>
        <v/>
      </c>
      <c r="C566" s="40"/>
      <c r="D566" s="40"/>
      <c r="E566" s="40"/>
      <c r="F566" s="40"/>
      <c r="G566" s="40"/>
      <c r="H566" s="40"/>
      <c r="I566" s="56"/>
      <c r="J566" s="647" t="str">
        <f>IF('基本情報入力シート'!M591="","",'基本情報入力シート'!M591)</f>
        <v/>
      </c>
      <c r="K566" s="647" t="str">
        <f>IF('基本情報入力シート'!R591="","",'基本情報入力シート'!R591)</f>
        <v/>
      </c>
      <c r="L566" s="647" t="str">
        <f>IF('基本情報入力シート'!W591="","",'基本情報入力シート'!W591)</f>
        <v/>
      </c>
      <c r="M566" s="647" t="str">
        <f>IF('基本情報入力シート'!X591="","",'基本情報入力シート'!X591)</f>
        <v/>
      </c>
      <c r="N566" s="648" t="str">
        <f>IF('基本情報入力シート'!Y591="","",'基本情報入力シート'!Y591)</f>
        <v/>
      </c>
      <c r="O566" s="649"/>
      <c r="P566" s="650"/>
      <c r="Q566" s="651"/>
      <c r="R566" s="56"/>
      <c r="S566" s="652" t="str">
        <f>IFERROR(ROUNDDOWN(Q566*VLOOKUP(N566,'【参考】数式用'!$AR$2:$AW$50,MATCH(P566,'【参考】数式用'!$AT$4:$AW$4)+2,FALSE)*0.5, 0), "")</f>
        <v/>
      </c>
      <c r="T566" s="653"/>
      <c r="U566" s="654" t="str">
        <f>IFERROR(IF(AG566&lt;&gt;"",Q566*VLOOKUP(N566,'【参考】数式用'!$AG$2:$AL$50,MATCH(P566,'【参考】数式用'!$AI$4:$AL$4,0)+2,0), ""), "")</f>
        <v/>
      </c>
      <c r="V566" s="655"/>
      <c r="W566" s="656"/>
      <c r="X566" s="41"/>
      <c r="Y566" s="657"/>
      <c r="Z566" s="658"/>
      <c r="AA566" s="654" t="str">
        <f>IFERROR(IF(Y566="ー", "", ROUNDDOWN(Z566*VLOOKUP(N566,'【参考】数式用'!$AR$2:$AW$50,MATCH(Y566,'【参考】数式用'!$AT$4:$AW$4)+2,FALSE)*0.5, 0)), "")</f>
        <v/>
      </c>
      <c r="AB566" s="659"/>
      <c r="AC566" s="651" t="str">
        <f>IFERROR(IF(AG566&lt;&gt;"",Z566*VLOOKUP(N566,'【参考】数式用'!$AG$2:$AL$50,MATCH(Y566,'【参考】数式用'!$AI$4:$AL$4,0)+2,0), ""), "")</f>
        <v/>
      </c>
      <c r="AD566" s="56"/>
      <c r="AE566" s="660"/>
      <c r="AF566" s="661"/>
      <c r="AG566" s="618" t="str">
        <f>IFERROR(VLOOKUP(O566, '【参考】数式用'!$AY$5:$AY$13, 1, FALSE), "")</f>
        <v/>
      </c>
      <c r="AH566" s="619" t="str">
        <f>IFERROR(VLOOKUP(N566, '【参考】数式用'!$BA$2:$BB$50, 2, FALSE), "")</f>
        <v/>
      </c>
      <c r="AI566" s="620" t="str">
        <f t="shared" si="1"/>
        <v/>
      </c>
      <c r="AJ566" s="621" t="str">
        <f t="shared" si="2"/>
        <v/>
      </c>
      <c r="AK566" s="622"/>
      <c r="AL566" s="622"/>
      <c r="AM566" s="514"/>
      <c r="AN566" s="514"/>
      <c r="AO566" s="514"/>
      <c r="AP566" s="514"/>
      <c r="AQ566" s="514"/>
      <c r="AR566" s="514"/>
      <c r="AS566" s="514"/>
      <c r="AT566" s="514"/>
      <c r="AU566" s="2"/>
      <c r="AV566" s="2"/>
      <c r="AW566" s="2"/>
      <c r="AX566" s="2"/>
      <c r="AY566" s="2"/>
      <c r="AZ566" s="2"/>
    </row>
    <row r="567" ht="30.0" customHeight="1">
      <c r="A567" s="645">
        <v>554.0</v>
      </c>
      <c r="B567" s="646" t="str">
        <f>IF('基本情報入力シート'!C592="","",'基本情報入力シート'!C592)</f>
        <v/>
      </c>
      <c r="C567" s="40"/>
      <c r="D567" s="40"/>
      <c r="E567" s="40"/>
      <c r="F567" s="40"/>
      <c r="G567" s="40"/>
      <c r="H567" s="40"/>
      <c r="I567" s="56"/>
      <c r="J567" s="647" t="str">
        <f>IF('基本情報入力シート'!M592="","",'基本情報入力シート'!M592)</f>
        <v/>
      </c>
      <c r="K567" s="647" t="str">
        <f>IF('基本情報入力シート'!R592="","",'基本情報入力シート'!R592)</f>
        <v/>
      </c>
      <c r="L567" s="647" t="str">
        <f>IF('基本情報入力シート'!W592="","",'基本情報入力シート'!W592)</f>
        <v/>
      </c>
      <c r="M567" s="647" t="str">
        <f>IF('基本情報入力シート'!X592="","",'基本情報入力シート'!X592)</f>
        <v/>
      </c>
      <c r="N567" s="648" t="str">
        <f>IF('基本情報入力シート'!Y592="","",'基本情報入力シート'!Y592)</f>
        <v/>
      </c>
      <c r="O567" s="649"/>
      <c r="P567" s="650"/>
      <c r="Q567" s="651"/>
      <c r="R567" s="56"/>
      <c r="S567" s="652" t="str">
        <f>IFERROR(ROUNDDOWN(Q567*VLOOKUP(N567,'【参考】数式用'!$AR$2:$AW$50,MATCH(P567,'【参考】数式用'!$AT$4:$AW$4)+2,FALSE)*0.5, 0), "")</f>
        <v/>
      </c>
      <c r="T567" s="653"/>
      <c r="U567" s="654" t="str">
        <f>IFERROR(IF(AG567&lt;&gt;"",Q567*VLOOKUP(N567,'【参考】数式用'!$AG$2:$AL$50,MATCH(P567,'【参考】数式用'!$AI$4:$AL$4,0)+2,0), ""), "")</f>
        <v/>
      </c>
      <c r="V567" s="655"/>
      <c r="W567" s="656"/>
      <c r="X567" s="41"/>
      <c r="Y567" s="657"/>
      <c r="Z567" s="658"/>
      <c r="AA567" s="654" t="str">
        <f>IFERROR(IF(Y567="ー", "", ROUNDDOWN(Z567*VLOOKUP(N567,'【参考】数式用'!$AR$2:$AW$50,MATCH(Y567,'【参考】数式用'!$AT$4:$AW$4)+2,FALSE)*0.5, 0)), "")</f>
        <v/>
      </c>
      <c r="AB567" s="659"/>
      <c r="AC567" s="651" t="str">
        <f>IFERROR(IF(AG567&lt;&gt;"",Z567*VLOOKUP(N567,'【参考】数式用'!$AG$2:$AL$50,MATCH(Y567,'【参考】数式用'!$AI$4:$AL$4,0)+2,0), ""), "")</f>
        <v/>
      </c>
      <c r="AD567" s="56"/>
      <c r="AE567" s="660"/>
      <c r="AF567" s="661"/>
      <c r="AG567" s="618" t="str">
        <f>IFERROR(VLOOKUP(O567, '【参考】数式用'!$AY$5:$AY$13, 1, FALSE), "")</f>
        <v/>
      </c>
      <c r="AH567" s="619" t="str">
        <f>IFERROR(VLOOKUP(N567, '【参考】数式用'!$BA$2:$BB$50, 2, FALSE), "")</f>
        <v/>
      </c>
      <c r="AI567" s="620" t="str">
        <f t="shared" si="1"/>
        <v/>
      </c>
      <c r="AJ567" s="621" t="str">
        <f t="shared" si="2"/>
        <v/>
      </c>
      <c r="AK567" s="622"/>
      <c r="AL567" s="622"/>
      <c r="AM567" s="514"/>
      <c r="AN567" s="514"/>
      <c r="AO567" s="514"/>
      <c r="AP567" s="514"/>
      <c r="AQ567" s="514"/>
      <c r="AR567" s="514"/>
      <c r="AS567" s="514"/>
      <c r="AT567" s="514"/>
      <c r="AU567" s="2"/>
      <c r="AV567" s="2"/>
      <c r="AW567" s="2"/>
      <c r="AX567" s="2"/>
      <c r="AY567" s="2"/>
      <c r="AZ567" s="2"/>
    </row>
    <row r="568" ht="30.0" customHeight="1">
      <c r="A568" s="645">
        <v>555.0</v>
      </c>
      <c r="B568" s="646" t="str">
        <f>IF('基本情報入力シート'!C593="","",'基本情報入力シート'!C593)</f>
        <v/>
      </c>
      <c r="C568" s="40"/>
      <c r="D568" s="40"/>
      <c r="E568" s="40"/>
      <c r="F568" s="40"/>
      <c r="G568" s="40"/>
      <c r="H568" s="40"/>
      <c r="I568" s="56"/>
      <c r="J568" s="647" t="str">
        <f>IF('基本情報入力シート'!M593="","",'基本情報入力シート'!M593)</f>
        <v/>
      </c>
      <c r="K568" s="647" t="str">
        <f>IF('基本情報入力シート'!R593="","",'基本情報入力シート'!R593)</f>
        <v/>
      </c>
      <c r="L568" s="647" t="str">
        <f>IF('基本情報入力シート'!W593="","",'基本情報入力シート'!W593)</f>
        <v/>
      </c>
      <c r="M568" s="647" t="str">
        <f>IF('基本情報入力シート'!X593="","",'基本情報入力シート'!X593)</f>
        <v/>
      </c>
      <c r="N568" s="648" t="str">
        <f>IF('基本情報入力シート'!Y593="","",'基本情報入力シート'!Y593)</f>
        <v/>
      </c>
      <c r="O568" s="649"/>
      <c r="P568" s="650"/>
      <c r="Q568" s="651"/>
      <c r="R568" s="56"/>
      <c r="S568" s="652" t="str">
        <f>IFERROR(ROUNDDOWN(Q568*VLOOKUP(N568,'【参考】数式用'!$AR$2:$AW$50,MATCH(P568,'【参考】数式用'!$AT$4:$AW$4)+2,FALSE)*0.5, 0), "")</f>
        <v/>
      </c>
      <c r="T568" s="653"/>
      <c r="U568" s="654" t="str">
        <f>IFERROR(IF(AG568&lt;&gt;"",Q568*VLOOKUP(N568,'【参考】数式用'!$AG$2:$AL$50,MATCH(P568,'【参考】数式用'!$AI$4:$AL$4,0)+2,0), ""), "")</f>
        <v/>
      </c>
      <c r="V568" s="655"/>
      <c r="W568" s="656"/>
      <c r="X568" s="41"/>
      <c r="Y568" s="657"/>
      <c r="Z568" s="658"/>
      <c r="AA568" s="654" t="str">
        <f>IFERROR(IF(Y568="ー", "", ROUNDDOWN(Z568*VLOOKUP(N568,'【参考】数式用'!$AR$2:$AW$50,MATCH(Y568,'【参考】数式用'!$AT$4:$AW$4)+2,FALSE)*0.5, 0)), "")</f>
        <v/>
      </c>
      <c r="AB568" s="659"/>
      <c r="AC568" s="651" t="str">
        <f>IFERROR(IF(AG568&lt;&gt;"",Z568*VLOOKUP(N568,'【参考】数式用'!$AG$2:$AL$50,MATCH(Y568,'【参考】数式用'!$AI$4:$AL$4,0)+2,0), ""), "")</f>
        <v/>
      </c>
      <c r="AD568" s="56"/>
      <c r="AE568" s="660"/>
      <c r="AF568" s="661"/>
      <c r="AG568" s="618" t="str">
        <f>IFERROR(VLOOKUP(O568, '【参考】数式用'!$AY$5:$AY$13, 1, FALSE), "")</f>
        <v/>
      </c>
      <c r="AH568" s="619" t="str">
        <f>IFERROR(VLOOKUP(N568, '【参考】数式用'!$BA$2:$BB$50, 2, FALSE), "")</f>
        <v/>
      </c>
      <c r="AI568" s="620" t="str">
        <f t="shared" si="1"/>
        <v/>
      </c>
      <c r="AJ568" s="621" t="str">
        <f t="shared" si="2"/>
        <v/>
      </c>
      <c r="AK568" s="622"/>
      <c r="AL568" s="622"/>
      <c r="AM568" s="514"/>
      <c r="AN568" s="514"/>
      <c r="AO568" s="514"/>
      <c r="AP568" s="514"/>
      <c r="AQ568" s="514"/>
      <c r="AR568" s="514"/>
      <c r="AS568" s="514"/>
      <c r="AT568" s="514"/>
      <c r="AU568" s="2"/>
      <c r="AV568" s="2"/>
      <c r="AW568" s="2"/>
      <c r="AX568" s="2"/>
      <c r="AY568" s="2"/>
      <c r="AZ568" s="2"/>
    </row>
    <row r="569" ht="30.0" customHeight="1">
      <c r="A569" s="645">
        <v>556.0</v>
      </c>
      <c r="B569" s="646" t="str">
        <f>IF('基本情報入力シート'!C594="","",'基本情報入力シート'!C594)</f>
        <v/>
      </c>
      <c r="C569" s="40"/>
      <c r="D569" s="40"/>
      <c r="E569" s="40"/>
      <c r="F569" s="40"/>
      <c r="G569" s="40"/>
      <c r="H569" s="40"/>
      <c r="I569" s="56"/>
      <c r="J569" s="647" t="str">
        <f>IF('基本情報入力シート'!M594="","",'基本情報入力シート'!M594)</f>
        <v/>
      </c>
      <c r="K569" s="647" t="str">
        <f>IF('基本情報入力シート'!R594="","",'基本情報入力シート'!R594)</f>
        <v/>
      </c>
      <c r="L569" s="647" t="str">
        <f>IF('基本情報入力シート'!W594="","",'基本情報入力シート'!W594)</f>
        <v/>
      </c>
      <c r="M569" s="647" t="str">
        <f>IF('基本情報入力シート'!X594="","",'基本情報入力シート'!X594)</f>
        <v/>
      </c>
      <c r="N569" s="648" t="str">
        <f>IF('基本情報入力シート'!Y594="","",'基本情報入力シート'!Y594)</f>
        <v/>
      </c>
      <c r="O569" s="649"/>
      <c r="P569" s="650"/>
      <c r="Q569" s="651"/>
      <c r="R569" s="56"/>
      <c r="S569" s="652" t="str">
        <f>IFERROR(ROUNDDOWN(Q569*VLOOKUP(N569,'【参考】数式用'!$AR$2:$AW$50,MATCH(P569,'【参考】数式用'!$AT$4:$AW$4)+2,FALSE)*0.5, 0), "")</f>
        <v/>
      </c>
      <c r="T569" s="653"/>
      <c r="U569" s="654" t="str">
        <f>IFERROR(IF(AG569&lt;&gt;"",Q569*VLOOKUP(N569,'【参考】数式用'!$AG$2:$AL$50,MATCH(P569,'【参考】数式用'!$AI$4:$AL$4,0)+2,0), ""), "")</f>
        <v/>
      </c>
      <c r="V569" s="655"/>
      <c r="W569" s="656"/>
      <c r="X569" s="41"/>
      <c r="Y569" s="657"/>
      <c r="Z569" s="658"/>
      <c r="AA569" s="654" t="str">
        <f>IFERROR(IF(Y569="ー", "", ROUNDDOWN(Z569*VLOOKUP(N569,'【参考】数式用'!$AR$2:$AW$50,MATCH(Y569,'【参考】数式用'!$AT$4:$AW$4)+2,FALSE)*0.5, 0)), "")</f>
        <v/>
      </c>
      <c r="AB569" s="659"/>
      <c r="AC569" s="651" t="str">
        <f>IFERROR(IF(AG569&lt;&gt;"",Z569*VLOOKUP(N569,'【参考】数式用'!$AG$2:$AL$50,MATCH(Y569,'【参考】数式用'!$AI$4:$AL$4,0)+2,0), ""), "")</f>
        <v/>
      </c>
      <c r="AD569" s="56"/>
      <c r="AE569" s="660"/>
      <c r="AF569" s="661"/>
      <c r="AG569" s="618" t="str">
        <f>IFERROR(VLOOKUP(O569, '【参考】数式用'!$AY$5:$AY$13, 1, FALSE), "")</f>
        <v/>
      </c>
      <c r="AH569" s="619" t="str">
        <f>IFERROR(VLOOKUP(N569, '【参考】数式用'!$BA$2:$BB$50, 2, FALSE), "")</f>
        <v/>
      </c>
      <c r="AI569" s="620" t="str">
        <f t="shared" si="1"/>
        <v/>
      </c>
      <c r="AJ569" s="621" t="str">
        <f t="shared" si="2"/>
        <v/>
      </c>
      <c r="AK569" s="622"/>
      <c r="AL569" s="622"/>
      <c r="AM569" s="514"/>
      <c r="AN569" s="514"/>
      <c r="AO569" s="514"/>
      <c r="AP569" s="514"/>
      <c r="AQ569" s="514"/>
      <c r="AR569" s="514"/>
      <c r="AS569" s="514"/>
      <c r="AT569" s="514"/>
      <c r="AU569" s="2"/>
      <c r="AV569" s="2"/>
      <c r="AW569" s="2"/>
      <c r="AX569" s="2"/>
      <c r="AY569" s="2"/>
      <c r="AZ569" s="2"/>
    </row>
    <row r="570" ht="30.0" customHeight="1">
      <c r="A570" s="645">
        <v>557.0</v>
      </c>
      <c r="B570" s="646" t="str">
        <f>IF('基本情報入力シート'!C595="","",'基本情報入力シート'!C595)</f>
        <v/>
      </c>
      <c r="C570" s="40"/>
      <c r="D570" s="40"/>
      <c r="E570" s="40"/>
      <c r="F570" s="40"/>
      <c r="G570" s="40"/>
      <c r="H570" s="40"/>
      <c r="I570" s="56"/>
      <c r="J570" s="647" t="str">
        <f>IF('基本情報入力シート'!M595="","",'基本情報入力シート'!M595)</f>
        <v/>
      </c>
      <c r="K570" s="647" t="str">
        <f>IF('基本情報入力シート'!R595="","",'基本情報入力シート'!R595)</f>
        <v/>
      </c>
      <c r="L570" s="647" t="str">
        <f>IF('基本情報入力シート'!W595="","",'基本情報入力シート'!W595)</f>
        <v/>
      </c>
      <c r="M570" s="647" t="str">
        <f>IF('基本情報入力シート'!X595="","",'基本情報入力シート'!X595)</f>
        <v/>
      </c>
      <c r="N570" s="648" t="str">
        <f>IF('基本情報入力シート'!Y595="","",'基本情報入力シート'!Y595)</f>
        <v/>
      </c>
      <c r="O570" s="649"/>
      <c r="P570" s="650"/>
      <c r="Q570" s="651"/>
      <c r="R570" s="56"/>
      <c r="S570" s="652" t="str">
        <f>IFERROR(ROUNDDOWN(Q570*VLOOKUP(N570,'【参考】数式用'!$AR$2:$AW$50,MATCH(P570,'【参考】数式用'!$AT$4:$AW$4)+2,FALSE)*0.5, 0), "")</f>
        <v/>
      </c>
      <c r="T570" s="653"/>
      <c r="U570" s="654" t="str">
        <f>IFERROR(IF(AG570&lt;&gt;"",Q570*VLOOKUP(N570,'【参考】数式用'!$AG$2:$AL$50,MATCH(P570,'【参考】数式用'!$AI$4:$AL$4,0)+2,0), ""), "")</f>
        <v/>
      </c>
      <c r="V570" s="655"/>
      <c r="W570" s="656"/>
      <c r="X570" s="41"/>
      <c r="Y570" s="657"/>
      <c r="Z570" s="658"/>
      <c r="AA570" s="654" t="str">
        <f>IFERROR(IF(Y570="ー", "", ROUNDDOWN(Z570*VLOOKUP(N570,'【参考】数式用'!$AR$2:$AW$50,MATCH(Y570,'【参考】数式用'!$AT$4:$AW$4)+2,FALSE)*0.5, 0)), "")</f>
        <v/>
      </c>
      <c r="AB570" s="659"/>
      <c r="AC570" s="651" t="str">
        <f>IFERROR(IF(AG570&lt;&gt;"",Z570*VLOOKUP(N570,'【参考】数式用'!$AG$2:$AL$50,MATCH(Y570,'【参考】数式用'!$AI$4:$AL$4,0)+2,0), ""), "")</f>
        <v/>
      </c>
      <c r="AD570" s="56"/>
      <c r="AE570" s="660"/>
      <c r="AF570" s="661"/>
      <c r="AG570" s="618" t="str">
        <f>IFERROR(VLOOKUP(O570, '【参考】数式用'!$AY$5:$AY$13, 1, FALSE), "")</f>
        <v/>
      </c>
      <c r="AH570" s="619" t="str">
        <f>IFERROR(VLOOKUP(N570, '【参考】数式用'!$BA$2:$BB$50, 2, FALSE), "")</f>
        <v/>
      </c>
      <c r="AI570" s="620" t="str">
        <f t="shared" si="1"/>
        <v/>
      </c>
      <c r="AJ570" s="621" t="str">
        <f t="shared" si="2"/>
        <v/>
      </c>
      <c r="AK570" s="622"/>
      <c r="AL570" s="622"/>
      <c r="AM570" s="514"/>
      <c r="AN570" s="514"/>
      <c r="AO570" s="514"/>
      <c r="AP570" s="514"/>
      <c r="AQ570" s="514"/>
      <c r="AR570" s="514"/>
      <c r="AS570" s="514"/>
      <c r="AT570" s="514"/>
      <c r="AU570" s="2"/>
      <c r="AV570" s="2"/>
      <c r="AW570" s="2"/>
      <c r="AX570" s="2"/>
      <c r="AY570" s="2"/>
      <c r="AZ570" s="2"/>
    </row>
    <row r="571" ht="30.0" customHeight="1">
      <c r="A571" s="645">
        <v>558.0</v>
      </c>
      <c r="B571" s="646" t="str">
        <f>IF('基本情報入力シート'!C596="","",'基本情報入力シート'!C596)</f>
        <v/>
      </c>
      <c r="C571" s="40"/>
      <c r="D571" s="40"/>
      <c r="E571" s="40"/>
      <c r="F571" s="40"/>
      <c r="G571" s="40"/>
      <c r="H571" s="40"/>
      <c r="I571" s="56"/>
      <c r="J571" s="647" t="str">
        <f>IF('基本情報入力シート'!M596="","",'基本情報入力シート'!M596)</f>
        <v/>
      </c>
      <c r="K571" s="647" t="str">
        <f>IF('基本情報入力シート'!R596="","",'基本情報入力シート'!R596)</f>
        <v/>
      </c>
      <c r="L571" s="647" t="str">
        <f>IF('基本情報入力シート'!W596="","",'基本情報入力シート'!W596)</f>
        <v/>
      </c>
      <c r="M571" s="647" t="str">
        <f>IF('基本情報入力シート'!X596="","",'基本情報入力シート'!X596)</f>
        <v/>
      </c>
      <c r="N571" s="648" t="str">
        <f>IF('基本情報入力シート'!Y596="","",'基本情報入力シート'!Y596)</f>
        <v/>
      </c>
      <c r="O571" s="649"/>
      <c r="P571" s="650"/>
      <c r="Q571" s="651"/>
      <c r="R571" s="56"/>
      <c r="S571" s="652" t="str">
        <f>IFERROR(ROUNDDOWN(Q571*VLOOKUP(N571,'【参考】数式用'!$AR$2:$AW$50,MATCH(P571,'【参考】数式用'!$AT$4:$AW$4)+2,FALSE)*0.5, 0), "")</f>
        <v/>
      </c>
      <c r="T571" s="653"/>
      <c r="U571" s="654" t="str">
        <f>IFERROR(IF(AG571&lt;&gt;"",Q571*VLOOKUP(N571,'【参考】数式用'!$AG$2:$AL$50,MATCH(P571,'【参考】数式用'!$AI$4:$AL$4,0)+2,0), ""), "")</f>
        <v/>
      </c>
      <c r="V571" s="655"/>
      <c r="W571" s="656"/>
      <c r="X571" s="41"/>
      <c r="Y571" s="657"/>
      <c r="Z571" s="658"/>
      <c r="AA571" s="654" t="str">
        <f>IFERROR(IF(Y571="ー", "", ROUNDDOWN(Z571*VLOOKUP(N571,'【参考】数式用'!$AR$2:$AW$50,MATCH(Y571,'【参考】数式用'!$AT$4:$AW$4)+2,FALSE)*0.5, 0)), "")</f>
        <v/>
      </c>
      <c r="AB571" s="659"/>
      <c r="AC571" s="651" t="str">
        <f>IFERROR(IF(AG571&lt;&gt;"",Z571*VLOOKUP(N571,'【参考】数式用'!$AG$2:$AL$50,MATCH(Y571,'【参考】数式用'!$AI$4:$AL$4,0)+2,0), ""), "")</f>
        <v/>
      </c>
      <c r="AD571" s="56"/>
      <c r="AE571" s="660"/>
      <c r="AF571" s="661"/>
      <c r="AG571" s="618" t="str">
        <f>IFERROR(VLOOKUP(O571, '【参考】数式用'!$AY$5:$AY$13, 1, FALSE), "")</f>
        <v/>
      </c>
      <c r="AH571" s="619" t="str">
        <f>IFERROR(VLOOKUP(N571, '【参考】数式用'!$BA$2:$BB$50, 2, FALSE), "")</f>
        <v/>
      </c>
      <c r="AI571" s="620" t="str">
        <f t="shared" si="1"/>
        <v/>
      </c>
      <c r="AJ571" s="621" t="str">
        <f t="shared" si="2"/>
        <v/>
      </c>
      <c r="AK571" s="622"/>
      <c r="AL571" s="622"/>
      <c r="AM571" s="514"/>
      <c r="AN571" s="514"/>
      <c r="AO571" s="514"/>
      <c r="AP571" s="514"/>
      <c r="AQ571" s="514"/>
      <c r="AR571" s="514"/>
      <c r="AS571" s="514"/>
      <c r="AT571" s="514"/>
      <c r="AU571" s="2"/>
      <c r="AV571" s="2"/>
      <c r="AW571" s="2"/>
      <c r="AX571" s="2"/>
      <c r="AY571" s="2"/>
      <c r="AZ571" s="2"/>
    </row>
    <row r="572" ht="30.0" customHeight="1">
      <c r="A572" s="645">
        <v>559.0</v>
      </c>
      <c r="B572" s="646" t="str">
        <f>IF('基本情報入力シート'!C597="","",'基本情報入力シート'!C597)</f>
        <v/>
      </c>
      <c r="C572" s="40"/>
      <c r="D572" s="40"/>
      <c r="E572" s="40"/>
      <c r="F572" s="40"/>
      <c r="G572" s="40"/>
      <c r="H572" s="40"/>
      <c r="I572" s="56"/>
      <c r="J572" s="647" t="str">
        <f>IF('基本情報入力シート'!M597="","",'基本情報入力シート'!M597)</f>
        <v/>
      </c>
      <c r="K572" s="647" t="str">
        <f>IF('基本情報入力シート'!R597="","",'基本情報入力シート'!R597)</f>
        <v/>
      </c>
      <c r="L572" s="647" t="str">
        <f>IF('基本情報入力シート'!W597="","",'基本情報入力シート'!W597)</f>
        <v/>
      </c>
      <c r="M572" s="647" t="str">
        <f>IF('基本情報入力シート'!X597="","",'基本情報入力シート'!X597)</f>
        <v/>
      </c>
      <c r="N572" s="648" t="str">
        <f>IF('基本情報入力シート'!Y597="","",'基本情報入力シート'!Y597)</f>
        <v/>
      </c>
      <c r="O572" s="649"/>
      <c r="P572" s="650"/>
      <c r="Q572" s="651"/>
      <c r="R572" s="56"/>
      <c r="S572" s="652" t="str">
        <f>IFERROR(ROUNDDOWN(Q572*VLOOKUP(N572,'【参考】数式用'!$AR$2:$AW$50,MATCH(P572,'【参考】数式用'!$AT$4:$AW$4)+2,FALSE)*0.5, 0), "")</f>
        <v/>
      </c>
      <c r="T572" s="653"/>
      <c r="U572" s="654" t="str">
        <f>IFERROR(IF(AG572&lt;&gt;"",Q572*VLOOKUP(N572,'【参考】数式用'!$AG$2:$AL$50,MATCH(P572,'【参考】数式用'!$AI$4:$AL$4,0)+2,0), ""), "")</f>
        <v/>
      </c>
      <c r="V572" s="655"/>
      <c r="W572" s="656"/>
      <c r="X572" s="41"/>
      <c r="Y572" s="657"/>
      <c r="Z572" s="658"/>
      <c r="AA572" s="654" t="str">
        <f>IFERROR(IF(Y572="ー", "", ROUNDDOWN(Z572*VLOOKUP(N572,'【参考】数式用'!$AR$2:$AW$50,MATCH(Y572,'【参考】数式用'!$AT$4:$AW$4)+2,FALSE)*0.5, 0)), "")</f>
        <v/>
      </c>
      <c r="AB572" s="659"/>
      <c r="AC572" s="651" t="str">
        <f>IFERROR(IF(AG572&lt;&gt;"",Z572*VLOOKUP(N572,'【参考】数式用'!$AG$2:$AL$50,MATCH(Y572,'【参考】数式用'!$AI$4:$AL$4,0)+2,0), ""), "")</f>
        <v/>
      </c>
      <c r="AD572" s="56"/>
      <c r="AE572" s="660"/>
      <c r="AF572" s="661"/>
      <c r="AG572" s="618" t="str">
        <f>IFERROR(VLOOKUP(O572, '【参考】数式用'!$AY$5:$AY$13, 1, FALSE), "")</f>
        <v/>
      </c>
      <c r="AH572" s="619" t="str">
        <f>IFERROR(VLOOKUP(N572, '【参考】数式用'!$BA$2:$BB$50, 2, FALSE), "")</f>
        <v/>
      </c>
      <c r="AI572" s="620" t="str">
        <f t="shared" si="1"/>
        <v/>
      </c>
      <c r="AJ572" s="621" t="str">
        <f t="shared" si="2"/>
        <v/>
      </c>
      <c r="AK572" s="622"/>
      <c r="AL572" s="622"/>
      <c r="AM572" s="514"/>
      <c r="AN572" s="514"/>
      <c r="AO572" s="514"/>
      <c r="AP572" s="514"/>
      <c r="AQ572" s="514"/>
      <c r="AR572" s="514"/>
      <c r="AS572" s="514"/>
      <c r="AT572" s="514"/>
      <c r="AU572" s="2"/>
      <c r="AV572" s="2"/>
      <c r="AW572" s="2"/>
      <c r="AX572" s="2"/>
      <c r="AY572" s="2"/>
      <c r="AZ572" s="2"/>
    </row>
    <row r="573" ht="30.0" customHeight="1">
      <c r="A573" s="645">
        <v>560.0</v>
      </c>
      <c r="B573" s="646" t="str">
        <f>IF('基本情報入力シート'!C598="","",'基本情報入力シート'!C598)</f>
        <v/>
      </c>
      <c r="C573" s="40"/>
      <c r="D573" s="40"/>
      <c r="E573" s="40"/>
      <c r="F573" s="40"/>
      <c r="G573" s="40"/>
      <c r="H573" s="40"/>
      <c r="I573" s="56"/>
      <c r="J573" s="647" t="str">
        <f>IF('基本情報入力シート'!M598="","",'基本情報入力シート'!M598)</f>
        <v/>
      </c>
      <c r="K573" s="647" t="str">
        <f>IF('基本情報入力シート'!R598="","",'基本情報入力シート'!R598)</f>
        <v/>
      </c>
      <c r="L573" s="647" t="str">
        <f>IF('基本情報入力シート'!W598="","",'基本情報入力シート'!W598)</f>
        <v/>
      </c>
      <c r="M573" s="647" t="str">
        <f>IF('基本情報入力シート'!X598="","",'基本情報入力シート'!X598)</f>
        <v/>
      </c>
      <c r="N573" s="648" t="str">
        <f>IF('基本情報入力シート'!Y598="","",'基本情報入力シート'!Y598)</f>
        <v/>
      </c>
      <c r="O573" s="649"/>
      <c r="P573" s="650"/>
      <c r="Q573" s="651"/>
      <c r="R573" s="56"/>
      <c r="S573" s="652" t="str">
        <f>IFERROR(ROUNDDOWN(Q573*VLOOKUP(N573,'【参考】数式用'!$AR$2:$AW$50,MATCH(P573,'【参考】数式用'!$AT$4:$AW$4)+2,FALSE)*0.5, 0), "")</f>
        <v/>
      </c>
      <c r="T573" s="653"/>
      <c r="U573" s="654" t="str">
        <f>IFERROR(IF(AG573&lt;&gt;"",Q573*VLOOKUP(N573,'【参考】数式用'!$AG$2:$AL$50,MATCH(P573,'【参考】数式用'!$AI$4:$AL$4,0)+2,0), ""), "")</f>
        <v/>
      </c>
      <c r="V573" s="655"/>
      <c r="W573" s="656"/>
      <c r="X573" s="41"/>
      <c r="Y573" s="657"/>
      <c r="Z573" s="658"/>
      <c r="AA573" s="654" t="str">
        <f>IFERROR(IF(Y573="ー", "", ROUNDDOWN(Z573*VLOOKUP(N573,'【参考】数式用'!$AR$2:$AW$50,MATCH(Y573,'【参考】数式用'!$AT$4:$AW$4)+2,FALSE)*0.5, 0)), "")</f>
        <v/>
      </c>
      <c r="AB573" s="659"/>
      <c r="AC573" s="651" t="str">
        <f>IFERROR(IF(AG573&lt;&gt;"",Z573*VLOOKUP(N573,'【参考】数式用'!$AG$2:$AL$50,MATCH(Y573,'【参考】数式用'!$AI$4:$AL$4,0)+2,0), ""), "")</f>
        <v/>
      </c>
      <c r="AD573" s="56"/>
      <c r="AE573" s="660"/>
      <c r="AF573" s="661"/>
      <c r="AG573" s="618" t="str">
        <f>IFERROR(VLOOKUP(O573, '【参考】数式用'!$AY$5:$AY$13, 1, FALSE), "")</f>
        <v/>
      </c>
      <c r="AH573" s="619" t="str">
        <f>IFERROR(VLOOKUP(N573, '【参考】数式用'!$BA$2:$BB$50, 2, FALSE), "")</f>
        <v/>
      </c>
      <c r="AI573" s="620" t="str">
        <f t="shared" si="1"/>
        <v/>
      </c>
      <c r="AJ573" s="621" t="str">
        <f t="shared" si="2"/>
        <v/>
      </c>
      <c r="AK573" s="622"/>
      <c r="AL573" s="622"/>
      <c r="AM573" s="514"/>
      <c r="AN573" s="514"/>
      <c r="AO573" s="514"/>
      <c r="AP573" s="514"/>
      <c r="AQ573" s="514"/>
      <c r="AR573" s="514"/>
      <c r="AS573" s="514"/>
      <c r="AT573" s="514"/>
      <c r="AU573" s="2"/>
      <c r="AV573" s="2"/>
      <c r="AW573" s="2"/>
      <c r="AX573" s="2"/>
      <c r="AY573" s="2"/>
      <c r="AZ573" s="2"/>
    </row>
    <row r="574" ht="30.0" customHeight="1">
      <c r="A574" s="645">
        <v>561.0</v>
      </c>
      <c r="B574" s="646" t="str">
        <f>IF('基本情報入力シート'!C599="","",'基本情報入力シート'!C599)</f>
        <v/>
      </c>
      <c r="C574" s="40"/>
      <c r="D574" s="40"/>
      <c r="E574" s="40"/>
      <c r="F574" s="40"/>
      <c r="G574" s="40"/>
      <c r="H574" s="40"/>
      <c r="I574" s="56"/>
      <c r="J574" s="647" t="str">
        <f>IF('基本情報入力シート'!M599="","",'基本情報入力シート'!M599)</f>
        <v/>
      </c>
      <c r="K574" s="647" t="str">
        <f>IF('基本情報入力シート'!R599="","",'基本情報入力シート'!R599)</f>
        <v/>
      </c>
      <c r="L574" s="647" t="str">
        <f>IF('基本情報入力シート'!W599="","",'基本情報入力シート'!W599)</f>
        <v/>
      </c>
      <c r="M574" s="647" t="str">
        <f>IF('基本情報入力シート'!X599="","",'基本情報入力シート'!X599)</f>
        <v/>
      </c>
      <c r="N574" s="648" t="str">
        <f>IF('基本情報入力シート'!Y599="","",'基本情報入力シート'!Y599)</f>
        <v/>
      </c>
      <c r="O574" s="649"/>
      <c r="P574" s="650"/>
      <c r="Q574" s="651"/>
      <c r="R574" s="56"/>
      <c r="S574" s="652" t="str">
        <f>IFERROR(ROUNDDOWN(Q574*VLOOKUP(N574,'【参考】数式用'!$AR$2:$AW$50,MATCH(P574,'【参考】数式用'!$AT$4:$AW$4)+2,FALSE)*0.5, 0), "")</f>
        <v/>
      </c>
      <c r="T574" s="653"/>
      <c r="U574" s="654" t="str">
        <f>IFERROR(IF(AG574&lt;&gt;"",Q574*VLOOKUP(N574,'【参考】数式用'!$AG$2:$AL$50,MATCH(P574,'【参考】数式用'!$AI$4:$AL$4,0)+2,0), ""), "")</f>
        <v/>
      </c>
      <c r="V574" s="655"/>
      <c r="W574" s="656"/>
      <c r="X574" s="41"/>
      <c r="Y574" s="657"/>
      <c r="Z574" s="658"/>
      <c r="AA574" s="654" t="str">
        <f>IFERROR(IF(Y574="ー", "", ROUNDDOWN(Z574*VLOOKUP(N574,'【参考】数式用'!$AR$2:$AW$50,MATCH(Y574,'【参考】数式用'!$AT$4:$AW$4)+2,FALSE)*0.5, 0)), "")</f>
        <v/>
      </c>
      <c r="AB574" s="659"/>
      <c r="AC574" s="651" t="str">
        <f>IFERROR(IF(AG574&lt;&gt;"",Z574*VLOOKUP(N574,'【参考】数式用'!$AG$2:$AL$50,MATCH(Y574,'【参考】数式用'!$AI$4:$AL$4,0)+2,0), ""), "")</f>
        <v/>
      </c>
      <c r="AD574" s="56"/>
      <c r="AE574" s="660"/>
      <c r="AF574" s="661"/>
      <c r="AG574" s="618" t="str">
        <f>IFERROR(VLOOKUP(O574, '【参考】数式用'!$AY$5:$AY$13, 1, FALSE), "")</f>
        <v/>
      </c>
      <c r="AH574" s="619" t="str">
        <f>IFERROR(VLOOKUP(N574, '【参考】数式用'!$BA$2:$BB$50, 2, FALSE), "")</f>
        <v/>
      </c>
      <c r="AI574" s="620" t="str">
        <f t="shared" si="1"/>
        <v/>
      </c>
      <c r="AJ574" s="621" t="str">
        <f t="shared" si="2"/>
        <v/>
      </c>
      <c r="AK574" s="622"/>
      <c r="AL574" s="622"/>
      <c r="AM574" s="514"/>
      <c r="AN574" s="514"/>
      <c r="AO574" s="514"/>
      <c r="AP574" s="514"/>
      <c r="AQ574" s="514"/>
      <c r="AR574" s="514"/>
      <c r="AS574" s="514"/>
      <c r="AT574" s="514"/>
      <c r="AU574" s="2"/>
      <c r="AV574" s="2"/>
      <c r="AW574" s="2"/>
      <c r="AX574" s="2"/>
      <c r="AY574" s="2"/>
      <c r="AZ574" s="2"/>
    </row>
    <row r="575" ht="30.0" customHeight="1">
      <c r="A575" s="645">
        <v>562.0</v>
      </c>
      <c r="B575" s="646" t="str">
        <f>IF('基本情報入力シート'!C600="","",'基本情報入力シート'!C600)</f>
        <v/>
      </c>
      <c r="C575" s="40"/>
      <c r="D575" s="40"/>
      <c r="E575" s="40"/>
      <c r="F575" s="40"/>
      <c r="G575" s="40"/>
      <c r="H575" s="40"/>
      <c r="I575" s="56"/>
      <c r="J575" s="647" t="str">
        <f>IF('基本情報入力シート'!M600="","",'基本情報入力シート'!M600)</f>
        <v/>
      </c>
      <c r="K575" s="647" t="str">
        <f>IF('基本情報入力シート'!R600="","",'基本情報入力シート'!R600)</f>
        <v/>
      </c>
      <c r="L575" s="647" t="str">
        <f>IF('基本情報入力シート'!W600="","",'基本情報入力シート'!W600)</f>
        <v/>
      </c>
      <c r="M575" s="647" t="str">
        <f>IF('基本情報入力シート'!X600="","",'基本情報入力シート'!X600)</f>
        <v/>
      </c>
      <c r="N575" s="648" t="str">
        <f>IF('基本情報入力シート'!Y600="","",'基本情報入力シート'!Y600)</f>
        <v/>
      </c>
      <c r="O575" s="649"/>
      <c r="P575" s="650"/>
      <c r="Q575" s="651"/>
      <c r="R575" s="56"/>
      <c r="S575" s="652" t="str">
        <f>IFERROR(ROUNDDOWN(Q575*VLOOKUP(N575,'【参考】数式用'!$AR$2:$AW$50,MATCH(P575,'【参考】数式用'!$AT$4:$AW$4)+2,FALSE)*0.5, 0), "")</f>
        <v/>
      </c>
      <c r="T575" s="653"/>
      <c r="U575" s="654" t="str">
        <f>IFERROR(IF(AG575&lt;&gt;"",Q575*VLOOKUP(N575,'【参考】数式用'!$AG$2:$AL$50,MATCH(P575,'【参考】数式用'!$AI$4:$AL$4,0)+2,0), ""), "")</f>
        <v/>
      </c>
      <c r="V575" s="655"/>
      <c r="W575" s="656"/>
      <c r="X575" s="41"/>
      <c r="Y575" s="657"/>
      <c r="Z575" s="658"/>
      <c r="AA575" s="654" t="str">
        <f>IFERROR(IF(Y575="ー", "", ROUNDDOWN(Z575*VLOOKUP(N575,'【参考】数式用'!$AR$2:$AW$50,MATCH(Y575,'【参考】数式用'!$AT$4:$AW$4)+2,FALSE)*0.5, 0)), "")</f>
        <v/>
      </c>
      <c r="AB575" s="659"/>
      <c r="AC575" s="651" t="str">
        <f>IFERROR(IF(AG575&lt;&gt;"",Z575*VLOOKUP(N575,'【参考】数式用'!$AG$2:$AL$50,MATCH(Y575,'【参考】数式用'!$AI$4:$AL$4,0)+2,0), ""), "")</f>
        <v/>
      </c>
      <c r="AD575" s="56"/>
      <c r="AE575" s="660"/>
      <c r="AF575" s="661"/>
      <c r="AG575" s="618" t="str">
        <f>IFERROR(VLOOKUP(O575, '【参考】数式用'!$AY$5:$AY$13, 1, FALSE), "")</f>
        <v/>
      </c>
      <c r="AH575" s="619" t="str">
        <f>IFERROR(VLOOKUP(N575, '【参考】数式用'!$BA$2:$BB$50, 2, FALSE), "")</f>
        <v/>
      </c>
      <c r="AI575" s="620" t="str">
        <f t="shared" si="1"/>
        <v/>
      </c>
      <c r="AJ575" s="621" t="str">
        <f t="shared" si="2"/>
        <v/>
      </c>
      <c r="AK575" s="622"/>
      <c r="AL575" s="622"/>
      <c r="AM575" s="514"/>
      <c r="AN575" s="514"/>
      <c r="AO575" s="514"/>
      <c r="AP575" s="514"/>
      <c r="AQ575" s="514"/>
      <c r="AR575" s="514"/>
      <c r="AS575" s="514"/>
      <c r="AT575" s="514"/>
      <c r="AU575" s="2"/>
      <c r="AV575" s="2"/>
      <c r="AW575" s="2"/>
      <c r="AX575" s="2"/>
      <c r="AY575" s="2"/>
      <c r="AZ575" s="2"/>
    </row>
    <row r="576" ht="30.0" customHeight="1">
      <c r="A576" s="645">
        <v>563.0</v>
      </c>
      <c r="B576" s="646" t="str">
        <f>IF('基本情報入力シート'!C601="","",'基本情報入力シート'!C601)</f>
        <v/>
      </c>
      <c r="C576" s="40"/>
      <c r="D576" s="40"/>
      <c r="E576" s="40"/>
      <c r="F576" s="40"/>
      <c r="G576" s="40"/>
      <c r="H576" s="40"/>
      <c r="I576" s="56"/>
      <c r="J576" s="647" t="str">
        <f>IF('基本情報入力シート'!M601="","",'基本情報入力シート'!M601)</f>
        <v/>
      </c>
      <c r="K576" s="647" t="str">
        <f>IF('基本情報入力シート'!R601="","",'基本情報入力シート'!R601)</f>
        <v/>
      </c>
      <c r="L576" s="647" t="str">
        <f>IF('基本情報入力シート'!W601="","",'基本情報入力シート'!W601)</f>
        <v/>
      </c>
      <c r="M576" s="647" t="str">
        <f>IF('基本情報入力シート'!X601="","",'基本情報入力シート'!X601)</f>
        <v/>
      </c>
      <c r="N576" s="648" t="str">
        <f>IF('基本情報入力シート'!Y601="","",'基本情報入力シート'!Y601)</f>
        <v/>
      </c>
      <c r="O576" s="649"/>
      <c r="P576" s="650"/>
      <c r="Q576" s="651"/>
      <c r="R576" s="56"/>
      <c r="S576" s="652" t="str">
        <f>IFERROR(ROUNDDOWN(Q576*VLOOKUP(N576,'【参考】数式用'!$AR$2:$AW$50,MATCH(P576,'【参考】数式用'!$AT$4:$AW$4)+2,FALSE)*0.5, 0), "")</f>
        <v/>
      </c>
      <c r="T576" s="653"/>
      <c r="U576" s="654" t="str">
        <f>IFERROR(IF(AG576&lt;&gt;"",Q576*VLOOKUP(N576,'【参考】数式用'!$AG$2:$AL$50,MATCH(P576,'【参考】数式用'!$AI$4:$AL$4,0)+2,0), ""), "")</f>
        <v/>
      </c>
      <c r="V576" s="655"/>
      <c r="W576" s="656"/>
      <c r="X576" s="41"/>
      <c r="Y576" s="657"/>
      <c r="Z576" s="658"/>
      <c r="AA576" s="654" t="str">
        <f>IFERROR(IF(Y576="ー", "", ROUNDDOWN(Z576*VLOOKUP(N576,'【参考】数式用'!$AR$2:$AW$50,MATCH(Y576,'【参考】数式用'!$AT$4:$AW$4)+2,FALSE)*0.5, 0)), "")</f>
        <v/>
      </c>
      <c r="AB576" s="659"/>
      <c r="AC576" s="651" t="str">
        <f>IFERROR(IF(AG576&lt;&gt;"",Z576*VLOOKUP(N576,'【参考】数式用'!$AG$2:$AL$50,MATCH(Y576,'【参考】数式用'!$AI$4:$AL$4,0)+2,0), ""), "")</f>
        <v/>
      </c>
      <c r="AD576" s="56"/>
      <c r="AE576" s="660"/>
      <c r="AF576" s="661"/>
      <c r="AG576" s="618" t="str">
        <f>IFERROR(VLOOKUP(O576, '【参考】数式用'!$AY$5:$AY$13, 1, FALSE), "")</f>
        <v/>
      </c>
      <c r="AH576" s="619" t="str">
        <f>IFERROR(VLOOKUP(N576, '【参考】数式用'!$BA$2:$BB$50, 2, FALSE), "")</f>
        <v/>
      </c>
      <c r="AI576" s="620" t="str">
        <f t="shared" si="1"/>
        <v/>
      </c>
      <c r="AJ576" s="621" t="str">
        <f t="shared" si="2"/>
        <v/>
      </c>
      <c r="AK576" s="622"/>
      <c r="AL576" s="622"/>
      <c r="AM576" s="514"/>
      <c r="AN576" s="514"/>
      <c r="AO576" s="514"/>
      <c r="AP576" s="514"/>
      <c r="AQ576" s="514"/>
      <c r="AR576" s="514"/>
      <c r="AS576" s="514"/>
      <c r="AT576" s="514"/>
      <c r="AU576" s="2"/>
      <c r="AV576" s="2"/>
      <c r="AW576" s="2"/>
      <c r="AX576" s="2"/>
      <c r="AY576" s="2"/>
      <c r="AZ576" s="2"/>
    </row>
    <row r="577" ht="30.0" customHeight="1">
      <c r="A577" s="645">
        <v>564.0</v>
      </c>
      <c r="B577" s="646" t="str">
        <f>IF('基本情報入力シート'!C602="","",'基本情報入力シート'!C602)</f>
        <v/>
      </c>
      <c r="C577" s="40"/>
      <c r="D577" s="40"/>
      <c r="E577" s="40"/>
      <c r="F577" s="40"/>
      <c r="G577" s="40"/>
      <c r="H577" s="40"/>
      <c r="I577" s="56"/>
      <c r="J577" s="647" t="str">
        <f>IF('基本情報入力シート'!M602="","",'基本情報入力シート'!M602)</f>
        <v/>
      </c>
      <c r="K577" s="647" t="str">
        <f>IF('基本情報入力シート'!R602="","",'基本情報入力シート'!R602)</f>
        <v/>
      </c>
      <c r="L577" s="647" t="str">
        <f>IF('基本情報入力シート'!W602="","",'基本情報入力シート'!W602)</f>
        <v/>
      </c>
      <c r="M577" s="647" t="str">
        <f>IF('基本情報入力シート'!X602="","",'基本情報入力シート'!X602)</f>
        <v/>
      </c>
      <c r="N577" s="648" t="str">
        <f>IF('基本情報入力シート'!Y602="","",'基本情報入力シート'!Y602)</f>
        <v/>
      </c>
      <c r="O577" s="649"/>
      <c r="P577" s="650"/>
      <c r="Q577" s="651"/>
      <c r="R577" s="56"/>
      <c r="S577" s="652" t="str">
        <f>IFERROR(ROUNDDOWN(Q577*VLOOKUP(N577,'【参考】数式用'!$AR$2:$AW$50,MATCH(P577,'【参考】数式用'!$AT$4:$AW$4)+2,FALSE)*0.5, 0), "")</f>
        <v/>
      </c>
      <c r="T577" s="653"/>
      <c r="U577" s="654" t="str">
        <f>IFERROR(IF(AG577&lt;&gt;"",Q577*VLOOKUP(N577,'【参考】数式用'!$AG$2:$AL$50,MATCH(P577,'【参考】数式用'!$AI$4:$AL$4,0)+2,0), ""), "")</f>
        <v/>
      </c>
      <c r="V577" s="655"/>
      <c r="W577" s="656"/>
      <c r="X577" s="41"/>
      <c r="Y577" s="657"/>
      <c r="Z577" s="658"/>
      <c r="AA577" s="654" t="str">
        <f>IFERROR(IF(Y577="ー", "", ROUNDDOWN(Z577*VLOOKUP(N577,'【参考】数式用'!$AR$2:$AW$50,MATCH(Y577,'【参考】数式用'!$AT$4:$AW$4)+2,FALSE)*0.5, 0)), "")</f>
        <v/>
      </c>
      <c r="AB577" s="659"/>
      <c r="AC577" s="651" t="str">
        <f>IFERROR(IF(AG577&lt;&gt;"",Z577*VLOOKUP(N577,'【参考】数式用'!$AG$2:$AL$50,MATCH(Y577,'【参考】数式用'!$AI$4:$AL$4,0)+2,0), ""), "")</f>
        <v/>
      </c>
      <c r="AD577" s="56"/>
      <c r="AE577" s="660"/>
      <c r="AF577" s="661"/>
      <c r="AG577" s="618" t="str">
        <f>IFERROR(VLOOKUP(O577, '【参考】数式用'!$AY$5:$AY$13, 1, FALSE), "")</f>
        <v/>
      </c>
      <c r="AH577" s="619" t="str">
        <f>IFERROR(VLOOKUP(N577, '【参考】数式用'!$BA$2:$BB$50, 2, FALSE), "")</f>
        <v/>
      </c>
      <c r="AI577" s="620" t="str">
        <f t="shared" si="1"/>
        <v/>
      </c>
      <c r="AJ577" s="621" t="str">
        <f t="shared" si="2"/>
        <v/>
      </c>
      <c r="AK577" s="622"/>
      <c r="AL577" s="622"/>
      <c r="AM577" s="514"/>
      <c r="AN577" s="514"/>
      <c r="AO577" s="514"/>
      <c r="AP577" s="514"/>
      <c r="AQ577" s="514"/>
      <c r="AR577" s="514"/>
      <c r="AS577" s="514"/>
      <c r="AT577" s="514"/>
      <c r="AU577" s="2"/>
      <c r="AV577" s="2"/>
      <c r="AW577" s="2"/>
      <c r="AX577" s="2"/>
      <c r="AY577" s="2"/>
      <c r="AZ577" s="2"/>
    </row>
    <row r="578" ht="30.0" customHeight="1">
      <c r="A578" s="645">
        <v>565.0</v>
      </c>
      <c r="B578" s="646" t="str">
        <f>IF('基本情報入力シート'!C603="","",'基本情報入力シート'!C603)</f>
        <v/>
      </c>
      <c r="C578" s="40"/>
      <c r="D578" s="40"/>
      <c r="E578" s="40"/>
      <c r="F578" s="40"/>
      <c r="G578" s="40"/>
      <c r="H578" s="40"/>
      <c r="I578" s="56"/>
      <c r="J578" s="647" t="str">
        <f>IF('基本情報入力シート'!M603="","",'基本情報入力シート'!M603)</f>
        <v/>
      </c>
      <c r="K578" s="647" t="str">
        <f>IF('基本情報入力シート'!R603="","",'基本情報入力シート'!R603)</f>
        <v/>
      </c>
      <c r="L578" s="647" t="str">
        <f>IF('基本情報入力シート'!W603="","",'基本情報入力シート'!W603)</f>
        <v/>
      </c>
      <c r="M578" s="647" t="str">
        <f>IF('基本情報入力シート'!X603="","",'基本情報入力シート'!X603)</f>
        <v/>
      </c>
      <c r="N578" s="648" t="str">
        <f>IF('基本情報入力シート'!Y603="","",'基本情報入力シート'!Y603)</f>
        <v/>
      </c>
      <c r="O578" s="649"/>
      <c r="P578" s="650"/>
      <c r="Q578" s="651"/>
      <c r="R578" s="56"/>
      <c r="S578" s="652" t="str">
        <f>IFERROR(ROUNDDOWN(Q578*VLOOKUP(N578,'【参考】数式用'!$AR$2:$AW$50,MATCH(P578,'【参考】数式用'!$AT$4:$AW$4)+2,FALSE)*0.5, 0), "")</f>
        <v/>
      </c>
      <c r="T578" s="653"/>
      <c r="U578" s="654" t="str">
        <f>IFERROR(IF(AG578&lt;&gt;"",Q578*VLOOKUP(N578,'【参考】数式用'!$AG$2:$AL$50,MATCH(P578,'【参考】数式用'!$AI$4:$AL$4,0)+2,0), ""), "")</f>
        <v/>
      </c>
      <c r="V578" s="655"/>
      <c r="W578" s="656"/>
      <c r="X578" s="41"/>
      <c r="Y578" s="657"/>
      <c r="Z578" s="658"/>
      <c r="AA578" s="654" t="str">
        <f>IFERROR(IF(Y578="ー", "", ROUNDDOWN(Z578*VLOOKUP(N578,'【参考】数式用'!$AR$2:$AW$50,MATCH(Y578,'【参考】数式用'!$AT$4:$AW$4)+2,FALSE)*0.5, 0)), "")</f>
        <v/>
      </c>
      <c r="AB578" s="659"/>
      <c r="AC578" s="651" t="str">
        <f>IFERROR(IF(AG578&lt;&gt;"",Z578*VLOOKUP(N578,'【参考】数式用'!$AG$2:$AL$50,MATCH(Y578,'【参考】数式用'!$AI$4:$AL$4,0)+2,0), ""), "")</f>
        <v/>
      </c>
      <c r="AD578" s="56"/>
      <c r="AE578" s="660"/>
      <c r="AF578" s="661"/>
      <c r="AG578" s="618" t="str">
        <f>IFERROR(VLOOKUP(O578, '【参考】数式用'!$AY$5:$AY$13, 1, FALSE), "")</f>
        <v/>
      </c>
      <c r="AH578" s="619" t="str">
        <f>IFERROR(VLOOKUP(N578, '【参考】数式用'!$BA$2:$BB$50, 2, FALSE), "")</f>
        <v/>
      </c>
      <c r="AI578" s="620" t="str">
        <f t="shared" si="1"/>
        <v/>
      </c>
      <c r="AJ578" s="621" t="str">
        <f t="shared" si="2"/>
        <v/>
      </c>
      <c r="AK578" s="622"/>
      <c r="AL578" s="622"/>
      <c r="AM578" s="514"/>
      <c r="AN578" s="514"/>
      <c r="AO578" s="514"/>
      <c r="AP578" s="514"/>
      <c r="AQ578" s="514"/>
      <c r="AR578" s="514"/>
      <c r="AS578" s="514"/>
      <c r="AT578" s="514"/>
      <c r="AU578" s="2"/>
      <c r="AV578" s="2"/>
      <c r="AW578" s="2"/>
      <c r="AX578" s="2"/>
      <c r="AY578" s="2"/>
      <c r="AZ578" s="2"/>
    </row>
    <row r="579" ht="30.0" customHeight="1">
      <c r="A579" s="645">
        <v>566.0</v>
      </c>
      <c r="B579" s="646" t="str">
        <f>IF('基本情報入力シート'!C604="","",'基本情報入力シート'!C604)</f>
        <v/>
      </c>
      <c r="C579" s="40"/>
      <c r="D579" s="40"/>
      <c r="E579" s="40"/>
      <c r="F579" s="40"/>
      <c r="G579" s="40"/>
      <c r="H579" s="40"/>
      <c r="I579" s="56"/>
      <c r="J579" s="647" t="str">
        <f>IF('基本情報入力シート'!M604="","",'基本情報入力シート'!M604)</f>
        <v/>
      </c>
      <c r="K579" s="647" t="str">
        <f>IF('基本情報入力シート'!R604="","",'基本情報入力シート'!R604)</f>
        <v/>
      </c>
      <c r="L579" s="647" t="str">
        <f>IF('基本情報入力シート'!W604="","",'基本情報入力シート'!W604)</f>
        <v/>
      </c>
      <c r="M579" s="647" t="str">
        <f>IF('基本情報入力シート'!X604="","",'基本情報入力シート'!X604)</f>
        <v/>
      </c>
      <c r="N579" s="648" t="str">
        <f>IF('基本情報入力シート'!Y604="","",'基本情報入力シート'!Y604)</f>
        <v/>
      </c>
      <c r="O579" s="649"/>
      <c r="P579" s="650"/>
      <c r="Q579" s="651"/>
      <c r="R579" s="56"/>
      <c r="S579" s="652" t="str">
        <f>IFERROR(ROUNDDOWN(Q579*VLOOKUP(N579,'【参考】数式用'!$AR$2:$AW$50,MATCH(P579,'【参考】数式用'!$AT$4:$AW$4)+2,FALSE)*0.5, 0), "")</f>
        <v/>
      </c>
      <c r="T579" s="653"/>
      <c r="U579" s="654" t="str">
        <f>IFERROR(IF(AG579&lt;&gt;"",Q579*VLOOKUP(N579,'【参考】数式用'!$AG$2:$AL$50,MATCH(P579,'【参考】数式用'!$AI$4:$AL$4,0)+2,0), ""), "")</f>
        <v/>
      </c>
      <c r="V579" s="655"/>
      <c r="W579" s="656"/>
      <c r="X579" s="41"/>
      <c r="Y579" s="657"/>
      <c r="Z579" s="658"/>
      <c r="AA579" s="654" t="str">
        <f>IFERROR(IF(Y579="ー", "", ROUNDDOWN(Z579*VLOOKUP(N579,'【参考】数式用'!$AR$2:$AW$50,MATCH(Y579,'【参考】数式用'!$AT$4:$AW$4)+2,FALSE)*0.5, 0)), "")</f>
        <v/>
      </c>
      <c r="AB579" s="659"/>
      <c r="AC579" s="651" t="str">
        <f>IFERROR(IF(AG579&lt;&gt;"",Z579*VLOOKUP(N579,'【参考】数式用'!$AG$2:$AL$50,MATCH(Y579,'【参考】数式用'!$AI$4:$AL$4,0)+2,0), ""), "")</f>
        <v/>
      </c>
      <c r="AD579" s="56"/>
      <c r="AE579" s="660"/>
      <c r="AF579" s="661"/>
      <c r="AG579" s="618" t="str">
        <f>IFERROR(VLOOKUP(O579, '【参考】数式用'!$AY$5:$AY$13, 1, FALSE), "")</f>
        <v/>
      </c>
      <c r="AH579" s="619" t="str">
        <f>IFERROR(VLOOKUP(N579, '【参考】数式用'!$BA$2:$BB$50, 2, FALSE), "")</f>
        <v/>
      </c>
      <c r="AI579" s="620" t="str">
        <f t="shared" si="1"/>
        <v/>
      </c>
      <c r="AJ579" s="621" t="str">
        <f t="shared" si="2"/>
        <v/>
      </c>
      <c r="AK579" s="622"/>
      <c r="AL579" s="622"/>
      <c r="AM579" s="514"/>
      <c r="AN579" s="514"/>
      <c r="AO579" s="514"/>
      <c r="AP579" s="514"/>
      <c r="AQ579" s="514"/>
      <c r="AR579" s="514"/>
      <c r="AS579" s="514"/>
      <c r="AT579" s="514"/>
      <c r="AU579" s="2"/>
      <c r="AV579" s="2"/>
      <c r="AW579" s="2"/>
      <c r="AX579" s="2"/>
      <c r="AY579" s="2"/>
      <c r="AZ579" s="2"/>
    </row>
    <row r="580" ht="30.0" customHeight="1">
      <c r="A580" s="645">
        <v>567.0</v>
      </c>
      <c r="B580" s="646" t="str">
        <f>IF('基本情報入力シート'!C605="","",'基本情報入力シート'!C605)</f>
        <v/>
      </c>
      <c r="C580" s="40"/>
      <c r="D580" s="40"/>
      <c r="E580" s="40"/>
      <c r="F580" s="40"/>
      <c r="G580" s="40"/>
      <c r="H580" s="40"/>
      <c r="I580" s="56"/>
      <c r="J580" s="647" t="str">
        <f>IF('基本情報入力シート'!M605="","",'基本情報入力シート'!M605)</f>
        <v/>
      </c>
      <c r="K580" s="647" t="str">
        <f>IF('基本情報入力シート'!R605="","",'基本情報入力シート'!R605)</f>
        <v/>
      </c>
      <c r="L580" s="647" t="str">
        <f>IF('基本情報入力シート'!W605="","",'基本情報入力シート'!W605)</f>
        <v/>
      </c>
      <c r="M580" s="647" t="str">
        <f>IF('基本情報入力シート'!X605="","",'基本情報入力シート'!X605)</f>
        <v/>
      </c>
      <c r="N580" s="648" t="str">
        <f>IF('基本情報入力シート'!Y605="","",'基本情報入力シート'!Y605)</f>
        <v/>
      </c>
      <c r="O580" s="649"/>
      <c r="P580" s="650"/>
      <c r="Q580" s="651"/>
      <c r="R580" s="56"/>
      <c r="S580" s="652" t="str">
        <f>IFERROR(ROUNDDOWN(Q580*VLOOKUP(N580,'【参考】数式用'!$AR$2:$AW$50,MATCH(P580,'【参考】数式用'!$AT$4:$AW$4)+2,FALSE)*0.5, 0), "")</f>
        <v/>
      </c>
      <c r="T580" s="653"/>
      <c r="U580" s="654" t="str">
        <f>IFERROR(IF(AG580&lt;&gt;"",Q580*VLOOKUP(N580,'【参考】数式用'!$AG$2:$AL$50,MATCH(P580,'【参考】数式用'!$AI$4:$AL$4,0)+2,0), ""), "")</f>
        <v/>
      </c>
      <c r="V580" s="655"/>
      <c r="W580" s="656"/>
      <c r="X580" s="41"/>
      <c r="Y580" s="657"/>
      <c r="Z580" s="658"/>
      <c r="AA580" s="654" t="str">
        <f>IFERROR(IF(Y580="ー", "", ROUNDDOWN(Z580*VLOOKUP(N580,'【参考】数式用'!$AR$2:$AW$50,MATCH(Y580,'【参考】数式用'!$AT$4:$AW$4)+2,FALSE)*0.5, 0)), "")</f>
        <v/>
      </c>
      <c r="AB580" s="659"/>
      <c r="AC580" s="651" t="str">
        <f>IFERROR(IF(AG580&lt;&gt;"",Z580*VLOOKUP(N580,'【参考】数式用'!$AG$2:$AL$50,MATCH(Y580,'【参考】数式用'!$AI$4:$AL$4,0)+2,0), ""), "")</f>
        <v/>
      </c>
      <c r="AD580" s="56"/>
      <c r="AE580" s="660"/>
      <c r="AF580" s="661"/>
      <c r="AG580" s="618" t="str">
        <f>IFERROR(VLOOKUP(O580, '【参考】数式用'!$AY$5:$AY$13, 1, FALSE), "")</f>
        <v/>
      </c>
      <c r="AH580" s="619" t="str">
        <f>IFERROR(VLOOKUP(N580, '【参考】数式用'!$BA$2:$BB$50, 2, FALSE), "")</f>
        <v/>
      </c>
      <c r="AI580" s="620" t="str">
        <f t="shared" si="1"/>
        <v/>
      </c>
      <c r="AJ580" s="621" t="str">
        <f t="shared" si="2"/>
        <v/>
      </c>
      <c r="AK580" s="622"/>
      <c r="AL580" s="622"/>
      <c r="AM580" s="514"/>
      <c r="AN580" s="514"/>
      <c r="AO580" s="514"/>
      <c r="AP580" s="514"/>
      <c r="AQ580" s="514"/>
      <c r="AR580" s="514"/>
      <c r="AS580" s="514"/>
      <c r="AT580" s="514"/>
      <c r="AU580" s="2"/>
      <c r="AV580" s="2"/>
      <c r="AW580" s="2"/>
      <c r="AX580" s="2"/>
      <c r="AY580" s="2"/>
      <c r="AZ580" s="2"/>
    </row>
    <row r="581" ht="30.0" customHeight="1">
      <c r="A581" s="645">
        <v>568.0</v>
      </c>
      <c r="B581" s="646" t="str">
        <f>IF('基本情報入力シート'!C606="","",'基本情報入力シート'!C606)</f>
        <v/>
      </c>
      <c r="C581" s="40"/>
      <c r="D581" s="40"/>
      <c r="E581" s="40"/>
      <c r="F581" s="40"/>
      <c r="G581" s="40"/>
      <c r="H581" s="40"/>
      <c r="I581" s="56"/>
      <c r="J581" s="647" t="str">
        <f>IF('基本情報入力シート'!M606="","",'基本情報入力シート'!M606)</f>
        <v/>
      </c>
      <c r="K581" s="647" t="str">
        <f>IF('基本情報入力シート'!R606="","",'基本情報入力シート'!R606)</f>
        <v/>
      </c>
      <c r="L581" s="647" t="str">
        <f>IF('基本情報入力シート'!W606="","",'基本情報入力シート'!W606)</f>
        <v/>
      </c>
      <c r="M581" s="647" t="str">
        <f>IF('基本情報入力シート'!X606="","",'基本情報入力シート'!X606)</f>
        <v/>
      </c>
      <c r="N581" s="648" t="str">
        <f>IF('基本情報入力シート'!Y606="","",'基本情報入力シート'!Y606)</f>
        <v/>
      </c>
      <c r="O581" s="649"/>
      <c r="P581" s="650"/>
      <c r="Q581" s="651"/>
      <c r="R581" s="56"/>
      <c r="S581" s="652" t="str">
        <f>IFERROR(ROUNDDOWN(Q581*VLOOKUP(N581,'【参考】数式用'!$AR$2:$AW$50,MATCH(P581,'【参考】数式用'!$AT$4:$AW$4)+2,FALSE)*0.5, 0), "")</f>
        <v/>
      </c>
      <c r="T581" s="653"/>
      <c r="U581" s="654" t="str">
        <f>IFERROR(IF(AG581&lt;&gt;"",Q581*VLOOKUP(N581,'【参考】数式用'!$AG$2:$AL$50,MATCH(P581,'【参考】数式用'!$AI$4:$AL$4,0)+2,0), ""), "")</f>
        <v/>
      </c>
      <c r="V581" s="655"/>
      <c r="W581" s="656"/>
      <c r="X581" s="41"/>
      <c r="Y581" s="657"/>
      <c r="Z581" s="658"/>
      <c r="AA581" s="654" t="str">
        <f>IFERROR(IF(Y581="ー", "", ROUNDDOWN(Z581*VLOOKUP(N581,'【参考】数式用'!$AR$2:$AW$50,MATCH(Y581,'【参考】数式用'!$AT$4:$AW$4)+2,FALSE)*0.5, 0)), "")</f>
        <v/>
      </c>
      <c r="AB581" s="659"/>
      <c r="AC581" s="651" t="str">
        <f>IFERROR(IF(AG581&lt;&gt;"",Z581*VLOOKUP(N581,'【参考】数式用'!$AG$2:$AL$50,MATCH(Y581,'【参考】数式用'!$AI$4:$AL$4,0)+2,0), ""), "")</f>
        <v/>
      </c>
      <c r="AD581" s="56"/>
      <c r="AE581" s="660"/>
      <c r="AF581" s="661"/>
      <c r="AG581" s="618" t="str">
        <f>IFERROR(VLOOKUP(O581, '【参考】数式用'!$AY$5:$AY$13, 1, FALSE), "")</f>
        <v/>
      </c>
      <c r="AH581" s="619" t="str">
        <f>IFERROR(VLOOKUP(N581, '【参考】数式用'!$BA$2:$BB$50, 2, FALSE), "")</f>
        <v/>
      </c>
      <c r="AI581" s="620" t="str">
        <f t="shared" si="1"/>
        <v/>
      </c>
      <c r="AJ581" s="621" t="str">
        <f t="shared" si="2"/>
        <v/>
      </c>
      <c r="AK581" s="622"/>
      <c r="AL581" s="622"/>
      <c r="AM581" s="514"/>
      <c r="AN581" s="514"/>
      <c r="AO581" s="514"/>
      <c r="AP581" s="514"/>
      <c r="AQ581" s="514"/>
      <c r="AR581" s="514"/>
      <c r="AS581" s="514"/>
      <c r="AT581" s="514"/>
      <c r="AU581" s="2"/>
      <c r="AV581" s="2"/>
      <c r="AW581" s="2"/>
      <c r="AX581" s="2"/>
      <c r="AY581" s="2"/>
      <c r="AZ581" s="2"/>
    </row>
    <row r="582" ht="30.0" customHeight="1">
      <c r="A582" s="645">
        <v>569.0</v>
      </c>
      <c r="B582" s="646" t="str">
        <f>IF('基本情報入力シート'!C607="","",'基本情報入力シート'!C607)</f>
        <v/>
      </c>
      <c r="C582" s="40"/>
      <c r="D582" s="40"/>
      <c r="E582" s="40"/>
      <c r="F582" s="40"/>
      <c r="G582" s="40"/>
      <c r="H582" s="40"/>
      <c r="I582" s="56"/>
      <c r="J582" s="647" t="str">
        <f>IF('基本情報入力シート'!M607="","",'基本情報入力シート'!M607)</f>
        <v/>
      </c>
      <c r="K582" s="647" t="str">
        <f>IF('基本情報入力シート'!R607="","",'基本情報入力シート'!R607)</f>
        <v/>
      </c>
      <c r="L582" s="647" t="str">
        <f>IF('基本情報入力シート'!W607="","",'基本情報入力シート'!W607)</f>
        <v/>
      </c>
      <c r="M582" s="647" t="str">
        <f>IF('基本情報入力シート'!X607="","",'基本情報入力シート'!X607)</f>
        <v/>
      </c>
      <c r="N582" s="648" t="str">
        <f>IF('基本情報入力シート'!Y607="","",'基本情報入力シート'!Y607)</f>
        <v/>
      </c>
      <c r="O582" s="649"/>
      <c r="P582" s="650"/>
      <c r="Q582" s="651"/>
      <c r="R582" s="56"/>
      <c r="S582" s="652" t="str">
        <f>IFERROR(ROUNDDOWN(Q582*VLOOKUP(N582,'【参考】数式用'!$AR$2:$AW$50,MATCH(P582,'【参考】数式用'!$AT$4:$AW$4)+2,FALSE)*0.5, 0), "")</f>
        <v/>
      </c>
      <c r="T582" s="653"/>
      <c r="U582" s="654" t="str">
        <f>IFERROR(IF(AG582&lt;&gt;"",Q582*VLOOKUP(N582,'【参考】数式用'!$AG$2:$AL$50,MATCH(P582,'【参考】数式用'!$AI$4:$AL$4,0)+2,0), ""), "")</f>
        <v/>
      </c>
      <c r="V582" s="655"/>
      <c r="W582" s="656"/>
      <c r="X582" s="41"/>
      <c r="Y582" s="657"/>
      <c r="Z582" s="658"/>
      <c r="AA582" s="654" t="str">
        <f>IFERROR(IF(Y582="ー", "", ROUNDDOWN(Z582*VLOOKUP(N582,'【参考】数式用'!$AR$2:$AW$50,MATCH(Y582,'【参考】数式用'!$AT$4:$AW$4)+2,FALSE)*0.5, 0)), "")</f>
        <v/>
      </c>
      <c r="AB582" s="659"/>
      <c r="AC582" s="651" t="str">
        <f>IFERROR(IF(AG582&lt;&gt;"",Z582*VLOOKUP(N582,'【参考】数式用'!$AG$2:$AL$50,MATCH(Y582,'【参考】数式用'!$AI$4:$AL$4,0)+2,0), ""), "")</f>
        <v/>
      </c>
      <c r="AD582" s="56"/>
      <c r="AE582" s="660"/>
      <c r="AF582" s="661"/>
      <c r="AG582" s="618" t="str">
        <f>IFERROR(VLOOKUP(O582, '【参考】数式用'!$AY$5:$AY$13, 1, FALSE), "")</f>
        <v/>
      </c>
      <c r="AH582" s="619" t="str">
        <f>IFERROR(VLOOKUP(N582, '【参考】数式用'!$BA$2:$BB$50, 2, FALSE), "")</f>
        <v/>
      </c>
      <c r="AI582" s="620" t="str">
        <f t="shared" si="1"/>
        <v/>
      </c>
      <c r="AJ582" s="621" t="str">
        <f t="shared" si="2"/>
        <v/>
      </c>
      <c r="AK582" s="622"/>
      <c r="AL582" s="622"/>
      <c r="AM582" s="514"/>
      <c r="AN582" s="514"/>
      <c r="AO582" s="514"/>
      <c r="AP582" s="514"/>
      <c r="AQ582" s="514"/>
      <c r="AR582" s="514"/>
      <c r="AS582" s="514"/>
      <c r="AT582" s="514"/>
      <c r="AU582" s="2"/>
      <c r="AV582" s="2"/>
      <c r="AW582" s="2"/>
      <c r="AX582" s="2"/>
      <c r="AY582" s="2"/>
      <c r="AZ582" s="2"/>
    </row>
    <row r="583" ht="30.0" customHeight="1">
      <c r="A583" s="645">
        <v>570.0</v>
      </c>
      <c r="B583" s="646" t="str">
        <f>IF('基本情報入力シート'!C608="","",'基本情報入力シート'!C608)</f>
        <v/>
      </c>
      <c r="C583" s="40"/>
      <c r="D583" s="40"/>
      <c r="E583" s="40"/>
      <c r="F583" s="40"/>
      <c r="G583" s="40"/>
      <c r="H583" s="40"/>
      <c r="I583" s="56"/>
      <c r="J583" s="647" t="str">
        <f>IF('基本情報入力シート'!M608="","",'基本情報入力シート'!M608)</f>
        <v/>
      </c>
      <c r="K583" s="647" t="str">
        <f>IF('基本情報入力シート'!R608="","",'基本情報入力シート'!R608)</f>
        <v/>
      </c>
      <c r="L583" s="647" t="str">
        <f>IF('基本情報入力シート'!W608="","",'基本情報入力シート'!W608)</f>
        <v/>
      </c>
      <c r="M583" s="647" t="str">
        <f>IF('基本情報入力シート'!X608="","",'基本情報入力シート'!X608)</f>
        <v/>
      </c>
      <c r="N583" s="648" t="str">
        <f>IF('基本情報入力シート'!Y608="","",'基本情報入力シート'!Y608)</f>
        <v/>
      </c>
      <c r="O583" s="649"/>
      <c r="P583" s="650"/>
      <c r="Q583" s="651"/>
      <c r="R583" s="56"/>
      <c r="S583" s="652" t="str">
        <f>IFERROR(ROUNDDOWN(Q583*VLOOKUP(N583,'【参考】数式用'!$AR$2:$AW$50,MATCH(P583,'【参考】数式用'!$AT$4:$AW$4)+2,FALSE)*0.5, 0), "")</f>
        <v/>
      </c>
      <c r="T583" s="653"/>
      <c r="U583" s="654" t="str">
        <f>IFERROR(IF(AG583&lt;&gt;"",Q583*VLOOKUP(N583,'【参考】数式用'!$AG$2:$AL$50,MATCH(P583,'【参考】数式用'!$AI$4:$AL$4,0)+2,0), ""), "")</f>
        <v/>
      </c>
      <c r="V583" s="655"/>
      <c r="W583" s="656"/>
      <c r="X583" s="41"/>
      <c r="Y583" s="657"/>
      <c r="Z583" s="658"/>
      <c r="AA583" s="654" t="str">
        <f>IFERROR(IF(Y583="ー", "", ROUNDDOWN(Z583*VLOOKUP(N583,'【参考】数式用'!$AR$2:$AW$50,MATCH(Y583,'【参考】数式用'!$AT$4:$AW$4)+2,FALSE)*0.5, 0)), "")</f>
        <v/>
      </c>
      <c r="AB583" s="659"/>
      <c r="AC583" s="651" t="str">
        <f>IFERROR(IF(AG583&lt;&gt;"",Z583*VLOOKUP(N583,'【参考】数式用'!$AG$2:$AL$50,MATCH(Y583,'【参考】数式用'!$AI$4:$AL$4,0)+2,0), ""), "")</f>
        <v/>
      </c>
      <c r="AD583" s="56"/>
      <c r="AE583" s="660"/>
      <c r="AF583" s="661"/>
      <c r="AG583" s="618" t="str">
        <f>IFERROR(VLOOKUP(O583, '【参考】数式用'!$AY$5:$AY$13, 1, FALSE), "")</f>
        <v/>
      </c>
      <c r="AH583" s="619" t="str">
        <f>IFERROR(VLOOKUP(N583, '【参考】数式用'!$BA$2:$BB$50, 2, FALSE), "")</f>
        <v/>
      </c>
      <c r="AI583" s="620" t="str">
        <f t="shared" si="1"/>
        <v/>
      </c>
      <c r="AJ583" s="621" t="str">
        <f t="shared" si="2"/>
        <v/>
      </c>
      <c r="AK583" s="622"/>
      <c r="AL583" s="622"/>
      <c r="AM583" s="514"/>
      <c r="AN583" s="514"/>
      <c r="AO583" s="514"/>
      <c r="AP583" s="514"/>
      <c r="AQ583" s="514"/>
      <c r="AR583" s="514"/>
      <c r="AS583" s="514"/>
      <c r="AT583" s="514"/>
      <c r="AU583" s="2"/>
      <c r="AV583" s="2"/>
      <c r="AW583" s="2"/>
      <c r="AX583" s="2"/>
      <c r="AY583" s="2"/>
      <c r="AZ583" s="2"/>
    </row>
    <row r="584" ht="30.0" customHeight="1">
      <c r="A584" s="645">
        <v>571.0</v>
      </c>
      <c r="B584" s="646" t="str">
        <f>IF('基本情報入力シート'!C609="","",'基本情報入力シート'!C609)</f>
        <v/>
      </c>
      <c r="C584" s="40"/>
      <c r="D584" s="40"/>
      <c r="E584" s="40"/>
      <c r="F584" s="40"/>
      <c r="G584" s="40"/>
      <c r="H584" s="40"/>
      <c r="I584" s="56"/>
      <c r="J584" s="647" t="str">
        <f>IF('基本情報入力シート'!M609="","",'基本情報入力シート'!M609)</f>
        <v/>
      </c>
      <c r="K584" s="647" t="str">
        <f>IF('基本情報入力シート'!R609="","",'基本情報入力シート'!R609)</f>
        <v/>
      </c>
      <c r="L584" s="647" t="str">
        <f>IF('基本情報入力シート'!W609="","",'基本情報入力シート'!W609)</f>
        <v/>
      </c>
      <c r="M584" s="647" t="str">
        <f>IF('基本情報入力シート'!X609="","",'基本情報入力シート'!X609)</f>
        <v/>
      </c>
      <c r="N584" s="648" t="str">
        <f>IF('基本情報入力シート'!Y609="","",'基本情報入力シート'!Y609)</f>
        <v/>
      </c>
      <c r="O584" s="649"/>
      <c r="P584" s="650"/>
      <c r="Q584" s="651"/>
      <c r="R584" s="56"/>
      <c r="S584" s="652" t="str">
        <f>IFERROR(ROUNDDOWN(Q584*VLOOKUP(N584,'【参考】数式用'!$AR$2:$AW$50,MATCH(P584,'【参考】数式用'!$AT$4:$AW$4)+2,FALSE)*0.5, 0), "")</f>
        <v/>
      </c>
      <c r="T584" s="653"/>
      <c r="U584" s="654" t="str">
        <f>IFERROR(IF(AG584&lt;&gt;"",Q584*VLOOKUP(N584,'【参考】数式用'!$AG$2:$AL$50,MATCH(P584,'【参考】数式用'!$AI$4:$AL$4,0)+2,0), ""), "")</f>
        <v/>
      </c>
      <c r="V584" s="655"/>
      <c r="W584" s="656"/>
      <c r="X584" s="41"/>
      <c r="Y584" s="657"/>
      <c r="Z584" s="658"/>
      <c r="AA584" s="654" t="str">
        <f>IFERROR(IF(Y584="ー", "", ROUNDDOWN(Z584*VLOOKUP(N584,'【参考】数式用'!$AR$2:$AW$50,MATCH(Y584,'【参考】数式用'!$AT$4:$AW$4)+2,FALSE)*0.5, 0)), "")</f>
        <v/>
      </c>
      <c r="AB584" s="659"/>
      <c r="AC584" s="651" t="str">
        <f>IFERROR(IF(AG584&lt;&gt;"",Z584*VLOOKUP(N584,'【参考】数式用'!$AG$2:$AL$50,MATCH(Y584,'【参考】数式用'!$AI$4:$AL$4,0)+2,0), ""), "")</f>
        <v/>
      </c>
      <c r="AD584" s="56"/>
      <c r="AE584" s="660"/>
      <c r="AF584" s="661"/>
      <c r="AG584" s="618" t="str">
        <f>IFERROR(VLOOKUP(O584, '【参考】数式用'!$AY$5:$AY$13, 1, FALSE), "")</f>
        <v/>
      </c>
      <c r="AH584" s="619" t="str">
        <f>IFERROR(VLOOKUP(N584, '【参考】数式用'!$BA$2:$BB$50, 2, FALSE), "")</f>
        <v/>
      </c>
      <c r="AI584" s="620" t="str">
        <f t="shared" si="1"/>
        <v/>
      </c>
      <c r="AJ584" s="621" t="str">
        <f t="shared" si="2"/>
        <v/>
      </c>
      <c r="AK584" s="622"/>
      <c r="AL584" s="622"/>
      <c r="AM584" s="514"/>
      <c r="AN584" s="514"/>
      <c r="AO584" s="514"/>
      <c r="AP584" s="514"/>
      <c r="AQ584" s="514"/>
      <c r="AR584" s="514"/>
      <c r="AS584" s="514"/>
      <c r="AT584" s="514"/>
      <c r="AU584" s="2"/>
      <c r="AV584" s="2"/>
      <c r="AW584" s="2"/>
      <c r="AX584" s="2"/>
      <c r="AY584" s="2"/>
      <c r="AZ584" s="2"/>
    </row>
    <row r="585" ht="30.0" customHeight="1">
      <c r="A585" s="645">
        <v>572.0</v>
      </c>
      <c r="B585" s="646" t="str">
        <f>IF('基本情報入力シート'!C610="","",'基本情報入力シート'!C610)</f>
        <v/>
      </c>
      <c r="C585" s="40"/>
      <c r="D585" s="40"/>
      <c r="E585" s="40"/>
      <c r="F585" s="40"/>
      <c r="G585" s="40"/>
      <c r="H585" s="40"/>
      <c r="I585" s="56"/>
      <c r="J585" s="647" t="str">
        <f>IF('基本情報入力シート'!M610="","",'基本情報入力シート'!M610)</f>
        <v/>
      </c>
      <c r="K585" s="647" t="str">
        <f>IF('基本情報入力シート'!R610="","",'基本情報入力シート'!R610)</f>
        <v/>
      </c>
      <c r="L585" s="647" t="str">
        <f>IF('基本情報入力シート'!W610="","",'基本情報入力シート'!W610)</f>
        <v/>
      </c>
      <c r="M585" s="647" t="str">
        <f>IF('基本情報入力シート'!X610="","",'基本情報入力シート'!X610)</f>
        <v/>
      </c>
      <c r="N585" s="648" t="str">
        <f>IF('基本情報入力シート'!Y610="","",'基本情報入力シート'!Y610)</f>
        <v/>
      </c>
      <c r="O585" s="649"/>
      <c r="P585" s="650"/>
      <c r="Q585" s="651"/>
      <c r="R585" s="56"/>
      <c r="S585" s="652" t="str">
        <f>IFERROR(ROUNDDOWN(Q585*VLOOKUP(N585,'【参考】数式用'!$AR$2:$AW$50,MATCH(P585,'【参考】数式用'!$AT$4:$AW$4)+2,FALSE)*0.5, 0), "")</f>
        <v/>
      </c>
      <c r="T585" s="653"/>
      <c r="U585" s="654" t="str">
        <f>IFERROR(IF(AG585&lt;&gt;"",Q585*VLOOKUP(N585,'【参考】数式用'!$AG$2:$AL$50,MATCH(P585,'【参考】数式用'!$AI$4:$AL$4,0)+2,0), ""), "")</f>
        <v/>
      </c>
      <c r="V585" s="655"/>
      <c r="W585" s="656"/>
      <c r="X585" s="41"/>
      <c r="Y585" s="657"/>
      <c r="Z585" s="658"/>
      <c r="AA585" s="654" t="str">
        <f>IFERROR(IF(Y585="ー", "", ROUNDDOWN(Z585*VLOOKUP(N585,'【参考】数式用'!$AR$2:$AW$50,MATCH(Y585,'【参考】数式用'!$AT$4:$AW$4)+2,FALSE)*0.5, 0)), "")</f>
        <v/>
      </c>
      <c r="AB585" s="659"/>
      <c r="AC585" s="651" t="str">
        <f>IFERROR(IF(AG585&lt;&gt;"",Z585*VLOOKUP(N585,'【参考】数式用'!$AG$2:$AL$50,MATCH(Y585,'【参考】数式用'!$AI$4:$AL$4,0)+2,0), ""), "")</f>
        <v/>
      </c>
      <c r="AD585" s="56"/>
      <c r="AE585" s="660"/>
      <c r="AF585" s="661"/>
      <c r="AG585" s="618" t="str">
        <f>IFERROR(VLOOKUP(O585, '【参考】数式用'!$AY$5:$AY$13, 1, FALSE), "")</f>
        <v/>
      </c>
      <c r="AH585" s="619" t="str">
        <f>IFERROR(VLOOKUP(N585, '【参考】数式用'!$BA$2:$BB$50, 2, FALSE), "")</f>
        <v/>
      </c>
      <c r="AI585" s="620" t="str">
        <f t="shared" si="1"/>
        <v/>
      </c>
      <c r="AJ585" s="621" t="str">
        <f t="shared" si="2"/>
        <v/>
      </c>
      <c r="AK585" s="622"/>
      <c r="AL585" s="622"/>
      <c r="AM585" s="514"/>
      <c r="AN585" s="514"/>
      <c r="AO585" s="514"/>
      <c r="AP585" s="514"/>
      <c r="AQ585" s="514"/>
      <c r="AR585" s="514"/>
      <c r="AS585" s="514"/>
      <c r="AT585" s="514"/>
      <c r="AU585" s="2"/>
      <c r="AV585" s="2"/>
      <c r="AW585" s="2"/>
      <c r="AX585" s="2"/>
      <c r="AY585" s="2"/>
      <c r="AZ585" s="2"/>
    </row>
    <row r="586" ht="30.0" customHeight="1">
      <c r="A586" s="645">
        <v>573.0</v>
      </c>
      <c r="B586" s="646" t="str">
        <f>IF('基本情報入力シート'!C611="","",'基本情報入力シート'!C611)</f>
        <v/>
      </c>
      <c r="C586" s="40"/>
      <c r="D586" s="40"/>
      <c r="E586" s="40"/>
      <c r="F586" s="40"/>
      <c r="G586" s="40"/>
      <c r="H586" s="40"/>
      <c r="I586" s="56"/>
      <c r="J586" s="647" t="str">
        <f>IF('基本情報入力シート'!M611="","",'基本情報入力シート'!M611)</f>
        <v/>
      </c>
      <c r="K586" s="647" t="str">
        <f>IF('基本情報入力シート'!R611="","",'基本情報入力シート'!R611)</f>
        <v/>
      </c>
      <c r="L586" s="647" t="str">
        <f>IF('基本情報入力シート'!W611="","",'基本情報入力シート'!W611)</f>
        <v/>
      </c>
      <c r="M586" s="647" t="str">
        <f>IF('基本情報入力シート'!X611="","",'基本情報入力シート'!X611)</f>
        <v/>
      </c>
      <c r="N586" s="648" t="str">
        <f>IF('基本情報入力シート'!Y611="","",'基本情報入力シート'!Y611)</f>
        <v/>
      </c>
      <c r="O586" s="649"/>
      <c r="P586" s="650"/>
      <c r="Q586" s="651"/>
      <c r="R586" s="56"/>
      <c r="S586" s="652" t="str">
        <f>IFERROR(ROUNDDOWN(Q586*VLOOKUP(N586,'【参考】数式用'!$AR$2:$AW$50,MATCH(P586,'【参考】数式用'!$AT$4:$AW$4)+2,FALSE)*0.5, 0), "")</f>
        <v/>
      </c>
      <c r="T586" s="653"/>
      <c r="U586" s="654" t="str">
        <f>IFERROR(IF(AG586&lt;&gt;"",Q586*VLOOKUP(N586,'【参考】数式用'!$AG$2:$AL$50,MATCH(P586,'【参考】数式用'!$AI$4:$AL$4,0)+2,0), ""), "")</f>
        <v/>
      </c>
      <c r="V586" s="655"/>
      <c r="W586" s="656"/>
      <c r="X586" s="41"/>
      <c r="Y586" s="657"/>
      <c r="Z586" s="658"/>
      <c r="AA586" s="654" t="str">
        <f>IFERROR(IF(Y586="ー", "", ROUNDDOWN(Z586*VLOOKUP(N586,'【参考】数式用'!$AR$2:$AW$50,MATCH(Y586,'【参考】数式用'!$AT$4:$AW$4)+2,FALSE)*0.5, 0)), "")</f>
        <v/>
      </c>
      <c r="AB586" s="659"/>
      <c r="AC586" s="651" t="str">
        <f>IFERROR(IF(AG586&lt;&gt;"",Z586*VLOOKUP(N586,'【参考】数式用'!$AG$2:$AL$50,MATCH(Y586,'【参考】数式用'!$AI$4:$AL$4,0)+2,0), ""), "")</f>
        <v/>
      </c>
      <c r="AD586" s="56"/>
      <c r="AE586" s="660"/>
      <c r="AF586" s="661"/>
      <c r="AG586" s="618" t="str">
        <f>IFERROR(VLOOKUP(O586, '【参考】数式用'!$AY$5:$AY$13, 1, FALSE), "")</f>
        <v/>
      </c>
      <c r="AH586" s="619" t="str">
        <f>IFERROR(VLOOKUP(N586, '【参考】数式用'!$BA$2:$BB$50, 2, FALSE), "")</f>
        <v/>
      </c>
      <c r="AI586" s="620" t="str">
        <f t="shared" si="1"/>
        <v/>
      </c>
      <c r="AJ586" s="621" t="str">
        <f t="shared" si="2"/>
        <v/>
      </c>
      <c r="AK586" s="622"/>
      <c r="AL586" s="622"/>
      <c r="AM586" s="514"/>
      <c r="AN586" s="514"/>
      <c r="AO586" s="514"/>
      <c r="AP586" s="514"/>
      <c r="AQ586" s="514"/>
      <c r="AR586" s="514"/>
      <c r="AS586" s="514"/>
      <c r="AT586" s="514"/>
      <c r="AU586" s="2"/>
      <c r="AV586" s="2"/>
      <c r="AW586" s="2"/>
      <c r="AX586" s="2"/>
      <c r="AY586" s="2"/>
      <c r="AZ586" s="2"/>
    </row>
    <row r="587" ht="30.0" customHeight="1">
      <c r="A587" s="645">
        <v>574.0</v>
      </c>
      <c r="B587" s="646" t="str">
        <f>IF('基本情報入力シート'!C612="","",'基本情報入力シート'!C612)</f>
        <v/>
      </c>
      <c r="C587" s="40"/>
      <c r="D587" s="40"/>
      <c r="E587" s="40"/>
      <c r="F587" s="40"/>
      <c r="G587" s="40"/>
      <c r="H587" s="40"/>
      <c r="I587" s="56"/>
      <c r="J587" s="647" t="str">
        <f>IF('基本情報入力シート'!M612="","",'基本情報入力シート'!M612)</f>
        <v/>
      </c>
      <c r="K587" s="647" t="str">
        <f>IF('基本情報入力シート'!R612="","",'基本情報入力シート'!R612)</f>
        <v/>
      </c>
      <c r="L587" s="647" t="str">
        <f>IF('基本情報入力シート'!W612="","",'基本情報入力シート'!W612)</f>
        <v/>
      </c>
      <c r="M587" s="647" t="str">
        <f>IF('基本情報入力シート'!X612="","",'基本情報入力シート'!X612)</f>
        <v/>
      </c>
      <c r="N587" s="648" t="str">
        <f>IF('基本情報入力シート'!Y612="","",'基本情報入力シート'!Y612)</f>
        <v/>
      </c>
      <c r="O587" s="649"/>
      <c r="P587" s="650"/>
      <c r="Q587" s="651"/>
      <c r="R587" s="56"/>
      <c r="S587" s="652" t="str">
        <f>IFERROR(ROUNDDOWN(Q587*VLOOKUP(N587,'【参考】数式用'!$AR$2:$AW$50,MATCH(P587,'【参考】数式用'!$AT$4:$AW$4)+2,FALSE)*0.5, 0), "")</f>
        <v/>
      </c>
      <c r="T587" s="653"/>
      <c r="U587" s="654" t="str">
        <f>IFERROR(IF(AG587&lt;&gt;"",Q587*VLOOKUP(N587,'【参考】数式用'!$AG$2:$AL$50,MATCH(P587,'【参考】数式用'!$AI$4:$AL$4,0)+2,0), ""), "")</f>
        <v/>
      </c>
      <c r="V587" s="655"/>
      <c r="W587" s="656"/>
      <c r="X587" s="41"/>
      <c r="Y587" s="657"/>
      <c r="Z587" s="658"/>
      <c r="AA587" s="654" t="str">
        <f>IFERROR(IF(Y587="ー", "", ROUNDDOWN(Z587*VLOOKUP(N587,'【参考】数式用'!$AR$2:$AW$50,MATCH(Y587,'【参考】数式用'!$AT$4:$AW$4)+2,FALSE)*0.5, 0)), "")</f>
        <v/>
      </c>
      <c r="AB587" s="659"/>
      <c r="AC587" s="651" t="str">
        <f>IFERROR(IF(AG587&lt;&gt;"",Z587*VLOOKUP(N587,'【参考】数式用'!$AG$2:$AL$50,MATCH(Y587,'【参考】数式用'!$AI$4:$AL$4,0)+2,0), ""), "")</f>
        <v/>
      </c>
      <c r="AD587" s="56"/>
      <c r="AE587" s="660"/>
      <c r="AF587" s="661"/>
      <c r="AG587" s="618" t="str">
        <f>IFERROR(VLOOKUP(O587, '【参考】数式用'!$AY$5:$AY$13, 1, FALSE), "")</f>
        <v/>
      </c>
      <c r="AH587" s="619" t="str">
        <f>IFERROR(VLOOKUP(N587, '【参考】数式用'!$BA$2:$BB$50, 2, FALSE), "")</f>
        <v/>
      </c>
      <c r="AI587" s="620" t="str">
        <f t="shared" si="1"/>
        <v/>
      </c>
      <c r="AJ587" s="621" t="str">
        <f t="shared" si="2"/>
        <v/>
      </c>
      <c r="AK587" s="622"/>
      <c r="AL587" s="622"/>
      <c r="AM587" s="514"/>
      <c r="AN587" s="514"/>
      <c r="AO587" s="514"/>
      <c r="AP587" s="514"/>
      <c r="AQ587" s="514"/>
      <c r="AR587" s="514"/>
      <c r="AS587" s="514"/>
      <c r="AT587" s="514"/>
      <c r="AU587" s="2"/>
      <c r="AV587" s="2"/>
      <c r="AW587" s="2"/>
      <c r="AX587" s="2"/>
      <c r="AY587" s="2"/>
      <c r="AZ587" s="2"/>
    </row>
    <row r="588" ht="30.0" customHeight="1">
      <c r="A588" s="645">
        <v>575.0</v>
      </c>
      <c r="B588" s="646" t="str">
        <f>IF('基本情報入力シート'!C613="","",'基本情報入力シート'!C613)</f>
        <v/>
      </c>
      <c r="C588" s="40"/>
      <c r="D588" s="40"/>
      <c r="E588" s="40"/>
      <c r="F588" s="40"/>
      <c r="G588" s="40"/>
      <c r="H588" s="40"/>
      <c r="I588" s="56"/>
      <c r="J588" s="647" t="str">
        <f>IF('基本情報入力シート'!M613="","",'基本情報入力シート'!M613)</f>
        <v/>
      </c>
      <c r="K588" s="647" t="str">
        <f>IF('基本情報入力シート'!R613="","",'基本情報入力シート'!R613)</f>
        <v/>
      </c>
      <c r="L588" s="647" t="str">
        <f>IF('基本情報入力シート'!W613="","",'基本情報入力シート'!W613)</f>
        <v/>
      </c>
      <c r="M588" s="647" t="str">
        <f>IF('基本情報入力シート'!X613="","",'基本情報入力シート'!X613)</f>
        <v/>
      </c>
      <c r="N588" s="648" t="str">
        <f>IF('基本情報入力シート'!Y613="","",'基本情報入力シート'!Y613)</f>
        <v/>
      </c>
      <c r="O588" s="649"/>
      <c r="P588" s="650"/>
      <c r="Q588" s="651"/>
      <c r="R588" s="56"/>
      <c r="S588" s="652" t="str">
        <f>IFERROR(ROUNDDOWN(Q588*VLOOKUP(N588,'【参考】数式用'!$AR$2:$AW$50,MATCH(P588,'【参考】数式用'!$AT$4:$AW$4)+2,FALSE)*0.5, 0), "")</f>
        <v/>
      </c>
      <c r="T588" s="653"/>
      <c r="U588" s="654" t="str">
        <f>IFERROR(IF(AG588&lt;&gt;"",Q588*VLOOKUP(N588,'【参考】数式用'!$AG$2:$AL$50,MATCH(P588,'【参考】数式用'!$AI$4:$AL$4,0)+2,0), ""), "")</f>
        <v/>
      </c>
      <c r="V588" s="655"/>
      <c r="W588" s="656"/>
      <c r="X588" s="41"/>
      <c r="Y588" s="657"/>
      <c r="Z588" s="658"/>
      <c r="AA588" s="654" t="str">
        <f>IFERROR(IF(Y588="ー", "", ROUNDDOWN(Z588*VLOOKUP(N588,'【参考】数式用'!$AR$2:$AW$50,MATCH(Y588,'【参考】数式用'!$AT$4:$AW$4)+2,FALSE)*0.5, 0)), "")</f>
        <v/>
      </c>
      <c r="AB588" s="659"/>
      <c r="AC588" s="651" t="str">
        <f>IFERROR(IF(AG588&lt;&gt;"",Z588*VLOOKUP(N588,'【参考】数式用'!$AG$2:$AL$50,MATCH(Y588,'【参考】数式用'!$AI$4:$AL$4,0)+2,0), ""), "")</f>
        <v/>
      </c>
      <c r="AD588" s="56"/>
      <c r="AE588" s="660"/>
      <c r="AF588" s="661"/>
      <c r="AG588" s="618" t="str">
        <f>IFERROR(VLOOKUP(O588, '【参考】数式用'!$AY$5:$AY$13, 1, FALSE), "")</f>
        <v/>
      </c>
      <c r="AH588" s="619" t="str">
        <f>IFERROR(VLOOKUP(N588, '【参考】数式用'!$BA$2:$BB$50, 2, FALSE), "")</f>
        <v/>
      </c>
      <c r="AI588" s="620" t="str">
        <f t="shared" si="1"/>
        <v/>
      </c>
      <c r="AJ588" s="621" t="str">
        <f t="shared" si="2"/>
        <v/>
      </c>
      <c r="AK588" s="622"/>
      <c r="AL588" s="622"/>
      <c r="AM588" s="514"/>
      <c r="AN588" s="514"/>
      <c r="AO588" s="514"/>
      <c r="AP588" s="514"/>
      <c r="AQ588" s="514"/>
      <c r="AR588" s="514"/>
      <c r="AS588" s="514"/>
      <c r="AT588" s="514"/>
      <c r="AU588" s="2"/>
      <c r="AV588" s="2"/>
      <c r="AW588" s="2"/>
      <c r="AX588" s="2"/>
      <c r="AY588" s="2"/>
      <c r="AZ588" s="2"/>
    </row>
    <row r="589" ht="30.0" customHeight="1">
      <c r="A589" s="645">
        <v>576.0</v>
      </c>
      <c r="B589" s="646" t="str">
        <f>IF('基本情報入力シート'!C614="","",'基本情報入力シート'!C614)</f>
        <v/>
      </c>
      <c r="C589" s="40"/>
      <c r="D589" s="40"/>
      <c r="E589" s="40"/>
      <c r="F589" s="40"/>
      <c r="G589" s="40"/>
      <c r="H589" s="40"/>
      <c r="I589" s="56"/>
      <c r="J589" s="647" t="str">
        <f>IF('基本情報入力シート'!M614="","",'基本情報入力シート'!M614)</f>
        <v/>
      </c>
      <c r="K589" s="647" t="str">
        <f>IF('基本情報入力シート'!R614="","",'基本情報入力シート'!R614)</f>
        <v/>
      </c>
      <c r="L589" s="647" t="str">
        <f>IF('基本情報入力シート'!W614="","",'基本情報入力シート'!W614)</f>
        <v/>
      </c>
      <c r="M589" s="647" t="str">
        <f>IF('基本情報入力シート'!X614="","",'基本情報入力シート'!X614)</f>
        <v/>
      </c>
      <c r="N589" s="648" t="str">
        <f>IF('基本情報入力シート'!Y614="","",'基本情報入力シート'!Y614)</f>
        <v/>
      </c>
      <c r="O589" s="649"/>
      <c r="P589" s="650"/>
      <c r="Q589" s="651"/>
      <c r="R589" s="56"/>
      <c r="S589" s="652" t="str">
        <f>IFERROR(ROUNDDOWN(Q589*VLOOKUP(N589,'【参考】数式用'!$AR$2:$AW$50,MATCH(P589,'【参考】数式用'!$AT$4:$AW$4)+2,FALSE)*0.5, 0), "")</f>
        <v/>
      </c>
      <c r="T589" s="653"/>
      <c r="U589" s="654" t="str">
        <f>IFERROR(IF(AG589&lt;&gt;"",Q589*VLOOKUP(N589,'【参考】数式用'!$AG$2:$AL$50,MATCH(P589,'【参考】数式用'!$AI$4:$AL$4,0)+2,0), ""), "")</f>
        <v/>
      </c>
      <c r="V589" s="655"/>
      <c r="W589" s="656"/>
      <c r="X589" s="41"/>
      <c r="Y589" s="657"/>
      <c r="Z589" s="658"/>
      <c r="AA589" s="654" t="str">
        <f>IFERROR(IF(Y589="ー", "", ROUNDDOWN(Z589*VLOOKUP(N589,'【参考】数式用'!$AR$2:$AW$50,MATCH(Y589,'【参考】数式用'!$AT$4:$AW$4)+2,FALSE)*0.5, 0)), "")</f>
        <v/>
      </c>
      <c r="AB589" s="659"/>
      <c r="AC589" s="651" t="str">
        <f>IFERROR(IF(AG589&lt;&gt;"",Z589*VLOOKUP(N589,'【参考】数式用'!$AG$2:$AL$50,MATCH(Y589,'【参考】数式用'!$AI$4:$AL$4,0)+2,0), ""), "")</f>
        <v/>
      </c>
      <c r="AD589" s="56"/>
      <c r="AE589" s="660"/>
      <c r="AF589" s="661"/>
      <c r="AG589" s="618" t="str">
        <f>IFERROR(VLOOKUP(O589, '【参考】数式用'!$AY$5:$AY$13, 1, FALSE), "")</f>
        <v/>
      </c>
      <c r="AH589" s="619" t="str">
        <f>IFERROR(VLOOKUP(N589, '【参考】数式用'!$BA$2:$BB$50, 2, FALSE), "")</f>
        <v/>
      </c>
      <c r="AI589" s="620" t="str">
        <f t="shared" si="1"/>
        <v/>
      </c>
      <c r="AJ589" s="621" t="str">
        <f t="shared" si="2"/>
        <v/>
      </c>
      <c r="AK589" s="622"/>
      <c r="AL589" s="622"/>
      <c r="AM589" s="514"/>
      <c r="AN589" s="514"/>
      <c r="AO589" s="514"/>
      <c r="AP589" s="514"/>
      <c r="AQ589" s="514"/>
      <c r="AR589" s="514"/>
      <c r="AS589" s="514"/>
      <c r="AT589" s="514"/>
      <c r="AU589" s="2"/>
      <c r="AV589" s="2"/>
      <c r="AW589" s="2"/>
      <c r="AX589" s="2"/>
      <c r="AY589" s="2"/>
      <c r="AZ589" s="2"/>
    </row>
    <row r="590" ht="30.0" customHeight="1">
      <c r="A590" s="645">
        <v>577.0</v>
      </c>
      <c r="B590" s="646" t="str">
        <f>IF('基本情報入力シート'!C615="","",'基本情報入力シート'!C615)</f>
        <v/>
      </c>
      <c r="C590" s="40"/>
      <c r="D590" s="40"/>
      <c r="E590" s="40"/>
      <c r="F590" s="40"/>
      <c r="G590" s="40"/>
      <c r="H590" s="40"/>
      <c r="I590" s="56"/>
      <c r="J590" s="647" t="str">
        <f>IF('基本情報入力シート'!M615="","",'基本情報入力シート'!M615)</f>
        <v/>
      </c>
      <c r="K590" s="647" t="str">
        <f>IF('基本情報入力シート'!R615="","",'基本情報入力シート'!R615)</f>
        <v/>
      </c>
      <c r="L590" s="647" t="str">
        <f>IF('基本情報入力シート'!W615="","",'基本情報入力シート'!W615)</f>
        <v/>
      </c>
      <c r="M590" s="647" t="str">
        <f>IF('基本情報入力シート'!X615="","",'基本情報入力シート'!X615)</f>
        <v/>
      </c>
      <c r="N590" s="648" t="str">
        <f>IF('基本情報入力シート'!Y615="","",'基本情報入力シート'!Y615)</f>
        <v/>
      </c>
      <c r="O590" s="649"/>
      <c r="P590" s="650"/>
      <c r="Q590" s="651"/>
      <c r="R590" s="56"/>
      <c r="S590" s="652" t="str">
        <f>IFERROR(ROUNDDOWN(Q590*VLOOKUP(N590,'【参考】数式用'!$AR$2:$AW$50,MATCH(P590,'【参考】数式用'!$AT$4:$AW$4)+2,FALSE)*0.5, 0), "")</f>
        <v/>
      </c>
      <c r="T590" s="653"/>
      <c r="U590" s="654" t="str">
        <f>IFERROR(IF(AG590&lt;&gt;"",Q590*VLOOKUP(N590,'【参考】数式用'!$AG$2:$AL$50,MATCH(P590,'【参考】数式用'!$AI$4:$AL$4,0)+2,0), ""), "")</f>
        <v/>
      </c>
      <c r="V590" s="655"/>
      <c r="W590" s="656"/>
      <c r="X590" s="41"/>
      <c r="Y590" s="657"/>
      <c r="Z590" s="658"/>
      <c r="AA590" s="654" t="str">
        <f>IFERROR(IF(Y590="ー", "", ROUNDDOWN(Z590*VLOOKUP(N590,'【参考】数式用'!$AR$2:$AW$50,MATCH(Y590,'【参考】数式用'!$AT$4:$AW$4)+2,FALSE)*0.5, 0)), "")</f>
        <v/>
      </c>
      <c r="AB590" s="659"/>
      <c r="AC590" s="651" t="str">
        <f>IFERROR(IF(AG590&lt;&gt;"",Z590*VLOOKUP(N590,'【参考】数式用'!$AG$2:$AL$50,MATCH(Y590,'【参考】数式用'!$AI$4:$AL$4,0)+2,0), ""), "")</f>
        <v/>
      </c>
      <c r="AD590" s="56"/>
      <c r="AE590" s="660"/>
      <c r="AF590" s="661"/>
      <c r="AG590" s="618" t="str">
        <f>IFERROR(VLOOKUP(O590, '【参考】数式用'!$AY$5:$AY$13, 1, FALSE), "")</f>
        <v/>
      </c>
      <c r="AH590" s="619" t="str">
        <f>IFERROR(VLOOKUP(N590, '【参考】数式用'!$BA$2:$BB$50, 2, FALSE), "")</f>
        <v/>
      </c>
      <c r="AI590" s="620" t="str">
        <f t="shared" si="1"/>
        <v/>
      </c>
      <c r="AJ590" s="621" t="str">
        <f t="shared" si="2"/>
        <v/>
      </c>
      <c r="AK590" s="622"/>
      <c r="AL590" s="622"/>
      <c r="AM590" s="514"/>
      <c r="AN590" s="514"/>
      <c r="AO590" s="514"/>
      <c r="AP590" s="514"/>
      <c r="AQ590" s="514"/>
      <c r="AR590" s="514"/>
      <c r="AS590" s="514"/>
      <c r="AT590" s="514"/>
      <c r="AU590" s="2"/>
      <c r="AV590" s="2"/>
      <c r="AW590" s="2"/>
      <c r="AX590" s="2"/>
      <c r="AY590" s="2"/>
      <c r="AZ590" s="2"/>
    </row>
    <row r="591" ht="30.0" customHeight="1">
      <c r="A591" s="645">
        <v>578.0</v>
      </c>
      <c r="B591" s="646" t="str">
        <f>IF('基本情報入力シート'!C616="","",'基本情報入力シート'!C616)</f>
        <v/>
      </c>
      <c r="C591" s="40"/>
      <c r="D591" s="40"/>
      <c r="E591" s="40"/>
      <c r="F591" s="40"/>
      <c r="G591" s="40"/>
      <c r="H591" s="40"/>
      <c r="I591" s="56"/>
      <c r="J591" s="647" t="str">
        <f>IF('基本情報入力シート'!M616="","",'基本情報入力シート'!M616)</f>
        <v/>
      </c>
      <c r="K591" s="647" t="str">
        <f>IF('基本情報入力シート'!R616="","",'基本情報入力シート'!R616)</f>
        <v/>
      </c>
      <c r="L591" s="647" t="str">
        <f>IF('基本情報入力シート'!W616="","",'基本情報入力シート'!W616)</f>
        <v/>
      </c>
      <c r="M591" s="647" t="str">
        <f>IF('基本情報入力シート'!X616="","",'基本情報入力シート'!X616)</f>
        <v/>
      </c>
      <c r="N591" s="648" t="str">
        <f>IF('基本情報入力シート'!Y616="","",'基本情報入力シート'!Y616)</f>
        <v/>
      </c>
      <c r="O591" s="649"/>
      <c r="P591" s="650"/>
      <c r="Q591" s="651"/>
      <c r="R591" s="56"/>
      <c r="S591" s="652" t="str">
        <f>IFERROR(ROUNDDOWN(Q591*VLOOKUP(N591,'【参考】数式用'!$AR$2:$AW$50,MATCH(P591,'【参考】数式用'!$AT$4:$AW$4)+2,FALSE)*0.5, 0), "")</f>
        <v/>
      </c>
      <c r="T591" s="653"/>
      <c r="U591" s="654" t="str">
        <f>IFERROR(IF(AG591&lt;&gt;"",Q591*VLOOKUP(N591,'【参考】数式用'!$AG$2:$AL$50,MATCH(P591,'【参考】数式用'!$AI$4:$AL$4,0)+2,0), ""), "")</f>
        <v/>
      </c>
      <c r="V591" s="655"/>
      <c r="W591" s="656"/>
      <c r="X591" s="41"/>
      <c r="Y591" s="657"/>
      <c r="Z591" s="658"/>
      <c r="AA591" s="654" t="str">
        <f>IFERROR(IF(Y591="ー", "", ROUNDDOWN(Z591*VLOOKUP(N591,'【参考】数式用'!$AR$2:$AW$50,MATCH(Y591,'【参考】数式用'!$AT$4:$AW$4)+2,FALSE)*0.5, 0)), "")</f>
        <v/>
      </c>
      <c r="AB591" s="659"/>
      <c r="AC591" s="651" t="str">
        <f>IFERROR(IF(AG591&lt;&gt;"",Z591*VLOOKUP(N591,'【参考】数式用'!$AG$2:$AL$50,MATCH(Y591,'【参考】数式用'!$AI$4:$AL$4,0)+2,0), ""), "")</f>
        <v/>
      </c>
      <c r="AD591" s="56"/>
      <c r="AE591" s="660"/>
      <c r="AF591" s="661"/>
      <c r="AG591" s="618" t="str">
        <f>IFERROR(VLOOKUP(O591, '【参考】数式用'!$AY$5:$AY$13, 1, FALSE), "")</f>
        <v/>
      </c>
      <c r="AH591" s="619" t="str">
        <f>IFERROR(VLOOKUP(N591, '【参考】数式用'!$BA$2:$BB$50, 2, FALSE), "")</f>
        <v/>
      </c>
      <c r="AI591" s="620" t="str">
        <f t="shared" si="1"/>
        <v/>
      </c>
      <c r="AJ591" s="621" t="str">
        <f t="shared" si="2"/>
        <v/>
      </c>
      <c r="AK591" s="622"/>
      <c r="AL591" s="622"/>
      <c r="AM591" s="514"/>
      <c r="AN591" s="514"/>
      <c r="AO591" s="514"/>
      <c r="AP591" s="514"/>
      <c r="AQ591" s="514"/>
      <c r="AR591" s="514"/>
      <c r="AS591" s="514"/>
      <c r="AT591" s="514"/>
      <c r="AU591" s="2"/>
      <c r="AV591" s="2"/>
      <c r="AW591" s="2"/>
      <c r="AX591" s="2"/>
      <c r="AY591" s="2"/>
      <c r="AZ591" s="2"/>
    </row>
    <row r="592" ht="30.0" customHeight="1">
      <c r="A592" s="645">
        <v>579.0</v>
      </c>
      <c r="B592" s="646" t="str">
        <f>IF('基本情報入力シート'!C617="","",'基本情報入力シート'!C617)</f>
        <v/>
      </c>
      <c r="C592" s="40"/>
      <c r="D592" s="40"/>
      <c r="E592" s="40"/>
      <c r="F592" s="40"/>
      <c r="G592" s="40"/>
      <c r="H592" s="40"/>
      <c r="I592" s="56"/>
      <c r="J592" s="647" t="str">
        <f>IF('基本情報入力シート'!M617="","",'基本情報入力シート'!M617)</f>
        <v/>
      </c>
      <c r="K592" s="647" t="str">
        <f>IF('基本情報入力シート'!R617="","",'基本情報入力シート'!R617)</f>
        <v/>
      </c>
      <c r="L592" s="647" t="str">
        <f>IF('基本情報入力シート'!W617="","",'基本情報入力シート'!W617)</f>
        <v/>
      </c>
      <c r="M592" s="647" t="str">
        <f>IF('基本情報入力シート'!X617="","",'基本情報入力シート'!X617)</f>
        <v/>
      </c>
      <c r="N592" s="648" t="str">
        <f>IF('基本情報入力シート'!Y617="","",'基本情報入力シート'!Y617)</f>
        <v/>
      </c>
      <c r="O592" s="649"/>
      <c r="P592" s="650"/>
      <c r="Q592" s="651"/>
      <c r="R592" s="56"/>
      <c r="S592" s="652" t="str">
        <f>IFERROR(ROUNDDOWN(Q592*VLOOKUP(N592,'【参考】数式用'!$AR$2:$AW$50,MATCH(P592,'【参考】数式用'!$AT$4:$AW$4)+2,FALSE)*0.5, 0), "")</f>
        <v/>
      </c>
      <c r="T592" s="653"/>
      <c r="U592" s="654" t="str">
        <f>IFERROR(IF(AG592&lt;&gt;"",Q592*VLOOKUP(N592,'【参考】数式用'!$AG$2:$AL$50,MATCH(P592,'【参考】数式用'!$AI$4:$AL$4,0)+2,0), ""), "")</f>
        <v/>
      </c>
      <c r="V592" s="655"/>
      <c r="W592" s="656"/>
      <c r="X592" s="41"/>
      <c r="Y592" s="657"/>
      <c r="Z592" s="658"/>
      <c r="AA592" s="654" t="str">
        <f>IFERROR(IF(Y592="ー", "", ROUNDDOWN(Z592*VLOOKUP(N592,'【参考】数式用'!$AR$2:$AW$50,MATCH(Y592,'【参考】数式用'!$AT$4:$AW$4)+2,FALSE)*0.5, 0)), "")</f>
        <v/>
      </c>
      <c r="AB592" s="659"/>
      <c r="AC592" s="651" t="str">
        <f>IFERROR(IF(AG592&lt;&gt;"",Z592*VLOOKUP(N592,'【参考】数式用'!$AG$2:$AL$50,MATCH(Y592,'【参考】数式用'!$AI$4:$AL$4,0)+2,0), ""), "")</f>
        <v/>
      </c>
      <c r="AD592" s="56"/>
      <c r="AE592" s="660"/>
      <c r="AF592" s="661"/>
      <c r="AG592" s="618" t="str">
        <f>IFERROR(VLOOKUP(O592, '【参考】数式用'!$AY$5:$AY$13, 1, FALSE), "")</f>
        <v/>
      </c>
      <c r="AH592" s="619" t="str">
        <f>IFERROR(VLOOKUP(N592, '【参考】数式用'!$BA$2:$BB$50, 2, FALSE), "")</f>
        <v/>
      </c>
      <c r="AI592" s="620" t="str">
        <f t="shared" si="1"/>
        <v/>
      </c>
      <c r="AJ592" s="621" t="str">
        <f t="shared" si="2"/>
        <v/>
      </c>
      <c r="AK592" s="622"/>
      <c r="AL592" s="622"/>
      <c r="AM592" s="514"/>
      <c r="AN592" s="514"/>
      <c r="AO592" s="514"/>
      <c r="AP592" s="514"/>
      <c r="AQ592" s="514"/>
      <c r="AR592" s="514"/>
      <c r="AS592" s="514"/>
      <c r="AT592" s="514"/>
      <c r="AU592" s="2"/>
      <c r="AV592" s="2"/>
      <c r="AW592" s="2"/>
      <c r="AX592" s="2"/>
      <c r="AY592" s="2"/>
      <c r="AZ592" s="2"/>
    </row>
    <row r="593" ht="30.0" customHeight="1">
      <c r="A593" s="645">
        <v>580.0</v>
      </c>
      <c r="B593" s="646" t="str">
        <f>IF('基本情報入力シート'!C618="","",'基本情報入力シート'!C618)</f>
        <v/>
      </c>
      <c r="C593" s="40"/>
      <c r="D593" s="40"/>
      <c r="E593" s="40"/>
      <c r="F593" s="40"/>
      <c r="G593" s="40"/>
      <c r="H593" s="40"/>
      <c r="I593" s="56"/>
      <c r="J593" s="647" t="str">
        <f>IF('基本情報入力シート'!M618="","",'基本情報入力シート'!M618)</f>
        <v/>
      </c>
      <c r="K593" s="647" t="str">
        <f>IF('基本情報入力シート'!R618="","",'基本情報入力シート'!R618)</f>
        <v/>
      </c>
      <c r="L593" s="647" t="str">
        <f>IF('基本情報入力シート'!W618="","",'基本情報入力シート'!W618)</f>
        <v/>
      </c>
      <c r="M593" s="647" t="str">
        <f>IF('基本情報入力シート'!X618="","",'基本情報入力シート'!X618)</f>
        <v/>
      </c>
      <c r="N593" s="648" t="str">
        <f>IF('基本情報入力シート'!Y618="","",'基本情報入力シート'!Y618)</f>
        <v/>
      </c>
      <c r="O593" s="649"/>
      <c r="P593" s="650"/>
      <c r="Q593" s="651"/>
      <c r="R593" s="56"/>
      <c r="S593" s="652" t="str">
        <f>IFERROR(ROUNDDOWN(Q593*VLOOKUP(N593,'【参考】数式用'!$AR$2:$AW$50,MATCH(P593,'【参考】数式用'!$AT$4:$AW$4)+2,FALSE)*0.5, 0), "")</f>
        <v/>
      </c>
      <c r="T593" s="653"/>
      <c r="U593" s="654" t="str">
        <f>IFERROR(IF(AG593&lt;&gt;"",Q593*VLOOKUP(N593,'【参考】数式用'!$AG$2:$AL$50,MATCH(P593,'【参考】数式用'!$AI$4:$AL$4,0)+2,0), ""), "")</f>
        <v/>
      </c>
      <c r="V593" s="655"/>
      <c r="W593" s="656"/>
      <c r="X593" s="41"/>
      <c r="Y593" s="657"/>
      <c r="Z593" s="658"/>
      <c r="AA593" s="654" t="str">
        <f>IFERROR(IF(Y593="ー", "", ROUNDDOWN(Z593*VLOOKUP(N593,'【参考】数式用'!$AR$2:$AW$50,MATCH(Y593,'【参考】数式用'!$AT$4:$AW$4)+2,FALSE)*0.5, 0)), "")</f>
        <v/>
      </c>
      <c r="AB593" s="659"/>
      <c r="AC593" s="651" t="str">
        <f>IFERROR(IF(AG593&lt;&gt;"",Z593*VLOOKUP(N593,'【参考】数式用'!$AG$2:$AL$50,MATCH(Y593,'【参考】数式用'!$AI$4:$AL$4,0)+2,0), ""), "")</f>
        <v/>
      </c>
      <c r="AD593" s="56"/>
      <c r="AE593" s="660"/>
      <c r="AF593" s="661"/>
      <c r="AG593" s="618" t="str">
        <f>IFERROR(VLOOKUP(O593, '【参考】数式用'!$AY$5:$AY$13, 1, FALSE), "")</f>
        <v/>
      </c>
      <c r="AH593" s="619" t="str">
        <f>IFERROR(VLOOKUP(N593, '【参考】数式用'!$BA$2:$BB$50, 2, FALSE), "")</f>
        <v/>
      </c>
      <c r="AI593" s="620" t="str">
        <f t="shared" si="1"/>
        <v/>
      </c>
      <c r="AJ593" s="621" t="str">
        <f t="shared" si="2"/>
        <v/>
      </c>
      <c r="AK593" s="622"/>
      <c r="AL593" s="622"/>
      <c r="AM593" s="514"/>
      <c r="AN593" s="514"/>
      <c r="AO593" s="514"/>
      <c r="AP593" s="514"/>
      <c r="AQ593" s="514"/>
      <c r="AR593" s="514"/>
      <c r="AS593" s="514"/>
      <c r="AT593" s="514"/>
      <c r="AU593" s="2"/>
      <c r="AV593" s="2"/>
      <c r="AW593" s="2"/>
      <c r="AX593" s="2"/>
      <c r="AY593" s="2"/>
      <c r="AZ593" s="2"/>
    </row>
    <row r="594" ht="30.0" customHeight="1">
      <c r="A594" s="645">
        <v>581.0</v>
      </c>
      <c r="B594" s="646" t="str">
        <f>IF('基本情報入力シート'!C619="","",'基本情報入力シート'!C619)</f>
        <v/>
      </c>
      <c r="C594" s="40"/>
      <c r="D594" s="40"/>
      <c r="E594" s="40"/>
      <c r="F594" s="40"/>
      <c r="G594" s="40"/>
      <c r="H594" s="40"/>
      <c r="I594" s="56"/>
      <c r="J594" s="647" t="str">
        <f>IF('基本情報入力シート'!M619="","",'基本情報入力シート'!M619)</f>
        <v/>
      </c>
      <c r="K594" s="647" t="str">
        <f>IF('基本情報入力シート'!R619="","",'基本情報入力シート'!R619)</f>
        <v/>
      </c>
      <c r="L594" s="647" t="str">
        <f>IF('基本情報入力シート'!W619="","",'基本情報入力シート'!W619)</f>
        <v/>
      </c>
      <c r="M594" s="647" t="str">
        <f>IF('基本情報入力シート'!X619="","",'基本情報入力シート'!X619)</f>
        <v/>
      </c>
      <c r="N594" s="648" t="str">
        <f>IF('基本情報入力シート'!Y619="","",'基本情報入力シート'!Y619)</f>
        <v/>
      </c>
      <c r="O594" s="649"/>
      <c r="P594" s="650"/>
      <c r="Q594" s="651"/>
      <c r="R594" s="56"/>
      <c r="S594" s="652" t="str">
        <f>IFERROR(ROUNDDOWN(Q594*VLOOKUP(N594,'【参考】数式用'!$AR$2:$AW$50,MATCH(P594,'【参考】数式用'!$AT$4:$AW$4)+2,FALSE)*0.5, 0), "")</f>
        <v/>
      </c>
      <c r="T594" s="653"/>
      <c r="U594" s="654" t="str">
        <f>IFERROR(IF(AG594&lt;&gt;"",Q594*VLOOKUP(N594,'【参考】数式用'!$AG$2:$AL$50,MATCH(P594,'【参考】数式用'!$AI$4:$AL$4,0)+2,0), ""), "")</f>
        <v/>
      </c>
      <c r="V594" s="655"/>
      <c r="W594" s="656"/>
      <c r="X594" s="41"/>
      <c r="Y594" s="657"/>
      <c r="Z594" s="658"/>
      <c r="AA594" s="654" t="str">
        <f>IFERROR(IF(Y594="ー", "", ROUNDDOWN(Z594*VLOOKUP(N594,'【参考】数式用'!$AR$2:$AW$50,MATCH(Y594,'【参考】数式用'!$AT$4:$AW$4)+2,FALSE)*0.5, 0)), "")</f>
        <v/>
      </c>
      <c r="AB594" s="659"/>
      <c r="AC594" s="651" t="str">
        <f>IFERROR(IF(AG594&lt;&gt;"",Z594*VLOOKUP(N594,'【参考】数式用'!$AG$2:$AL$50,MATCH(Y594,'【参考】数式用'!$AI$4:$AL$4,0)+2,0), ""), "")</f>
        <v/>
      </c>
      <c r="AD594" s="56"/>
      <c r="AE594" s="660"/>
      <c r="AF594" s="661"/>
      <c r="AG594" s="618" t="str">
        <f>IFERROR(VLOOKUP(O594, '【参考】数式用'!$AY$5:$AY$13, 1, FALSE), "")</f>
        <v/>
      </c>
      <c r="AH594" s="619" t="str">
        <f>IFERROR(VLOOKUP(N594, '【参考】数式用'!$BA$2:$BB$50, 2, FALSE), "")</f>
        <v/>
      </c>
      <c r="AI594" s="620" t="str">
        <f t="shared" si="1"/>
        <v/>
      </c>
      <c r="AJ594" s="621" t="str">
        <f t="shared" si="2"/>
        <v/>
      </c>
      <c r="AK594" s="622"/>
      <c r="AL594" s="622"/>
      <c r="AM594" s="514"/>
      <c r="AN594" s="514"/>
      <c r="AO594" s="514"/>
      <c r="AP594" s="514"/>
      <c r="AQ594" s="514"/>
      <c r="AR594" s="514"/>
      <c r="AS594" s="514"/>
      <c r="AT594" s="514"/>
      <c r="AU594" s="2"/>
      <c r="AV594" s="2"/>
      <c r="AW594" s="2"/>
      <c r="AX594" s="2"/>
      <c r="AY594" s="2"/>
      <c r="AZ594" s="2"/>
    </row>
    <row r="595" ht="30.0" customHeight="1">
      <c r="A595" s="645">
        <v>582.0</v>
      </c>
      <c r="B595" s="646" t="str">
        <f>IF('基本情報入力シート'!C620="","",'基本情報入力シート'!C620)</f>
        <v/>
      </c>
      <c r="C595" s="40"/>
      <c r="D595" s="40"/>
      <c r="E595" s="40"/>
      <c r="F595" s="40"/>
      <c r="G595" s="40"/>
      <c r="H595" s="40"/>
      <c r="I595" s="56"/>
      <c r="J595" s="647" t="str">
        <f>IF('基本情報入力シート'!M620="","",'基本情報入力シート'!M620)</f>
        <v/>
      </c>
      <c r="K595" s="647" t="str">
        <f>IF('基本情報入力シート'!R620="","",'基本情報入力シート'!R620)</f>
        <v/>
      </c>
      <c r="L595" s="647" t="str">
        <f>IF('基本情報入力シート'!W620="","",'基本情報入力シート'!W620)</f>
        <v/>
      </c>
      <c r="M595" s="647" t="str">
        <f>IF('基本情報入力シート'!X620="","",'基本情報入力シート'!X620)</f>
        <v/>
      </c>
      <c r="N595" s="648" t="str">
        <f>IF('基本情報入力シート'!Y620="","",'基本情報入力シート'!Y620)</f>
        <v/>
      </c>
      <c r="O595" s="649"/>
      <c r="P595" s="650"/>
      <c r="Q595" s="651"/>
      <c r="R595" s="56"/>
      <c r="S595" s="652" t="str">
        <f>IFERROR(ROUNDDOWN(Q595*VLOOKUP(N595,'【参考】数式用'!$AR$2:$AW$50,MATCH(P595,'【参考】数式用'!$AT$4:$AW$4)+2,FALSE)*0.5, 0), "")</f>
        <v/>
      </c>
      <c r="T595" s="653"/>
      <c r="U595" s="654" t="str">
        <f>IFERROR(IF(AG595&lt;&gt;"",Q595*VLOOKUP(N595,'【参考】数式用'!$AG$2:$AL$50,MATCH(P595,'【参考】数式用'!$AI$4:$AL$4,0)+2,0), ""), "")</f>
        <v/>
      </c>
      <c r="V595" s="655"/>
      <c r="W595" s="656"/>
      <c r="X595" s="41"/>
      <c r="Y595" s="657"/>
      <c r="Z595" s="658"/>
      <c r="AA595" s="654" t="str">
        <f>IFERROR(IF(Y595="ー", "", ROUNDDOWN(Z595*VLOOKUP(N595,'【参考】数式用'!$AR$2:$AW$50,MATCH(Y595,'【参考】数式用'!$AT$4:$AW$4)+2,FALSE)*0.5, 0)), "")</f>
        <v/>
      </c>
      <c r="AB595" s="659"/>
      <c r="AC595" s="651" t="str">
        <f>IFERROR(IF(AG595&lt;&gt;"",Z595*VLOOKUP(N595,'【参考】数式用'!$AG$2:$AL$50,MATCH(Y595,'【参考】数式用'!$AI$4:$AL$4,0)+2,0), ""), "")</f>
        <v/>
      </c>
      <c r="AD595" s="56"/>
      <c r="AE595" s="660"/>
      <c r="AF595" s="661"/>
      <c r="AG595" s="618" t="str">
        <f>IFERROR(VLOOKUP(O595, '【参考】数式用'!$AY$5:$AY$13, 1, FALSE), "")</f>
        <v/>
      </c>
      <c r="AH595" s="619" t="str">
        <f>IFERROR(VLOOKUP(N595, '【参考】数式用'!$BA$2:$BB$50, 2, FALSE), "")</f>
        <v/>
      </c>
      <c r="AI595" s="620" t="str">
        <f t="shared" si="1"/>
        <v/>
      </c>
      <c r="AJ595" s="621" t="str">
        <f t="shared" si="2"/>
        <v/>
      </c>
      <c r="AK595" s="622"/>
      <c r="AL595" s="622"/>
      <c r="AM595" s="514"/>
      <c r="AN595" s="514"/>
      <c r="AO595" s="514"/>
      <c r="AP595" s="514"/>
      <c r="AQ595" s="514"/>
      <c r="AR595" s="514"/>
      <c r="AS595" s="514"/>
      <c r="AT595" s="514"/>
      <c r="AU595" s="2"/>
      <c r="AV595" s="2"/>
      <c r="AW595" s="2"/>
      <c r="AX595" s="2"/>
      <c r="AY595" s="2"/>
      <c r="AZ595" s="2"/>
    </row>
    <row r="596" ht="30.0" customHeight="1">
      <c r="A596" s="645">
        <v>583.0</v>
      </c>
      <c r="B596" s="646" t="str">
        <f>IF('基本情報入力シート'!C621="","",'基本情報入力シート'!C621)</f>
        <v/>
      </c>
      <c r="C596" s="40"/>
      <c r="D596" s="40"/>
      <c r="E596" s="40"/>
      <c r="F596" s="40"/>
      <c r="G596" s="40"/>
      <c r="H596" s="40"/>
      <c r="I596" s="56"/>
      <c r="J596" s="647" t="str">
        <f>IF('基本情報入力シート'!M621="","",'基本情報入力シート'!M621)</f>
        <v/>
      </c>
      <c r="K596" s="647" t="str">
        <f>IF('基本情報入力シート'!R621="","",'基本情報入力シート'!R621)</f>
        <v/>
      </c>
      <c r="L596" s="647" t="str">
        <f>IF('基本情報入力シート'!W621="","",'基本情報入力シート'!W621)</f>
        <v/>
      </c>
      <c r="M596" s="647" t="str">
        <f>IF('基本情報入力シート'!X621="","",'基本情報入力シート'!X621)</f>
        <v/>
      </c>
      <c r="N596" s="648" t="str">
        <f>IF('基本情報入力シート'!Y621="","",'基本情報入力シート'!Y621)</f>
        <v/>
      </c>
      <c r="O596" s="649"/>
      <c r="P596" s="650"/>
      <c r="Q596" s="651"/>
      <c r="R596" s="56"/>
      <c r="S596" s="652" t="str">
        <f>IFERROR(ROUNDDOWN(Q596*VLOOKUP(N596,'【参考】数式用'!$AR$2:$AW$50,MATCH(P596,'【参考】数式用'!$AT$4:$AW$4)+2,FALSE)*0.5, 0), "")</f>
        <v/>
      </c>
      <c r="T596" s="653"/>
      <c r="U596" s="654" t="str">
        <f>IFERROR(IF(AG596&lt;&gt;"",Q596*VLOOKUP(N596,'【参考】数式用'!$AG$2:$AL$50,MATCH(P596,'【参考】数式用'!$AI$4:$AL$4,0)+2,0), ""), "")</f>
        <v/>
      </c>
      <c r="V596" s="655"/>
      <c r="W596" s="656"/>
      <c r="X596" s="41"/>
      <c r="Y596" s="657"/>
      <c r="Z596" s="658"/>
      <c r="AA596" s="654" t="str">
        <f>IFERROR(IF(Y596="ー", "", ROUNDDOWN(Z596*VLOOKUP(N596,'【参考】数式用'!$AR$2:$AW$50,MATCH(Y596,'【参考】数式用'!$AT$4:$AW$4)+2,FALSE)*0.5, 0)), "")</f>
        <v/>
      </c>
      <c r="AB596" s="659"/>
      <c r="AC596" s="651" t="str">
        <f>IFERROR(IF(AG596&lt;&gt;"",Z596*VLOOKUP(N596,'【参考】数式用'!$AG$2:$AL$50,MATCH(Y596,'【参考】数式用'!$AI$4:$AL$4,0)+2,0), ""), "")</f>
        <v/>
      </c>
      <c r="AD596" s="56"/>
      <c r="AE596" s="660"/>
      <c r="AF596" s="661"/>
      <c r="AG596" s="618" t="str">
        <f>IFERROR(VLOOKUP(O596, '【参考】数式用'!$AY$5:$AY$13, 1, FALSE), "")</f>
        <v/>
      </c>
      <c r="AH596" s="619" t="str">
        <f>IFERROR(VLOOKUP(N596, '【参考】数式用'!$BA$2:$BB$50, 2, FALSE), "")</f>
        <v/>
      </c>
      <c r="AI596" s="620" t="str">
        <f t="shared" si="1"/>
        <v/>
      </c>
      <c r="AJ596" s="621" t="str">
        <f t="shared" si="2"/>
        <v/>
      </c>
      <c r="AK596" s="622"/>
      <c r="AL596" s="622"/>
      <c r="AM596" s="514"/>
      <c r="AN596" s="514"/>
      <c r="AO596" s="514"/>
      <c r="AP596" s="514"/>
      <c r="AQ596" s="514"/>
      <c r="AR596" s="514"/>
      <c r="AS596" s="514"/>
      <c r="AT596" s="514"/>
      <c r="AU596" s="2"/>
      <c r="AV596" s="2"/>
      <c r="AW596" s="2"/>
      <c r="AX596" s="2"/>
      <c r="AY596" s="2"/>
      <c r="AZ596" s="2"/>
    </row>
    <row r="597" ht="30.0" customHeight="1">
      <c r="A597" s="645">
        <v>584.0</v>
      </c>
      <c r="B597" s="646" t="str">
        <f>IF('基本情報入力シート'!C622="","",'基本情報入力シート'!C622)</f>
        <v/>
      </c>
      <c r="C597" s="40"/>
      <c r="D597" s="40"/>
      <c r="E597" s="40"/>
      <c r="F597" s="40"/>
      <c r="G597" s="40"/>
      <c r="H597" s="40"/>
      <c r="I597" s="56"/>
      <c r="J597" s="647" t="str">
        <f>IF('基本情報入力シート'!M622="","",'基本情報入力シート'!M622)</f>
        <v/>
      </c>
      <c r="K597" s="647" t="str">
        <f>IF('基本情報入力シート'!R622="","",'基本情報入力シート'!R622)</f>
        <v/>
      </c>
      <c r="L597" s="647" t="str">
        <f>IF('基本情報入力シート'!W622="","",'基本情報入力シート'!W622)</f>
        <v/>
      </c>
      <c r="M597" s="647" t="str">
        <f>IF('基本情報入力シート'!X622="","",'基本情報入力シート'!X622)</f>
        <v/>
      </c>
      <c r="N597" s="648" t="str">
        <f>IF('基本情報入力シート'!Y622="","",'基本情報入力シート'!Y622)</f>
        <v/>
      </c>
      <c r="O597" s="649"/>
      <c r="P597" s="650"/>
      <c r="Q597" s="651"/>
      <c r="R597" s="56"/>
      <c r="S597" s="652" t="str">
        <f>IFERROR(ROUNDDOWN(Q597*VLOOKUP(N597,'【参考】数式用'!$AR$2:$AW$50,MATCH(P597,'【参考】数式用'!$AT$4:$AW$4)+2,FALSE)*0.5, 0), "")</f>
        <v/>
      </c>
      <c r="T597" s="653"/>
      <c r="U597" s="654" t="str">
        <f>IFERROR(IF(AG597&lt;&gt;"",Q597*VLOOKUP(N597,'【参考】数式用'!$AG$2:$AL$50,MATCH(P597,'【参考】数式用'!$AI$4:$AL$4,0)+2,0), ""), "")</f>
        <v/>
      </c>
      <c r="V597" s="655"/>
      <c r="W597" s="656"/>
      <c r="X597" s="41"/>
      <c r="Y597" s="657"/>
      <c r="Z597" s="658"/>
      <c r="AA597" s="654" t="str">
        <f>IFERROR(IF(Y597="ー", "", ROUNDDOWN(Z597*VLOOKUP(N597,'【参考】数式用'!$AR$2:$AW$50,MATCH(Y597,'【参考】数式用'!$AT$4:$AW$4)+2,FALSE)*0.5, 0)), "")</f>
        <v/>
      </c>
      <c r="AB597" s="659"/>
      <c r="AC597" s="651" t="str">
        <f>IFERROR(IF(AG597&lt;&gt;"",Z597*VLOOKUP(N597,'【参考】数式用'!$AG$2:$AL$50,MATCH(Y597,'【参考】数式用'!$AI$4:$AL$4,0)+2,0), ""), "")</f>
        <v/>
      </c>
      <c r="AD597" s="56"/>
      <c r="AE597" s="660"/>
      <c r="AF597" s="661"/>
      <c r="AG597" s="618" t="str">
        <f>IFERROR(VLOOKUP(O597, '【参考】数式用'!$AY$5:$AY$13, 1, FALSE), "")</f>
        <v/>
      </c>
      <c r="AH597" s="619" t="str">
        <f>IFERROR(VLOOKUP(N597, '【参考】数式用'!$BA$2:$BB$50, 2, FALSE), "")</f>
        <v/>
      </c>
      <c r="AI597" s="620" t="str">
        <f t="shared" si="1"/>
        <v/>
      </c>
      <c r="AJ597" s="621" t="str">
        <f t="shared" si="2"/>
        <v/>
      </c>
      <c r="AK597" s="622"/>
      <c r="AL597" s="622"/>
      <c r="AM597" s="514"/>
      <c r="AN597" s="514"/>
      <c r="AO597" s="514"/>
      <c r="AP597" s="514"/>
      <c r="AQ597" s="514"/>
      <c r="AR597" s="514"/>
      <c r="AS597" s="514"/>
      <c r="AT597" s="514"/>
      <c r="AU597" s="2"/>
      <c r="AV597" s="2"/>
      <c r="AW597" s="2"/>
      <c r="AX597" s="2"/>
      <c r="AY597" s="2"/>
      <c r="AZ597" s="2"/>
    </row>
    <row r="598" ht="30.0" customHeight="1">
      <c r="A598" s="645">
        <v>585.0</v>
      </c>
      <c r="B598" s="646" t="str">
        <f>IF('基本情報入力シート'!C623="","",'基本情報入力シート'!C623)</f>
        <v/>
      </c>
      <c r="C598" s="40"/>
      <c r="D598" s="40"/>
      <c r="E598" s="40"/>
      <c r="F598" s="40"/>
      <c r="G598" s="40"/>
      <c r="H598" s="40"/>
      <c r="I598" s="56"/>
      <c r="J598" s="647" t="str">
        <f>IF('基本情報入力シート'!M623="","",'基本情報入力シート'!M623)</f>
        <v/>
      </c>
      <c r="K598" s="647" t="str">
        <f>IF('基本情報入力シート'!R623="","",'基本情報入力シート'!R623)</f>
        <v/>
      </c>
      <c r="L598" s="647" t="str">
        <f>IF('基本情報入力シート'!W623="","",'基本情報入力シート'!W623)</f>
        <v/>
      </c>
      <c r="M598" s="647" t="str">
        <f>IF('基本情報入力シート'!X623="","",'基本情報入力シート'!X623)</f>
        <v/>
      </c>
      <c r="N598" s="648" t="str">
        <f>IF('基本情報入力シート'!Y623="","",'基本情報入力シート'!Y623)</f>
        <v/>
      </c>
      <c r="O598" s="649"/>
      <c r="P598" s="650"/>
      <c r="Q598" s="651"/>
      <c r="R598" s="56"/>
      <c r="S598" s="652" t="str">
        <f>IFERROR(ROUNDDOWN(Q598*VLOOKUP(N598,'【参考】数式用'!$AR$2:$AW$50,MATCH(P598,'【参考】数式用'!$AT$4:$AW$4)+2,FALSE)*0.5, 0), "")</f>
        <v/>
      </c>
      <c r="T598" s="653"/>
      <c r="U598" s="654" t="str">
        <f>IFERROR(IF(AG598&lt;&gt;"",Q598*VLOOKUP(N598,'【参考】数式用'!$AG$2:$AL$50,MATCH(P598,'【参考】数式用'!$AI$4:$AL$4,0)+2,0), ""), "")</f>
        <v/>
      </c>
      <c r="V598" s="655"/>
      <c r="W598" s="656"/>
      <c r="X598" s="41"/>
      <c r="Y598" s="657"/>
      <c r="Z598" s="658"/>
      <c r="AA598" s="654" t="str">
        <f>IFERROR(IF(Y598="ー", "", ROUNDDOWN(Z598*VLOOKUP(N598,'【参考】数式用'!$AR$2:$AW$50,MATCH(Y598,'【参考】数式用'!$AT$4:$AW$4)+2,FALSE)*0.5, 0)), "")</f>
        <v/>
      </c>
      <c r="AB598" s="659"/>
      <c r="AC598" s="651" t="str">
        <f>IFERROR(IF(AG598&lt;&gt;"",Z598*VLOOKUP(N598,'【参考】数式用'!$AG$2:$AL$50,MATCH(Y598,'【参考】数式用'!$AI$4:$AL$4,0)+2,0), ""), "")</f>
        <v/>
      </c>
      <c r="AD598" s="56"/>
      <c r="AE598" s="660"/>
      <c r="AF598" s="661"/>
      <c r="AG598" s="618" t="str">
        <f>IFERROR(VLOOKUP(O598, '【参考】数式用'!$AY$5:$AY$13, 1, FALSE), "")</f>
        <v/>
      </c>
      <c r="AH598" s="619" t="str">
        <f>IFERROR(VLOOKUP(N598, '【参考】数式用'!$BA$2:$BB$50, 2, FALSE), "")</f>
        <v/>
      </c>
      <c r="AI598" s="620" t="str">
        <f t="shared" si="1"/>
        <v/>
      </c>
      <c r="AJ598" s="621" t="str">
        <f t="shared" si="2"/>
        <v/>
      </c>
      <c r="AK598" s="622"/>
      <c r="AL598" s="622"/>
      <c r="AM598" s="514"/>
      <c r="AN598" s="514"/>
      <c r="AO598" s="514"/>
      <c r="AP598" s="514"/>
      <c r="AQ598" s="514"/>
      <c r="AR598" s="514"/>
      <c r="AS598" s="514"/>
      <c r="AT598" s="514"/>
      <c r="AU598" s="2"/>
      <c r="AV598" s="2"/>
      <c r="AW598" s="2"/>
      <c r="AX598" s="2"/>
      <c r="AY598" s="2"/>
      <c r="AZ598" s="2"/>
    </row>
    <row r="599" ht="30.0" customHeight="1">
      <c r="A599" s="645">
        <v>586.0</v>
      </c>
      <c r="B599" s="646" t="str">
        <f>IF('基本情報入力シート'!C624="","",'基本情報入力シート'!C624)</f>
        <v/>
      </c>
      <c r="C599" s="40"/>
      <c r="D599" s="40"/>
      <c r="E599" s="40"/>
      <c r="F599" s="40"/>
      <c r="G599" s="40"/>
      <c r="H599" s="40"/>
      <c r="I599" s="56"/>
      <c r="J599" s="647" t="str">
        <f>IF('基本情報入力シート'!M624="","",'基本情報入力シート'!M624)</f>
        <v/>
      </c>
      <c r="K599" s="647" t="str">
        <f>IF('基本情報入力シート'!R624="","",'基本情報入力シート'!R624)</f>
        <v/>
      </c>
      <c r="L599" s="647" t="str">
        <f>IF('基本情報入力シート'!W624="","",'基本情報入力シート'!W624)</f>
        <v/>
      </c>
      <c r="M599" s="647" t="str">
        <f>IF('基本情報入力シート'!X624="","",'基本情報入力シート'!X624)</f>
        <v/>
      </c>
      <c r="N599" s="648" t="str">
        <f>IF('基本情報入力シート'!Y624="","",'基本情報入力シート'!Y624)</f>
        <v/>
      </c>
      <c r="O599" s="649"/>
      <c r="P599" s="650"/>
      <c r="Q599" s="651"/>
      <c r="R599" s="56"/>
      <c r="S599" s="652" t="str">
        <f>IFERROR(ROUNDDOWN(Q599*VLOOKUP(N599,'【参考】数式用'!$AR$2:$AW$50,MATCH(P599,'【参考】数式用'!$AT$4:$AW$4)+2,FALSE)*0.5, 0), "")</f>
        <v/>
      </c>
      <c r="T599" s="653"/>
      <c r="U599" s="654" t="str">
        <f>IFERROR(IF(AG599&lt;&gt;"",Q599*VLOOKUP(N599,'【参考】数式用'!$AG$2:$AL$50,MATCH(P599,'【参考】数式用'!$AI$4:$AL$4,0)+2,0), ""), "")</f>
        <v/>
      </c>
      <c r="V599" s="655"/>
      <c r="W599" s="656"/>
      <c r="X599" s="41"/>
      <c r="Y599" s="657"/>
      <c r="Z599" s="658"/>
      <c r="AA599" s="654" t="str">
        <f>IFERROR(IF(Y599="ー", "", ROUNDDOWN(Z599*VLOOKUP(N599,'【参考】数式用'!$AR$2:$AW$50,MATCH(Y599,'【参考】数式用'!$AT$4:$AW$4)+2,FALSE)*0.5, 0)), "")</f>
        <v/>
      </c>
      <c r="AB599" s="659"/>
      <c r="AC599" s="651" t="str">
        <f>IFERROR(IF(AG599&lt;&gt;"",Z599*VLOOKUP(N599,'【参考】数式用'!$AG$2:$AL$50,MATCH(Y599,'【参考】数式用'!$AI$4:$AL$4,0)+2,0), ""), "")</f>
        <v/>
      </c>
      <c r="AD599" s="56"/>
      <c r="AE599" s="660"/>
      <c r="AF599" s="661"/>
      <c r="AG599" s="618" t="str">
        <f>IFERROR(VLOOKUP(O599, '【参考】数式用'!$AY$5:$AY$13, 1, FALSE), "")</f>
        <v/>
      </c>
      <c r="AH599" s="619" t="str">
        <f>IFERROR(VLOOKUP(N599, '【参考】数式用'!$BA$2:$BB$50, 2, FALSE), "")</f>
        <v/>
      </c>
      <c r="AI599" s="620" t="str">
        <f t="shared" si="1"/>
        <v/>
      </c>
      <c r="AJ599" s="621" t="str">
        <f t="shared" si="2"/>
        <v/>
      </c>
      <c r="AK599" s="622"/>
      <c r="AL599" s="622"/>
      <c r="AM599" s="514"/>
      <c r="AN599" s="514"/>
      <c r="AO599" s="514"/>
      <c r="AP599" s="514"/>
      <c r="AQ599" s="514"/>
      <c r="AR599" s="514"/>
      <c r="AS599" s="514"/>
      <c r="AT599" s="514"/>
      <c r="AU599" s="2"/>
      <c r="AV599" s="2"/>
      <c r="AW599" s="2"/>
      <c r="AX599" s="2"/>
      <c r="AY599" s="2"/>
      <c r="AZ599" s="2"/>
    </row>
    <row r="600" ht="30.0" customHeight="1">
      <c r="A600" s="645">
        <v>587.0</v>
      </c>
      <c r="B600" s="646" t="str">
        <f>IF('基本情報入力シート'!C625="","",'基本情報入力シート'!C625)</f>
        <v/>
      </c>
      <c r="C600" s="40"/>
      <c r="D600" s="40"/>
      <c r="E600" s="40"/>
      <c r="F600" s="40"/>
      <c r="G600" s="40"/>
      <c r="H600" s="40"/>
      <c r="I600" s="56"/>
      <c r="J600" s="647" t="str">
        <f>IF('基本情報入力シート'!M625="","",'基本情報入力シート'!M625)</f>
        <v/>
      </c>
      <c r="K600" s="647" t="str">
        <f>IF('基本情報入力シート'!R625="","",'基本情報入力シート'!R625)</f>
        <v/>
      </c>
      <c r="L600" s="647" t="str">
        <f>IF('基本情報入力シート'!W625="","",'基本情報入力シート'!W625)</f>
        <v/>
      </c>
      <c r="M600" s="647" t="str">
        <f>IF('基本情報入力シート'!X625="","",'基本情報入力シート'!X625)</f>
        <v/>
      </c>
      <c r="N600" s="648" t="str">
        <f>IF('基本情報入力シート'!Y625="","",'基本情報入力シート'!Y625)</f>
        <v/>
      </c>
      <c r="O600" s="649"/>
      <c r="P600" s="650"/>
      <c r="Q600" s="651"/>
      <c r="R600" s="56"/>
      <c r="S600" s="652" t="str">
        <f>IFERROR(ROUNDDOWN(Q600*VLOOKUP(N600,'【参考】数式用'!$AR$2:$AW$50,MATCH(P600,'【参考】数式用'!$AT$4:$AW$4)+2,FALSE)*0.5, 0), "")</f>
        <v/>
      </c>
      <c r="T600" s="653"/>
      <c r="U600" s="654" t="str">
        <f>IFERROR(IF(AG600&lt;&gt;"",Q600*VLOOKUP(N600,'【参考】数式用'!$AG$2:$AL$50,MATCH(P600,'【参考】数式用'!$AI$4:$AL$4,0)+2,0), ""), "")</f>
        <v/>
      </c>
      <c r="V600" s="655"/>
      <c r="W600" s="656"/>
      <c r="X600" s="41"/>
      <c r="Y600" s="657"/>
      <c r="Z600" s="658"/>
      <c r="AA600" s="654" t="str">
        <f>IFERROR(IF(Y600="ー", "", ROUNDDOWN(Z600*VLOOKUP(N600,'【参考】数式用'!$AR$2:$AW$50,MATCH(Y600,'【参考】数式用'!$AT$4:$AW$4)+2,FALSE)*0.5, 0)), "")</f>
        <v/>
      </c>
      <c r="AB600" s="659"/>
      <c r="AC600" s="651" t="str">
        <f>IFERROR(IF(AG600&lt;&gt;"",Z600*VLOOKUP(N600,'【参考】数式用'!$AG$2:$AL$50,MATCH(Y600,'【参考】数式用'!$AI$4:$AL$4,0)+2,0), ""), "")</f>
        <v/>
      </c>
      <c r="AD600" s="56"/>
      <c r="AE600" s="660"/>
      <c r="AF600" s="661"/>
      <c r="AG600" s="618" t="str">
        <f>IFERROR(VLOOKUP(O600, '【参考】数式用'!$AY$5:$AY$13, 1, FALSE), "")</f>
        <v/>
      </c>
      <c r="AH600" s="619" t="str">
        <f>IFERROR(VLOOKUP(N600, '【参考】数式用'!$BA$2:$BB$50, 2, FALSE), "")</f>
        <v/>
      </c>
      <c r="AI600" s="620" t="str">
        <f t="shared" si="1"/>
        <v/>
      </c>
      <c r="AJ600" s="621" t="str">
        <f t="shared" si="2"/>
        <v/>
      </c>
      <c r="AK600" s="622"/>
      <c r="AL600" s="622"/>
      <c r="AM600" s="514"/>
      <c r="AN600" s="514"/>
      <c r="AO600" s="514"/>
      <c r="AP600" s="514"/>
      <c r="AQ600" s="514"/>
      <c r="AR600" s="514"/>
      <c r="AS600" s="514"/>
      <c r="AT600" s="514"/>
      <c r="AU600" s="2"/>
      <c r="AV600" s="2"/>
      <c r="AW600" s="2"/>
      <c r="AX600" s="2"/>
      <c r="AY600" s="2"/>
      <c r="AZ600" s="2"/>
    </row>
    <row r="601" ht="30.0" customHeight="1">
      <c r="A601" s="645">
        <v>588.0</v>
      </c>
      <c r="B601" s="646" t="str">
        <f>IF('基本情報入力シート'!C626="","",'基本情報入力シート'!C626)</f>
        <v/>
      </c>
      <c r="C601" s="40"/>
      <c r="D601" s="40"/>
      <c r="E601" s="40"/>
      <c r="F601" s="40"/>
      <c r="G601" s="40"/>
      <c r="H601" s="40"/>
      <c r="I601" s="56"/>
      <c r="J601" s="647" t="str">
        <f>IF('基本情報入力シート'!M626="","",'基本情報入力シート'!M626)</f>
        <v/>
      </c>
      <c r="K601" s="647" t="str">
        <f>IF('基本情報入力シート'!R626="","",'基本情報入力シート'!R626)</f>
        <v/>
      </c>
      <c r="L601" s="647" t="str">
        <f>IF('基本情報入力シート'!W626="","",'基本情報入力シート'!W626)</f>
        <v/>
      </c>
      <c r="M601" s="647" t="str">
        <f>IF('基本情報入力シート'!X626="","",'基本情報入力シート'!X626)</f>
        <v/>
      </c>
      <c r="N601" s="648" t="str">
        <f>IF('基本情報入力シート'!Y626="","",'基本情報入力シート'!Y626)</f>
        <v/>
      </c>
      <c r="O601" s="649"/>
      <c r="P601" s="650"/>
      <c r="Q601" s="651"/>
      <c r="R601" s="56"/>
      <c r="S601" s="652" t="str">
        <f>IFERROR(ROUNDDOWN(Q601*VLOOKUP(N601,'【参考】数式用'!$AR$2:$AW$50,MATCH(P601,'【参考】数式用'!$AT$4:$AW$4)+2,FALSE)*0.5, 0), "")</f>
        <v/>
      </c>
      <c r="T601" s="653"/>
      <c r="U601" s="654" t="str">
        <f>IFERROR(IF(AG601&lt;&gt;"",Q601*VLOOKUP(N601,'【参考】数式用'!$AG$2:$AL$50,MATCH(P601,'【参考】数式用'!$AI$4:$AL$4,0)+2,0), ""), "")</f>
        <v/>
      </c>
      <c r="V601" s="655"/>
      <c r="W601" s="656"/>
      <c r="X601" s="41"/>
      <c r="Y601" s="657"/>
      <c r="Z601" s="658"/>
      <c r="AA601" s="654" t="str">
        <f>IFERROR(IF(Y601="ー", "", ROUNDDOWN(Z601*VLOOKUP(N601,'【参考】数式用'!$AR$2:$AW$50,MATCH(Y601,'【参考】数式用'!$AT$4:$AW$4)+2,FALSE)*0.5, 0)), "")</f>
        <v/>
      </c>
      <c r="AB601" s="659"/>
      <c r="AC601" s="651" t="str">
        <f>IFERROR(IF(AG601&lt;&gt;"",Z601*VLOOKUP(N601,'【参考】数式用'!$AG$2:$AL$50,MATCH(Y601,'【参考】数式用'!$AI$4:$AL$4,0)+2,0), ""), "")</f>
        <v/>
      </c>
      <c r="AD601" s="56"/>
      <c r="AE601" s="660"/>
      <c r="AF601" s="661"/>
      <c r="AG601" s="618" t="str">
        <f>IFERROR(VLOOKUP(O601, '【参考】数式用'!$AY$5:$AY$13, 1, FALSE), "")</f>
        <v/>
      </c>
      <c r="AH601" s="619" t="str">
        <f>IFERROR(VLOOKUP(N601, '【参考】数式用'!$BA$2:$BB$50, 2, FALSE), "")</f>
        <v/>
      </c>
      <c r="AI601" s="620" t="str">
        <f t="shared" si="1"/>
        <v/>
      </c>
      <c r="AJ601" s="621" t="str">
        <f t="shared" si="2"/>
        <v/>
      </c>
      <c r="AK601" s="622"/>
      <c r="AL601" s="622"/>
      <c r="AM601" s="514"/>
      <c r="AN601" s="514"/>
      <c r="AO601" s="514"/>
      <c r="AP601" s="514"/>
      <c r="AQ601" s="514"/>
      <c r="AR601" s="514"/>
      <c r="AS601" s="514"/>
      <c r="AT601" s="514"/>
      <c r="AU601" s="2"/>
      <c r="AV601" s="2"/>
      <c r="AW601" s="2"/>
      <c r="AX601" s="2"/>
      <c r="AY601" s="2"/>
      <c r="AZ601" s="2"/>
    </row>
    <row r="602" ht="30.0" customHeight="1">
      <c r="A602" s="645">
        <v>589.0</v>
      </c>
      <c r="B602" s="646" t="str">
        <f>IF('基本情報入力シート'!C627="","",'基本情報入力シート'!C627)</f>
        <v/>
      </c>
      <c r="C602" s="40"/>
      <c r="D602" s="40"/>
      <c r="E602" s="40"/>
      <c r="F602" s="40"/>
      <c r="G602" s="40"/>
      <c r="H602" s="40"/>
      <c r="I602" s="56"/>
      <c r="J602" s="647" t="str">
        <f>IF('基本情報入力シート'!M627="","",'基本情報入力シート'!M627)</f>
        <v/>
      </c>
      <c r="K602" s="647" t="str">
        <f>IF('基本情報入力シート'!R627="","",'基本情報入力シート'!R627)</f>
        <v/>
      </c>
      <c r="L602" s="647" t="str">
        <f>IF('基本情報入力シート'!W627="","",'基本情報入力シート'!W627)</f>
        <v/>
      </c>
      <c r="M602" s="647" t="str">
        <f>IF('基本情報入力シート'!X627="","",'基本情報入力シート'!X627)</f>
        <v/>
      </c>
      <c r="N602" s="648" t="str">
        <f>IF('基本情報入力シート'!Y627="","",'基本情報入力シート'!Y627)</f>
        <v/>
      </c>
      <c r="O602" s="649"/>
      <c r="P602" s="650"/>
      <c r="Q602" s="651"/>
      <c r="R602" s="56"/>
      <c r="S602" s="652" t="str">
        <f>IFERROR(ROUNDDOWN(Q602*VLOOKUP(N602,'【参考】数式用'!$AR$2:$AW$50,MATCH(P602,'【参考】数式用'!$AT$4:$AW$4)+2,FALSE)*0.5, 0), "")</f>
        <v/>
      </c>
      <c r="T602" s="653"/>
      <c r="U602" s="654" t="str">
        <f>IFERROR(IF(AG602&lt;&gt;"",Q602*VLOOKUP(N602,'【参考】数式用'!$AG$2:$AL$50,MATCH(P602,'【参考】数式用'!$AI$4:$AL$4,0)+2,0), ""), "")</f>
        <v/>
      </c>
      <c r="V602" s="655"/>
      <c r="W602" s="656"/>
      <c r="X602" s="41"/>
      <c r="Y602" s="657"/>
      <c r="Z602" s="658"/>
      <c r="AA602" s="654" t="str">
        <f>IFERROR(IF(Y602="ー", "", ROUNDDOWN(Z602*VLOOKUP(N602,'【参考】数式用'!$AR$2:$AW$50,MATCH(Y602,'【参考】数式用'!$AT$4:$AW$4)+2,FALSE)*0.5, 0)), "")</f>
        <v/>
      </c>
      <c r="AB602" s="659"/>
      <c r="AC602" s="651" t="str">
        <f>IFERROR(IF(AG602&lt;&gt;"",Z602*VLOOKUP(N602,'【参考】数式用'!$AG$2:$AL$50,MATCH(Y602,'【参考】数式用'!$AI$4:$AL$4,0)+2,0), ""), "")</f>
        <v/>
      </c>
      <c r="AD602" s="56"/>
      <c r="AE602" s="660"/>
      <c r="AF602" s="661"/>
      <c r="AG602" s="618" t="str">
        <f>IFERROR(VLOOKUP(O602, '【参考】数式用'!$AY$5:$AY$13, 1, FALSE), "")</f>
        <v/>
      </c>
      <c r="AH602" s="619" t="str">
        <f>IFERROR(VLOOKUP(N602, '【参考】数式用'!$BA$2:$BB$50, 2, FALSE), "")</f>
        <v/>
      </c>
      <c r="AI602" s="620" t="str">
        <f t="shared" si="1"/>
        <v/>
      </c>
      <c r="AJ602" s="621" t="str">
        <f t="shared" si="2"/>
        <v/>
      </c>
      <c r="AK602" s="622"/>
      <c r="AL602" s="622"/>
      <c r="AM602" s="514"/>
      <c r="AN602" s="514"/>
      <c r="AO602" s="514"/>
      <c r="AP602" s="514"/>
      <c r="AQ602" s="514"/>
      <c r="AR602" s="514"/>
      <c r="AS602" s="514"/>
      <c r="AT602" s="514"/>
      <c r="AU602" s="2"/>
      <c r="AV602" s="2"/>
      <c r="AW602" s="2"/>
      <c r="AX602" s="2"/>
      <c r="AY602" s="2"/>
      <c r="AZ602" s="2"/>
    </row>
    <row r="603" ht="30.0" customHeight="1">
      <c r="A603" s="645">
        <v>590.0</v>
      </c>
      <c r="B603" s="646" t="str">
        <f>IF('基本情報入力シート'!C628="","",'基本情報入力シート'!C628)</f>
        <v/>
      </c>
      <c r="C603" s="40"/>
      <c r="D603" s="40"/>
      <c r="E603" s="40"/>
      <c r="F603" s="40"/>
      <c r="G603" s="40"/>
      <c r="H603" s="40"/>
      <c r="I603" s="56"/>
      <c r="J603" s="647" t="str">
        <f>IF('基本情報入力シート'!M628="","",'基本情報入力シート'!M628)</f>
        <v/>
      </c>
      <c r="K603" s="647" t="str">
        <f>IF('基本情報入力シート'!R628="","",'基本情報入力シート'!R628)</f>
        <v/>
      </c>
      <c r="L603" s="647" t="str">
        <f>IF('基本情報入力シート'!W628="","",'基本情報入力シート'!W628)</f>
        <v/>
      </c>
      <c r="M603" s="647" t="str">
        <f>IF('基本情報入力シート'!X628="","",'基本情報入力シート'!X628)</f>
        <v/>
      </c>
      <c r="N603" s="648" t="str">
        <f>IF('基本情報入力シート'!Y628="","",'基本情報入力シート'!Y628)</f>
        <v/>
      </c>
      <c r="O603" s="649"/>
      <c r="P603" s="650"/>
      <c r="Q603" s="651"/>
      <c r="R603" s="56"/>
      <c r="S603" s="652" t="str">
        <f>IFERROR(ROUNDDOWN(Q603*VLOOKUP(N603,'【参考】数式用'!$AR$2:$AW$50,MATCH(P603,'【参考】数式用'!$AT$4:$AW$4)+2,FALSE)*0.5, 0), "")</f>
        <v/>
      </c>
      <c r="T603" s="653"/>
      <c r="U603" s="654" t="str">
        <f>IFERROR(IF(AG603&lt;&gt;"",Q603*VLOOKUP(N603,'【参考】数式用'!$AG$2:$AL$50,MATCH(P603,'【参考】数式用'!$AI$4:$AL$4,0)+2,0), ""), "")</f>
        <v/>
      </c>
      <c r="V603" s="655"/>
      <c r="W603" s="656"/>
      <c r="X603" s="41"/>
      <c r="Y603" s="657"/>
      <c r="Z603" s="658"/>
      <c r="AA603" s="654" t="str">
        <f>IFERROR(IF(Y603="ー", "", ROUNDDOWN(Z603*VLOOKUP(N603,'【参考】数式用'!$AR$2:$AW$50,MATCH(Y603,'【参考】数式用'!$AT$4:$AW$4)+2,FALSE)*0.5, 0)), "")</f>
        <v/>
      </c>
      <c r="AB603" s="659"/>
      <c r="AC603" s="651" t="str">
        <f>IFERROR(IF(AG603&lt;&gt;"",Z603*VLOOKUP(N603,'【参考】数式用'!$AG$2:$AL$50,MATCH(Y603,'【参考】数式用'!$AI$4:$AL$4,0)+2,0), ""), "")</f>
        <v/>
      </c>
      <c r="AD603" s="56"/>
      <c r="AE603" s="660"/>
      <c r="AF603" s="661"/>
      <c r="AG603" s="618" t="str">
        <f>IFERROR(VLOOKUP(O603, '【参考】数式用'!$AY$5:$AY$13, 1, FALSE), "")</f>
        <v/>
      </c>
      <c r="AH603" s="619" t="str">
        <f>IFERROR(VLOOKUP(N603, '【参考】数式用'!$BA$2:$BB$50, 2, FALSE), "")</f>
        <v/>
      </c>
      <c r="AI603" s="620" t="str">
        <f t="shared" si="1"/>
        <v/>
      </c>
      <c r="AJ603" s="621" t="str">
        <f t="shared" si="2"/>
        <v/>
      </c>
      <c r="AK603" s="622"/>
      <c r="AL603" s="622"/>
      <c r="AM603" s="514"/>
      <c r="AN603" s="514"/>
      <c r="AO603" s="514"/>
      <c r="AP603" s="514"/>
      <c r="AQ603" s="514"/>
      <c r="AR603" s="514"/>
      <c r="AS603" s="514"/>
      <c r="AT603" s="514"/>
      <c r="AU603" s="2"/>
      <c r="AV603" s="2"/>
      <c r="AW603" s="2"/>
      <c r="AX603" s="2"/>
      <c r="AY603" s="2"/>
      <c r="AZ603" s="2"/>
    </row>
    <row r="604" ht="30.0" customHeight="1">
      <c r="A604" s="645">
        <v>591.0</v>
      </c>
      <c r="B604" s="646" t="str">
        <f>IF('基本情報入力シート'!C629="","",'基本情報入力シート'!C629)</f>
        <v/>
      </c>
      <c r="C604" s="40"/>
      <c r="D604" s="40"/>
      <c r="E604" s="40"/>
      <c r="F604" s="40"/>
      <c r="G604" s="40"/>
      <c r="H604" s="40"/>
      <c r="I604" s="56"/>
      <c r="J604" s="647" t="str">
        <f>IF('基本情報入力シート'!M629="","",'基本情報入力シート'!M629)</f>
        <v/>
      </c>
      <c r="K604" s="647" t="str">
        <f>IF('基本情報入力シート'!R629="","",'基本情報入力シート'!R629)</f>
        <v/>
      </c>
      <c r="L604" s="647" t="str">
        <f>IF('基本情報入力シート'!W629="","",'基本情報入力シート'!W629)</f>
        <v/>
      </c>
      <c r="M604" s="647" t="str">
        <f>IF('基本情報入力シート'!X629="","",'基本情報入力シート'!X629)</f>
        <v/>
      </c>
      <c r="N604" s="648" t="str">
        <f>IF('基本情報入力シート'!Y629="","",'基本情報入力シート'!Y629)</f>
        <v/>
      </c>
      <c r="O604" s="649"/>
      <c r="P604" s="650"/>
      <c r="Q604" s="651"/>
      <c r="R604" s="56"/>
      <c r="S604" s="652" t="str">
        <f>IFERROR(ROUNDDOWN(Q604*VLOOKUP(N604,'【参考】数式用'!$AR$2:$AW$50,MATCH(P604,'【参考】数式用'!$AT$4:$AW$4)+2,FALSE)*0.5, 0), "")</f>
        <v/>
      </c>
      <c r="T604" s="653"/>
      <c r="U604" s="654" t="str">
        <f>IFERROR(IF(AG604&lt;&gt;"",Q604*VLOOKUP(N604,'【参考】数式用'!$AG$2:$AL$50,MATCH(P604,'【参考】数式用'!$AI$4:$AL$4,0)+2,0), ""), "")</f>
        <v/>
      </c>
      <c r="V604" s="655"/>
      <c r="W604" s="656"/>
      <c r="X604" s="41"/>
      <c r="Y604" s="657"/>
      <c r="Z604" s="658"/>
      <c r="AA604" s="654" t="str">
        <f>IFERROR(IF(Y604="ー", "", ROUNDDOWN(Z604*VLOOKUP(N604,'【参考】数式用'!$AR$2:$AW$50,MATCH(Y604,'【参考】数式用'!$AT$4:$AW$4)+2,FALSE)*0.5, 0)), "")</f>
        <v/>
      </c>
      <c r="AB604" s="659"/>
      <c r="AC604" s="651" t="str">
        <f>IFERROR(IF(AG604&lt;&gt;"",Z604*VLOOKUP(N604,'【参考】数式用'!$AG$2:$AL$50,MATCH(Y604,'【参考】数式用'!$AI$4:$AL$4,0)+2,0), ""), "")</f>
        <v/>
      </c>
      <c r="AD604" s="56"/>
      <c r="AE604" s="660"/>
      <c r="AF604" s="661"/>
      <c r="AG604" s="618" t="str">
        <f>IFERROR(VLOOKUP(O604, '【参考】数式用'!$AY$5:$AY$13, 1, FALSE), "")</f>
        <v/>
      </c>
      <c r="AH604" s="619" t="str">
        <f>IFERROR(VLOOKUP(N604, '【参考】数式用'!$BA$2:$BB$50, 2, FALSE), "")</f>
        <v/>
      </c>
      <c r="AI604" s="620" t="str">
        <f t="shared" si="1"/>
        <v/>
      </c>
      <c r="AJ604" s="621" t="str">
        <f t="shared" si="2"/>
        <v/>
      </c>
      <c r="AK604" s="622"/>
      <c r="AL604" s="622"/>
      <c r="AM604" s="514"/>
      <c r="AN604" s="514"/>
      <c r="AO604" s="514"/>
      <c r="AP604" s="514"/>
      <c r="AQ604" s="514"/>
      <c r="AR604" s="514"/>
      <c r="AS604" s="514"/>
      <c r="AT604" s="514"/>
      <c r="AU604" s="2"/>
      <c r="AV604" s="2"/>
      <c r="AW604" s="2"/>
      <c r="AX604" s="2"/>
      <c r="AY604" s="2"/>
      <c r="AZ604" s="2"/>
    </row>
    <row r="605" ht="30.0" customHeight="1">
      <c r="A605" s="645">
        <v>592.0</v>
      </c>
      <c r="B605" s="646" t="str">
        <f>IF('基本情報入力シート'!C630="","",'基本情報入力シート'!C630)</f>
        <v/>
      </c>
      <c r="C605" s="40"/>
      <c r="D605" s="40"/>
      <c r="E605" s="40"/>
      <c r="F605" s="40"/>
      <c r="G605" s="40"/>
      <c r="H605" s="40"/>
      <c r="I605" s="56"/>
      <c r="J605" s="647" t="str">
        <f>IF('基本情報入力シート'!M630="","",'基本情報入力シート'!M630)</f>
        <v/>
      </c>
      <c r="K605" s="647" t="str">
        <f>IF('基本情報入力シート'!R630="","",'基本情報入力シート'!R630)</f>
        <v/>
      </c>
      <c r="L605" s="647" t="str">
        <f>IF('基本情報入力シート'!W630="","",'基本情報入力シート'!W630)</f>
        <v/>
      </c>
      <c r="M605" s="647" t="str">
        <f>IF('基本情報入力シート'!X630="","",'基本情報入力シート'!X630)</f>
        <v/>
      </c>
      <c r="N605" s="648" t="str">
        <f>IF('基本情報入力シート'!Y630="","",'基本情報入力シート'!Y630)</f>
        <v/>
      </c>
      <c r="O605" s="649"/>
      <c r="P605" s="650"/>
      <c r="Q605" s="651"/>
      <c r="R605" s="56"/>
      <c r="S605" s="652" t="str">
        <f>IFERROR(ROUNDDOWN(Q605*VLOOKUP(N605,'【参考】数式用'!$AR$2:$AW$50,MATCH(P605,'【参考】数式用'!$AT$4:$AW$4)+2,FALSE)*0.5, 0), "")</f>
        <v/>
      </c>
      <c r="T605" s="653"/>
      <c r="U605" s="654" t="str">
        <f>IFERROR(IF(AG605&lt;&gt;"",Q605*VLOOKUP(N605,'【参考】数式用'!$AG$2:$AL$50,MATCH(P605,'【参考】数式用'!$AI$4:$AL$4,0)+2,0), ""), "")</f>
        <v/>
      </c>
      <c r="V605" s="655"/>
      <c r="W605" s="656"/>
      <c r="X605" s="41"/>
      <c r="Y605" s="657"/>
      <c r="Z605" s="658"/>
      <c r="AA605" s="654" t="str">
        <f>IFERROR(IF(Y605="ー", "", ROUNDDOWN(Z605*VLOOKUP(N605,'【参考】数式用'!$AR$2:$AW$50,MATCH(Y605,'【参考】数式用'!$AT$4:$AW$4)+2,FALSE)*0.5, 0)), "")</f>
        <v/>
      </c>
      <c r="AB605" s="659"/>
      <c r="AC605" s="651" t="str">
        <f>IFERROR(IF(AG605&lt;&gt;"",Z605*VLOOKUP(N605,'【参考】数式用'!$AG$2:$AL$50,MATCH(Y605,'【参考】数式用'!$AI$4:$AL$4,0)+2,0), ""), "")</f>
        <v/>
      </c>
      <c r="AD605" s="56"/>
      <c r="AE605" s="660"/>
      <c r="AF605" s="661"/>
      <c r="AG605" s="618" t="str">
        <f>IFERROR(VLOOKUP(O605, '【参考】数式用'!$AY$5:$AY$13, 1, FALSE), "")</f>
        <v/>
      </c>
      <c r="AH605" s="619" t="str">
        <f>IFERROR(VLOOKUP(N605, '【参考】数式用'!$BA$2:$BB$50, 2, FALSE), "")</f>
        <v/>
      </c>
      <c r="AI605" s="620" t="str">
        <f t="shared" si="1"/>
        <v/>
      </c>
      <c r="AJ605" s="621" t="str">
        <f t="shared" si="2"/>
        <v/>
      </c>
      <c r="AK605" s="622"/>
      <c r="AL605" s="622"/>
      <c r="AM605" s="514"/>
      <c r="AN605" s="514"/>
      <c r="AO605" s="514"/>
      <c r="AP605" s="514"/>
      <c r="AQ605" s="514"/>
      <c r="AR605" s="514"/>
      <c r="AS605" s="514"/>
      <c r="AT605" s="514"/>
      <c r="AU605" s="2"/>
      <c r="AV605" s="2"/>
      <c r="AW605" s="2"/>
      <c r="AX605" s="2"/>
      <c r="AY605" s="2"/>
      <c r="AZ605" s="2"/>
    </row>
    <row r="606" ht="30.0" customHeight="1">
      <c r="A606" s="645">
        <v>593.0</v>
      </c>
      <c r="B606" s="646" t="str">
        <f>IF('基本情報入力シート'!C631="","",'基本情報入力シート'!C631)</f>
        <v/>
      </c>
      <c r="C606" s="40"/>
      <c r="D606" s="40"/>
      <c r="E606" s="40"/>
      <c r="F606" s="40"/>
      <c r="G606" s="40"/>
      <c r="H606" s="40"/>
      <c r="I606" s="56"/>
      <c r="J606" s="647" t="str">
        <f>IF('基本情報入力シート'!M631="","",'基本情報入力シート'!M631)</f>
        <v/>
      </c>
      <c r="K606" s="647" t="str">
        <f>IF('基本情報入力シート'!R631="","",'基本情報入力シート'!R631)</f>
        <v/>
      </c>
      <c r="L606" s="647" t="str">
        <f>IF('基本情報入力シート'!W631="","",'基本情報入力シート'!W631)</f>
        <v/>
      </c>
      <c r="M606" s="647" t="str">
        <f>IF('基本情報入力シート'!X631="","",'基本情報入力シート'!X631)</f>
        <v/>
      </c>
      <c r="N606" s="648" t="str">
        <f>IF('基本情報入力シート'!Y631="","",'基本情報入力シート'!Y631)</f>
        <v/>
      </c>
      <c r="O606" s="649"/>
      <c r="P606" s="650"/>
      <c r="Q606" s="651"/>
      <c r="R606" s="56"/>
      <c r="S606" s="652" t="str">
        <f>IFERROR(ROUNDDOWN(Q606*VLOOKUP(N606,'【参考】数式用'!$AR$2:$AW$50,MATCH(P606,'【参考】数式用'!$AT$4:$AW$4)+2,FALSE)*0.5, 0), "")</f>
        <v/>
      </c>
      <c r="T606" s="653"/>
      <c r="U606" s="654" t="str">
        <f>IFERROR(IF(AG606&lt;&gt;"",Q606*VLOOKUP(N606,'【参考】数式用'!$AG$2:$AL$50,MATCH(P606,'【参考】数式用'!$AI$4:$AL$4,0)+2,0), ""), "")</f>
        <v/>
      </c>
      <c r="V606" s="655"/>
      <c r="W606" s="656"/>
      <c r="X606" s="41"/>
      <c r="Y606" s="657"/>
      <c r="Z606" s="658"/>
      <c r="AA606" s="654" t="str">
        <f>IFERROR(IF(Y606="ー", "", ROUNDDOWN(Z606*VLOOKUP(N606,'【参考】数式用'!$AR$2:$AW$50,MATCH(Y606,'【参考】数式用'!$AT$4:$AW$4)+2,FALSE)*0.5, 0)), "")</f>
        <v/>
      </c>
      <c r="AB606" s="659"/>
      <c r="AC606" s="651" t="str">
        <f>IFERROR(IF(AG606&lt;&gt;"",Z606*VLOOKUP(N606,'【参考】数式用'!$AG$2:$AL$50,MATCH(Y606,'【参考】数式用'!$AI$4:$AL$4,0)+2,0), ""), "")</f>
        <v/>
      </c>
      <c r="AD606" s="56"/>
      <c r="AE606" s="660"/>
      <c r="AF606" s="661"/>
      <c r="AG606" s="618" t="str">
        <f>IFERROR(VLOOKUP(O606, '【参考】数式用'!$AY$5:$AY$13, 1, FALSE), "")</f>
        <v/>
      </c>
      <c r="AH606" s="619" t="str">
        <f>IFERROR(VLOOKUP(N606, '【参考】数式用'!$BA$2:$BB$50, 2, FALSE), "")</f>
        <v/>
      </c>
      <c r="AI606" s="620" t="str">
        <f t="shared" si="1"/>
        <v/>
      </c>
      <c r="AJ606" s="621" t="str">
        <f t="shared" si="2"/>
        <v/>
      </c>
      <c r="AK606" s="622"/>
      <c r="AL606" s="622"/>
      <c r="AM606" s="514"/>
      <c r="AN606" s="514"/>
      <c r="AO606" s="514"/>
      <c r="AP606" s="514"/>
      <c r="AQ606" s="514"/>
      <c r="AR606" s="514"/>
      <c r="AS606" s="514"/>
      <c r="AT606" s="514"/>
      <c r="AU606" s="2"/>
      <c r="AV606" s="2"/>
      <c r="AW606" s="2"/>
      <c r="AX606" s="2"/>
      <c r="AY606" s="2"/>
      <c r="AZ606" s="2"/>
    </row>
    <row r="607" ht="30.0" customHeight="1">
      <c r="A607" s="645">
        <v>594.0</v>
      </c>
      <c r="B607" s="646" t="str">
        <f>IF('基本情報入力シート'!C632="","",'基本情報入力シート'!C632)</f>
        <v/>
      </c>
      <c r="C607" s="40"/>
      <c r="D607" s="40"/>
      <c r="E607" s="40"/>
      <c r="F607" s="40"/>
      <c r="G607" s="40"/>
      <c r="H607" s="40"/>
      <c r="I607" s="56"/>
      <c r="J607" s="647" t="str">
        <f>IF('基本情報入力シート'!M632="","",'基本情報入力シート'!M632)</f>
        <v/>
      </c>
      <c r="K607" s="647" t="str">
        <f>IF('基本情報入力シート'!R632="","",'基本情報入力シート'!R632)</f>
        <v/>
      </c>
      <c r="L607" s="647" t="str">
        <f>IF('基本情報入力シート'!W632="","",'基本情報入力シート'!W632)</f>
        <v/>
      </c>
      <c r="M607" s="647" t="str">
        <f>IF('基本情報入力シート'!X632="","",'基本情報入力シート'!X632)</f>
        <v/>
      </c>
      <c r="N607" s="648" t="str">
        <f>IF('基本情報入力シート'!Y632="","",'基本情報入力シート'!Y632)</f>
        <v/>
      </c>
      <c r="O607" s="649"/>
      <c r="P607" s="650"/>
      <c r="Q607" s="651"/>
      <c r="R607" s="56"/>
      <c r="S607" s="652" t="str">
        <f>IFERROR(ROUNDDOWN(Q607*VLOOKUP(N607,'【参考】数式用'!$AR$2:$AW$50,MATCH(P607,'【参考】数式用'!$AT$4:$AW$4)+2,FALSE)*0.5, 0), "")</f>
        <v/>
      </c>
      <c r="T607" s="653"/>
      <c r="U607" s="654" t="str">
        <f>IFERROR(IF(AG607&lt;&gt;"",Q607*VLOOKUP(N607,'【参考】数式用'!$AG$2:$AL$50,MATCH(P607,'【参考】数式用'!$AI$4:$AL$4,0)+2,0), ""), "")</f>
        <v/>
      </c>
      <c r="V607" s="655"/>
      <c r="W607" s="656"/>
      <c r="X607" s="41"/>
      <c r="Y607" s="657"/>
      <c r="Z607" s="658"/>
      <c r="AA607" s="654" t="str">
        <f>IFERROR(IF(Y607="ー", "", ROUNDDOWN(Z607*VLOOKUP(N607,'【参考】数式用'!$AR$2:$AW$50,MATCH(Y607,'【参考】数式用'!$AT$4:$AW$4)+2,FALSE)*0.5, 0)), "")</f>
        <v/>
      </c>
      <c r="AB607" s="659"/>
      <c r="AC607" s="651" t="str">
        <f>IFERROR(IF(AG607&lt;&gt;"",Z607*VLOOKUP(N607,'【参考】数式用'!$AG$2:$AL$50,MATCH(Y607,'【参考】数式用'!$AI$4:$AL$4,0)+2,0), ""), "")</f>
        <v/>
      </c>
      <c r="AD607" s="56"/>
      <c r="AE607" s="660"/>
      <c r="AF607" s="661"/>
      <c r="AG607" s="618" t="str">
        <f>IFERROR(VLOOKUP(O607, '【参考】数式用'!$AY$5:$AY$13, 1, FALSE), "")</f>
        <v/>
      </c>
      <c r="AH607" s="619" t="str">
        <f>IFERROR(VLOOKUP(N607, '【参考】数式用'!$BA$2:$BB$50, 2, FALSE), "")</f>
        <v/>
      </c>
      <c r="AI607" s="620" t="str">
        <f t="shared" si="1"/>
        <v/>
      </c>
      <c r="AJ607" s="621" t="str">
        <f t="shared" si="2"/>
        <v/>
      </c>
      <c r="AK607" s="622"/>
      <c r="AL607" s="622"/>
      <c r="AM607" s="514"/>
      <c r="AN607" s="514"/>
      <c r="AO607" s="514"/>
      <c r="AP607" s="514"/>
      <c r="AQ607" s="514"/>
      <c r="AR607" s="514"/>
      <c r="AS607" s="514"/>
      <c r="AT607" s="514"/>
      <c r="AU607" s="2"/>
      <c r="AV607" s="2"/>
      <c r="AW607" s="2"/>
      <c r="AX607" s="2"/>
      <c r="AY607" s="2"/>
      <c r="AZ607" s="2"/>
    </row>
    <row r="608" ht="30.0" customHeight="1">
      <c r="A608" s="645">
        <v>595.0</v>
      </c>
      <c r="B608" s="646" t="str">
        <f>IF('基本情報入力シート'!C633="","",'基本情報入力シート'!C633)</f>
        <v/>
      </c>
      <c r="C608" s="40"/>
      <c r="D608" s="40"/>
      <c r="E608" s="40"/>
      <c r="F608" s="40"/>
      <c r="G608" s="40"/>
      <c r="H608" s="40"/>
      <c r="I608" s="56"/>
      <c r="J608" s="647" t="str">
        <f>IF('基本情報入力シート'!M633="","",'基本情報入力シート'!M633)</f>
        <v/>
      </c>
      <c r="K608" s="647" t="str">
        <f>IF('基本情報入力シート'!R633="","",'基本情報入力シート'!R633)</f>
        <v/>
      </c>
      <c r="L608" s="647" t="str">
        <f>IF('基本情報入力シート'!W633="","",'基本情報入力シート'!W633)</f>
        <v/>
      </c>
      <c r="M608" s="647" t="str">
        <f>IF('基本情報入力シート'!X633="","",'基本情報入力シート'!X633)</f>
        <v/>
      </c>
      <c r="N608" s="648" t="str">
        <f>IF('基本情報入力シート'!Y633="","",'基本情報入力シート'!Y633)</f>
        <v/>
      </c>
      <c r="O608" s="649"/>
      <c r="P608" s="650"/>
      <c r="Q608" s="651"/>
      <c r="R608" s="56"/>
      <c r="S608" s="652" t="str">
        <f>IFERROR(ROUNDDOWN(Q608*VLOOKUP(N608,'【参考】数式用'!$AR$2:$AW$50,MATCH(P608,'【参考】数式用'!$AT$4:$AW$4)+2,FALSE)*0.5, 0), "")</f>
        <v/>
      </c>
      <c r="T608" s="653"/>
      <c r="U608" s="654" t="str">
        <f>IFERROR(IF(AG608&lt;&gt;"",Q608*VLOOKUP(N608,'【参考】数式用'!$AG$2:$AL$50,MATCH(P608,'【参考】数式用'!$AI$4:$AL$4,0)+2,0), ""), "")</f>
        <v/>
      </c>
      <c r="V608" s="655"/>
      <c r="W608" s="656"/>
      <c r="X608" s="41"/>
      <c r="Y608" s="657"/>
      <c r="Z608" s="658"/>
      <c r="AA608" s="654" t="str">
        <f>IFERROR(IF(Y608="ー", "", ROUNDDOWN(Z608*VLOOKUP(N608,'【参考】数式用'!$AR$2:$AW$50,MATCH(Y608,'【参考】数式用'!$AT$4:$AW$4)+2,FALSE)*0.5, 0)), "")</f>
        <v/>
      </c>
      <c r="AB608" s="659"/>
      <c r="AC608" s="651" t="str">
        <f>IFERROR(IF(AG608&lt;&gt;"",Z608*VLOOKUP(N608,'【参考】数式用'!$AG$2:$AL$50,MATCH(Y608,'【参考】数式用'!$AI$4:$AL$4,0)+2,0), ""), "")</f>
        <v/>
      </c>
      <c r="AD608" s="56"/>
      <c r="AE608" s="660"/>
      <c r="AF608" s="661"/>
      <c r="AG608" s="618" t="str">
        <f>IFERROR(VLOOKUP(O608, '【参考】数式用'!$AY$5:$AY$13, 1, FALSE), "")</f>
        <v/>
      </c>
      <c r="AH608" s="619" t="str">
        <f>IFERROR(VLOOKUP(N608, '【参考】数式用'!$BA$2:$BB$50, 2, FALSE), "")</f>
        <v/>
      </c>
      <c r="AI608" s="620" t="str">
        <f t="shared" si="1"/>
        <v/>
      </c>
      <c r="AJ608" s="621" t="str">
        <f t="shared" si="2"/>
        <v/>
      </c>
      <c r="AK608" s="622"/>
      <c r="AL608" s="622"/>
      <c r="AM608" s="514"/>
      <c r="AN608" s="514"/>
      <c r="AO608" s="514"/>
      <c r="AP608" s="514"/>
      <c r="AQ608" s="514"/>
      <c r="AR608" s="514"/>
      <c r="AS608" s="514"/>
      <c r="AT608" s="514"/>
      <c r="AU608" s="2"/>
      <c r="AV608" s="2"/>
      <c r="AW608" s="2"/>
      <c r="AX608" s="2"/>
      <c r="AY608" s="2"/>
      <c r="AZ608" s="2"/>
    </row>
    <row r="609" ht="30.0" customHeight="1">
      <c r="A609" s="645">
        <v>596.0</v>
      </c>
      <c r="B609" s="646" t="str">
        <f>IF('基本情報入力シート'!C634="","",'基本情報入力シート'!C634)</f>
        <v/>
      </c>
      <c r="C609" s="40"/>
      <c r="D609" s="40"/>
      <c r="E609" s="40"/>
      <c r="F609" s="40"/>
      <c r="G609" s="40"/>
      <c r="H609" s="40"/>
      <c r="I609" s="56"/>
      <c r="J609" s="647" t="str">
        <f>IF('基本情報入力シート'!M634="","",'基本情報入力シート'!M634)</f>
        <v/>
      </c>
      <c r="K609" s="647" t="str">
        <f>IF('基本情報入力シート'!R634="","",'基本情報入力シート'!R634)</f>
        <v/>
      </c>
      <c r="L609" s="647" t="str">
        <f>IF('基本情報入力シート'!W634="","",'基本情報入力シート'!W634)</f>
        <v/>
      </c>
      <c r="M609" s="647" t="str">
        <f>IF('基本情報入力シート'!X634="","",'基本情報入力シート'!X634)</f>
        <v/>
      </c>
      <c r="N609" s="648" t="str">
        <f>IF('基本情報入力シート'!Y634="","",'基本情報入力シート'!Y634)</f>
        <v/>
      </c>
      <c r="O609" s="649"/>
      <c r="P609" s="650"/>
      <c r="Q609" s="651"/>
      <c r="R609" s="56"/>
      <c r="S609" s="652" t="str">
        <f>IFERROR(ROUNDDOWN(Q609*VLOOKUP(N609,'【参考】数式用'!$AR$2:$AW$50,MATCH(P609,'【参考】数式用'!$AT$4:$AW$4)+2,FALSE)*0.5, 0), "")</f>
        <v/>
      </c>
      <c r="T609" s="653"/>
      <c r="U609" s="654" t="str">
        <f>IFERROR(IF(AG609&lt;&gt;"",Q609*VLOOKUP(N609,'【参考】数式用'!$AG$2:$AL$50,MATCH(P609,'【参考】数式用'!$AI$4:$AL$4,0)+2,0), ""), "")</f>
        <v/>
      </c>
      <c r="V609" s="655"/>
      <c r="W609" s="656"/>
      <c r="X609" s="41"/>
      <c r="Y609" s="657"/>
      <c r="Z609" s="658"/>
      <c r="AA609" s="654" t="str">
        <f>IFERROR(IF(Y609="ー", "", ROUNDDOWN(Z609*VLOOKUP(N609,'【参考】数式用'!$AR$2:$AW$50,MATCH(Y609,'【参考】数式用'!$AT$4:$AW$4)+2,FALSE)*0.5, 0)), "")</f>
        <v/>
      </c>
      <c r="AB609" s="659"/>
      <c r="AC609" s="651" t="str">
        <f>IFERROR(IF(AG609&lt;&gt;"",Z609*VLOOKUP(N609,'【参考】数式用'!$AG$2:$AL$50,MATCH(Y609,'【参考】数式用'!$AI$4:$AL$4,0)+2,0), ""), "")</f>
        <v/>
      </c>
      <c r="AD609" s="56"/>
      <c r="AE609" s="660"/>
      <c r="AF609" s="661"/>
      <c r="AG609" s="618" t="str">
        <f>IFERROR(VLOOKUP(O609, '【参考】数式用'!$AY$5:$AY$13, 1, FALSE), "")</f>
        <v/>
      </c>
      <c r="AH609" s="619" t="str">
        <f>IFERROR(VLOOKUP(N609, '【参考】数式用'!$BA$2:$BB$50, 2, FALSE), "")</f>
        <v/>
      </c>
      <c r="AI609" s="620" t="str">
        <f t="shared" si="1"/>
        <v/>
      </c>
      <c r="AJ609" s="621" t="str">
        <f t="shared" si="2"/>
        <v/>
      </c>
      <c r="AK609" s="622"/>
      <c r="AL609" s="622"/>
      <c r="AM609" s="514"/>
      <c r="AN609" s="514"/>
      <c r="AO609" s="514"/>
      <c r="AP609" s="514"/>
      <c r="AQ609" s="514"/>
      <c r="AR609" s="514"/>
      <c r="AS609" s="514"/>
      <c r="AT609" s="514"/>
      <c r="AU609" s="2"/>
      <c r="AV609" s="2"/>
      <c r="AW609" s="2"/>
      <c r="AX609" s="2"/>
      <c r="AY609" s="2"/>
      <c r="AZ609" s="2"/>
    </row>
    <row r="610" ht="30.0" customHeight="1">
      <c r="A610" s="645">
        <v>597.0</v>
      </c>
      <c r="B610" s="646" t="str">
        <f>IF('基本情報入力シート'!C635="","",'基本情報入力シート'!C635)</f>
        <v/>
      </c>
      <c r="C610" s="40"/>
      <c r="D610" s="40"/>
      <c r="E610" s="40"/>
      <c r="F610" s="40"/>
      <c r="G610" s="40"/>
      <c r="H610" s="40"/>
      <c r="I610" s="56"/>
      <c r="J610" s="647" t="str">
        <f>IF('基本情報入力シート'!M635="","",'基本情報入力シート'!M635)</f>
        <v/>
      </c>
      <c r="K610" s="647" t="str">
        <f>IF('基本情報入力シート'!R635="","",'基本情報入力シート'!R635)</f>
        <v/>
      </c>
      <c r="L610" s="647" t="str">
        <f>IF('基本情報入力シート'!W635="","",'基本情報入力シート'!W635)</f>
        <v/>
      </c>
      <c r="M610" s="647" t="str">
        <f>IF('基本情報入力シート'!X635="","",'基本情報入力シート'!X635)</f>
        <v/>
      </c>
      <c r="N610" s="648" t="str">
        <f>IF('基本情報入力シート'!Y635="","",'基本情報入力シート'!Y635)</f>
        <v/>
      </c>
      <c r="O610" s="649"/>
      <c r="P610" s="650"/>
      <c r="Q610" s="651"/>
      <c r="R610" s="56"/>
      <c r="S610" s="652" t="str">
        <f>IFERROR(ROUNDDOWN(Q610*VLOOKUP(N610,'【参考】数式用'!$AR$2:$AW$50,MATCH(P610,'【参考】数式用'!$AT$4:$AW$4)+2,FALSE)*0.5, 0), "")</f>
        <v/>
      </c>
      <c r="T610" s="653"/>
      <c r="U610" s="654" t="str">
        <f>IFERROR(IF(AG610&lt;&gt;"",Q610*VLOOKUP(N610,'【参考】数式用'!$AG$2:$AL$50,MATCH(P610,'【参考】数式用'!$AI$4:$AL$4,0)+2,0), ""), "")</f>
        <v/>
      </c>
      <c r="V610" s="655"/>
      <c r="W610" s="656"/>
      <c r="X610" s="41"/>
      <c r="Y610" s="657"/>
      <c r="Z610" s="658"/>
      <c r="AA610" s="654" t="str">
        <f>IFERROR(IF(Y610="ー", "", ROUNDDOWN(Z610*VLOOKUP(N610,'【参考】数式用'!$AR$2:$AW$50,MATCH(Y610,'【参考】数式用'!$AT$4:$AW$4)+2,FALSE)*0.5, 0)), "")</f>
        <v/>
      </c>
      <c r="AB610" s="659"/>
      <c r="AC610" s="651" t="str">
        <f>IFERROR(IF(AG610&lt;&gt;"",Z610*VLOOKUP(N610,'【参考】数式用'!$AG$2:$AL$50,MATCH(Y610,'【参考】数式用'!$AI$4:$AL$4,0)+2,0), ""), "")</f>
        <v/>
      </c>
      <c r="AD610" s="56"/>
      <c r="AE610" s="660"/>
      <c r="AF610" s="661"/>
      <c r="AG610" s="618" t="str">
        <f>IFERROR(VLOOKUP(O610, '【参考】数式用'!$AY$5:$AY$13, 1, FALSE), "")</f>
        <v/>
      </c>
      <c r="AH610" s="619" t="str">
        <f>IFERROR(VLOOKUP(N610, '【参考】数式用'!$BA$2:$BB$50, 2, FALSE), "")</f>
        <v/>
      </c>
      <c r="AI610" s="620" t="str">
        <f t="shared" si="1"/>
        <v/>
      </c>
      <c r="AJ610" s="621" t="str">
        <f t="shared" si="2"/>
        <v/>
      </c>
      <c r="AK610" s="622"/>
      <c r="AL610" s="622"/>
      <c r="AM610" s="514"/>
      <c r="AN610" s="514"/>
      <c r="AO610" s="514"/>
      <c r="AP610" s="514"/>
      <c r="AQ610" s="514"/>
      <c r="AR610" s="514"/>
      <c r="AS610" s="514"/>
      <c r="AT610" s="514"/>
      <c r="AU610" s="2"/>
      <c r="AV610" s="2"/>
      <c r="AW610" s="2"/>
      <c r="AX610" s="2"/>
      <c r="AY610" s="2"/>
      <c r="AZ610" s="2"/>
    </row>
    <row r="611" ht="30.0" customHeight="1">
      <c r="A611" s="645">
        <v>598.0</v>
      </c>
      <c r="B611" s="646" t="str">
        <f>IF('基本情報入力シート'!C636="","",'基本情報入力シート'!C636)</f>
        <v/>
      </c>
      <c r="C611" s="40"/>
      <c r="D611" s="40"/>
      <c r="E611" s="40"/>
      <c r="F611" s="40"/>
      <c r="G611" s="40"/>
      <c r="H611" s="40"/>
      <c r="I611" s="56"/>
      <c r="J611" s="647" t="str">
        <f>IF('基本情報入力シート'!M636="","",'基本情報入力シート'!M636)</f>
        <v/>
      </c>
      <c r="K611" s="647" t="str">
        <f>IF('基本情報入力シート'!R636="","",'基本情報入力シート'!R636)</f>
        <v/>
      </c>
      <c r="L611" s="647" t="str">
        <f>IF('基本情報入力シート'!W636="","",'基本情報入力シート'!W636)</f>
        <v/>
      </c>
      <c r="M611" s="647" t="str">
        <f>IF('基本情報入力シート'!X636="","",'基本情報入力シート'!X636)</f>
        <v/>
      </c>
      <c r="N611" s="648" t="str">
        <f>IF('基本情報入力シート'!Y636="","",'基本情報入力シート'!Y636)</f>
        <v/>
      </c>
      <c r="O611" s="649"/>
      <c r="P611" s="650"/>
      <c r="Q611" s="651"/>
      <c r="R611" s="56"/>
      <c r="S611" s="652" t="str">
        <f>IFERROR(ROUNDDOWN(Q611*VLOOKUP(N611,'【参考】数式用'!$AR$2:$AW$50,MATCH(P611,'【参考】数式用'!$AT$4:$AW$4)+2,FALSE)*0.5, 0), "")</f>
        <v/>
      </c>
      <c r="T611" s="653"/>
      <c r="U611" s="654" t="str">
        <f>IFERROR(IF(AG611&lt;&gt;"",Q611*VLOOKUP(N611,'【参考】数式用'!$AG$2:$AL$50,MATCH(P611,'【参考】数式用'!$AI$4:$AL$4,0)+2,0), ""), "")</f>
        <v/>
      </c>
      <c r="V611" s="655"/>
      <c r="W611" s="656"/>
      <c r="X611" s="41"/>
      <c r="Y611" s="657"/>
      <c r="Z611" s="658"/>
      <c r="AA611" s="654" t="str">
        <f>IFERROR(IF(Y611="ー", "", ROUNDDOWN(Z611*VLOOKUP(N611,'【参考】数式用'!$AR$2:$AW$50,MATCH(Y611,'【参考】数式用'!$AT$4:$AW$4)+2,FALSE)*0.5, 0)), "")</f>
        <v/>
      </c>
      <c r="AB611" s="659"/>
      <c r="AC611" s="651" t="str">
        <f>IFERROR(IF(AG611&lt;&gt;"",Z611*VLOOKUP(N611,'【参考】数式用'!$AG$2:$AL$50,MATCH(Y611,'【参考】数式用'!$AI$4:$AL$4,0)+2,0), ""), "")</f>
        <v/>
      </c>
      <c r="AD611" s="56"/>
      <c r="AE611" s="660"/>
      <c r="AF611" s="661"/>
      <c r="AG611" s="618" t="str">
        <f>IFERROR(VLOOKUP(O611, '【参考】数式用'!$AY$5:$AY$13, 1, FALSE), "")</f>
        <v/>
      </c>
      <c r="AH611" s="619" t="str">
        <f>IFERROR(VLOOKUP(N611, '【参考】数式用'!$BA$2:$BB$50, 2, FALSE), "")</f>
        <v/>
      </c>
      <c r="AI611" s="620" t="str">
        <f t="shared" si="1"/>
        <v/>
      </c>
      <c r="AJ611" s="621" t="str">
        <f t="shared" si="2"/>
        <v/>
      </c>
      <c r="AK611" s="622"/>
      <c r="AL611" s="622"/>
      <c r="AM611" s="514"/>
      <c r="AN611" s="514"/>
      <c r="AO611" s="514"/>
      <c r="AP611" s="514"/>
      <c r="AQ611" s="514"/>
      <c r="AR611" s="514"/>
      <c r="AS611" s="514"/>
      <c r="AT611" s="514"/>
      <c r="AU611" s="2"/>
      <c r="AV611" s="2"/>
      <c r="AW611" s="2"/>
      <c r="AX611" s="2"/>
      <c r="AY611" s="2"/>
      <c r="AZ611" s="2"/>
    </row>
    <row r="612" ht="30.0" customHeight="1">
      <c r="A612" s="645">
        <v>599.0</v>
      </c>
      <c r="B612" s="646" t="str">
        <f>IF('基本情報入力シート'!C637="","",'基本情報入力シート'!C637)</f>
        <v/>
      </c>
      <c r="C612" s="40"/>
      <c r="D612" s="40"/>
      <c r="E612" s="40"/>
      <c r="F612" s="40"/>
      <c r="G612" s="40"/>
      <c r="H612" s="40"/>
      <c r="I612" s="56"/>
      <c r="J612" s="647" t="str">
        <f>IF('基本情報入力シート'!M637="","",'基本情報入力シート'!M637)</f>
        <v/>
      </c>
      <c r="K612" s="647" t="str">
        <f>IF('基本情報入力シート'!R637="","",'基本情報入力シート'!R637)</f>
        <v/>
      </c>
      <c r="L612" s="647" t="str">
        <f>IF('基本情報入力シート'!W637="","",'基本情報入力シート'!W637)</f>
        <v/>
      </c>
      <c r="M612" s="647" t="str">
        <f>IF('基本情報入力シート'!X637="","",'基本情報入力シート'!X637)</f>
        <v/>
      </c>
      <c r="N612" s="648" t="str">
        <f>IF('基本情報入力シート'!Y637="","",'基本情報入力シート'!Y637)</f>
        <v/>
      </c>
      <c r="O612" s="649"/>
      <c r="P612" s="650"/>
      <c r="Q612" s="651"/>
      <c r="R612" s="56"/>
      <c r="S612" s="652" t="str">
        <f>IFERROR(ROUNDDOWN(Q612*VLOOKUP(N612,'【参考】数式用'!$AR$2:$AW$50,MATCH(P612,'【参考】数式用'!$AT$4:$AW$4)+2,FALSE)*0.5, 0), "")</f>
        <v/>
      </c>
      <c r="T612" s="653"/>
      <c r="U612" s="654" t="str">
        <f>IFERROR(IF(AG612&lt;&gt;"",Q612*VLOOKUP(N612,'【参考】数式用'!$AG$2:$AL$50,MATCH(P612,'【参考】数式用'!$AI$4:$AL$4,0)+2,0), ""), "")</f>
        <v/>
      </c>
      <c r="V612" s="655"/>
      <c r="W612" s="656"/>
      <c r="X612" s="41"/>
      <c r="Y612" s="657"/>
      <c r="Z612" s="658"/>
      <c r="AA612" s="654" t="str">
        <f>IFERROR(IF(Y612="ー", "", ROUNDDOWN(Z612*VLOOKUP(N612,'【参考】数式用'!$AR$2:$AW$50,MATCH(Y612,'【参考】数式用'!$AT$4:$AW$4)+2,FALSE)*0.5, 0)), "")</f>
        <v/>
      </c>
      <c r="AB612" s="659"/>
      <c r="AC612" s="651" t="str">
        <f>IFERROR(IF(AG612&lt;&gt;"",Z612*VLOOKUP(N612,'【参考】数式用'!$AG$2:$AL$50,MATCH(Y612,'【参考】数式用'!$AI$4:$AL$4,0)+2,0), ""), "")</f>
        <v/>
      </c>
      <c r="AD612" s="56"/>
      <c r="AE612" s="660"/>
      <c r="AF612" s="661"/>
      <c r="AG612" s="618" t="str">
        <f>IFERROR(VLOOKUP(O612, '【参考】数式用'!$AY$5:$AY$13, 1, FALSE), "")</f>
        <v/>
      </c>
      <c r="AH612" s="619" t="str">
        <f>IFERROR(VLOOKUP(N612, '【参考】数式用'!$BA$2:$BB$50, 2, FALSE), "")</f>
        <v/>
      </c>
      <c r="AI612" s="620" t="str">
        <f t="shared" si="1"/>
        <v/>
      </c>
      <c r="AJ612" s="621" t="str">
        <f t="shared" si="2"/>
        <v/>
      </c>
      <c r="AK612" s="622"/>
      <c r="AL612" s="622"/>
      <c r="AM612" s="514"/>
      <c r="AN612" s="514"/>
      <c r="AO612" s="514"/>
      <c r="AP612" s="514"/>
      <c r="AQ612" s="514"/>
      <c r="AR612" s="514"/>
      <c r="AS612" s="514"/>
      <c r="AT612" s="514"/>
      <c r="AU612" s="2"/>
      <c r="AV612" s="2"/>
      <c r="AW612" s="2"/>
      <c r="AX612" s="2"/>
      <c r="AY612" s="2"/>
      <c r="AZ612" s="2"/>
    </row>
    <row r="613" ht="30.0" customHeight="1">
      <c r="A613" s="645">
        <v>600.0</v>
      </c>
      <c r="B613" s="646" t="str">
        <f>IF('基本情報入力シート'!C638="","",'基本情報入力シート'!C638)</f>
        <v/>
      </c>
      <c r="C613" s="40"/>
      <c r="D613" s="40"/>
      <c r="E613" s="40"/>
      <c r="F613" s="40"/>
      <c r="G613" s="40"/>
      <c r="H613" s="40"/>
      <c r="I613" s="56"/>
      <c r="J613" s="647" t="str">
        <f>IF('基本情報入力シート'!M638="","",'基本情報入力シート'!M638)</f>
        <v/>
      </c>
      <c r="K613" s="647" t="str">
        <f>IF('基本情報入力シート'!R638="","",'基本情報入力シート'!R638)</f>
        <v/>
      </c>
      <c r="L613" s="647" t="str">
        <f>IF('基本情報入力シート'!W638="","",'基本情報入力シート'!W638)</f>
        <v/>
      </c>
      <c r="M613" s="647" t="str">
        <f>IF('基本情報入力シート'!X638="","",'基本情報入力シート'!X638)</f>
        <v/>
      </c>
      <c r="N613" s="648" t="str">
        <f>IF('基本情報入力シート'!Y638="","",'基本情報入力シート'!Y638)</f>
        <v/>
      </c>
      <c r="O613" s="649"/>
      <c r="P613" s="650"/>
      <c r="Q613" s="651"/>
      <c r="R613" s="56"/>
      <c r="S613" s="652" t="str">
        <f>IFERROR(ROUNDDOWN(Q613*VLOOKUP(N613,'【参考】数式用'!$AR$2:$AW$50,MATCH(P613,'【参考】数式用'!$AT$4:$AW$4)+2,FALSE)*0.5, 0), "")</f>
        <v/>
      </c>
      <c r="T613" s="653"/>
      <c r="U613" s="654" t="str">
        <f>IFERROR(IF(AG613&lt;&gt;"",Q613*VLOOKUP(N613,'【参考】数式用'!$AG$2:$AL$50,MATCH(P613,'【参考】数式用'!$AI$4:$AL$4,0)+2,0), ""), "")</f>
        <v/>
      </c>
      <c r="V613" s="655"/>
      <c r="W613" s="656"/>
      <c r="X613" s="41"/>
      <c r="Y613" s="657"/>
      <c r="Z613" s="658"/>
      <c r="AA613" s="654" t="str">
        <f>IFERROR(IF(Y613="ー", "", ROUNDDOWN(Z613*VLOOKUP(N613,'【参考】数式用'!$AR$2:$AW$50,MATCH(Y613,'【参考】数式用'!$AT$4:$AW$4)+2,FALSE)*0.5, 0)), "")</f>
        <v/>
      </c>
      <c r="AB613" s="659"/>
      <c r="AC613" s="651" t="str">
        <f>IFERROR(IF(AG613&lt;&gt;"",Z613*VLOOKUP(N613,'【参考】数式用'!$AG$2:$AL$50,MATCH(Y613,'【参考】数式用'!$AI$4:$AL$4,0)+2,0), ""), "")</f>
        <v/>
      </c>
      <c r="AD613" s="56"/>
      <c r="AE613" s="660"/>
      <c r="AF613" s="661"/>
      <c r="AG613" s="618" t="str">
        <f>IFERROR(VLOOKUP(O613, '【参考】数式用'!$AY$5:$AY$13, 1, FALSE), "")</f>
        <v/>
      </c>
      <c r="AH613" s="619" t="str">
        <f>IFERROR(VLOOKUP(N613, '【参考】数式用'!$BA$2:$BB$50, 2, FALSE), "")</f>
        <v/>
      </c>
      <c r="AI613" s="620" t="str">
        <f t="shared" si="1"/>
        <v/>
      </c>
      <c r="AJ613" s="621" t="str">
        <f t="shared" si="2"/>
        <v/>
      </c>
      <c r="AK613" s="622"/>
      <c r="AL613" s="622"/>
      <c r="AM613" s="514"/>
      <c r="AN613" s="514"/>
      <c r="AO613" s="514"/>
      <c r="AP613" s="514"/>
      <c r="AQ613" s="514"/>
      <c r="AR613" s="514"/>
      <c r="AS613" s="514"/>
      <c r="AT613" s="514"/>
      <c r="AU613" s="2"/>
      <c r="AV613" s="2"/>
      <c r="AW613" s="2"/>
      <c r="AX613" s="2"/>
      <c r="AY613" s="2"/>
      <c r="AZ613" s="2"/>
    </row>
    <row r="614" ht="30.0" customHeight="1">
      <c r="A614" s="645">
        <v>601.0</v>
      </c>
      <c r="B614" s="646" t="str">
        <f>IF('基本情報入力シート'!C639="","",'基本情報入力シート'!C639)</f>
        <v/>
      </c>
      <c r="C614" s="40"/>
      <c r="D614" s="40"/>
      <c r="E614" s="40"/>
      <c r="F614" s="40"/>
      <c r="G614" s="40"/>
      <c r="H614" s="40"/>
      <c r="I614" s="56"/>
      <c r="J614" s="647" t="str">
        <f>IF('基本情報入力シート'!M639="","",'基本情報入力シート'!M639)</f>
        <v/>
      </c>
      <c r="K614" s="647" t="str">
        <f>IF('基本情報入力シート'!R639="","",'基本情報入力シート'!R639)</f>
        <v/>
      </c>
      <c r="L614" s="647" t="str">
        <f>IF('基本情報入力シート'!W639="","",'基本情報入力シート'!W639)</f>
        <v/>
      </c>
      <c r="M614" s="647" t="str">
        <f>IF('基本情報入力シート'!X639="","",'基本情報入力シート'!X639)</f>
        <v/>
      </c>
      <c r="N614" s="648" t="str">
        <f>IF('基本情報入力シート'!Y639="","",'基本情報入力シート'!Y639)</f>
        <v/>
      </c>
      <c r="O614" s="649"/>
      <c r="P614" s="650"/>
      <c r="Q614" s="651"/>
      <c r="R614" s="56"/>
      <c r="S614" s="652" t="str">
        <f>IFERROR(ROUNDDOWN(Q614*VLOOKUP(N614,'【参考】数式用'!$AR$2:$AW$50,MATCH(P614,'【参考】数式用'!$AT$4:$AW$4)+2,FALSE)*0.5, 0), "")</f>
        <v/>
      </c>
      <c r="T614" s="653"/>
      <c r="U614" s="654" t="str">
        <f>IFERROR(IF(AG614&lt;&gt;"",Q614*VLOOKUP(N614,'【参考】数式用'!$AG$2:$AL$50,MATCH(P614,'【参考】数式用'!$AI$4:$AL$4,0)+2,0), ""), "")</f>
        <v/>
      </c>
      <c r="V614" s="655"/>
      <c r="W614" s="656"/>
      <c r="X614" s="41"/>
      <c r="Y614" s="657"/>
      <c r="Z614" s="658"/>
      <c r="AA614" s="654" t="str">
        <f>IFERROR(IF(Y614="ー", "", ROUNDDOWN(Z614*VLOOKUP(N614,'【参考】数式用'!$AR$2:$AW$50,MATCH(Y614,'【参考】数式用'!$AT$4:$AW$4)+2,FALSE)*0.5, 0)), "")</f>
        <v/>
      </c>
      <c r="AB614" s="659"/>
      <c r="AC614" s="651" t="str">
        <f>IFERROR(IF(AG614&lt;&gt;"",Z614*VLOOKUP(N614,'【参考】数式用'!$AG$2:$AL$50,MATCH(Y614,'【参考】数式用'!$AI$4:$AL$4,0)+2,0), ""), "")</f>
        <v/>
      </c>
      <c r="AD614" s="56"/>
      <c r="AE614" s="660"/>
      <c r="AF614" s="661"/>
      <c r="AG614" s="618" t="str">
        <f>IFERROR(VLOOKUP(O614, '【参考】数式用'!$AY$5:$AY$13, 1, FALSE), "")</f>
        <v/>
      </c>
      <c r="AH614" s="619" t="str">
        <f>IFERROR(VLOOKUP(N614, '【参考】数式用'!$BA$2:$BB$50, 2, FALSE), "")</f>
        <v/>
      </c>
      <c r="AI614" s="620" t="str">
        <f t="shared" si="1"/>
        <v/>
      </c>
      <c r="AJ614" s="621" t="str">
        <f t="shared" si="2"/>
        <v/>
      </c>
      <c r="AK614" s="622"/>
      <c r="AL614" s="622"/>
      <c r="AM614" s="514"/>
      <c r="AN614" s="514"/>
      <c r="AO614" s="514"/>
      <c r="AP614" s="514"/>
      <c r="AQ614" s="514"/>
      <c r="AR614" s="514"/>
      <c r="AS614" s="514"/>
      <c r="AT614" s="514"/>
      <c r="AU614" s="2"/>
      <c r="AV614" s="2"/>
      <c r="AW614" s="2"/>
      <c r="AX614" s="2"/>
      <c r="AY614" s="2"/>
      <c r="AZ614" s="2"/>
    </row>
    <row r="615" ht="30.0" customHeight="1">
      <c r="A615" s="645">
        <v>602.0</v>
      </c>
      <c r="B615" s="646" t="str">
        <f>IF('基本情報入力シート'!C640="","",'基本情報入力シート'!C640)</f>
        <v/>
      </c>
      <c r="C615" s="40"/>
      <c r="D615" s="40"/>
      <c r="E615" s="40"/>
      <c r="F615" s="40"/>
      <c r="G615" s="40"/>
      <c r="H615" s="40"/>
      <c r="I615" s="56"/>
      <c r="J615" s="647" t="str">
        <f>IF('基本情報入力シート'!M640="","",'基本情報入力シート'!M640)</f>
        <v/>
      </c>
      <c r="K615" s="647" t="str">
        <f>IF('基本情報入力シート'!R640="","",'基本情報入力シート'!R640)</f>
        <v/>
      </c>
      <c r="L615" s="647" t="str">
        <f>IF('基本情報入力シート'!W640="","",'基本情報入力シート'!W640)</f>
        <v/>
      </c>
      <c r="M615" s="647" t="str">
        <f>IF('基本情報入力シート'!X640="","",'基本情報入力シート'!X640)</f>
        <v/>
      </c>
      <c r="N615" s="648" t="str">
        <f>IF('基本情報入力シート'!Y640="","",'基本情報入力シート'!Y640)</f>
        <v/>
      </c>
      <c r="O615" s="649"/>
      <c r="P615" s="650"/>
      <c r="Q615" s="651"/>
      <c r="R615" s="56"/>
      <c r="S615" s="652" t="str">
        <f>IFERROR(ROUNDDOWN(Q615*VLOOKUP(N615,'【参考】数式用'!$AR$2:$AW$50,MATCH(P615,'【参考】数式用'!$AT$4:$AW$4)+2,FALSE)*0.5, 0), "")</f>
        <v/>
      </c>
      <c r="T615" s="653"/>
      <c r="U615" s="654" t="str">
        <f>IFERROR(IF(AG615&lt;&gt;"",Q615*VLOOKUP(N615,'【参考】数式用'!$AG$2:$AL$50,MATCH(P615,'【参考】数式用'!$AI$4:$AL$4,0)+2,0), ""), "")</f>
        <v/>
      </c>
      <c r="V615" s="655"/>
      <c r="W615" s="656"/>
      <c r="X615" s="41"/>
      <c r="Y615" s="657"/>
      <c r="Z615" s="658"/>
      <c r="AA615" s="654" t="str">
        <f>IFERROR(IF(Y615="ー", "", ROUNDDOWN(Z615*VLOOKUP(N615,'【参考】数式用'!$AR$2:$AW$50,MATCH(Y615,'【参考】数式用'!$AT$4:$AW$4)+2,FALSE)*0.5, 0)), "")</f>
        <v/>
      </c>
      <c r="AB615" s="659"/>
      <c r="AC615" s="651" t="str">
        <f>IFERROR(IF(AG615&lt;&gt;"",Z615*VLOOKUP(N615,'【参考】数式用'!$AG$2:$AL$50,MATCH(Y615,'【参考】数式用'!$AI$4:$AL$4,0)+2,0), ""), "")</f>
        <v/>
      </c>
      <c r="AD615" s="56"/>
      <c r="AE615" s="660"/>
      <c r="AF615" s="661"/>
      <c r="AG615" s="618" t="str">
        <f>IFERROR(VLOOKUP(O615, '【参考】数式用'!$AY$5:$AY$13, 1, FALSE), "")</f>
        <v/>
      </c>
      <c r="AH615" s="619" t="str">
        <f>IFERROR(VLOOKUP(N615, '【参考】数式用'!$BA$2:$BB$50, 2, FALSE), "")</f>
        <v/>
      </c>
      <c r="AI615" s="620" t="str">
        <f t="shared" si="1"/>
        <v/>
      </c>
      <c r="AJ615" s="621" t="str">
        <f t="shared" si="2"/>
        <v/>
      </c>
      <c r="AK615" s="622"/>
      <c r="AL615" s="622"/>
      <c r="AM615" s="514"/>
      <c r="AN615" s="514"/>
      <c r="AO615" s="514"/>
      <c r="AP615" s="514"/>
      <c r="AQ615" s="514"/>
      <c r="AR615" s="514"/>
      <c r="AS615" s="514"/>
      <c r="AT615" s="514"/>
      <c r="AU615" s="2"/>
      <c r="AV615" s="2"/>
      <c r="AW615" s="2"/>
      <c r="AX615" s="2"/>
      <c r="AY615" s="2"/>
      <c r="AZ615" s="2"/>
    </row>
    <row r="616" ht="30.0" customHeight="1">
      <c r="A616" s="645">
        <v>603.0</v>
      </c>
      <c r="B616" s="646" t="str">
        <f>IF('基本情報入力シート'!C641="","",'基本情報入力シート'!C641)</f>
        <v/>
      </c>
      <c r="C616" s="40"/>
      <c r="D616" s="40"/>
      <c r="E616" s="40"/>
      <c r="F616" s="40"/>
      <c r="G616" s="40"/>
      <c r="H616" s="40"/>
      <c r="I616" s="56"/>
      <c r="J616" s="647" t="str">
        <f>IF('基本情報入力シート'!M641="","",'基本情報入力シート'!M641)</f>
        <v/>
      </c>
      <c r="K616" s="647" t="str">
        <f>IF('基本情報入力シート'!R641="","",'基本情報入力シート'!R641)</f>
        <v/>
      </c>
      <c r="L616" s="647" t="str">
        <f>IF('基本情報入力シート'!W641="","",'基本情報入力シート'!W641)</f>
        <v/>
      </c>
      <c r="M616" s="647" t="str">
        <f>IF('基本情報入力シート'!X641="","",'基本情報入力シート'!X641)</f>
        <v/>
      </c>
      <c r="N616" s="648" t="str">
        <f>IF('基本情報入力シート'!Y641="","",'基本情報入力シート'!Y641)</f>
        <v/>
      </c>
      <c r="O616" s="649"/>
      <c r="P616" s="650"/>
      <c r="Q616" s="651"/>
      <c r="R616" s="56"/>
      <c r="S616" s="652" t="str">
        <f>IFERROR(ROUNDDOWN(Q616*VLOOKUP(N616,'【参考】数式用'!$AR$2:$AW$50,MATCH(P616,'【参考】数式用'!$AT$4:$AW$4)+2,FALSE)*0.5, 0), "")</f>
        <v/>
      </c>
      <c r="T616" s="653"/>
      <c r="U616" s="654" t="str">
        <f>IFERROR(IF(AG616&lt;&gt;"",Q616*VLOOKUP(N616,'【参考】数式用'!$AG$2:$AL$50,MATCH(P616,'【参考】数式用'!$AI$4:$AL$4,0)+2,0), ""), "")</f>
        <v/>
      </c>
      <c r="V616" s="655"/>
      <c r="W616" s="656"/>
      <c r="X616" s="41"/>
      <c r="Y616" s="657"/>
      <c r="Z616" s="658"/>
      <c r="AA616" s="654" t="str">
        <f>IFERROR(IF(Y616="ー", "", ROUNDDOWN(Z616*VLOOKUP(N616,'【参考】数式用'!$AR$2:$AW$50,MATCH(Y616,'【参考】数式用'!$AT$4:$AW$4)+2,FALSE)*0.5, 0)), "")</f>
        <v/>
      </c>
      <c r="AB616" s="659"/>
      <c r="AC616" s="651" t="str">
        <f>IFERROR(IF(AG616&lt;&gt;"",Z616*VLOOKUP(N616,'【参考】数式用'!$AG$2:$AL$50,MATCH(Y616,'【参考】数式用'!$AI$4:$AL$4,0)+2,0), ""), "")</f>
        <v/>
      </c>
      <c r="AD616" s="56"/>
      <c r="AE616" s="660"/>
      <c r="AF616" s="661"/>
      <c r="AG616" s="618" t="str">
        <f>IFERROR(VLOOKUP(O616, '【参考】数式用'!$AY$5:$AY$13, 1, FALSE), "")</f>
        <v/>
      </c>
      <c r="AH616" s="619" t="str">
        <f>IFERROR(VLOOKUP(N616, '【参考】数式用'!$BA$2:$BB$50, 2, FALSE), "")</f>
        <v/>
      </c>
      <c r="AI616" s="620" t="str">
        <f t="shared" si="1"/>
        <v/>
      </c>
      <c r="AJ616" s="621" t="str">
        <f t="shared" si="2"/>
        <v/>
      </c>
      <c r="AK616" s="622"/>
      <c r="AL616" s="622"/>
      <c r="AM616" s="514"/>
      <c r="AN616" s="514"/>
      <c r="AO616" s="514"/>
      <c r="AP616" s="514"/>
      <c r="AQ616" s="514"/>
      <c r="AR616" s="514"/>
      <c r="AS616" s="514"/>
      <c r="AT616" s="514"/>
      <c r="AU616" s="2"/>
      <c r="AV616" s="2"/>
      <c r="AW616" s="2"/>
      <c r="AX616" s="2"/>
      <c r="AY616" s="2"/>
      <c r="AZ616" s="2"/>
    </row>
    <row r="617" ht="30.0" customHeight="1">
      <c r="A617" s="645">
        <v>604.0</v>
      </c>
      <c r="B617" s="646" t="str">
        <f>IF('基本情報入力シート'!C642="","",'基本情報入力シート'!C642)</f>
        <v/>
      </c>
      <c r="C617" s="40"/>
      <c r="D617" s="40"/>
      <c r="E617" s="40"/>
      <c r="F617" s="40"/>
      <c r="G617" s="40"/>
      <c r="H617" s="40"/>
      <c r="I617" s="56"/>
      <c r="J617" s="647" t="str">
        <f>IF('基本情報入力シート'!M642="","",'基本情報入力シート'!M642)</f>
        <v/>
      </c>
      <c r="K617" s="647" t="str">
        <f>IF('基本情報入力シート'!R642="","",'基本情報入力シート'!R642)</f>
        <v/>
      </c>
      <c r="L617" s="647" t="str">
        <f>IF('基本情報入力シート'!W642="","",'基本情報入力シート'!W642)</f>
        <v/>
      </c>
      <c r="M617" s="647" t="str">
        <f>IF('基本情報入力シート'!X642="","",'基本情報入力シート'!X642)</f>
        <v/>
      </c>
      <c r="N617" s="648" t="str">
        <f>IF('基本情報入力シート'!Y642="","",'基本情報入力シート'!Y642)</f>
        <v/>
      </c>
      <c r="O617" s="649"/>
      <c r="P617" s="650"/>
      <c r="Q617" s="651"/>
      <c r="R617" s="56"/>
      <c r="S617" s="652" t="str">
        <f>IFERROR(ROUNDDOWN(Q617*VLOOKUP(N617,'【参考】数式用'!$AR$2:$AW$50,MATCH(P617,'【参考】数式用'!$AT$4:$AW$4)+2,FALSE)*0.5, 0), "")</f>
        <v/>
      </c>
      <c r="T617" s="653"/>
      <c r="U617" s="654" t="str">
        <f>IFERROR(IF(AG617&lt;&gt;"",Q617*VLOOKUP(N617,'【参考】数式用'!$AG$2:$AL$50,MATCH(P617,'【参考】数式用'!$AI$4:$AL$4,0)+2,0), ""), "")</f>
        <v/>
      </c>
      <c r="V617" s="655"/>
      <c r="W617" s="656"/>
      <c r="X617" s="41"/>
      <c r="Y617" s="657"/>
      <c r="Z617" s="658"/>
      <c r="AA617" s="654" t="str">
        <f>IFERROR(IF(Y617="ー", "", ROUNDDOWN(Z617*VLOOKUP(N617,'【参考】数式用'!$AR$2:$AW$50,MATCH(Y617,'【参考】数式用'!$AT$4:$AW$4)+2,FALSE)*0.5, 0)), "")</f>
        <v/>
      </c>
      <c r="AB617" s="659"/>
      <c r="AC617" s="651" t="str">
        <f>IFERROR(IF(AG617&lt;&gt;"",Z617*VLOOKUP(N617,'【参考】数式用'!$AG$2:$AL$50,MATCH(Y617,'【参考】数式用'!$AI$4:$AL$4,0)+2,0), ""), "")</f>
        <v/>
      </c>
      <c r="AD617" s="56"/>
      <c r="AE617" s="660"/>
      <c r="AF617" s="661"/>
      <c r="AG617" s="618" t="str">
        <f>IFERROR(VLOOKUP(O617, '【参考】数式用'!$AY$5:$AY$13, 1, FALSE), "")</f>
        <v/>
      </c>
      <c r="AH617" s="619" t="str">
        <f>IFERROR(VLOOKUP(N617, '【参考】数式用'!$BA$2:$BB$50, 2, FALSE), "")</f>
        <v/>
      </c>
      <c r="AI617" s="620" t="str">
        <f t="shared" si="1"/>
        <v/>
      </c>
      <c r="AJ617" s="621" t="str">
        <f t="shared" si="2"/>
        <v/>
      </c>
      <c r="AK617" s="622"/>
      <c r="AL617" s="622"/>
      <c r="AM617" s="514"/>
      <c r="AN617" s="514"/>
      <c r="AO617" s="514"/>
      <c r="AP617" s="514"/>
      <c r="AQ617" s="514"/>
      <c r="AR617" s="514"/>
      <c r="AS617" s="514"/>
      <c r="AT617" s="514"/>
      <c r="AU617" s="2"/>
      <c r="AV617" s="2"/>
      <c r="AW617" s="2"/>
      <c r="AX617" s="2"/>
      <c r="AY617" s="2"/>
      <c r="AZ617" s="2"/>
    </row>
    <row r="618" ht="30.0" customHeight="1">
      <c r="A618" s="645">
        <v>605.0</v>
      </c>
      <c r="B618" s="646" t="str">
        <f>IF('基本情報入力シート'!C643="","",'基本情報入力シート'!C643)</f>
        <v/>
      </c>
      <c r="C618" s="40"/>
      <c r="D618" s="40"/>
      <c r="E618" s="40"/>
      <c r="F618" s="40"/>
      <c r="G618" s="40"/>
      <c r="H618" s="40"/>
      <c r="I618" s="56"/>
      <c r="J618" s="647" t="str">
        <f>IF('基本情報入力シート'!M643="","",'基本情報入力シート'!M643)</f>
        <v/>
      </c>
      <c r="K618" s="647" t="str">
        <f>IF('基本情報入力シート'!R643="","",'基本情報入力シート'!R643)</f>
        <v/>
      </c>
      <c r="L618" s="647" t="str">
        <f>IF('基本情報入力シート'!W643="","",'基本情報入力シート'!W643)</f>
        <v/>
      </c>
      <c r="M618" s="647" t="str">
        <f>IF('基本情報入力シート'!X643="","",'基本情報入力シート'!X643)</f>
        <v/>
      </c>
      <c r="N618" s="648" t="str">
        <f>IF('基本情報入力シート'!Y643="","",'基本情報入力シート'!Y643)</f>
        <v/>
      </c>
      <c r="O618" s="649"/>
      <c r="P618" s="650"/>
      <c r="Q618" s="651"/>
      <c r="R618" s="56"/>
      <c r="S618" s="652" t="str">
        <f>IFERROR(ROUNDDOWN(Q618*VLOOKUP(N618,'【参考】数式用'!$AR$2:$AW$50,MATCH(P618,'【参考】数式用'!$AT$4:$AW$4)+2,FALSE)*0.5, 0), "")</f>
        <v/>
      </c>
      <c r="T618" s="653"/>
      <c r="U618" s="654" t="str">
        <f>IFERROR(IF(AG618&lt;&gt;"",Q618*VLOOKUP(N618,'【参考】数式用'!$AG$2:$AL$50,MATCH(P618,'【参考】数式用'!$AI$4:$AL$4,0)+2,0), ""), "")</f>
        <v/>
      </c>
      <c r="V618" s="655"/>
      <c r="W618" s="656"/>
      <c r="X618" s="41"/>
      <c r="Y618" s="657"/>
      <c r="Z618" s="658"/>
      <c r="AA618" s="654" t="str">
        <f>IFERROR(IF(Y618="ー", "", ROUNDDOWN(Z618*VLOOKUP(N618,'【参考】数式用'!$AR$2:$AW$50,MATCH(Y618,'【参考】数式用'!$AT$4:$AW$4)+2,FALSE)*0.5, 0)), "")</f>
        <v/>
      </c>
      <c r="AB618" s="659"/>
      <c r="AC618" s="651" t="str">
        <f>IFERROR(IF(AG618&lt;&gt;"",Z618*VLOOKUP(N618,'【参考】数式用'!$AG$2:$AL$50,MATCH(Y618,'【参考】数式用'!$AI$4:$AL$4,0)+2,0), ""), "")</f>
        <v/>
      </c>
      <c r="AD618" s="56"/>
      <c r="AE618" s="660"/>
      <c r="AF618" s="661"/>
      <c r="AG618" s="618" t="str">
        <f>IFERROR(VLOOKUP(O618, '【参考】数式用'!$AY$5:$AY$13, 1, FALSE), "")</f>
        <v/>
      </c>
      <c r="AH618" s="619" t="str">
        <f>IFERROR(VLOOKUP(N618, '【参考】数式用'!$BA$2:$BB$50, 2, FALSE), "")</f>
        <v/>
      </c>
      <c r="AI618" s="620" t="str">
        <f t="shared" si="1"/>
        <v/>
      </c>
      <c r="AJ618" s="621" t="str">
        <f t="shared" si="2"/>
        <v/>
      </c>
      <c r="AK618" s="622"/>
      <c r="AL618" s="622"/>
      <c r="AM618" s="514"/>
      <c r="AN618" s="514"/>
      <c r="AO618" s="514"/>
      <c r="AP618" s="514"/>
      <c r="AQ618" s="514"/>
      <c r="AR618" s="514"/>
      <c r="AS618" s="514"/>
      <c r="AT618" s="514"/>
      <c r="AU618" s="2"/>
      <c r="AV618" s="2"/>
      <c r="AW618" s="2"/>
      <c r="AX618" s="2"/>
      <c r="AY618" s="2"/>
      <c r="AZ618" s="2"/>
    </row>
    <row r="619" ht="30.0" customHeight="1">
      <c r="A619" s="645">
        <v>606.0</v>
      </c>
      <c r="B619" s="646" t="str">
        <f>IF('基本情報入力シート'!C644="","",'基本情報入力シート'!C644)</f>
        <v/>
      </c>
      <c r="C619" s="40"/>
      <c r="D619" s="40"/>
      <c r="E619" s="40"/>
      <c r="F619" s="40"/>
      <c r="G619" s="40"/>
      <c r="H619" s="40"/>
      <c r="I619" s="56"/>
      <c r="J619" s="647" t="str">
        <f>IF('基本情報入力シート'!M644="","",'基本情報入力シート'!M644)</f>
        <v/>
      </c>
      <c r="K619" s="647" t="str">
        <f>IF('基本情報入力シート'!R644="","",'基本情報入力シート'!R644)</f>
        <v/>
      </c>
      <c r="L619" s="647" t="str">
        <f>IF('基本情報入力シート'!W644="","",'基本情報入力シート'!W644)</f>
        <v/>
      </c>
      <c r="M619" s="647" t="str">
        <f>IF('基本情報入力シート'!X644="","",'基本情報入力シート'!X644)</f>
        <v/>
      </c>
      <c r="N619" s="648" t="str">
        <f>IF('基本情報入力シート'!Y644="","",'基本情報入力シート'!Y644)</f>
        <v/>
      </c>
      <c r="O619" s="649"/>
      <c r="P619" s="650"/>
      <c r="Q619" s="651"/>
      <c r="R619" s="56"/>
      <c r="S619" s="652" t="str">
        <f>IFERROR(ROUNDDOWN(Q619*VLOOKUP(N619,'【参考】数式用'!$AR$2:$AW$50,MATCH(P619,'【参考】数式用'!$AT$4:$AW$4)+2,FALSE)*0.5, 0), "")</f>
        <v/>
      </c>
      <c r="T619" s="653"/>
      <c r="U619" s="654" t="str">
        <f>IFERROR(IF(AG619&lt;&gt;"",Q619*VLOOKUP(N619,'【参考】数式用'!$AG$2:$AL$50,MATCH(P619,'【参考】数式用'!$AI$4:$AL$4,0)+2,0), ""), "")</f>
        <v/>
      </c>
      <c r="V619" s="655"/>
      <c r="W619" s="656"/>
      <c r="X619" s="41"/>
      <c r="Y619" s="657"/>
      <c r="Z619" s="658"/>
      <c r="AA619" s="654" t="str">
        <f>IFERROR(IF(Y619="ー", "", ROUNDDOWN(Z619*VLOOKUP(N619,'【参考】数式用'!$AR$2:$AW$50,MATCH(Y619,'【参考】数式用'!$AT$4:$AW$4)+2,FALSE)*0.5, 0)), "")</f>
        <v/>
      </c>
      <c r="AB619" s="659"/>
      <c r="AC619" s="651" t="str">
        <f>IFERROR(IF(AG619&lt;&gt;"",Z619*VLOOKUP(N619,'【参考】数式用'!$AG$2:$AL$50,MATCH(Y619,'【参考】数式用'!$AI$4:$AL$4,0)+2,0), ""), "")</f>
        <v/>
      </c>
      <c r="AD619" s="56"/>
      <c r="AE619" s="660"/>
      <c r="AF619" s="661"/>
      <c r="AG619" s="618" t="str">
        <f>IFERROR(VLOOKUP(O619, '【参考】数式用'!$AY$5:$AY$13, 1, FALSE), "")</f>
        <v/>
      </c>
      <c r="AH619" s="619" t="str">
        <f>IFERROR(VLOOKUP(N619, '【参考】数式用'!$BA$2:$BB$50, 2, FALSE), "")</f>
        <v/>
      </c>
      <c r="AI619" s="620" t="str">
        <f t="shared" si="1"/>
        <v/>
      </c>
      <c r="AJ619" s="621" t="str">
        <f t="shared" si="2"/>
        <v/>
      </c>
      <c r="AK619" s="622"/>
      <c r="AL619" s="622"/>
      <c r="AM619" s="514"/>
      <c r="AN619" s="514"/>
      <c r="AO619" s="514"/>
      <c r="AP619" s="514"/>
      <c r="AQ619" s="514"/>
      <c r="AR619" s="514"/>
      <c r="AS619" s="514"/>
      <c r="AT619" s="514"/>
      <c r="AU619" s="2"/>
      <c r="AV619" s="2"/>
      <c r="AW619" s="2"/>
      <c r="AX619" s="2"/>
      <c r="AY619" s="2"/>
      <c r="AZ619" s="2"/>
    </row>
    <row r="620" ht="30.0" customHeight="1">
      <c r="A620" s="645">
        <v>607.0</v>
      </c>
      <c r="B620" s="646" t="str">
        <f>IF('基本情報入力シート'!C645="","",'基本情報入力シート'!C645)</f>
        <v/>
      </c>
      <c r="C620" s="40"/>
      <c r="D620" s="40"/>
      <c r="E620" s="40"/>
      <c r="F620" s="40"/>
      <c r="G620" s="40"/>
      <c r="H620" s="40"/>
      <c r="I620" s="56"/>
      <c r="J620" s="647" t="str">
        <f>IF('基本情報入力シート'!M645="","",'基本情報入力シート'!M645)</f>
        <v/>
      </c>
      <c r="K620" s="647" t="str">
        <f>IF('基本情報入力シート'!R645="","",'基本情報入力シート'!R645)</f>
        <v/>
      </c>
      <c r="L620" s="647" t="str">
        <f>IF('基本情報入力シート'!W645="","",'基本情報入力シート'!W645)</f>
        <v/>
      </c>
      <c r="M620" s="647" t="str">
        <f>IF('基本情報入力シート'!X645="","",'基本情報入力シート'!X645)</f>
        <v/>
      </c>
      <c r="N620" s="648" t="str">
        <f>IF('基本情報入力シート'!Y645="","",'基本情報入力シート'!Y645)</f>
        <v/>
      </c>
      <c r="O620" s="649"/>
      <c r="P620" s="650"/>
      <c r="Q620" s="651"/>
      <c r="R620" s="56"/>
      <c r="S620" s="652" t="str">
        <f>IFERROR(ROUNDDOWN(Q620*VLOOKUP(N620,'【参考】数式用'!$AR$2:$AW$50,MATCH(P620,'【参考】数式用'!$AT$4:$AW$4)+2,FALSE)*0.5, 0), "")</f>
        <v/>
      </c>
      <c r="T620" s="653"/>
      <c r="U620" s="654" t="str">
        <f>IFERROR(IF(AG620&lt;&gt;"",Q620*VLOOKUP(N620,'【参考】数式用'!$AG$2:$AL$50,MATCH(P620,'【参考】数式用'!$AI$4:$AL$4,0)+2,0), ""), "")</f>
        <v/>
      </c>
      <c r="V620" s="655"/>
      <c r="W620" s="656"/>
      <c r="X620" s="41"/>
      <c r="Y620" s="657"/>
      <c r="Z620" s="658"/>
      <c r="AA620" s="654" t="str">
        <f>IFERROR(IF(Y620="ー", "", ROUNDDOWN(Z620*VLOOKUP(N620,'【参考】数式用'!$AR$2:$AW$50,MATCH(Y620,'【参考】数式用'!$AT$4:$AW$4)+2,FALSE)*0.5, 0)), "")</f>
        <v/>
      </c>
      <c r="AB620" s="659"/>
      <c r="AC620" s="651" t="str">
        <f>IFERROR(IF(AG620&lt;&gt;"",Z620*VLOOKUP(N620,'【参考】数式用'!$AG$2:$AL$50,MATCH(Y620,'【参考】数式用'!$AI$4:$AL$4,0)+2,0), ""), "")</f>
        <v/>
      </c>
      <c r="AD620" s="56"/>
      <c r="AE620" s="660"/>
      <c r="AF620" s="661"/>
      <c r="AG620" s="618" t="str">
        <f>IFERROR(VLOOKUP(O620, '【参考】数式用'!$AY$5:$AY$13, 1, FALSE), "")</f>
        <v/>
      </c>
      <c r="AH620" s="619" t="str">
        <f>IFERROR(VLOOKUP(N620, '【参考】数式用'!$BA$2:$BB$50, 2, FALSE), "")</f>
        <v/>
      </c>
      <c r="AI620" s="620" t="str">
        <f t="shared" si="1"/>
        <v/>
      </c>
      <c r="AJ620" s="621" t="str">
        <f t="shared" si="2"/>
        <v/>
      </c>
      <c r="AK620" s="622"/>
      <c r="AL620" s="622"/>
      <c r="AM620" s="514"/>
      <c r="AN620" s="514"/>
      <c r="AO620" s="514"/>
      <c r="AP620" s="514"/>
      <c r="AQ620" s="514"/>
      <c r="AR620" s="514"/>
      <c r="AS620" s="514"/>
      <c r="AT620" s="514"/>
      <c r="AU620" s="2"/>
      <c r="AV620" s="2"/>
      <c r="AW620" s="2"/>
      <c r="AX620" s="2"/>
      <c r="AY620" s="2"/>
      <c r="AZ620" s="2"/>
    </row>
    <row r="621" ht="30.0" customHeight="1">
      <c r="A621" s="645">
        <v>608.0</v>
      </c>
      <c r="B621" s="646" t="str">
        <f>IF('基本情報入力シート'!C646="","",'基本情報入力シート'!C646)</f>
        <v/>
      </c>
      <c r="C621" s="40"/>
      <c r="D621" s="40"/>
      <c r="E621" s="40"/>
      <c r="F621" s="40"/>
      <c r="G621" s="40"/>
      <c r="H621" s="40"/>
      <c r="I621" s="56"/>
      <c r="J621" s="647" t="str">
        <f>IF('基本情報入力シート'!M646="","",'基本情報入力シート'!M646)</f>
        <v/>
      </c>
      <c r="K621" s="647" t="str">
        <f>IF('基本情報入力シート'!R646="","",'基本情報入力シート'!R646)</f>
        <v/>
      </c>
      <c r="L621" s="647" t="str">
        <f>IF('基本情報入力シート'!W646="","",'基本情報入力シート'!W646)</f>
        <v/>
      </c>
      <c r="M621" s="647" t="str">
        <f>IF('基本情報入力シート'!X646="","",'基本情報入力シート'!X646)</f>
        <v/>
      </c>
      <c r="N621" s="648" t="str">
        <f>IF('基本情報入力シート'!Y646="","",'基本情報入力シート'!Y646)</f>
        <v/>
      </c>
      <c r="O621" s="649"/>
      <c r="P621" s="650"/>
      <c r="Q621" s="651"/>
      <c r="R621" s="56"/>
      <c r="S621" s="652" t="str">
        <f>IFERROR(ROUNDDOWN(Q621*VLOOKUP(N621,'【参考】数式用'!$AR$2:$AW$50,MATCH(P621,'【参考】数式用'!$AT$4:$AW$4)+2,FALSE)*0.5, 0), "")</f>
        <v/>
      </c>
      <c r="T621" s="653"/>
      <c r="U621" s="654" t="str">
        <f>IFERROR(IF(AG621&lt;&gt;"",Q621*VLOOKUP(N621,'【参考】数式用'!$AG$2:$AL$50,MATCH(P621,'【参考】数式用'!$AI$4:$AL$4,0)+2,0), ""), "")</f>
        <v/>
      </c>
      <c r="V621" s="655"/>
      <c r="W621" s="656"/>
      <c r="X621" s="41"/>
      <c r="Y621" s="657"/>
      <c r="Z621" s="658"/>
      <c r="AA621" s="654" t="str">
        <f>IFERROR(IF(Y621="ー", "", ROUNDDOWN(Z621*VLOOKUP(N621,'【参考】数式用'!$AR$2:$AW$50,MATCH(Y621,'【参考】数式用'!$AT$4:$AW$4)+2,FALSE)*0.5, 0)), "")</f>
        <v/>
      </c>
      <c r="AB621" s="659"/>
      <c r="AC621" s="651" t="str">
        <f>IFERROR(IF(AG621&lt;&gt;"",Z621*VLOOKUP(N621,'【参考】数式用'!$AG$2:$AL$50,MATCH(Y621,'【参考】数式用'!$AI$4:$AL$4,0)+2,0), ""), "")</f>
        <v/>
      </c>
      <c r="AD621" s="56"/>
      <c r="AE621" s="660"/>
      <c r="AF621" s="661"/>
      <c r="AG621" s="618" t="str">
        <f>IFERROR(VLOOKUP(O621, '【参考】数式用'!$AY$5:$AY$13, 1, FALSE), "")</f>
        <v/>
      </c>
      <c r="AH621" s="619" t="str">
        <f>IFERROR(VLOOKUP(N621, '【参考】数式用'!$BA$2:$BB$50, 2, FALSE), "")</f>
        <v/>
      </c>
      <c r="AI621" s="620" t="str">
        <f t="shared" si="1"/>
        <v/>
      </c>
      <c r="AJ621" s="621" t="str">
        <f t="shared" si="2"/>
        <v/>
      </c>
      <c r="AK621" s="622"/>
      <c r="AL621" s="622"/>
      <c r="AM621" s="514"/>
      <c r="AN621" s="514"/>
      <c r="AO621" s="514"/>
      <c r="AP621" s="514"/>
      <c r="AQ621" s="514"/>
      <c r="AR621" s="514"/>
      <c r="AS621" s="514"/>
      <c r="AT621" s="514"/>
      <c r="AU621" s="2"/>
      <c r="AV621" s="2"/>
      <c r="AW621" s="2"/>
      <c r="AX621" s="2"/>
      <c r="AY621" s="2"/>
      <c r="AZ621" s="2"/>
    </row>
    <row r="622" ht="30.0" customHeight="1">
      <c r="A622" s="645">
        <v>609.0</v>
      </c>
      <c r="B622" s="646" t="str">
        <f>IF('基本情報入力シート'!C647="","",'基本情報入力シート'!C647)</f>
        <v/>
      </c>
      <c r="C622" s="40"/>
      <c r="D622" s="40"/>
      <c r="E622" s="40"/>
      <c r="F622" s="40"/>
      <c r="G622" s="40"/>
      <c r="H622" s="40"/>
      <c r="I622" s="56"/>
      <c r="J622" s="647" t="str">
        <f>IF('基本情報入力シート'!M647="","",'基本情報入力シート'!M647)</f>
        <v/>
      </c>
      <c r="K622" s="647" t="str">
        <f>IF('基本情報入力シート'!R647="","",'基本情報入力シート'!R647)</f>
        <v/>
      </c>
      <c r="L622" s="647" t="str">
        <f>IF('基本情報入力シート'!W647="","",'基本情報入力シート'!W647)</f>
        <v/>
      </c>
      <c r="M622" s="647" t="str">
        <f>IF('基本情報入力シート'!X647="","",'基本情報入力シート'!X647)</f>
        <v/>
      </c>
      <c r="N622" s="648" t="str">
        <f>IF('基本情報入力シート'!Y647="","",'基本情報入力シート'!Y647)</f>
        <v/>
      </c>
      <c r="O622" s="649"/>
      <c r="P622" s="650"/>
      <c r="Q622" s="651"/>
      <c r="R622" s="56"/>
      <c r="S622" s="652" t="str">
        <f>IFERROR(ROUNDDOWN(Q622*VLOOKUP(N622,'【参考】数式用'!$AR$2:$AW$50,MATCH(P622,'【参考】数式用'!$AT$4:$AW$4)+2,FALSE)*0.5, 0), "")</f>
        <v/>
      </c>
      <c r="T622" s="653"/>
      <c r="U622" s="654" t="str">
        <f>IFERROR(IF(AG622&lt;&gt;"",Q622*VLOOKUP(N622,'【参考】数式用'!$AG$2:$AL$50,MATCH(P622,'【参考】数式用'!$AI$4:$AL$4,0)+2,0), ""), "")</f>
        <v/>
      </c>
      <c r="V622" s="655"/>
      <c r="W622" s="656"/>
      <c r="X622" s="41"/>
      <c r="Y622" s="657"/>
      <c r="Z622" s="658"/>
      <c r="AA622" s="654" t="str">
        <f>IFERROR(IF(Y622="ー", "", ROUNDDOWN(Z622*VLOOKUP(N622,'【参考】数式用'!$AR$2:$AW$50,MATCH(Y622,'【参考】数式用'!$AT$4:$AW$4)+2,FALSE)*0.5, 0)), "")</f>
        <v/>
      </c>
      <c r="AB622" s="659"/>
      <c r="AC622" s="651" t="str">
        <f>IFERROR(IF(AG622&lt;&gt;"",Z622*VLOOKUP(N622,'【参考】数式用'!$AG$2:$AL$50,MATCH(Y622,'【参考】数式用'!$AI$4:$AL$4,0)+2,0), ""), "")</f>
        <v/>
      </c>
      <c r="AD622" s="56"/>
      <c r="AE622" s="660"/>
      <c r="AF622" s="661"/>
      <c r="AG622" s="618" t="str">
        <f>IFERROR(VLOOKUP(O622, '【参考】数式用'!$AY$5:$AY$13, 1, FALSE), "")</f>
        <v/>
      </c>
      <c r="AH622" s="619" t="str">
        <f>IFERROR(VLOOKUP(N622, '【参考】数式用'!$BA$2:$BB$50, 2, FALSE), "")</f>
        <v/>
      </c>
      <c r="AI622" s="620" t="str">
        <f t="shared" si="1"/>
        <v/>
      </c>
      <c r="AJ622" s="621" t="str">
        <f t="shared" si="2"/>
        <v/>
      </c>
      <c r="AK622" s="622"/>
      <c r="AL622" s="622"/>
      <c r="AM622" s="514"/>
      <c r="AN622" s="514"/>
      <c r="AO622" s="514"/>
      <c r="AP622" s="514"/>
      <c r="AQ622" s="514"/>
      <c r="AR622" s="514"/>
      <c r="AS622" s="514"/>
      <c r="AT622" s="514"/>
      <c r="AU622" s="2"/>
      <c r="AV622" s="2"/>
      <c r="AW622" s="2"/>
      <c r="AX622" s="2"/>
      <c r="AY622" s="2"/>
      <c r="AZ622" s="2"/>
    </row>
    <row r="623" ht="30.0" customHeight="1">
      <c r="A623" s="645">
        <v>610.0</v>
      </c>
      <c r="B623" s="646" t="str">
        <f>IF('基本情報入力シート'!C648="","",'基本情報入力シート'!C648)</f>
        <v/>
      </c>
      <c r="C623" s="40"/>
      <c r="D623" s="40"/>
      <c r="E623" s="40"/>
      <c r="F623" s="40"/>
      <c r="G623" s="40"/>
      <c r="H623" s="40"/>
      <c r="I623" s="56"/>
      <c r="J623" s="647" t="str">
        <f>IF('基本情報入力シート'!M648="","",'基本情報入力シート'!M648)</f>
        <v/>
      </c>
      <c r="K623" s="647" t="str">
        <f>IF('基本情報入力シート'!R648="","",'基本情報入力シート'!R648)</f>
        <v/>
      </c>
      <c r="L623" s="647" t="str">
        <f>IF('基本情報入力シート'!W648="","",'基本情報入力シート'!W648)</f>
        <v/>
      </c>
      <c r="M623" s="647" t="str">
        <f>IF('基本情報入力シート'!X648="","",'基本情報入力シート'!X648)</f>
        <v/>
      </c>
      <c r="N623" s="648" t="str">
        <f>IF('基本情報入力シート'!Y648="","",'基本情報入力シート'!Y648)</f>
        <v/>
      </c>
      <c r="O623" s="649"/>
      <c r="P623" s="650"/>
      <c r="Q623" s="651"/>
      <c r="R623" s="56"/>
      <c r="S623" s="652" t="str">
        <f>IFERROR(ROUNDDOWN(Q623*VLOOKUP(N623,'【参考】数式用'!$AR$2:$AW$50,MATCH(P623,'【参考】数式用'!$AT$4:$AW$4)+2,FALSE)*0.5, 0), "")</f>
        <v/>
      </c>
      <c r="T623" s="653"/>
      <c r="U623" s="654" t="str">
        <f>IFERROR(IF(AG623&lt;&gt;"",Q623*VLOOKUP(N623,'【参考】数式用'!$AG$2:$AL$50,MATCH(P623,'【参考】数式用'!$AI$4:$AL$4,0)+2,0), ""), "")</f>
        <v/>
      </c>
      <c r="V623" s="655"/>
      <c r="W623" s="656"/>
      <c r="X623" s="41"/>
      <c r="Y623" s="657"/>
      <c r="Z623" s="658"/>
      <c r="AA623" s="654" t="str">
        <f>IFERROR(IF(Y623="ー", "", ROUNDDOWN(Z623*VLOOKUP(N623,'【参考】数式用'!$AR$2:$AW$50,MATCH(Y623,'【参考】数式用'!$AT$4:$AW$4)+2,FALSE)*0.5, 0)), "")</f>
        <v/>
      </c>
      <c r="AB623" s="659"/>
      <c r="AC623" s="651" t="str">
        <f>IFERROR(IF(AG623&lt;&gt;"",Z623*VLOOKUP(N623,'【参考】数式用'!$AG$2:$AL$50,MATCH(Y623,'【参考】数式用'!$AI$4:$AL$4,0)+2,0), ""), "")</f>
        <v/>
      </c>
      <c r="AD623" s="56"/>
      <c r="AE623" s="660"/>
      <c r="AF623" s="661"/>
      <c r="AG623" s="618" t="str">
        <f>IFERROR(VLOOKUP(O623, '【参考】数式用'!$AY$5:$AY$13, 1, FALSE), "")</f>
        <v/>
      </c>
      <c r="AH623" s="619" t="str">
        <f>IFERROR(VLOOKUP(N623, '【参考】数式用'!$BA$2:$BB$50, 2, FALSE), "")</f>
        <v/>
      </c>
      <c r="AI623" s="620" t="str">
        <f t="shared" si="1"/>
        <v/>
      </c>
      <c r="AJ623" s="621" t="str">
        <f t="shared" si="2"/>
        <v/>
      </c>
      <c r="AK623" s="622"/>
      <c r="AL623" s="622"/>
      <c r="AM623" s="514"/>
      <c r="AN623" s="514"/>
      <c r="AO623" s="514"/>
      <c r="AP623" s="514"/>
      <c r="AQ623" s="514"/>
      <c r="AR623" s="514"/>
      <c r="AS623" s="514"/>
      <c r="AT623" s="514"/>
      <c r="AU623" s="2"/>
      <c r="AV623" s="2"/>
      <c r="AW623" s="2"/>
      <c r="AX623" s="2"/>
      <c r="AY623" s="2"/>
      <c r="AZ623" s="2"/>
    </row>
    <row r="624" ht="30.0" customHeight="1">
      <c r="A624" s="645">
        <v>611.0</v>
      </c>
      <c r="B624" s="646" t="str">
        <f>IF('基本情報入力シート'!C649="","",'基本情報入力シート'!C649)</f>
        <v/>
      </c>
      <c r="C624" s="40"/>
      <c r="D624" s="40"/>
      <c r="E624" s="40"/>
      <c r="F624" s="40"/>
      <c r="G624" s="40"/>
      <c r="H624" s="40"/>
      <c r="I624" s="56"/>
      <c r="J624" s="647" t="str">
        <f>IF('基本情報入力シート'!M649="","",'基本情報入力シート'!M649)</f>
        <v/>
      </c>
      <c r="K624" s="647" t="str">
        <f>IF('基本情報入力シート'!R649="","",'基本情報入力シート'!R649)</f>
        <v/>
      </c>
      <c r="L624" s="647" t="str">
        <f>IF('基本情報入力シート'!W649="","",'基本情報入力シート'!W649)</f>
        <v/>
      </c>
      <c r="M624" s="647" t="str">
        <f>IF('基本情報入力シート'!X649="","",'基本情報入力シート'!X649)</f>
        <v/>
      </c>
      <c r="N624" s="648" t="str">
        <f>IF('基本情報入力シート'!Y649="","",'基本情報入力シート'!Y649)</f>
        <v/>
      </c>
      <c r="O624" s="649"/>
      <c r="P624" s="650"/>
      <c r="Q624" s="651"/>
      <c r="R624" s="56"/>
      <c r="S624" s="652" t="str">
        <f>IFERROR(ROUNDDOWN(Q624*VLOOKUP(N624,'【参考】数式用'!$AR$2:$AW$50,MATCH(P624,'【参考】数式用'!$AT$4:$AW$4)+2,FALSE)*0.5, 0), "")</f>
        <v/>
      </c>
      <c r="T624" s="653"/>
      <c r="U624" s="654" t="str">
        <f>IFERROR(IF(AG624&lt;&gt;"",Q624*VLOOKUP(N624,'【参考】数式用'!$AG$2:$AL$50,MATCH(P624,'【参考】数式用'!$AI$4:$AL$4,0)+2,0), ""), "")</f>
        <v/>
      </c>
      <c r="V624" s="655"/>
      <c r="W624" s="656"/>
      <c r="X624" s="41"/>
      <c r="Y624" s="657"/>
      <c r="Z624" s="658"/>
      <c r="AA624" s="654" t="str">
        <f>IFERROR(IF(Y624="ー", "", ROUNDDOWN(Z624*VLOOKUP(N624,'【参考】数式用'!$AR$2:$AW$50,MATCH(Y624,'【参考】数式用'!$AT$4:$AW$4)+2,FALSE)*0.5, 0)), "")</f>
        <v/>
      </c>
      <c r="AB624" s="659"/>
      <c r="AC624" s="651" t="str">
        <f>IFERROR(IF(AG624&lt;&gt;"",Z624*VLOOKUP(N624,'【参考】数式用'!$AG$2:$AL$50,MATCH(Y624,'【参考】数式用'!$AI$4:$AL$4,0)+2,0), ""), "")</f>
        <v/>
      </c>
      <c r="AD624" s="56"/>
      <c r="AE624" s="660"/>
      <c r="AF624" s="661"/>
      <c r="AG624" s="618" t="str">
        <f>IFERROR(VLOOKUP(O624, '【参考】数式用'!$AY$5:$AY$13, 1, FALSE), "")</f>
        <v/>
      </c>
      <c r="AH624" s="619" t="str">
        <f>IFERROR(VLOOKUP(N624, '【参考】数式用'!$BA$2:$BB$50, 2, FALSE), "")</f>
        <v/>
      </c>
      <c r="AI624" s="620" t="str">
        <f t="shared" si="1"/>
        <v/>
      </c>
      <c r="AJ624" s="621" t="str">
        <f t="shared" si="2"/>
        <v/>
      </c>
      <c r="AK624" s="622"/>
      <c r="AL624" s="622"/>
      <c r="AM624" s="514"/>
      <c r="AN624" s="514"/>
      <c r="AO624" s="514"/>
      <c r="AP624" s="514"/>
      <c r="AQ624" s="514"/>
      <c r="AR624" s="514"/>
      <c r="AS624" s="514"/>
      <c r="AT624" s="514"/>
      <c r="AU624" s="2"/>
      <c r="AV624" s="2"/>
      <c r="AW624" s="2"/>
      <c r="AX624" s="2"/>
      <c r="AY624" s="2"/>
      <c r="AZ624" s="2"/>
    </row>
    <row r="625" ht="30.0" customHeight="1">
      <c r="A625" s="645">
        <v>612.0</v>
      </c>
      <c r="B625" s="646" t="str">
        <f>IF('基本情報入力シート'!C650="","",'基本情報入力シート'!C650)</f>
        <v/>
      </c>
      <c r="C625" s="40"/>
      <c r="D625" s="40"/>
      <c r="E625" s="40"/>
      <c r="F625" s="40"/>
      <c r="G625" s="40"/>
      <c r="H625" s="40"/>
      <c r="I625" s="56"/>
      <c r="J625" s="647" t="str">
        <f>IF('基本情報入力シート'!M650="","",'基本情報入力シート'!M650)</f>
        <v/>
      </c>
      <c r="K625" s="647" t="str">
        <f>IF('基本情報入力シート'!R650="","",'基本情報入力シート'!R650)</f>
        <v/>
      </c>
      <c r="L625" s="647" t="str">
        <f>IF('基本情報入力シート'!W650="","",'基本情報入力シート'!W650)</f>
        <v/>
      </c>
      <c r="M625" s="647" t="str">
        <f>IF('基本情報入力シート'!X650="","",'基本情報入力シート'!X650)</f>
        <v/>
      </c>
      <c r="N625" s="648" t="str">
        <f>IF('基本情報入力シート'!Y650="","",'基本情報入力シート'!Y650)</f>
        <v/>
      </c>
      <c r="O625" s="649"/>
      <c r="P625" s="650"/>
      <c r="Q625" s="651"/>
      <c r="R625" s="56"/>
      <c r="S625" s="652" t="str">
        <f>IFERROR(ROUNDDOWN(Q625*VLOOKUP(N625,'【参考】数式用'!$AR$2:$AW$50,MATCH(P625,'【参考】数式用'!$AT$4:$AW$4)+2,FALSE)*0.5, 0), "")</f>
        <v/>
      </c>
      <c r="T625" s="653"/>
      <c r="U625" s="654" t="str">
        <f>IFERROR(IF(AG625&lt;&gt;"",Q625*VLOOKUP(N625,'【参考】数式用'!$AG$2:$AL$50,MATCH(P625,'【参考】数式用'!$AI$4:$AL$4,0)+2,0), ""), "")</f>
        <v/>
      </c>
      <c r="V625" s="655"/>
      <c r="W625" s="656"/>
      <c r="X625" s="41"/>
      <c r="Y625" s="657"/>
      <c r="Z625" s="658"/>
      <c r="AA625" s="654" t="str">
        <f>IFERROR(IF(Y625="ー", "", ROUNDDOWN(Z625*VLOOKUP(N625,'【参考】数式用'!$AR$2:$AW$50,MATCH(Y625,'【参考】数式用'!$AT$4:$AW$4)+2,FALSE)*0.5, 0)), "")</f>
        <v/>
      </c>
      <c r="AB625" s="659"/>
      <c r="AC625" s="651" t="str">
        <f>IFERROR(IF(AG625&lt;&gt;"",Z625*VLOOKUP(N625,'【参考】数式用'!$AG$2:$AL$50,MATCH(Y625,'【参考】数式用'!$AI$4:$AL$4,0)+2,0), ""), "")</f>
        <v/>
      </c>
      <c r="AD625" s="56"/>
      <c r="AE625" s="660"/>
      <c r="AF625" s="661"/>
      <c r="AG625" s="618" t="str">
        <f>IFERROR(VLOOKUP(O625, '【参考】数式用'!$AY$5:$AY$13, 1, FALSE), "")</f>
        <v/>
      </c>
      <c r="AH625" s="619" t="str">
        <f>IFERROR(VLOOKUP(N625, '【参考】数式用'!$BA$2:$BB$50, 2, FALSE), "")</f>
        <v/>
      </c>
      <c r="AI625" s="620" t="str">
        <f t="shared" si="1"/>
        <v/>
      </c>
      <c r="AJ625" s="621" t="str">
        <f t="shared" si="2"/>
        <v/>
      </c>
      <c r="AK625" s="622"/>
      <c r="AL625" s="622"/>
      <c r="AM625" s="514"/>
      <c r="AN625" s="514"/>
      <c r="AO625" s="514"/>
      <c r="AP625" s="514"/>
      <c r="AQ625" s="514"/>
      <c r="AR625" s="514"/>
      <c r="AS625" s="514"/>
      <c r="AT625" s="514"/>
      <c r="AU625" s="2"/>
      <c r="AV625" s="2"/>
      <c r="AW625" s="2"/>
      <c r="AX625" s="2"/>
      <c r="AY625" s="2"/>
      <c r="AZ625" s="2"/>
    </row>
    <row r="626" ht="30.0" customHeight="1">
      <c r="A626" s="645">
        <v>613.0</v>
      </c>
      <c r="B626" s="646" t="str">
        <f>IF('基本情報入力シート'!C651="","",'基本情報入力シート'!C651)</f>
        <v/>
      </c>
      <c r="C626" s="40"/>
      <c r="D626" s="40"/>
      <c r="E626" s="40"/>
      <c r="F626" s="40"/>
      <c r="G626" s="40"/>
      <c r="H626" s="40"/>
      <c r="I626" s="56"/>
      <c r="J626" s="647" t="str">
        <f>IF('基本情報入力シート'!M651="","",'基本情報入力シート'!M651)</f>
        <v/>
      </c>
      <c r="K626" s="647" t="str">
        <f>IF('基本情報入力シート'!R651="","",'基本情報入力シート'!R651)</f>
        <v/>
      </c>
      <c r="L626" s="647" t="str">
        <f>IF('基本情報入力シート'!W651="","",'基本情報入力シート'!W651)</f>
        <v/>
      </c>
      <c r="M626" s="647" t="str">
        <f>IF('基本情報入力シート'!X651="","",'基本情報入力シート'!X651)</f>
        <v/>
      </c>
      <c r="N626" s="648" t="str">
        <f>IF('基本情報入力シート'!Y651="","",'基本情報入力シート'!Y651)</f>
        <v/>
      </c>
      <c r="O626" s="649"/>
      <c r="P626" s="650"/>
      <c r="Q626" s="651"/>
      <c r="R626" s="56"/>
      <c r="S626" s="652" t="str">
        <f>IFERROR(ROUNDDOWN(Q626*VLOOKUP(N626,'【参考】数式用'!$AR$2:$AW$50,MATCH(P626,'【参考】数式用'!$AT$4:$AW$4)+2,FALSE)*0.5, 0), "")</f>
        <v/>
      </c>
      <c r="T626" s="653"/>
      <c r="U626" s="654" t="str">
        <f>IFERROR(IF(AG626&lt;&gt;"",Q626*VLOOKUP(N626,'【参考】数式用'!$AG$2:$AL$50,MATCH(P626,'【参考】数式用'!$AI$4:$AL$4,0)+2,0), ""), "")</f>
        <v/>
      </c>
      <c r="V626" s="655"/>
      <c r="W626" s="656"/>
      <c r="X626" s="41"/>
      <c r="Y626" s="657"/>
      <c r="Z626" s="658"/>
      <c r="AA626" s="654" t="str">
        <f>IFERROR(IF(Y626="ー", "", ROUNDDOWN(Z626*VLOOKUP(N626,'【参考】数式用'!$AR$2:$AW$50,MATCH(Y626,'【参考】数式用'!$AT$4:$AW$4)+2,FALSE)*0.5, 0)), "")</f>
        <v/>
      </c>
      <c r="AB626" s="659"/>
      <c r="AC626" s="651" t="str">
        <f>IFERROR(IF(AG626&lt;&gt;"",Z626*VLOOKUP(N626,'【参考】数式用'!$AG$2:$AL$50,MATCH(Y626,'【参考】数式用'!$AI$4:$AL$4,0)+2,0), ""), "")</f>
        <v/>
      </c>
      <c r="AD626" s="56"/>
      <c r="AE626" s="660"/>
      <c r="AF626" s="661"/>
      <c r="AG626" s="618" t="str">
        <f>IFERROR(VLOOKUP(O626, '【参考】数式用'!$AY$5:$AY$13, 1, FALSE), "")</f>
        <v/>
      </c>
      <c r="AH626" s="619" t="str">
        <f>IFERROR(VLOOKUP(N626, '【参考】数式用'!$BA$2:$BB$50, 2, FALSE), "")</f>
        <v/>
      </c>
      <c r="AI626" s="620" t="str">
        <f t="shared" si="1"/>
        <v/>
      </c>
      <c r="AJ626" s="621" t="str">
        <f t="shared" si="2"/>
        <v/>
      </c>
      <c r="AK626" s="622"/>
      <c r="AL626" s="622"/>
      <c r="AM626" s="514"/>
      <c r="AN626" s="514"/>
      <c r="AO626" s="514"/>
      <c r="AP626" s="514"/>
      <c r="AQ626" s="514"/>
      <c r="AR626" s="514"/>
      <c r="AS626" s="514"/>
      <c r="AT626" s="514"/>
      <c r="AU626" s="2"/>
      <c r="AV626" s="2"/>
      <c r="AW626" s="2"/>
      <c r="AX626" s="2"/>
      <c r="AY626" s="2"/>
      <c r="AZ626" s="2"/>
    </row>
    <row r="627" ht="30.0" customHeight="1">
      <c r="A627" s="645">
        <v>614.0</v>
      </c>
      <c r="B627" s="646" t="str">
        <f>IF('基本情報入力シート'!C652="","",'基本情報入力シート'!C652)</f>
        <v/>
      </c>
      <c r="C627" s="40"/>
      <c r="D627" s="40"/>
      <c r="E627" s="40"/>
      <c r="F627" s="40"/>
      <c r="G627" s="40"/>
      <c r="H627" s="40"/>
      <c r="I627" s="56"/>
      <c r="J627" s="647" t="str">
        <f>IF('基本情報入力シート'!M652="","",'基本情報入力シート'!M652)</f>
        <v/>
      </c>
      <c r="K627" s="647" t="str">
        <f>IF('基本情報入力シート'!R652="","",'基本情報入力シート'!R652)</f>
        <v/>
      </c>
      <c r="L627" s="647" t="str">
        <f>IF('基本情報入力シート'!W652="","",'基本情報入力シート'!W652)</f>
        <v/>
      </c>
      <c r="M627" s="647" t="str">
        <f>IF('基本情報入力シート'!X652="","",'基本情報入力シート'!X652)</f>
        <v/>
      </c>
      <c r="N627" s="648" t="str">
        <f>IF('基本情報入力シート'!Y652="","",'基本情報入力シート'!Y652)</f>
        <v/>
      </c>
      <c r="O627" s="649"/>
      <c r="P627" s="650"/>
      <c r="Q627" s="651"/>
      <c r="R627" s="56"/>
      <c r="S627" s="652" t="str">
        <f>IFERROR(ROUNDDOWN(Q627*VLOOKUP(N627,'【参考】数式用'!$AR$2:$AW$50,MATCH(P627,'【参考】数式用'!$AT$4:$AW$4)+2,FALSE)*0.5, 0), "")</f>
        <v/>
      </c>
      <c r="T627" s="653"/>
      <c r="U627" s="654" t="str">
        <f>IFERROR(IF(AG627&lt;&gt;"",Q627*VLOOKUP(N627,'【参考】数式用'!$AG$2:$AL$50,MATCH(P627,'【参考】数式用'!$AI$4:$AL$4,0)+2,0), ""), "")</f>
        <v/>
      </c>
      <c r="V627" s="655"/>
      <c r="W627" s="656"/>
      <c r="X627" s="41"/>
      <c r="Y627" s="657"/>
      <c r="Z627" s="658"/>
      <c r="AA627" s="654" t="str">
        <f>IFERROR(IF(Y627="ー", "", ROUNDDOWN(Z627*VLOOKUP(N627,'【参考】数式用'!$AR$2:$AW$50,MATCH(Y627,'【参考】数式用'!$AT$4:$AW$4)+2,FALSE)*0.5, 0)), "")</f>
        <v/>
      </c>
      <c r="AB627" s="659"/>
      <c r="AC627" s="651" t="str">
        <f>IFERROR(IF(AG627&lt;&gt;"",Z627*VLOOKUP(N627,'【参考】数式用'!$AG$2:$AL$50,MATCH(Y627,'【参考】数式用'!$AI$4:$AL$4,0)+2,0), ""), "")</f>
        <v/>
      </c>
      <c r="AD627" s="56"/>
      <c r="AE627" s="660"/>
      <c r="AF627" s="661"/>
      <c r="AG627" s="618" t="str">
        <f>IFERROR(VLOOKUP(O627, '【参考】数式用'!$AY$5:$AY$13, 1, FALSE), "")</f>
        <v/>
      </c>
      <c r="AH627" s="619" t="str">
        <f>IFERROR(VLOOKUP(N627, '【参考】数式用'!$BA$2:$BB$50, 2, FALSE), "")</f>
        <v/>
      </c>
      <c r="AI627" s="620" t="str">
        <f t="shared" si="1"/>
        <v/>
      </c>
      <c r="AJ627" s="621" t="str">
        <f t="shared" si="2"/>
        <v/>
      </c>
      <c r="AK627" s="622"/>
      <c r="AL627" s="622"/>
      <c r="AM627" s="514"/>
      <c r="AN627" s="514"/>
      <c r="AO627" s="514"/>
      <c r="AP627" s="514"/>
      <c r="AQ627" s="514"/>
      <c r="AR627" s="514"/>
      <c r="AS627" s="514"/>
      <c r="AT627" s="514"/>
      <c r="AU627" s="2"/>
      <c r="AV627" s="2"/>
      <c r="AW627" s="2"/>
      <c r="AX627" s="2"/>
      <c r="AY627" s="2"/>
      <c r="AZ627" s="2"/>
    </row>
    <row r="628" ht="30.0" customHeight="1">
      <c r="A628" s="645">
        <v>615.0</v>
      </c>
      <c r="B628" s="646" t="str">
        <f>IF('基本情報入力シート'!C653="","",'基本情報入力シート'!C653)</f>
        <v/>
      </c>
      <c r="C628" s="40"/>
      <c r="D628" s="40"/>
      <c r="E628" s="40"/>
      <c r="F628" s="40"/>
      <c r="G628" s="40"/>
      <c r="H628" s="40"/>
      <c r="I628" s="56"/>
      <c r="J628" s="647" t="str">
        <f>IF('基本情報入力シート'!M653="","",'基本情報入力シート'!M653)</f>
        <v/>
      </c>
      <c r="K628" s="647" t="str">
        <f>IF('基本情報入力シート'!R653="","",'基本情報入力シート'!R653)</f>
        <v/>
      </c>
      <c r="L628" s="647" t="str">
        <f>IF('基本情報入力シート'!W653="","",'基本情報入力シート'!W653)</f>
        <v/>
      </c>
      <c r="M628" s="647" t="str">
        <f>IF('基本情報入力シート'!X653="","",'基本情報入力シート'!X653)</f>
        <v/>
      </c>
      <c r="N628" s="648" t="str">
        <f>IF('基本情報入力シート'!Y653="","",'基本情報入力シート'!Y653)</f>
        <v/>
      </c>
      <c r="O628" s="649"/>
      <c r="P628" s="650"/>
      <c r="Q628" s="651"/>
      <c r="R628" s="56"/>
      <c r="S628" s="652" t="str">
        <f>IFERROR(ROUNDDOWN(Q628*VLOOKUP(N628,'【参考】数式用'!$AR$2:$AW$50,MATCH(P628,'【参考】数式用'!$AT$4:$AW$4)+2,FALSE)*0.5, 0), "")</f>
        <v/>
      </c>
      <c r="T628" s="653"/>
      <c r="U628" s="654" t="str">
        <f>IFERROR(IF(AG628&lt;&gt;"",Q628*VLOOKUP(N628,'【参考】数式用'!$AG$2:$AL$50,MATCH(P628,'【参考】数式用'!$AI$4:$AL$4,0)+2,0), ""), "")</f>
        <v/>
      </c>
      <c r="V628" s="655"/>
      <c r="W628" s="656"/>
      <c r="X628" s="41"/>
      <c r="Y628" s="657"/>
      <c r="Z628" s="658"/>
      <c r="AA628" s="654" t="str">
        <f>IFERROR(IF(Y628="ー", "", ROUNDDOWN(Z628*VLOOKUP(N628,'【参考】数式用'!$AR$2:$AW$50,MATCH(Y628,'【参考】数式用'!$AT$4:$AW$4)+2,FALSE)*0.5, 0)), "")</f>
        <v/>
      </c>
      <c r="AB628" s="659"/>
      <c r="AC628" s="651" t="str">
        <f>IFERROR(IF(AG628&lt;&gt;"",Z628*VLOOKUP(N628,'【参考】数式用'!$AG$2:$AL$50,MATCH(Y628,'【参考】数式用'!$AI$4:$AL$4,0)+2,0), ""), "")</f>
        <v/>
      </c>
      <c r="AD628" s="56"/>
      <c r="AE628" s="660"/>
      <c r="AF628" s="661"/>
      <c r="AG628" s="618" t="str">
        <f>IFERROR(VLOOKUP(O628, '【参考】数式用'!$AY$5:$AY$13, 1, FALSE), "")</f>
        <v/>
      </c>
      <c r="AH628" s="619" t="str">
        <f>IFERROR(VLOOKUP(N628, '【参考】数式用'!$BA$2:$BB$50, 2, FALSE), "")</f>
        <v/>
      </c>
      <c r="AI628" s="620" t="str">
        <f t="shared" si="1"/>
        <v/>
      </c>
      <c r="AJ628" s="621" t="str">
        <f t="shared" si="2"/>
        <v/>
      </c>
      <c r="AK628" s="622"/>
      <c r="AL628" s="622"/>
      <c r="AM628" s="514"/>
      <c r="AN628" s="514"/>
      <c r="AO628" s="514"/>
      <c r="AP628" s="514"/>
      <c r="AQ628" s="514"/>
      <c r="AR628" s="514"/>
      <c r="AS628" s="514"/>
      <c r="AT628" s="514"/>
      <c r="AU628" s="2"/>
      <c r="AV628" s="2"/>
      <c r="AW628" s="2"/>
      <c r="AX628" s="2"/>
      <c r="AY628" s="2"/>
      <c r="AZ628" s="2"/>
    </row>
    <row r="629" ht="30.0" customHeight="1">
      <c r="A629" s="645">
        <v>616.0</v>
      </c>
      <c r="B629" s="646" t="str">
        <f>IF('基本情報入力シート'!C654="","",'基本情報入力シート'!C654)</f>
        <v/>
      </c>
      <c r="C629" s="40"/>
      <c r="D629" s="40"/>
      <c r="E629" s="40"/>
      <c r="F629" s="40"/>
      <c r="G629" s="40"/>
      <c r="H629" s="40"/>
      <c r="I629" s="56"/>
      <c r="J629" s="647" t="str">
        <f>IF('基本情報入力シート'!M654="","",'基本情報入力シート'!M654)</f>
        <v/>
      </c>
      <c r="K629" s="647" t="str">
        <f>IF('基本情報入力シート'!R654="","",'基本情報入力シート'!R654)</f>
        <v/>
      </c>
      <c r="L629" s="647" t="str">
        <f>IF('基本情報入力シート'!W654="","",'基本情報入力シート'!W654)</f>
        <v/>
      </c>
      <c r="M629" s="647" t="str">
        <f>IF('基本情報入力シート'!X654="","",'基本情報入力シート'!X654)</f>
        <v/>
      </c>
      <c r="N629" s="648" t="str">
        <f>IF('基本情報入力シート'!Y654="","",'基本情報入力シート'!Y654)</f>
        <v/>
      </c>
      <c r="O629" s="649"/>
      <c r="P629" s="650"/>
      <c r="Q629" s="651"/>
      <c r="R629" s="56"/>
      <c r="S629" s="652" t="str">
        <f>IFERROR(ROUNDDOWN(Q629*VLOOKUP(N629,'【参考】数式用'!$AR$2:$AW$50,MATCH(P629,'【参考】数式用'!$AT$4:$AW$4)+2,FALSE)*0.5, 0), "")</f>
        <v/>
      </c>
      <c r="T629" s="653"/>
      <c r="U629" s="654" t="str">
        <f>IFERROR(IF(AG629&lt;&gt;"",Q629*VLOOKUP(N629,'【参考】数式用'!$AG$2:$AL$50,MATCH(P629,'【参考】数式用'!$AI$4:$AL$4,0)+2,0), ""), "")</f>
        <v/>
      </c>
      <c r="V629" s="655"/>
      <c r="W629" s="656"/>
      <c r="X629" s="41"/>
      <c r="Y629" s="657"/>
      <c r="Z629" s="658"/>
      <c r="AA629" s="654" t="str">
        <f>IFERROR(IF(Y629="ー", "", ROUNDDOWN(Z629*VLOOKUP(N629,'【参考】数式用'!$AR$2:$AW$50,MATCH(Y629,'【参考】数式用'!$AT$4:$AW$4)+2,FALSE)*0.5, 0)), "")</f>
        <v/>
      </c>
      <c r="AB629" s="659"/>
      <c r="AC629" s="651" t="str">
        <f>IFERROR(IF(AG629&lt;&gt;"",Z629*VLOOKUP(N629,'【参考】数式用'!$AG$2:$AL$50,MATCH(Y629,'【参考】数式用'!$AI$4:$AL$4,0)+2,0), ""), "")</f>
        <v/>
      </c>
      <c r="AD629" s="56"/>
      <c r="AE629" s="660"/>
      <c r="AF629" s="661"/>
      <c r="AG629" s="618" t="str">
        <f>IFERROR(VLOOKUP(O629, '【参考】数式用'!$AY$5:$AY$13, 1, FALSE), "")</f>
        <v/>
      </c>
      <c r="AH629" s="619" t="str">
        <f>IFERROR(VLOOKUP(N629, '【参考】数式用'!$BA$2:$BB$50, 2, FALSE), "")</f>
        <v/>
      </c>
      <c r="AI629" s="620" t="str">
        <f t="shared" si="1"/>
        <v/>
      </c>
      <c r="AJ629" s="621" t="str">
        <f t="shared" si="2"/>
        <v/>
      </c>
      <c r="AK629" s="622"/>
      <c r="AL629" s="622"/>
      <c r="AM629" s="514"/>
      <c r="AN629" s="514"/>
      <c r="AO629" s="514"/>
      <c r="AP629" s="514"/>
      <c r="AQ629" s="514"/>
      <c r="AR629" s="514"/>
      <c r="AS629" s="514"/>
      <c r="AT629" s="514"/>
      <c r="AU629" s="2"/>
      <c r="AV629" s="2"/>
      <c r="AW629" s="2"/>
      <c r="AX629" s="2"/>
      <c r="AY629" s="2"/>
      <c r="AZ629" s="2"/>
    </row>
    <row r="630" ht="30.0" customHeight="1">
      <c r="A630" s="645">
        <v>617.0</v>
      </c>
      <c r="B630" s="646" t="str">
        <f>IF('基本情報入力シート'!C655="","",'基本情報入力シート'!C655)</f>
        <v/>
      </c>
      <c r="C630" s="40"/>
      <c r="D630" s="40"/>
      <c r="E630" s="40"/>
      <c r="F630" s="40"/>
      <c r="G630" s="40"/>
      <c r="H630" s="40"/>
      <c r="I630" s="56"/>
      <c r="J630" s="647" t="str">
        <f>IF('基本情報入力シート'!M655="","",'基本情報入力シート'!M655)</f>
        <v/>
      </c>
      <c r="K630" s="647" t="str">
        <f>IF('基本情報入力シート'!R655="","",'基本情報入力シート'!R655)</f>
        <v/>
      </c>
      <c r="L630" s="647" t="str">
        <f>IF('基本情報入力シート'!W655="","",'基本情報入力シート'!W655)</f>
        <v/>
      </c>
      <c r="M630" s="647" t="str">
        <f>IF('基本情報入力シート'!X655="","",'基本情報入力シート'!X655)</f>
        <v/>
      </c>
      <c r="N630" s="648" t="str">
        <f>IF('基本情報入力シート'!Y655="","",'基本情報入力シート'!Y655)</f>
        <v/>
      </c>
      <c r="O630" s="649"/>
      <c r="P630" s="650"/>
      <c r="Q630" s="651"/>
      <c r="R630" s="56"/>
      <c r="S630" s="652" t="str">
        <f>IFERROR(ROUNDDOWN(Q630*VLOOKUP(N630,'【参考】数式用'!$AR$2:$AW$50,MATCH(P630,'【参考】数式用'!$AT$4:$AW$4)+2,FALSE)*0.5, 0), "")</f>
        <v/>
      </c>
      <c r="T630" s="653"/>
      <c r="U630" s="654" t="str">
        <f>IFERROR(IF(AG630&lt;&gt;"",Q630*VLOOKUP(N630,'【参考】数式用'!$AG$2:$AL$50,MATCH(P630,'【参考】数式用'!$AI$4:$AL$4,0)+2,0), ""), "")</f>
        <v/>
      </c>
      <c r="V630" s="655"/>
      <c r="W630" s="656"/>
      <c r="X630" s="41"/>
      <c r="Y630" s="657"/>
      <c r="Z630" s="658"/>
      <c r="AA630" s="654" t="str">
        <f>IFERROR(IF(Y630="ー", "", ROUNDDOWN(Z630*VLOOKUP(N630,'【参考】数式用'!$AR$2:$AW$50,MATCH(Y630,'【参考】数式用'!$AT$4:$AW$4)+2,FALSE)*0.5, 0)), "")</f>
        <v/>
      </c>
      <c r="AB630" s="659"/>
      <c r="AC630" s="651" t="str">
        <f>IFERROR(IF(AG630&lt;&gt;"",Z630*VLOOKUP(N630,'【参考】数式用'!$AG$2:$AL$50,MATCH(Y630,'【参考】数式用'!$AI$4:$AL$4,0)+2,0), ""), "")</f>
        <v/>
      </c>
      <c r="AD630" s="56"/>
      <c r="AE630" s="660"/>
      <c r="AF630" s="661"/>
      <c r="AG630" s="618" t="str">
        <f>IFERROR(VLOOKUP(O630, '【参考】数式用'!$AY$5:$AY$13, 1, FALSE), "")</f>
        <v/>
      </c>
      <c r="AH630" s="619" t="str">
        <f>IFERROR(VLOOKUP(N630, '【参考】数式用'!$BA$2:$BB$50, 2, FALSE), "")</f>
        <v/>
      </c>
      <c r="AI630" s="620" t="str">
        <f t="shared" si="1"/>
        <v/>
      </c>
      <c r="AJ630" s="621" t="str">
        <f t="shared" si="2"/>
        <v/>
      </c>
      <c r="AK630" s="622"/>
      <c r="AL630" s="622"/>
      <c r="AM630" s="514"/>
      <c r="AN630" s="514"/>
      <c r="AO630" s="514"/>
      <c r="AP630" s="514"/>
      <c r="AQ630" s="514"/>
      <c r="AR630" s="514"/>
      <c r="AS630" s="514"/>
      <c r="AT630" s="514"/>
      <c r="AU630" s="2"/>
      <c r="AV630" s="2"/>
      <c r="AW630" s="2"/>
      <c r="AX630" s="2"/>
      <c r="AY630" s="2"/>
      <c r="AZ630" s="2"/>
    </row>
    <row r="631" ht="30.0" customHeight="1">
      <c r="A631" s="645">
        <v>618.0</v>
      </c>
      <c r="B631" s="646" t="str">
        <f>IF('基本情報入力シート'!C656="","",'基本情報入力シート'!C656)</f>
        <v/>
      </c>
      <c r="C631" s="40"/>
      <c r="D631" s="40"/>
      <c r="E631" s="40"/>
      <c r="F631" s="40"/>
      <c r="G631" s="40"/>
      <c r="H631" s="40"/>
      <c r="I631" s="56"/>
      <c r="J631" s="647" t="str">
        <f>IF('基本情報入力シート'!M656="","",'基本情報入力シート'!M656)</f>
        <v/>
      </c>
      <c r="K631" s="647" t="str">
        <f>IF('基本情報入力シート'!R656="","",'基本情報入力シート'!R656)</f>
        <v/>
      </c>
      <c r="L631" s="647" t="str">
        <f>IF('基本情報入力シート'!W656="","",'基本情報入力シート'!W656)</f>
        <v/>
      </c>
      <c r="M631" s="647" t="str">
        <f>IF('基本情報入力シート'!X656="","",'基本情報入力シート'!X656)</f>
        <v/>
      </c>
      <c r="N631" s="648" t="str">
        <f>IF('基本情報入力シート'!Y656="","",'基本情報入力シート'!Y656)</f>
        <v/>
      </c>
      <c r="O631" s="649"/>
      <c r="P631" s="650"/>
      <c r="Q631" s="651"/>
      <c r="R631" s="56"/>
      <c r="S631" s="652" t="str">
        <f>IFERROR(ROUNDDOWN(Q631*VLOOKUP(N631,'【参考】数式用'!$AR$2:$AW$50,MATCH(P631,'【参考】数式用'!$AT$4:$AW$4)+2,FALSE)*0.5, 0), "")</f>
        <v/>
      </c>
      <c r="T631" s="653"/>
      <c r="U631" s="654" t="str">
        <f>IFERROR(IF(AG631&lt;&gt;"",Q631*VLOOKUP(N631,'【参考】数式用'!$AG$2:$AL$50,MATCH(P631,'【参考】数式用'!$AI$4:$AL$4,0)+2,0), ""), "")</f>
        <v/>
      </c>
      <c r="V631" s="655"/>
      <c r="W631" s="656"/>
      <c r="X631" s="41"/>
      <c r="Y631" s="657"/>
      <c r="Z631" s="658"/>
      <c r="AA631" s="654" t="str">
        <f>IFERROR(IF(Y631="ー", "", ROUNDDOWN(Z631*VLOOKUP(N631,'【参考】数式用'!$AR$2:$AW$50,MATCH(Y631,'【参考】数式用'!$AT$4:$AW$4)+2,FALSE)*0.5, 0)), "")</f>
        <v/>
      </c>
      <c r="AB631" s="659"/>
      <c r="AC631" s="651" t="str">
        <f>IFERROR(IF(AG631&lt;&gt;"",Z631*VLOOKUP(N631,'【参考】数式用'!$AG$2:$AL$50,MATCH(Y631,'【参考】数式用'!$AI$4:$AL$4,0)+2,0), ""), "")</f>
        <v/>
      </c>
      <c r="AD631" s="56"/>
      <c r="AE631" s="660"/>
      <c r="AF631" s="661"/>
      <c r="AG631" s="618" t="str">
        <f>IFERROR(VLOOKUP(O631, '【参考】数式用'!$AY$5:$AY$13, 1, FALSE), "")</f>
        <v/>
      </c>
      <c r="AH631" s="619" t="str">
        <f>IFERROR(VLOOKUP(N631, '【参考】数式用'!$BA$2:$BB$50, 2, FALSE), "")</f>
        <v/>
      </c>
      <c r="AI631" s="620" t="str">
        <f t="shared" si="1"/>
        <v/>
      </c>
      <c r="AJ631" s="621" t="str">
        <f t="shared" si="2"/>
        <v/>
      </c>
      <c r="AK631" s="622"/>
      <c r="AL631" s="622"/>
      <c r="AM631" s="514"/>
      <c r="AN631" s="514"/>
      <c r="AO631" s="514"/>
      <c r="AP631" s="514"/>
      <c r="AQ631" s="514"/>
      <c r="AR631" s="514"/>
      <c r="AS631" s="514"/>
      <c r="AT631" s="514"/>
      <c r="AU631" s="2"/>
      <c r="AV631" s="2"/>
      <c r="AW631" s="2"/>
      <c r="AX631" s="2"/>
      <c r="AY631" s="2"/>
      <c r="AZ631" s="2"/>
    </row>
    <row r="632" ht="30.0" customHeight="1">
      <c r="A632" s="645">
        <v>619.0</v>
      </c>
      <c r="B632" s="646" t="str">
        <f>IF('基本情報入力シート'!C657="","",'基本情報入力シート'!C657)</f>
        <v/>
      </c>
      <c r="C632" s="40"/>
      <c r="D632" s="40"/>
      <c r="E632" s="40"/>
      <c r="F632" s="40"/>
      <c r="G632" s="40"/>
      <c r="H632" s="40"/>
      <c r="I632" s="56"/>
      <c r="J632" s="647" t="str">
        <f>IF('基本情報入力シート'!M657="","",'基本情報入力シート'!M657)</f>
        <v/>
      </c>
      <c r="K632" s="647" t="str">
        <f>IF('基本情報入力シート'!R657="","",'基本情報入力シート'!R657)</f>
        <v/>
      </c>
      <c r="L632" s="647" t="str">
        <f>IF('基本情報入力シート'!W657="","",'基本情報入力シート'!W657)</f>
        <v/>
      </c>
      <c r="M632" s="647" t="str">
        <f>IF('基本情報入力シート'!X657="","",'基本情報入力シート'!X657)</f>
        <v/>
      </c>
      <c r="N632" s="648" t="str">
        <f>IF('基本情報入力シート'!Y657="","",'基本情報入力シート'!Y657)</f>
        <v/>
      </c>
      <c r="O632" s="649"/>
      <c r="P632" s="650"/>
      <c r="Q632" s="651"/>
      <c r="R632" s="56"/>
      <c r="S632" s="652" t="str">
        <f>IFERROR(ROUNDDOWN(Q632*VLOOKUP(N632,'【参考】数式用'!$AR$2:$AW$50,MATCH(P632,'【参考】数式用'!$AT$4:$AW$4)+2,FALSE)*0.5, 0), "")</f>
        <v/>
      </c>
      <c r="T632" s="653"/>
      <c r="U632" s="654" t="str">
        <f>IFERROR(IF(AG632&lt;&gt;"",Q632*VLOOKUP(N632,'【参考】数式用'!$AG$2:$AL$50,MATCH(P632,'【参考】数式用'!$AI$4:$AL$4,0)+2,0), ""), "")</f>
        <v/>
      </c>
      <c r="V632" s="655"/>
      <c r="W632" s="656"/>
      <c r="X632" s="41"/>
      <c r="Y632" s="657"/>
      <c r="Z632" s="658"/>
      <c r="AA632" s="654" t="str">
        <f>IFERROR(IF(Y632="ー", "", ROUNDDOWN(Z632*VLOOKUP(N632,'【参考】数式用'!$AR$2:$AW$50,MATCH(Y632,'【参考】数式用'!$AT$4:$AW$4)+2,FALSE)*0.5, 0)), "")</f>
        <v/>
      </c>
      <c r="AB632" s="659"/>
      <c r="AC632" s="651" t="str">
        <f>IFERROR(IF(AG632&lt;&gt;"",Z632*VLOOKUP(N632,'【参考】数式用'!$AG$2:$AL$50,MATCH(Y632,'【参考】数式用'!$AI$4:$AL$4,0)+2,0), ""), "")</f>
        <v/>
      </c>
      <c r="AD632" s="56"/>
      <c r="AE632" s="660"/>
      <c r="AF632" s="661"/>
      <c r="AG632" s="618" t="str">
        <f>IFERROR(VLOOKUP(O632, '【参考】数式用'!$AY$5:$AY$13, 1, FALSE), "")</f>
        <v/>
      </c>
      <c r="AH632" s="619" t="str">
        <f>IFERROR(VLOOKUP(N632, '【参考】数式用'!$BA$2:$BB$50, 2, FALSE), "")</f>
        <v/>
      </c>
      <c r="AI632" s="620" t="str">
        <f t="shared" si="1"/>
        <v/>
      </c>
      <c r="AJ632" s="621" t="str">
        <f t="shared" si="2"/>
        <v/>
      </c>
      <c r="AK632" s="622"/>
      <c r="AL632" s="622"/>
      <c r="AM632" s="514"/>
      <c r="AN632" s="514"/>
      <c r="AO632" s="514"/>
      <c r="AP632" s="514"/>
      <c r="AQ632" s="514"/>
      <c r="AR632" s="514"/>
      <c r="AS632" s="514"/>
      <c r="AT632" s="514"/>
      <c r="AU632" s="2"/>
      <c r="AV632" s="2"/>
      <c r="AW632" s="2"/>
      <c r="AX632" s="2"/>
      <c r="AY632" s="2"/>
      <c r="AZ632" s="2"/>
    </row>
    <row r="633" ht="30.0" customHeight="1">
      <c r="A633" s="645">
        <v>620.0</v>
      </c>
      <c r="B633" s="646" t="str">
        <f>IF('基本情報入力シート'!C658="","",'基本情報入力シート'!C658)</f>
        <v/>
      </c>
      <c r="C633" s="40"/>
      <c r="D633" s="40"/>
      <c r="E633" s="40"/>
      <c r="F633" s="40"/>
      <c r="G633" s="40"/>
      <c r="H633" s="40"/>
      <c r="I633" s="56"/>
      <c r="J633" s="647" t="str">
        <f>IF('基本情報入力シート'!M658="","",'基本情報入力シート'!M658)</f>
        <v/>
      </c>
      <c r="K633" s="647" t="str">
        <f>IF('基本情報入力シート'!R658="","",'基本情報入力シート'!R658)</f>
        <v/>
      </c>
      <c r="L633" s="647" t="str">
        <f>IF('基本情報入力シート'!W658="","",'基本情報入力シート'!W658)</f>
        <v/>
      </c>
      <c r="M633" s="647" t="str">
        <f>IF('基本情報入力シート'!X658="","",'基本情報入力シート'!X658)</f>
        <v/>
      </c>
      <c r="N633" s="648" t="str">
        <f>IF('基本情報入力シート'!Y658="","",'基本情報入力シート'!Y658)</f>
        <v/>
      </c>
      <c r="O633" s="649"/>
      <c r="P633" s="650"/>
      <c r="Q633" s="651"/>
      <c r="R633" s="56"/>
      <c r="S633" s="652" t="str">
        <f>IFERROR(ROUNDDOWN(Q633*VLOOKUP(N633,'【参考】数式用'!$AR$2:$AW$50,MATCH(P633,'【参考】数式用'!$AT$4:$AW$4)+2,FALSE)*0.5, 0), "")</f>
        <v/>
      </c>
      <c r="T633" s="653"/>
      <c r="U633" s="654" t="str">
        <f>IFERROR(IF(AG633&lt;&gt;"",Q633*VLOOKUP(N633,'【参考】数式用'!$AG$2:$AL$50,MATCH(P633,'【参考】数式用'!$AI$4:$AL$4,0)+2,0), ""), "")</f>
        <v/>
      </c>
      <c r="V633" s="655"/>
      <c r="W633" s="656"/>
      <c r="X633" s="41"/>
      <c r="Y633" s="657"/>
      <c r="Z633" s="658"/>
      <c r="AA633" s="654" t="str">
        <f>IFERROR(IF(Y633="ー", "", ROUNDDOWN(Z633*VLOOKUP(N633,'【参考】数式用'!$AR$2:$AW$50,MATCH(Y633,'【参考】数式用'!$AT$4:$AW$4)+2,FALSE)*0.5, 0)), "")</f>
        <v/>
      </c>
      <c r="AB633" s="659"/>
      <c r="AC633" s="651" t="str">
        <f>IFERROR(IF(AG633&lt;&gt;"",Z633*VLOOKUP(N633,'【参考】数式用'!$AG$2:$AL$50,MATCH(Y633,'【参考】数式用'!$AI$4:$AL$4,0)+2,0), ""), "")</f>
        <v/>
      </c>
      <c r="AD633" s="56"/>
      <c r="AE633" s="660"/>
      <c r="AF633" s="661"/>
      <c r="AG633" s="618" t="str">
        <f>IFERROR(VLOOKUP(O633, '【参考】数式用'!$AY$5:$AY$13, 1, FALSE), "")</f>
        <v/>
      </c>
      <c r="AH633" s="619" t="str">
        <f>IFERROR(VLOOKUP(N633, '【参考】数式用'!$BA$2:$BB$50, 2, FALSE), "")</f>
        <v/>
      </c>
      <c r="AI633" s="620" t="str">
        <f t="shared" si="1"/>
        <v/>
      </c>
      <c r="AJ633" s="621" t="str">
        <f t="shared" si="2"/>
        <v/>
      </c>
      <c r="AK633" s="622"/>
      <c r="AL633" s="622"/>
      <c r="AM633" s="514"/>
      <c r="AN633" s="514"/>
      <c r="AO633" s="514"/>
      <c r="AP633" s="514"/>
      <c r="AQ633" s="514"/>
      <c r="AR633" s="514"/>
      <c r="AS633" s="514"/>
      <c r="AT633" s="514"/>
      <c r="AU633" s="2"/>
      <c r="AV633" s="2"/>
      <c r="AW633" s="2"/>
      <c r="AX633" s="2"/>
      <c r="AY633" s="2"/>
      <c r="AZ633" s="2"/>
    </row>
    <row r="634" ht="30.0" customHeight="1">
      <c r="A634" s="645">
        <v>621.0</v>
      </c>
      <c r="B634" s="646" t="str">
        <f>IF('基本情報入力シート'!C659="","",'基本情報入力シート'!C659)</f>
        <v/>
      </c>
      <c r="C634" s="40"/>
      <c r="D634" s="40"/>
      <c r="E634" s="40"/>
      <c r="F634" s="40"/>
      <c r="G634" s="40"/>
      <c r="H634" s="40"/>
      <c r="I634" s="56"/>
      <c r="J634" s="647" t="str">
        <f>IF('基本情報入力シート'!M659="","",'基本情報入力シート'!M659)</f>
        <v/>
      </c>
      <c r="K634" s="647" t="str">
        <f>IF('基本情報入力シート'!R659="","",'基本情報入力シート'!R659)</f>
        <v/>
      </c>
      <c r="L634" s="647" t="str">
        <f>IF('基本情報入力シート'!W659="","",'基本情報入力シート'!W659)</f>
        <v/>
      </c>
      <c r="M634" s="647" t="str">
        <f>IF('基本情報入力シート'!X659="","",'基本情報入力シート'!X659)</f>
        <v/>
      </c>
      <c r="N634" s="648" t="str">
        <f>IF('基本情報入力シート'!Y659="","",'基本情報入力シート'!Y659)</f>
        <v/>
      </c>
      <c r="O634" s="649"/>
      <c r="P634" s="650"/>
      <c r="Q634" s="651"/>
      <c r="R634" s="56"/>
      <c r="S634" s="652" t="str">
        <f>IFERROR(ROUNDDOWN(Q634*VLOOKUP(N634,'【参考】数式用'!$AR$2:$AW$50,MATCH(P634,'【参考】数式用'!$AT$4:$AW$4)+2,FALSE)*0.5, 0), "")</f>
        <v/>
      </c>
      <c r="T634" s="653"/>
      <c r="U634" s="654" t="str">
        <f>IFERROR(IF(AG634&lt;&gt;"",Q634*VLOOKUP(N634,'【参考】数式用'!$AG$2:$AL$50,MATCH(P634,'【参考】数式用'!$AI$4:$AL$4,0)+2,0), ""), "")</f>
        <v/>
      </c>
      <c r="V634" s="655"/>
      <c r="W634" s="656"/>
      <c r="X634" s="41"/>
      <c r="Y634" s="657"/>
      <c r="Z634" s="658"/>
      <c r="AA634" s="654" t="str">
        <f>IFERROR(IF(Y634="ー", "", ROUNDDOWN(Z634*VLOOKUP(N634,'【参考】数式用'!$AR$2:$AW$50,MATCH(Y634,'【参考】数式用'!$AT$4:$AW$4)+2,FALSE)*0.5, 0)), "")</f>
        <v/>
      </c>
      <c r="AB634" s="659"/>
      <c r="AC634" s="651" t="str">
        <f>IFERROR(IF(AG634&lt;&gt;"",Z634*VLOOKUP(N634,'【参考】数式用'!$AG$2:$AL$50,MATCH(Y634,'【参考】数式用'!$AI$4:$AL$4,0)+2,0), ""), "")</f>
        <v/>
      </c>
      <c r="AD634" s="56"/>
      <c r="AE634" s="660"/>
      <c r="AF634" s="661"/>
      <c r="AG634" s="618" t="str">
        <f>IFERROR(VLOOKUP(O634, '【参考】数式用'!$AY$5:$AY$13, 1, FALSE), "")</f>
        <v/>
      </c>
      <c r="AH634" s="619" t="str">
        <f>IFERROR(VLOOKUP(N634, '【参考】数式用'!$BA$2:$BB$50, 2, FALSE), "")</f>
        <v/>
      </c>
      <c r="AI634" s="620" t="str">
        <f t="shared" si="1"/>
        <v/>
      </c>
      <c r="AJ634" s="621" t="str">
        <f t="shared" si="2"/>
        <v/>
      </c>
      <c r="AK634" s="622"/>
      <c r="AL634" s="622"/>
      <c r="AM634" s="514"/>
      <c r="AN634" s="514"/>
      <c r="AO634" s="514"/>
      <c r="AP634" s="514"/>
      <c r="AQ634" s="514"/>
      <c r="AR634" s="514"/>
      <c r="AS634" s="514"/>
      <c r="AT634" s="514"/>
      <c r="AU634" s="2"/>
      <c r="AV634" s="2"/>
      <c r="AW634" s="2"/>
      <c r="AX634" s="2"/>
      <c r="AY634" s="2"/>
      <c r="AZ634" s="2"/>
    </row>
    <row r="635" ht="30.0" customHeight="1">
      <c r="A635" s="645">
        <v>622.0</v>
      </c>
      <c r="B635" s="646" t="str">
        <f>IF('基本情報入力シート'!C660="","",'基本情報入力シート'!C660)</f>
        <v/>
      </c>
      <c r="C635" s="40"/>
      <c r="D635" s="40"/>
      <c r="E635" s="40"/>
      <c r="F635" s="40"/>
      <c r="G635" s="40"/>
      <c r="H635" s="40"/>
      <c r="I635" s="56"/>
      <c r="J635" s="647" t="str">
        <f>IF('基本情報入力シート'!M660="","",'基本情報入力シート'!M660)</f>
        <v/>
      </c>
      <c r="K635" s="647" t="str">
        <f>IF('基本情報入力シート'!R660="","",'基本情報入力シート'!R660)</f>
        <v/>
      </c>
      <c r="L635" s="647" t="str">
        <f>IF('基本情報入力シート'!W660="","",'基本情報入力シート'!W660)</f>
        <v/>
      </c>
      <c r="M635" s="647" t="str">
        <f>IF('基本情報入力シート'!X660="","",'基本情報入力シート'!X660)</f>
        <v/>
      </c>
      <c r="N635" s="648" t="str">
        <f>IF('基本情報入力シート'!Y660="","",'基本情報入力シート'!Y660)</f>
        <v/>
      </c>
      <c r="O635" s="649"/>
      <c r="P635" s="650"/>
      <c r="Q635" s="651"/>
      <c r="R635" s="56"/>
      <c r="S635" s="652" t="str">
        <f>IFERROR(ROUNDDOWN(Q635*VLOOKUP(N635,'【参考】数式用'!$AR$2:$AW$50,MATCH(P635,'【参考】数式用'!$AT$4:$AW$4)+2,FALSE)*0.5, 0), "")</f>
        <v/>
      </c>
      <c r="T635" s="653"/>
      <c r="U635" s="654" t="str">
        <f>IFERROR(IF(AG635&lt;&gt;"",Q635*VLOOKUP(N635,'【参考】数式用'!$AG$2:$AL$50,MATCH(P635,'【参考】数式用'!$AI$4:$AL$4,0)+2,0), ""), "")</f>
        <v/>
      </c>
      <c r="V635" s="655"/>
      <c r="W635" s="656"/>
      <c r="X635" s="41"/>
      <c r="Y635" s="657"/>
      <c r="Z635" s="658"/>
      <c r="AA635" s="654" t="str">
        <f>IFERROR(IF(Y635="ー", "", ROUNDDOWN(Z635*VLOOKUP(N635,'【参考】数式用'!$AR$2:$AW$50,MATCH(Y635,'【参考】数式用'!$AT$4:$AW$4)+2,FALSE)*0.5, 0)), "")</f>
        <v/>
      </c>
      <c r="AB635" s="659"/>
      <c r="AC635" s="651" t="str">
        <f>IFERROR(IF(AG635&lt;&gt;"",Z635*VLOOKUP(N635,'【参考】数式用'!$AG$2:$AL$50,MATCH(Y635,'【参考】数式用'!$AI$4:$AL$4,0)+2,0), ""), "")</f>
        <v/>
      </c>
      <c r="AD635" s="56"/>
      <c r="AE635" s="660"/>
      <c r="AF635" s="661"/>
      <c r="AG635" s="618" t="str">
        <f>IFERROR(VLOOKUP(O635, '【参考】数式用'!$AY$5:$AY$13, 1, FALSE), "")</f>
        <v/>
      </c>
      <c r="AH635" s="619" t="str">
        <f>IFERROR(VLOOKUP(N635, '【参考】数式用'!$BA$2:$BB$50, 2, FALSE), "")</f>
        <v/>
      </c>
      <c r="AI635" s="620" t="str">
        <f t="shared" si="1"/>
        <v/>
      </c>
      <c r="AJ635" s="621" t="str">
        <f t="shared" si="2"/>
        <v/>
      </c>
      <c r="AK635" s="622"/>
      <c r="AL635" s="622"/>
      <c r="AM635" s="514"/>
      <c r="AN635" s="514"/>
      <c r="AO635" s="514"/>
      <c r="AP635" s="514"/>
      <c r="AQ635" s="514"/>
      <c r="AR635" s="514"/>
      <c r="AS635" s="514"/>
      <c r="AT635" s="514"/>
      <c r="AU635" s="2"/>
      <c r="AV635" s="2"/>
      <c r="AW635" s="2"/>
      <c r="AX635" s="2"/>
      <c r="AY635" s="2"/>
      <c r="AZ635" s="2"/>
    </row>
    <row r="636" ht="30.0" customHeight="1">
      <c r="A636" s="645">
        <v>623.0</v>
      </c>
      <c r="B636" s="646" t="str">
        <f>IF('基本情報入力シート'!C661="","",'基本情報入力シート'!C661)</f>
        <v/>
      </c>
      <c r="C636" s="40"/>
      <c r="D636" s="40"/>
      <c r="E636" s="40"/>
      <c r="F636" s="40"/>
      <c r="G636" s="40"/>
      <c r="H636" s="40"/>
      <c r="I636" s="56"/>
      <c r="J636" s="647" t="str">
        <f>IF('基本情報入力シート'!M661="","",'基本情報入力シート'!M661)</f>
        <v/>
      </c>
      <c r="K636" s="647" t="str">
        <f>IF('基本情報入力シート'!R661="","",'基本情報入力シート'!R661)</f>
        <v/>
      </c>
      <c r="L636" s="647" t="str">
        <f>IF('基本情報入力シート'!W661="","",'基本情報入力シート'!W661)</f>
        <v/>
      </c>
      <c r="M636" s="647" t="str">
        <f>IF('基本情報入力シート'!X661="","",'基本情報入力シート'!X661)</f>
        <v/>
      </c>
      <c r="N636" s="648" t="str">
        <f>IF('基本情報入力シート'!Y661="","",'基本情報入力シート'!Y661)</f>
        <v/>
      </c>
      <c r="O636" s="649"/>
      <c r="P636" s="650"/>
      <c r="Q636" s="651"/>
      <c r="R636" s="56"/>
      <c r="S636" s="652" t="str">
        <f>IFERROR(ROUNDDOWN(Q636*VLOOKUP(N636,'【参考】数式用'!$AR$2:$AW$50,MATCH(P636,'【参考】数式用'!$AT$4:$AW$4)+2,FALSE)*0.5, 0), "")</f>
        <v/>
      </c>
      <c r="T636" s="653"/>
      <c r="U636" s="654" t="str">
        <f>IFERROR(IF(AG636&lt;&gt;"",Q636*VLOOKUP(N636,'【参考】数式用'!$AG$2:$AL$50,MATCH(P636,'【参考】数式用'!$AI$4:$AL$4,0)+2,0), ""), "")</f>
        <v/>
      </c>
      <c r="V636" s="655"/>
      <c r="W636" s="656"/>
      <c r="X636" s="41"/>
      <c r="Y636" s="657"/>
      <c r="Z636" s="658"/>
      <c r="AA636" s="654" t="str">
        <f>IFERROR(IF(Y636="ー", "", ROUNDDOWN(Z636*VLOOKUP(N636,'【参考】数式用'!$AR$2:$AW$50,MATCH(Y636,'【参考】数式用'!$AT$4:$AW$4)+2,FALSE)*0.5, 0)), "")</f>
        <v/>
      </c>
      <c r="AB636" s="659"/>
      <c r="AC636" s="651" t="str">
        <f>IFERROR(IF(AG636&lt;&gt;"",Z636*VLOOKUP(N636,'【参考】数式用'!$AG$2:$AL$50,MATCH(Y636,'【参考】数式用'!$AI$4:$AL$4,0)+2,0), ""), "")</f>
        <v/>
      </c>
      <c r="AD636" s="56"/>
      <c r="AE636" s="660"/>
      <c r="AF636" s="661"/>
      <c r="AG636" s="618" t="str">
        <f>IFERROR(VLOOKUP(O636, '【参考】数式用'!$AY$5:$AY$13, 1, FALSE), "")</f>
        <v/>
      </c>
      <c r="AH636" s="619" t="str">
        <f>IFERROR(VLOOKUP(N636, '【参考】数式用'!$BA$2:$BB$50, 2, FALSE), "")</f>
        <v/>
      </c>
      <c r="AI636" s="620" t="str">
        <f t="shared" si="1"/>
        <v/>
      </c>
      <c r="AJ636" s="621" t="str">
        <f t="shared" si="2"/>
        <v/>
      </c>
      <c r="AK636" s="622"/>
      <c r="AL636" s="622"/>
      <c r="AM636" s="514"/>
      <c r="AN636" s="514"/>
      <c r="AO636" s="514"/>
      <c r="AP636" s="514"/>
      <c r="AQ636" s="514"/>
      <c r="AR636" s="514"/>
      <c r="AS636" s="514"/>
      <c r="AT636" s="514"/>
      <c r="AU636" s="2"/>
      <c r="AV636" s="2"/>
      <c r="AW636" s="2"/>
      <c r="AX636" s="2"/>
      <c r="AY636" s="2"/>
      <c r="AZ636" s="2"/>
    </row>
    <row r="637" ht="30.0" customHeight="1">
      <c r="A637" s="645">
        <v>624.0</v>
      </c>
      <c r="B637" s="646" t="str">
        <f>IF('基本情報入力シート'!C662="","",'基本情報入力シート'!C662)</f>
        <v/>
      </c>
      <c r="C637" s="40"/>
      <c r="D637" s="40"/>
      <c r="E637" s="40"/>
      <c r="F637" s="40"/>
      <c r="G637" s="40"/>
      <c r="H637" s="40"/>
      <c r="I637" s="56"/>
      <c r="J637" s="647" t="str">
        <f>IF('基本情報入力シート'!M662="","",'基本情報入力シート'!M662)</f>
        <v/>
      </c>
      <c r="K637" s="647" t="str">
        <f>IF('基本情報入力シート'!R662="","",'基本情報入力シート'!R662)</f>
        <v/>
      </c>
      <c r="L637" s="647" t="str">
        <f>IF('基本情報入力シート'!W662="","",'基本情報入力シート'!W662)</f>
        <v/>
      </c>
      <c r="M637" s="647" t="str">
        <f>IF('基本情報入力シート'!X662="","",'基本情報入力シート'!X662)</f>
        <v/>
      </c>
      <c r="N637" s="648" t="str">
        <f>IF('基本情報入力シート'!Y662="","",'基本情報入力シート'!Y662)</f>
        <v/>
      </c>
      <c r="O637" s="649"/>
      <c r="P637" s="650"/>
      <c r="Q637" s="651"/>
      <c r="R637" s="56"/>
      <c r="S637" s="652" t="str">
        <f>IFERROR(ROUNDDOWN(Q637*VLOOKUP(N637,'【参考】数式用'!$AR$2:$AW$50,MATCH(P637,'【参考】数式用'!$AT$4:$AW$4)+2,FALSE)*0.5, 0), "")</f>
        <v/>
      </c>
      <c r="T637" s="653"/>
      <c r="U637" s="654" t="str">
        <f>IFERROR(IF(AG637&lt;&gt;"",Q637*VLOOKUP(N637,'【参考】数式用'!$AG$2:$AL$50,MATCH(P637,'【参考】数式用'!$AI$4:$AL$4,0)+2,0), ""), "")</f>
        <v/>
      </c>
      <c r="V637" s="655"/>
      <c r="W637" s="656"/>
      <c r="X637" s="41"/>
      <c r="Y637" s="657"/>
      <c r="Z637" s="658"/>
      <c r="AA637" s="654" t="str">
        <f>IFERROR(IF(Y637="ー", "", ROUNDDOWN(Z637*VLOOKUP(N637,'【参考】数式用'!$AR$2:$AW$50,MATCH(Y637,'【参考】数式用'!$AT$4:$AW$4)+2,FALSE)*0.5, 0)), "")</f>
        <v/>
      </c>
      <c r="AB637" s="659"/>
      <c r="AC637" s="651" t="str">
        <f>IFERROR(IF(AG637&lt;&gt;"",Z637*VLOOKUP(N637,'【参考】数式用'!$AG$2:$AL$50,MATCH(Y637,'【参考】数式用'!$AI$4:$AL$4,0)+2,0), ""), "")</f>
        <v/>
      </c>
      <c r="AD637" s="56"/>
      <c r="AE637" s="660"/>
      <c r="AF637" s="661"/>
      <c r="AG637" s="618" t="str">
        <f>IFERROR(VLOOKUP(O637, '【参考】数式用'!$AY$5:$AY$13, 1, FALSE), "")</f>
        <v/>
      </c>
      <c r="AH637" s="619" t="str">
        <f>IFERROR(VLOOKUP(N637, '【参考】数式用'!$BA$2:$BB$50, 2, FALSE), "")</f>
        <v/>
      </c>
      <c r="AI637" s="620" t="str">
        <f t="shared" si="1"/>
        <v/>
      </c>
      <c r="AJ637" s="621" t="str">
        <f t="shared" si="2"/>
        <v/>
      </c>
      <c r="AK637" s="622"/>
      <c r="AL637" s="622"/>
      <c r="AM637" s="514"/>
      <c r="AN637" s="514"/>
      <c r="AO637" s="514"/>
      <c r="AP637" s="514"/>
      <c r="AQ637" s="514"/>
      <c r="AR637" s="514"/>
      <c r="AS637" s="514"/>
      <c r="AT637" s="514"/>
      <c r="AU637" s="2"/>
      <c r="AV637" s="2"/>
      <c r="AW637" s="2"/>
      <c r="AX637" s="2"/>
      <c r="AY637" s="2"/>
      <c r="AZ637" s="2"/>
    </row>
    <row r="638" ht="30.0" customHeight="1">
      <c r="A638" s="645">
        <v>625.0</v>
      </c>
      <c r="B638" s="646" t="str">
        <f>IF('基本情報入力シート'!C663="","",'基本情報入力シート'!C663)</f>
        <v/>
      </c>
      <c r="C638" s="40"/>
      <c r="D638" s="40"/>
      <c r="E638" s="40"/>
      <c r="F638" s="40"/>
      <c r="G638" s="40"/>
      <c r="H638" s="40"/>
      <c r="I638" s="56"/>
      <c r="J638" s="647" t="str">
        <f>IF('基本情報入力シート'!M663="","",'基本情報入力シート'!M663)</f>
        <v/>
      </c>
      <c r="K638" s="647" t="str">
        <f>IF('基本情報入力シート'!R663="","",'基本情報入力シート'!R663)</f>
        <v/>
      </c>
      <c r="L638" s="647" t="str">
        <f>IF('基本情報入力シート'!W663="","",'基本情報入力シート'!W663)</f>
        <v/>
      </c>
      <c r="M638" s="647" t="str">
        <f>IF('基本情報入力シート'!X663="","",'基本情報入力シート'!X663)</f>
        <v/>
      </c>
      <c r="N638" s="648" t="str">
        <f>IF('基本情報入力シート'!Y663="","",'基本情報入力シート'!Y663)</f>
        <v/>
      </c>
      <c r="O638" s="649"/>
      <c r="P638" s="650"/>
      <c r="Q638" s="651"/>
      <c r="R638" s="56"/>
      <c r="S638" s="652" t="str">
        <f>IFERROR(ROUNDDOWN(Q638*VLOOKUP(N638,'【参考】数式用'!$AR$2:$AW$50,MATCH(P638,'【参考】数式用'!$AT$4:$AW$4)+2,FALSE)*0.5, 0), "")</f>
        <v/>
      </c>
      <c r="T638" s="653"/>
      <c r="U638" s="654" t="str">
        <f>IFERROR(IF(AG638&lt;&gt;"",Q638*VLOOKUP(N638,'【参考】数式用'!$AG$2:$AL$50,MATCH(P638,'【参考】数式用'!$AI$4:$AL$4,0)+2,0), ""), "")</f>
        <v/>
      </c>
      <c r="V638" s="655"/>
      <c r="W638" s="656"/>
      <c r="X638" s="41"/>
      <c r="Y638" s="657"/>
      <c r="Z638" s="658"/>
      <c r="AA638" s="654" t="str">
        <f>IFERROR(IF(Y638="ー", "", ROUNDDOWN(Z638*VLOOKUP(N638,'【参考】数式用'!$AR$2:$AW$50,MATCH(Y638,'【参考】数式用'!$AT$4:$AW$4)+2,FALSE)*0.5, 0)), "")</f>
        <v/>
      </c>
      <c r="AB638" s="659"/>
      <c r="AC638" s="651" t="str">
        <f>IFERROR(IF(AG638&lt;&gt;"",Z638*VLOOKUP(N638,'【参考】数式用'!$AG$2:$AL$50,MATCH(Y638,'【参考】数式用'!$AI$4:$AL$4,0)+2,0), ""), "")</f>
        <v/>
      </c>
      <c r="AD638" s="56"/>
      <c r="AE638" s="660"/>
      <c r="AF638" s="661"/>
      <c r="AG638" s="618" t="str">
        <f>IFERROR(VLOOKUP(O638, '【参考】数式用'!$AY$5:$AY$13, 1, FALSE), "")</f>
        <v/>
      </c>
      <c r="AH638" s="619" t="str">
        <f>IFERROR(VLOOKUP(N638, '【参考】数式用'!$BA$2:$BB$50, 2, FALSE), "")</f>
        <v/>
      </c>
      <c r="AI638" s="620" t="str">
        <f t="shared" si="1"/>
        <v/>
      </c>
      <c r="AJ638" s="621" t="str">
        <f t="shared" si="2"/>
        <v/>
      </c>
      <c r="AK638" s="622"/>
      <c r="AL638" s="622"/>
      <c r="AM638" s="514"/>
      <c r="AN638" s="514"/>
      <c r="AO638" s="514"/>
      <c r="AP638" s="514"/>
      <c r="AQ638" s="514"/>
      <c r="AR638" s="514"/>
      <c r="AS638" s="514"/>
      <c r="AT638" s="514"/>
      <c r="AU638" s="2"/>
      <c r="AV638" s="2"/>
      <c r="AW638" s="2"/>
      <c r="AX638" s="2"/>
      <c r="AY638" s="2"/>
      <c r="AZ638" s="2"/>
    </row>
    <row r="639" ht="30.0" customHeight="1">
      <c r="A639" s="645">
        <v>626.0</v>
      </c>
      <c r="B639" s="646" t="str">
        <f>IF('基本情報入力シート'!C664="","",'基本情報入力シート'!C664)</f>
        <v/>
      </c>
      <c r="C639" s="40"/>
      <c r="D639" s="40"/>
      <c r="E639" s="40"/>
      <c r="F639" s="40"/>
      <c r="G639" s="40"/>
      <c r="H639" s="40"/>
      <c r="I639" s="56"/>
      <c r="J639" s="647" t="str">
        <f>IF('基本情報入力シート'!M664="","",'基本情報入力シート'!M664)</f>
        <v/>
      </c>
      <c r="K639" s="647" t="str">
        <f>IF('基本情報入力シート'!R664="","",'基本情報入力シート'!R664)</f>
        <v/>
      </c>
      <c r="L639" s="647" t="str">
        <f>IF('基本情報入力シート'!W664="","",'基本情報入力シート'!W664)</f>
        <v/>
      </c>
      <c r="M639" s="647" t="str">
        <f>IF('基本情報入力シート'!X664="","",'基本情報入力シート'!X664)</f>
        <v/>
      </c>
      <c r="N639" s="648" t="str">
        <f>IF('基本情報入力シート'!Y664="","",'基本情報入力シート'!Y664)</f>
        <v/>
      </c>
      <c r="O639" s="649"/>
      <c r="P639" s="650"/>
      <c r="Q639" s="651"/>
      <c r="R639" s="56"/>
      <c r="S639" s="652" t="str">
        <f>IFERROR(ROUNDDOWN(Q639*VLOOKUP(N639,'【参考】数式用'!$AR$2:$AW$50,MATCH(P639,'【参考】数式用'!$AT$4:$AW$4)+2,FALSE)*0.5, 0), "")</f>
        <v/>
      </c>
      <c r="T639" s="653"/>
      <c r="U639" s="654" t="str">
        <f>IFERROR(IF(AG639&lt;&gt;"",Q639*VLOOKUP(N639,'【参考】数式用'!$AG$2:$AL$50,MATCH(P639,'【参考】数式用'!$AI$4:$AL$4,0)+2,0), ""), "")</f>
        <v/>
      </c>
      <c r="V639" s="655"/>
      <c r="W639" s="656"/>
      <c r="X639" s="41"/>
      <c r="Y639" s="657"/>
      <c r="Z639" s="658"/>
      <c r="AA639" s="654" t="str">
        <f>IFERROR(IF(Y639="ー", "", ROUNDDOWN(Z639*VLOOKUP(N639,'【参考】数式用'!$AR$2:$AW$50,MATCH(Y639,'【参考】数式用'!$AT$4:$AW$4)+2,FALSE)*0.5, 0)), "")</f>
        <v/>
      </c>
      <c r="AB639" s="659"/>
      <c r="AC639" s="651" t="str">
        <f>IFERROR(IF(AG639&lt;&gt;"",Z639*VLOOKUP(N639,'【参考】数式用'!$AG$2:$AL$50,MATCH(Y639,'【参考】数式用'!$AI$4:$AL$4,0)+2,0), ""), "")</f>
        <v/>
      </c>
      <c r="AD639" s="56"/>
      <c r="AE639" s="660"/>
      <c r="AF639" s="661"/>
      <c r="AG639" s="618" t="str">
        <f>IFERROR(VLOOKUP(O639, '【参考】数式用'!$AY$5:$AY$13, 1, FALSE), "")</f>
        <v/>
      </c>
      <c r="AH639" s="619" t="str">
        <f>IFERROR(VLOOKUP(N639, '【参考】数式用'!$BA$2:$BB$50, 2, FALSE), "")</f>
        <v/>
      </c>
      <c r="AI639" s="620" t="str">
        <f t="shared" si="1"/>
        <v/>
      </c>
      <c r="AJ639" s="621" t="str">
        <f t="shared" si="2"/>
        <v/>
      </c>
      <c r="AK639" s="622"/>
      <c r="AL639" s="622"/>
      <c r="AM639" s="514"/>
      <c r="AN639" s="514"/>
      <c r="AO639" s="514"/>
      <c r="AP639" s="514"/>
      <c r="AQ639" s="514"/>
      <c r="AR639" s="514"/>
      <c r="AS639" s="514"/>
      <c r="AT639" s="514"/>
      <c r="AU639" s="2"/>
      <c r="AV639" s="2"/>
      <c r="AW639" s="2"/>
      <c r="AX639" s="2"/>
      <c r="AY639" s="2"/>
      <c r="AZ639" s="2"/>
    </row>
    <row r="640" ht="30.0" customHeight="1">
      <c r="A640" s="645">
        <v>627.0</v>
      </c>
      <c r="B640" s="646" t="str">
        <f>IF('基本情報入力シート'!C665="","",'基本情報入力シート'!C665)</f>
        <v/>
      </c>
      <c r="C640" s="40"/>
      <c r="D640" s="40"/>
      <c r="E640" s="40"/>
      <c r="F640" s="40"/>
      <c r="G640" s="40"/>
      <c r="H640" s="40"/>
      <c r="I640" s="56"/>
      <c r="J640" s="647" t="str">
        <f>IF('基本情報入力シート'!M665="","",'基本情報入力シート'!M665)</f>
        <v/>
      </c>
      <c r="K640" s="647" t="str">
        <f>IF('基本情報入力シート'!R665="","",'基本情報入力シート'!R665)</f>
        <v/>
      </c>
      <c r="L640" s="647" t="str">
        <f>IF('基本情報入力シート'!W665="","",'基本情報入力シート'!W665)</f>
        <v/>
      </c>
      <c r="M640" s="647" t="str">
        <f>IF('基本情報入力シート'!X665="","",'基本情報入力シート'!X665)</f>
        <v/>
      </c>
      <c r="N640" s="648" t="str">
        <f>IF('基本情報入力シート'!Y665="","",'基本情報入力シート'!Y665)</f>
        <v/>
      </c>
      <c r="O640" s="649"/>
      <c r="P640" s="650"/>
      <c r="Q640" s="651"/>
      <c r="R640" s="56"/>
      <c r="S640" s="652" t="str">
        <f>IFERROR(ROUNDDOWN(Q640*VLOOKUP(N640,'【参考】数式用'!$AR$2:$AW$50,MATCH(P640,'【参考】数式用'!$AT$4:$AW$4)+2,FALSE)*0.5, 0), "")</f>
        <v/>
      </c>
      <c r="T640" s="653"/>
      <c r="U640" s="654" t="str">
        <f>IFERROR(IF(AG640&lt;&gt;"",Q640*VLOOKUP(N640,'【参考】数式用'!$AG$2:$AL$50,MATCH(P640,'【参考】数式用'!$AI$4:$AL$4,0)+2,0), ""), "")</f>
        <v/>
      </c>
      <c r="V640" s="655"/>
      <c r="W640" s="656"/>
      <c r="X640" s="41"/>
      <c r="Y640" s="657"/>
      <c r="Z640" s="658"/>
      <c r="AA640" s="654" t="str">
        <f>IFERROR(IF(Y640="ー", "", ROUNDDOWN(Z640*VLOOKUP(N640,'【参考】数式用'!$AR$2:$AW$50,MATCH(Y640,'【参考】数式用'!$AT$4:$AW$4)+2,FALSE)*0.5, 0)), "")</f>
        <v/>
      </c>
      <c r="AB640" s="659"/>
      <c r="AC640" s="651" t="str">
        <f>IFERROR(IF(AG640&lt;&gt;"",Z640*VLOOKUP(N640,'【参考】数式用'!$AG$2:$AL$50,MATCH(Y640,'【参考】数式用'!$AI$4:$AL$4,0)+2,0), ""), "")</f>
        <v/>
      </c>
      <c r="AD640" s="56"/>
      <c r="AE640" s="660"/>
      <c r="AF640" s="661"/>
      <c r="AG640" s="618" t="str">
        <f>IFERROR(VLOOKUP(O640, '【参考】数式用'!$AY$5:$AY$13, 1, FALSE), "")</f>
        <v/>
      </c>
      <c r="AH640" s="619" t="str">
        <f>IFERROR(VLOOKUP(N640, '【参考】数式用'!$BA$2:$BB$50, 2, FALSE), "")</f>
        <v/>
      </c>
      <c r="AI640" s="620" t="str">
        <f t="shared" si="1"/>
        <v/>
      </c>
      <c r="AJ640" s="621" t="str">
        <f t="shared" si="2"/>
        <v/>
      </c>
      <c r="AK640" s="622"/>
      <c r="AL640" s="622"/>
      <c r="AM640" s="514"/>
      <c r="AN640" s="514"/>
      <c r="AO640" s="514"/>
      <c r="AP640" s="514"/>
      <c r="AQ640" s="514"/>
      <c r="AR640" s="514"/>
      <c r="AS640" s="514"/>
      <c r="AT640" s="514"/>
      <c r="AU640" s="2"/>
      <c r="AV640" s="2"/>
      <c r="AW640" s="2"/>
      <c r="AX640" s="2"/>
      <c r="AY640" s="2"/>
      <c r="AZ640" s="2"/>
    </row>
    <row r="641" ht="30.0" customHeight="1">
      <c r="A641" s="645">
        <v>628.0</v>
      </c>
      <c r="B641" s="646" t="str">
        <f>IF('基本情報入力シート'!C666="","",'基本情報入力シート'!C666)</f>
        <v/>
      </c>
      <c r="C641" s="40"/>
      <c r="D641" s="40"/>
      <c r="E641" s="40"/>
      <c r="F641" s="40"/>
      <c r="G641" s="40"/>
      <c r="H641" s="40"/>
      <c r="I641" s="56"/>
      <c r="J641" s="647" t="str">
        <f>IF('基本情報入力シート'!M666="","",'基本情報入力シート'!M666)</f>
        <v/>
      </c>
      <c r="K641" s="647" t="str">
        <f>IF('基本情報入力シート'!R666="","",'基本情報入力シート'!R666)</f>
        <v/>
      </c>
      <c r="L641" s="647" t="str">
        <f>IF('基本情報入力シート'!W666="","",'基本情報入力シート'!W666)</f>
        <v/>
      </c>
      <c r="M641" s="647" t="str">
        <f>IF('基本情報入力シート'!X666="","",'基本情報入力シート'!X666)</f>
        <v/>
      </c>
      <c r="N641" s="648" t="str">
        <f>IF('基本情報入力シート'!Y666="","",'基本情報入力シート'!Y666)</f>
        <v/>
      </c>
      <c r="O641" s="649"/>
      <c r="P641" s="650"/>
      <c r="Q641" s="651"/>
      <c r="R641" s="56"/>
      <c r="S641" s="652" t="str">
        <f>IFERROR(ROUNDDOWN(Q641*VLOOKUP(N641,'【参考】数式用'!$AR$2:$AW$50,MATCH(P641,'【参考】数式用'!$AT$4:$AW$4)+2,FALSE)*0.5, 0), "")</f>
        <v/>
      </c>
      <c r="T641" s="653"/>
      <c r="U641" s="654" t="str">
        <f>IFERROR(IF(AG641&lt;&gt;"",Q641*VLOOKUP(N641,'【参考】数式用'!$AG$2:$AL$50,MATCH(P641,'【参考】数式用'!$AI$4:$AL$4,0)+2,0), ""), "")</f>
        <v/>
      </c>
      <c r="V641" s="655"/>
      <c r="W641" s="656"/>
      <c r="X641" s="41"/>
      <c r="Y641" s="657"/>
      <c r="Z641" s="658"/>
      <c r="AA641" s="654" t="str">
        <f>IFERROR(IF(Y641="ー", "", ROUNDDOWN(Z641*VLOOKUP(N641,'【参考】数式用'!$AR$2:$AW$50,MATCH(Y641,'【参考】数式用'!$AT$4:$AW$4)+2,FALSE)*0.5, 0)), "")</f>
        <v/>
      </c>
      <c r="AB641" s="659"/>
      <c r="AC641" s="651" t="str">
        <f>IFERROR(IF(AG641&lt;&gt;"",Z641*VLOOKUP(N641,'【参考】数式用'!$AG$2:$AL$50,MATCH(Y641,'【参考】数式用'!$AI$4:$AL$4,0)+2,0), ""), "")</f>
        <v/>
      </c>
      <c r="AD641" s="56"/>
      <c r="AE641" s="660"/>
      <c r="AF641" s="661"/>
      <c r="AG641" s="618" t="str">
        <f>IFERROR(VLOOKUP(O641, '【参考】数式用'!$AY$5:$AY$13, 1, FALSE), "")</f>
        <v/>
      </c>
      <c r="AH641" s="619" t="str">
        <f>IFERROR(VLOOKUP(N641, '【参考】数式用'!$BA$2:$BB$50, 2, FALSE), "")</f>
        <v/>
      </c>
      <c r="AI641" s="620" t="str">
        <f t="shared" si="1"/>
        <v/>
      </c>
      <c r="AJ641" s="621" t="str">
        <f t="shared" si="2"/>
        <v/>
      </c>
      <c r="AK641" s="622"/>
      <c r="AL641" s="622"/>
      <c r="AM641" s="514"/>
      <c r="AN641" s="514"/>
      <c r="AO641" s="514"/>
      <c r="AP641" s="514"/>
      <c r="AQ641" s="514"/>
      <c r="AR641" s="514"/>
      <c r="AS641" s="514"/>
      <c r="AT641" s="514"/>
      <c r="AU641" s="2"/>
      <c r="AV641" s="2"/>
      <c r="AW641" s="2"/>
      <c r="AX641" s="2"/>
      <c r="AY641" s="2"/>
      <c r="AZ641" s="2"/>
    </row>
    <row r="642" ht="30.0" customHeight="1">
      <c r="A642" s="645">
        <v>629.0</v>
      </c>
      <c r="B642" s="646" t="str">
        <f>IF('基本情報入力シート'!C667="","",'基本情報入力シート'!C667)</f>
        <v/>
      </c>
      <c r="C642" s="40"/>
      <c r="D642" s="40"/>
      <c r="E642" s="40"/>
      <c r="F642" s="40"/>
      <c r="G642" s="40"/>
      <c r="H642" s="40"/>
      <c r="I642" s="56"/>
      <c r="J642" s="647" t="str">
        <f>IF('基本情報入力シート'!M667="","",'基本情報入力シート'!M667)</f>
        <v/>
      </c>
      <c r="K642" s="647" t="str">
        <f>IF('基本情報入力シート'!R667="","",'基本情報入力シート'!R667)</f>
        <v/>
      </c>
      <c r="L642" s="647" t="str">
        <f>IF('基本情報入力シート'!W667="","",'基本情報入力シート'!W667)</f>
        <v/>
      </c>
      <c r="M642" s="647" t="str">
        <f>IF('基本情報入力シート'!X667="","",'基本情報入力シート'!X667)</f>
        <v/>
      </c>
      <c r="N642" s="648" t="str">
        <f>IF('基本情報入力シート'!Y667="","",'基本情報入力シート'!Y667)</f>
        <v/>
      </c>
      <c r="O642" s="649"/>
      <c r="P642" s="650"/>
      <c r="Q642" s="651"/>
      <c r="R642" s="56"/>
      <c r="S642" s="652" t="str">
        <f>IFERROR(ROUNDDOWN(Q642*VLOOKUP(N642,'【参考】数式用'!$AR$2:$AW$50,MATCH(P642,'【参考】数式用'!$AT$4:$AW$4)+2,FALSE)*0.5, 0), "")</f>
        <v/>
      </c>
      <c r="T642" s="653"/>
      <c r="U642" s="654" t="str">
        <f>IFERROR(IF(AG642&lt;&gt;"",Q642*VLOOKUP(N642,'【参考】数式用'!$AG$2:$AL$50,MATCH(P642,'【参考】数式用'!$AI$4:$AL$4,0)+2,0), ""), "")</f>
        <v/>
      </c>
      <c r="V642" s="655"/>
      <c r="W642" s="656"/>
      <c r="X642" s="41"/>
      <c r="Y642" s="657"/>
      <c r="Z642" s="658"/>
      <c r="AA642" s="654" t="str">
        <f>IFERROR(IF(Y642="ー", "", ROUNDDOWN(Z642*VLOOKUP(N642,'【参考】数式用'!$AR$2:$AW$50,MATCH(Y642,'【参考】数式用'!$AT$4:$AW$4)+2,FALSE)*0.5, 0)), "")</f>
        <v/>
      </c>
      <c r="AB642" s="659"/>
      <c r="AC642" s="651" t="str">
        <f>IFERROR(IF(AG642&lt;&gt;"",Z642*VLOOKUP(N642,'【参考】数式用'!$AG$2:$AL$50,MATCH(Y642,'【参考】数式用'!$AI$4:$AL$4,0)+2,0), ""), "")</f>
        <v/>
      </c>
      <c r="AD642" s="56"/>
      <c r="AE642" s="660"/>
      <c r="AF642" s="661"/>
      <c r="AG642" s="618" t="str">
        <f>IFERROR(VLOOKUP(O642, '【参考】数式用'!$AY$5:$AY$13, 1, FALSE), "")</f>
        <v/>
      </c>
      <c r="AH642" s="619" t="str">
        <f>IFERROR(VLOOKUP(N642, '【参考】数式用'!$BA$2:$BB$50, 2, FALSE), "")</f>
        <v/>
      </c>
      <c r="AI642" s="620" t="str">
        <f t="shared" si="1"/>
        <v/>
      </c>
      <c r="AJ642" s="621" t="str">
        <f t="shared" si="2"/>
        <v/>
      </c>
      <c r="AK642" s="622"/>
      <c r="AL642" s="622"/>
      <c r="AM642" s="514"/>
      <c r="AN642" s="514"/>
      <c r="AO642" s="514"/>
      <c r="AP642" s="514"/>
      <c r="AQ642" s="514"/>
      <c r="AR642" s="514"/>
      <c r="AS642" s="514"/>
      <c r="AT642" s="514"/>
      <c r="AU642" s="2"/>
      <c r="AV642" s="2"/>
      <c r="AW642" s="2"/>
      <c r="AX642" s="2"/>
      <c r="AY642" s="2"/>
      <c r="AZ642" s="2"/>
    </row>
    <row r="643" ht="30.0" customHeight="1">
      <c r="A643" s="645">
        <v>630.0</v>
      </c>
      <c r="B643" s="646" t="str">
        <f>IF('基本情報入力シート'!C668="","",'基本情報入力シート'!C668)</f>
        <v/>
      </c>
      <c r="C643" s="40"/>
      <c r="D643" s="40"/>
      <c r="E643" s="40"/>
      <c r="F643" s="40"/>
      <c r="G643" s="40"/>
      <c r="H643" s="40"/>
      <c r="I643" s="56"/>
      <c r="J643" s="647" t="str">
        <f>IF('基本情報入力シート'!M668="","",'基本情報入力シート'!M668)</f>
        <v/>
      </c>
      <c r="K643" s="647" t="str">
        <f>IF('基本情報入力シート'!R668="","",'基本情報入力シート'!R668)</f>
        <v/>
      </c>
      <c r="L643" s="647" t="str">
        <f>IF('基本情報入力シート'!W668="","",'基本情報入力シート'!W668)</f>
        <v/>
      </c>
      <c r="M643" s="647" t="str">
        <f>IF('基本情報入力シート'!X668="","",'基本情報入力シート'!X668)</f>
        <v/>
      </c>
      <c r="N643" s="648" t="str">
        <f>IF('基本情報入力シート'!Y668="","",'基本情報入力シート'!Y668)</f>
        <v/>
      </c>
      <c r="O643" s="649"/>
      <c r="P643" s="650"/>
      <c r="Q643" s="651"/>
      <c r="R643" s="56"/>
      <c r="S643" s="652" t="str">
        <f>IFERROR(ROUNDDOWN(Q643*VLOOKUP(N643,'【参考】数式用'!$AR$2:$AW$50,MATCH(P643,'【参考】数式用'!$AT$4:$AW$4)+2,FALSE)*0.5, 0), "")</f>
        <v/>
      </c>
      <c r="T643" s="653"/>
      <c r="U643" s="654" t="str">
        <f>IFERROR(IF(AG643&lt;&gt;"",Q643*VLOOKUP(N643,'【参考】数式用'!$AG$2:$AL$50,MATCH(P643,'【参考】数式用'!$AI$4:$AL$4,0)+2,0), ""), "")</f>
        <v/>
      </c>
      <c r="V643" s="655"/>
      <c r="W643" s="656"/>
      <c r="X643" s="41"/>
      <c r="Y643" s="657"/>
      <c r="Z643" s="658"/>
      <c r="AA643" s="654" t="str">
        <f>IFERROR(IF(Y643="ー", "", ROUNDDOWN(Z643*VLOOKUP(N643,'【参考】数式用'!$AR$2:$AW$50,MATCH(Y643,'【参考】数式用'!$AT$4:$AW$4)+2,FALSE)*0.5, 0)), "")</f>
        <v/>
      </c>
      <c r="AB643" s="659"/>
      <c r="AC643" s="651" t="str">
        <f>IFERROR(IF(AG643&lt;&gt;"",Z643*VLOOKUP(N643,'【参考】数式用'!$AG$2:$AL$50,MATCH(Y643,'【参考】数式用'!$AI$4:$AL$4,0)+2,0), ""), "")</f>
        <v/>
      </c>
      <c r="AD643" s="56"/>
      <c r="AE643" s="660"/>
      <c r="AF643" s="661"/>
      <c r="AG643" s="618" t="str">
        <f>IFERROR(VLOOKUP(O643, '【参考】数式用'!$AY$5:$AY$13, 1, FALSE), "")</f>
        <v/>
      </c>
      <c r="AH643" s="619" t="str">
        <f>IFERROR(VLOOKUP(N643, '【参考】数式用'!$BA$2:$BB$50, 2, FALSE), "")</f>
        <v/>
      </c>
      <c r="AI643" s="620" t="str">
        <f t="shared" si="1"/>
        <v/>
      </c>
      <c r="AJ643" s="621" t="str">
        <f t="shared" si="2"/>
        <v/>
      </c>
      <c r="AK643" s="622"/>
      <c r="AL643" s="622"/>
      <c r="AM643" s="514"/>
      <c r="AN643" s="514"/>
      <c r="AO643" s="514"/>
      <c r="AP643" s="514"/>
      <c r="AQ643" s="514"/>
      <c r="AR643" s="514"/>
      <c r="AS643" s="514"/>
      <c r="AT643" s="514"/>
      <c r="AU643" s="2"/>
      <c r="AV643" s="2"/>
      <c r="AW643" s="2"/>
      <c r="AX643" s="2"/>
      <c r="AY643" s="2"/>
      <c r="AZ643" s="2"/>
    </row>
    <row r="644" ht="30.0" customHeight="1">
      <c r="A644" s="645">
        <v>631.0</v>
      </c>
      <c r="B644" s="646" t="str">
        <f>IF('基本情報入力シート'!C669="","",'基本情報入力シート'!C669)</f>
        <v/>
      </c>
      <c r="C644" s="40"/>
      <c r="D644" s="40"/>
      <c r="E644" s="40"/>
      <c r="F644" s="40"/>
      <c r="G644" s="40"/>
      <c r="H644" s="40"/>
      <c r="I644" s="56"/>
      <c r="J644" s="647" t="str">
        <f>IF('基本情報入力シート'!M669="","",'基本情報入力シート'!M669)</f>
        <v/>
      </c>
      <c r="K644" s="647" t="str">
        <f>IF('基本情報入力シート'!R669="","",'基本情報入力シート'!R669)</f>
        <v/>
      </c>
      <c r="L644" s="647" t="str">
        <f>IF('基本情報入力シート'!W669="","",'基本情報入力シート'!W669)</f>
        <v/>
      </c>
      <c r="M644" s="647" t="str">
        <f>IF('基本情報入力シート'!X669="","",'基本情報入力シート'!X669)</f>
        <v/>
      </c>
      <c r="N644" s="648" t="str">
        <f>IF('基本情報入力シート'!Y669="","",'基本情報入力シート'!Y669)</f>
        <v/>
      </c>
      <c r="O644" s="649"/>
      <c r="P644" s="650"/>
      <c r="Q644" s="651"/>
      <c r="R644" s="56"/>
      <c r="S644" s="652" t="str">
        <f>IFERROR(ROUNDDOWN(Q644*VLOOKUP(N644,'【参考】数式用'!$AR$2:$AW$50,MATCH(P644,'【参考】数式用'!$AT$4:$AW$4)+2,FALSE)*0.5, 0), "")</f>
        <v/>
      </c>
      <c r="T644" s="653"/>
      <c r="U644" s="654" t="str">
        <f>IFERROR(IF(AG644&lt;&gt;"",Q644*VLOOKUP(N644,'【参考】数式用'!$AG$2:$AL$50,MATCH(P644,'【参考】数式用'!$AI$4:$AL$4,0)+2,0), ""), "")</f>
        <v/>
      </c>
      <c r="V644" s="655"/>
      <c r="W644" s="656"/>
      <c r="X644" s="41"/>
      <c r="Y644" s="657"/>
      <c r="Z644" s="658"/>
      <c r="AA644" s="654" t="str">
        <f>IFERROR(IF(Y644="ー", "", ROUNDDOWN(Z644*VLOOKUP(N644,'【参考】数式用'!$AR$2:$AW$50,MATCH(Y644,'【参考】数式用'!$AT$4:$AW$4)+2,FALSE)*0.5, 0)), "")</f>
        <v/>
      </c>
      <c r="AB644" s="659"/>
      <c r="AC644" s="651" t="str">
        <f>IFERROR(IF(AG644&lt;&gt;"",Z644*VLOOKUP(N644,'【参考】数式用'!$AG$2:$AL$50,MATCH(Y644,'【参考】数式用'!$AI$4:$AL$4,0)+2,0), ""), "")</f>
        <v/>
      </c>
      <c r="AD644" s="56"/>
      <c r="AE644" s="660"/>
      <c r="AF644" s="661"/>
      <c r="AG644" s="618" t="str">
        <f>IFERROR(VLOOKUP(O644, '【参考】数式用'!$AY$5:$AY$13, 1, FALSE), "")</f>
        <v/>
      </c>
      <c r="AH644" s="619" t="str">
        <f>IFERROR(VLOOKUP(N644, '【参考】数式用'!$BA$2:$BB$50, 2, FALSE), "")</f>
        <v/>
      </c>
      <c r="AI644" s="620" t="str">
        <f t="shared" si="1"/>
        <v/>
      </c>
      <c r="AJ644" s="621" t="str">
        <f t="shared" si="2"/>
        <v/>
      </c>
      <c r="AK644" s="622"/>
      <c r="AL644" s="622"/>
      <c r="AM644" s="514"/>
      <c r="AN644" s="514"/>
      <c r="AO644" s="514"/>
      <c r="AP644" s="514"/>
      <c r="AQ644" s="514"/>
      <c r="AR644" s="514"/>
      <c r="AS644" s="514"/>
      <c r="AT644" s="514"/>
      <c r="AU644" s="2"/>
      <c r="AV644" s="2"/>
      <c r="AW644" s="2"/>
      <c r="AX644" s="2"/>
      <c r="AY644" s="2"/>
      <c r="AZ644" s="2"/>
    </row>
    <row r="645" ht="30.0" customHeight="1">
      <c r="A645" s="645">
        <v>632.0</v>
      </c>
      <c r="B645" s="646" t="str">
        <f>IF('基本情報入力シート'!C670="","",'基本情報入力シート'!C670)</f>
        <v/>
      </c>
      <c r="C645" s="40"/>
      <c r="D645" s="40"/>
      <c r="E645" s="40"/>
      <c r="F645" s="40"/>
      <c r="G645" s="40"/>
      <c r="H645" s="40"/>
      <c r="I645" s="56"/>
      <c r="J645" s="647" t="str">
        <f>IF('基本情報入力シート'!M670="","",'基本情報入力シート'!M670)</f>
        <v/>
      </c>
      <c r="K645" s="647" t="str">
        <f>IF('基本情報入力シート'!R670="","",'基本情報入力シート'!R670)</f>
        <v/>
      </c>
      <c r="L645" s="647" t="str">
        <f>IF('基本情報入力シート'!W670="","",'基本情報入力シート'!W670)</f>
        <v/>
      </c>
      <c r="M645" s="647" t="str">
        <f>IF('基本情報入力シート'!X670="","",'基本情報入力シート'!X670)</f>
        <v/>
      </c>
      <c r="N645" s="648" t="str">
        <f>IF('基本情報入力シート'!Y670="","",'基本情報入力シート'!Y670)</f>
        <v/>
      </c>
      <c r="O645" s="649"/>
      <c r="P645" s="650"/>
      <c r="Q645" s="651"/>
      <c r="R645" s="56"/>
      <c r="S645" s="652" t="str">
        <f>IFERROR(ROUNDDOWN(Q645*VLOOKUP(N645,'【参考】数式用'!$AR$2:$AW$50,MATCH(P645,'【参考】数式用'!$AT$4:$AW$4)+2,FALSE)*0.5, 0), "")</f>
        <v/>
      </c>
      <c r="T645" s="653"/>
      <c r="U645" s="654" t="str">
        <f>IFERROR(IF(AG645&lt;&gt;"",Q645*VLOOKUP(N645,'【参考】数式用'!$AG$2:$AL$50,MATCH(P645,'【参考】数式用'!$AI$4:$AL$4,0)+2,0), ""), "")</f>
        <v/>
      </c>
      <c r="V645" s="655"/>
      <c r="W645" s="656"/>
      <c r="X645" s="41"/>
      <c r="Y645" s="657"/>
      <c r="Z645" s="658"/>
      <c r="AA645" s="654" t="str">
        <f>IFERROR(IF(Y645="ー", "", ROUNDDOWN(Z645*VLOOKUP(N645,'【参考】数式用'!$AR$2:$AW$50,MATCH(Y645,'【参考】数式用'!$AT$4:$AW$4)+2,FALSE)*0.5, 0)), "")</f>
        <v/>
      </c>
      <c r="AB645" s="659"/>
      <c r="AC645" s="651" t="str">
        <f>IFERROR(IF(AG645&lt;&gt;"",Z645*VLOOKUP(N645,'【参考】数式用'!$AG$2:$AL$50,MATCH(Y645,'【参考】数式用'!$AI$4:$AL$4,0)+2,0), ""), "")</f>
        <v/>
      </c>
      <c r="AD645" s="56"/>
      <c r="AE645" s="660"/>
      <c r="AF645" s="661"/>
      <c r="AG645" s="618" t="str">
        <f>IFERROR(VLOOKUP(O645, '【参考】数式用'!$AY$5:$AY$13, 1, FALSE), "")</f>
        <v/>
      </c>
      <c r="AH645" s="619" t="str">
        <f>IFERROR(VLOOKUP(N645, '【参考】数式用'!$BA$2:$BB$50, 2, FALSE), "")</f>
        <v/>
      </c>
      <c r="AI645" s="620" t="str">
        <f t="shared" si="1"/>
        <v/>
      </c>
      <c r="AJ645" s="621" t="str">
        <f t="shared" si="2"/>
        <v/>
      </c>
      <c r="AK645" s="622"/>
      <c r="AL645" s="622"/>
      <c r="AM645" s="514"/>
      <c r="AN645" s="514"/>
      <c r="AO645" s="514"/>
      <c r="AP645" s="514"/>
      <c r="AQ645" s="514"/>
      <c r="AR645" s="514"/>
      <c r="AS645" s="514"/>
      <c r="AT645" s="514"/>
      <c r="AU645" s="2"/>
      <c r="AV645" s="2"/>
      <c r="AW645" s="2"/>
      <c r="AX645" s="2"/>
      <c r="AY645" s="2"/>
      <c r="AZ645" s="2"/>
    </row>
    <row r="646" ht="30.0" customHeight="1">
      <c r="A646" s="645">
        <v>633.0</v>
      </c>
      <c r="B646" s="646" t="str">
        <f>IF('基本情報入力シート'!C671="","",'基本情報入力シート'!C671)</f>
        <v/>
      </c>
      <c r="C646" s="40"/>
      <c r="D646" s="40"/>
      <c r="E646" s="40"/>
      <c r="F646" s="40"/>
      <c r="G646" s="40"/>
      <c r="H646" s="40"/>
      <c r="I646" s="56"/>
      <c r="J646" s="647" t="str">
        <f>IF('基本情報入力シート'!M671="","",'基本情報入力シート'!M671)</f>
        <v/>
      </c>
      <c r="K646" s="647" t="str">
        <f>IF('基本情報入力シート'!R671="","",'基本情報入力シート'!R671)</f>
        <v/>
      </c>
      <c r="L646" s="647" t="str">
        <f>IF('基本情報入力シート'!W671="","",'基本情報入力シート'!W671)</f>
        <v/>
      </c>
      <c r="M646" s="647" t="str">
        <f>IF('基本情報入力シート'!X671="","",'基本情報入力シート'!X671)</f>
        <v/>
      </c>
      <c r="N646" s="648" t="str">
        <f>IF('基本情報入力シート'!Y671="","",'基本情報入力シート'!Y671)</f>
        <v/>
      </c>
      <c r="O646" s="649"/>
      <c r="P646" s="650"/>
      <c r="Q646" s="651"/>
      <c r="R646" s="56"/>
      <c r="S646" s="652" t="str">
        <f>IFERROR(ROUNDDOWN(Q646*VLOOKUP(N646,'【参考】数式用'!$AR$2:$AW$50,MATCH(P646,'【参考】数式用'!$AT$4:$AW$4)+2,FALSE)*0.5, 0), "")</f>
        <v/>
      </c>
      <c r="T646" s="653"/>
      <c r="U646" s="654" t="str">
        <f>IFERROR(IF(AG646&lt;&gt;"",Q646*VLOOKUP(N646,'【参考】数式用'!$AG$2:$AL$50,MATCH(P646,'【参考】数式用'!$AI$4:$AL$4,0)+2,0), ""), "")</f>
        <v/>
      </c>
      <c r="V646" s="655"/>
      <c r="W646" s="656"/>
      <c r="X646" s="41"/>
      <c r="Y646" s="657"/>
      <c r="Z646" s="658"/>
      <c r="AA646" s="654" t="str">
        <f>IFERROR(IF(Y646="ー", "", ROUNDDOWN(Z646*VLOOKUP(N646,'【参考】数式用'!$AR$2:$AW$50,MATCH(Y646,'【参考】数式用'!$AT$4:$AW$4)+2,FALSE)*0.5, 0)), "")</f>
        <v/>
      </c>
      <c r="AB646" s="659"/>
      <c r="AC646" s="651" t="str">
        <f>IFERROR(IF(AG646&lt;&gt;"",Z646*VLOOKUP(N646,'【参考】数式用'!$AG$2:$AL$50,MATCH(Y646,'【参考】数式用'!$AI$4:$AL$4,0)+2,0), ""), "")</f>
        <v/>
      </c>
      <c r="AD646" s="56"/>
      <c r="AE646" s="660"/>
      <c r="AF646" s="661"/>
      <c r="AG646" s="618" t="str">
        <f>IFERROR(VLOOKUP(O646, '【参考】数式用'!$AY$5:$AY$13, 1, FALSE), "")</f>
        <v/>
      </c>
      <c r="AH646" s="619" t="str">
        <f>IFERROR(VLOOKUP(N646, '【参考】数式用'!$BA$2:$BB$50, 2, FALSE), "")</f>
        <v/>
      </c>
      <c r="AI646" s="620" t="str">
        <f t="shared" si="1"/>
        <v/>
      </c>
      <c r="AJ646" s="621" t="str">
        <f t="shared" si="2"/>
        <v/>
      </c>
      <c r="AK646" s="622"/>
      <c r="AL646" s="622"/>
      <c r="AM646" s="514"/>
      <c r="AN646" s="514"/>
      <c r="AO646" s="514"/>
      <c r="AP646" s="514"/>
      <c r="AQ646" s="514"/>
      <c r="AR646" s="514"/>
      <c r="AS646" s="514"/>
      <c r="AT646" s="514"/>
      <c r="AU646" s="2"/>
      <c r="AV646" s="2"/>
      <c r="AW646" s="2"/>
      <c r="AX646" s="2"/>
      <c r="AY646" s="2"/>
      <c r="AZ646" s="2"/>
    </row>
    <row r="647" ht="30.0" customHeight="1">
      <c r="A647" s="645">
        <v>634.0</v>
      </c>
      <c r="B647" s="646" t="str">
        <f>IF('基本情報入力シート'!C672="","",'基本情報入力シート'!C672)</f>
        <v/>
      </c>
      <c r="C647" s="40"/>
      <c r="D647" s="40"/>
      <c r="E647" s="40"/>
      <c r="F647" s="40"/>
      <c r="G647" s="40"/>
      <c r="H647" s="40"/>
      <c r="I647" s="56"/>
      <c r="J647" s="647" t="str">
        <f>IF('基本情報入力シート'!M672="","",'基本情報入力シート'!M672)</f>
        <v/>
      </c>
      <c r="K647" s="647" t="str">
        <f>IF('基本情報入力シート'!R672="","",'基本情報入力シート'!R672)</f>
        <v/>
      </c>
      <c r="L647" s="647" t="str">
        <f>IF('基本情報入力シート'!W672="","",'基本情報入力シート'!W672)</f>
        <v/>
      </c>
      <c r="M647" s="647" t="str">
        <f>IF('基本情報入力シート'!X672="","",'基本情報入力シート'!X672)</f>
        <v/>
      </c>
      <c r="N647" s="648" t="str">
        <f>IF('基本情報入力シート'!Y672="","",'基本情報入力シート'!Y672)</f>
        <v/>
      </c>
      <c r="O647" s="649"/>
      <c r="P647" s="650"/>
      <c r="Q647" s="651"/>
      <c r="R647" s="56"/>
      <c r="S647" s="652" t="str">
        <f>IFERROR(ROUNDDOWN(Q647*VLOOKUP(N647,'【参考】数式用'!$AR$2:$AW$50,MATCH(P647,'【参考】数式用'!$AT$4:$AW$4)+2,FALSE)*0.5, 0), "")</f>
        <v/>
      </c>
      <c r="T647" s="653"/>
      <c r="U647" s="654" t="str">
        <f>IFERROR(IF(AG647&lt;&gt;"",Q647*VLOOKUP(N647,'【参考】数式用'!$AG$2:$AL$50,MATCH(P647,'【参考】数式用'!$AI$4:$AL$4,0)+2,0), ""), "")</f>
        <v/>
      </c>
      <c r="V647" s="655"/>
      <c r="W647" s="656"/>
      <c r="X647" s="41"/>
      <c r="Y647" s="657"/>
      <c r="Z647" s="658"/>
      <c r="AA647" s="654" t="str">
        <f>IFERROR(IF(Y647="ー", "", ROUNDDOWN(Z647*VLOOKUP(N647,'【参考】数式用'!$AR$2:$AW$50,MATCH(Y647,'【参考】数式用'!$AT$4:$AW$4)+2,FALSE)*0.5, 0)), "")</f>
        <v/>
      </c>
      <c r="AB647" s="659"/>
      <c r="AC647" s="651" t="str">
        <f>IFERROR(IF(AG647&lt;&gt;"",Z647*VLOOKUP(N647,'【参考】数式用'!$AG$2:$AL$50,MATCH(Y647,'【参考】数式用'!$AI$4:$AL$4,0)+2,0), ""), "")</f>
        <v/>
      </c>
      <c r="AD647" s="56"/>
      <c r="AE647" s="660"/>
      <c r="AF647" s="661"/>
      <c r="AG647" s="618" t="str">
        <f>IFERROR(VLOOKUP(O647, '【参考】数式用'!$AY$5:$AY$13, 1, FALSE), "")</f>
        <v/>
      </c>
      <c r="AH647" s="619" t="str">
        <f>IFERROR(VLOOKUP(N647, '【参考】数式用'!$BA$2:$BB$50, 2, FALSE), "")</f>
        <v/>
      </c>
      <c r="AI647" s="620" t="str">
        <f t="shared" si="1"/>
        <v/>
      </c>
      <c r="AJ647" s="621" t="str">
        <f t="shared" si="2"/>
        <v/>
      </c>
      <c r="AK647" s="622"/>
      <c r="AL647" s="622"/>
      <c r="AM647" s="514"/>
      <c r="AN647" s="514"/>
      <c r="AO647" s="514"/>
      <c r="AP647" s="514"/>
      <c r="AQ647" s="514"/>
      <c r="AR647" s="514"/>
      <c r="AS647" s="514"/>
      <c r="AT647" s="514"/>
      <c r="AU647" s="2"/>
      <c r="AV647" s="2"/>
      <c r="AW647" s="2"/>
      <c r="AX647" s="2"/>
      <c r="AY647" s="2"/>
      <c r="AZ647" s="2"/>
    </row>
    <row r="648" ht="30.0" customHeight="1">
      <c r="A648" s="645">
        <v>635.0</v>
      </c>
      <c r="B648" s="646" t="str">
        <f>IF('基本情報入力シート'!C673="","",'基本情報入力シート'!C673)</f>
        <v/>
      </c>
      <c r="C648" s="40"/>
      <c r="D648" s="40"/>
      <c r="E648" s="40"/>
      <c r="F648" s="40"/>
      <c r="G648" s="40"/>
      <c r="H648" s="40"/>
      <c r="I648" s="56"/>
      <c r="J648" s="647" t="str">
        <f>IF('基本情報入力シート'!M673="","",'基本情報入力シート'!M673)</f>
        <v/>
      </c>
      <c r="K648" s="647" t="str">
        <f>IF('基本情報入力シート'!R673="","",'基本情報入力シート'!R673)</f>
        <v/>
      </c>
      <c r="L648" s="647" t="str">
        <f>IF('基本情報入力シート'!W673="","",'基本情報入力シート'!W673)</f>
        <v/>
      </c>
      <c r="M648" s="647" t="str">
        <f>IF('基本情報入力シート'!X673="","",'基本情報入力シート'!X673)</f>
        <v/>
      </c>
      <c r="N648" s="648" t="str">
        <f>IF('基本情報入力シート'!Y673="","",'基本情報入力シート'!Y673)</f>
        <v/>
      </c>
      <c r="O648" s="649"/>
      <c r="P648" s="650"/>
      <c r="Q648" s="651"/>
      <c r="R648" s="56"/>
      <c r="S648" s="652" t="str">
        <f>IFERROR(ROUNDDOWN(Q648*VLOOKUP(N648,'【参考】数式用'!$AR$2:$AW$50,MATCH(P648,'【参考】数式用'!$AT$4:$AW$4)+2,FALSE)*0.5, 0), "")</f>
        <v/>
      </c>
      <c r="T648" s="653"/>
      <c r="U648" s="654" t="str">
        <f>IFERROR(IF(AG648&lt;&gt;"",Q648*VLOOKUP(N648,'【参考】数式用'!$AG$2:$AL$50,MATCH(P648,'【参考】数式用'!$AI$4:$AL$4,0)+2,0), ""), "")</f>
        <v/>
      </c>
      <c r="V648" s="655"/>
      <c r="W648" s="656"/>
      <c r="X648" s="41"/>
      <c r="Y648" s="657"/>
      <c r="Z648" s="658"/>
      <c r="AA648" s="654" t="str">
        <f>IFERROR(IF(Y648="ー", "", ROUNDDOWN(Z648*VLOOKUP(N648,'【参考】数式用'!$AR$2:$AW$50,MATCH(Y648,'【参考】数式用'!$AT$4:$AW$4)+2,FALSE)*0.5, 0)), "")</f>
        <v/>
      </c>
      <c r="AB648" s="659"/>
      <c r="AC648" s="651" t="str">
        <f>IFERROR(IF(AG648&lt;&gt;"",Z648*VLOOKUP(N648,'【参考】数式用'!$AG$2:$AL$50,MATCH(Y648,'【参考】数式用'!$AI$4:$AL$4,0)+2,0), ""), "")</f>
        <v/>
      </c>
      <c r="AD648" s="56"/>
      <c r="AE648" s="660"/>
      <c r="AF648" s="661"/>
      <c r="AG648" s="618" t="str">
        <f>IFERROR(VLOOKUP(O648, '【参考】数式用'!$AY$5:$AY$13, 1, FALSE), "")</f>
        <v/>
      </c>
      <c r="AH648" s="619" t="str">
        <f>IFERROR(VLOOKUP(N648, '【参考】数式用'!$BA$2:$BB$50, 2, FALSE), "")</f>
        <v/>
      </c>
      <c r="AI648" s="620" t="str">
        <f t="shared" si="1"/>
        <v/>
      </c>
      <c r="AJ648" s="621" t="str">
        <f t="shared" si="2"/>
        <v/>
      </c>
      <c r="AK648" s="622"/>
      <c r="AL648" s="622"/>
      <c r="AM648" s="514"/>
      <c r="AN648" s="514"/>
      <c r="AO648" s="514"/>
      <c r="AP648" s="514"/>
      <c r="AQ648" s="514"/>
      <c r="AR648" s="514"/>
      <c r="AS648" s="514"/>
      <c r="AT648" s="514"/>
      <c r="AU648" s="2"/>
      <c r="AV648" s="2"/>
      <c r="AW648" s="2"/>
      <c r="AX648" s="2"/>
      <c r="AY648" s="2"/>
      <c r="AZ648" s="2"/>
    </row>
    <row r="649" ht="30.0" customHeight="1">
      <c r="A649" s="645">
        <v>636.0</v>
      </c>
      <c r="B649" s="646" t="str">
        <f>IF('基本情報入力シート'!C674="","",'基本情報入力シート'!C674)</f>
        <v/>
      </c>
      <c r="C649" s="40"/>
      <c r="D649" s="40"/>
      <c r="E649" s="40"/>
      <c r="F649" s="40"/>
      <c r="G649" s="40"/>
      <c r="H649" s="40"/>
      <c r="I649" s="56"/>
      <c r="J649" s="647" t="str">
        <f>IF('基本情報入力シート'!M674="","",'基本情報入力シート'!M674)</f>
        <v/>
      </c>
      <c r="K649" s="647" t="str">
        <f>IF('基本情報入力シート'!R674="","",'基本情報入力シート'!R674)</f>
        <v/>
      </c>
      <c r="L649" s="647" t="str">
        <f>IF('基本情報入力シート'!W674="","",'基本情報入力シート'!W674)</f>
        <v/>
      </c>
      <c r="M649" s="647" t="str">
        <f>IF('基本情報入力シート'!X674="","",'基本情報入力シート'!X674)</f>
        <v/>
      </c>
      <c r="N649" s="648" t="str">
        <f>IF('基本情報入力シート'!Y674="","",'基本情報入力シート'!Y674)</f>
        <v/>
      </c>
      <c r="O649" s="649"/>
      <c r="P649" s="650"/>
      <c r="Q649" s="651"/>
      <c r="R649" s="56"/>
      <c r="S649" s="652" t="str">
        <f>IFERROR(ROUNDDOWN(Q649*VLOOKUP(N649,'【参考】数式用'!$AR$2:$AW$50,MATCH(P649,'【参考】数式用'!$AT$4:$AW$4)+2,FALSE)*0.5, 0), "")</f>
        <v/>
      </c>
      <c r="T649" s="653"/>
      <c r="U649" s="654" t="str">
        <f>IFERROR(IF(AG649&lt;&gt;"",Q649*VLOOKUP(N649,'【参考】数式用'!$AG$2:$AL$50,MATCH(P649,'【参考】数式用'!$AI$4:$AL$4,0)+2,0), ""), "")</f>
        <v/>
      </c>
      <c r="V649" s="655"/>
      <c r="W649" s="656"/>
      <c r="X649" s="41"/>
      <c r="Y649" s="657"/>
      <c r="Z649" s="658"/>
      <c r="AA649" s="654" t="str">
        <f>IFERROR(IF(Y649="ー", "", ROUNDDOWN(Z649*VLOOKUP(N649,'【参考】数式用'!$AR$2:$AW$50,MATCH(Y649,'【参考】数式用'!$AT$4:$AW$4)+2,FALSE)*0.5, 0)), "")</f>
        <v/>
      </c>
      <c r="AB649" s="659"/>
      <c r="AC649" s="651" t="str">
        <f>IFERROR(IF(AG649&lt;&gt;"",Z649*VLOOKUP(N649,'【参考】数式用'!$AG$2:$AL$50,MATCH(Y649,'【参考】数式用'!$AI$4:$AL$4,0)+2,0), ""), "")</f>
        <v/>
      </c>
      <c r="AD649" s="56"/>
      <c r="AE649" s="660"/>
      <c r="AF649" s="661"/>
      <c r="AG649" s="618" t="str">
        <f>IFERROR(VLOOKUP(O649, '【参考】数式用'!$AY$5:$AY$13, 1, FALSE), "")</f>
        <v/>
      </c>
      <c r="AH649" s="619" t="str">
        <f>IFERROR(VLOOKUP(N649, '【参考】数式用'!$BA$2:$BB$50, 2, FALSE), "")</f>
        <v/>
      </c>
      <c r="AI649" s="620" t="str">
        <f t="shared" si="1"/>
        <v/>
      </c>
      <c r="AJ649" s="621" t="str">
        <f t="shared" si="2"/>
        <v/>
      </c>
      <c r="AK649" s="622"/>
      <c r="AL649" s="622"/>
      <c r="AM649" s="514"/>
      <c r="AN649" s="514"/>
      <c r="AO649" s="514"/>
      <c r="AP649" s="514"/>
      <c r="AQ649" s="514"/>
      <c r="AR649" s="514"/>
      <c r="AS649" s="514"/>
      <c r="AT649" s="514"/>
      <c r="AU649" s="2"/>
      <c r="AV649" s="2"/>
      <c r="AW649" s="2"/>
      <c r="AX649" s="2"/>
      <c r="AY649" s="2"/>
      <c r="AZ649" s="2"/>
    </row>
    <row r="650" ht="30.0" customHeight="1">
      <c r="A650" s="645">
        <v>637.0</v>
      </c>
      <c r="B650" s="646" t="str">
        <f>IF('基本情報入力シート'!C675="","",'基本情報入力シート'!C675)</f>
        <v/>
      </c>
      <c r="C650" s="40"/>
      <c r="D650" s="40"/>
      <c r="E650" s="40"/>
      <c r="F650" s="40"/>
      <c r="G650" s="40"/>
      <c r="H650" s="40"/>
      <c r="I650" s="56"/>
      <c r="J650" s="647" t="str">
        <f>IF('基本情報入力シート'!M675="","",'基本情報入力シート'!M675)</f>
        <v/>
      </c>
      <c r="K650" s="647" t="str">
        <f>IF('基本情報入力シート'!R675="","",'基本情報入力シート'!R675)</f>
        <v/>
      </c>
      <c r="L650" s="647" t="str">
        <f>IF('基本情報入力シート'!W675="","",'基本情報入力シート'!W675)</f>
        <v/>
      </c>
      <c r="M650" s="647" t="str">
        <f>IF('基本情報入力シート'!X675="","",'基本情報入力シート'!X675)</f>
        <v/>
      </c>
      <c r="N650" s="648" t="str">
        <f>IF('基本情報入力シート'!Y675="","",'基本情報入力シート'!Y675)</f>
        <v/>
      </c>
      <c r="O650" s="649"/>
      <c r="P650" s="650"/>
      <c r="Q650" s="651"/>
      <c r="R650" s="56"/>
      <c r="S650" s="652" t="str">
        <f>IFERROR(ROUNDDOWN(Q650*VLOOKUP(N650,'【参考】数式用'!$AR$2:$AW$50,MATCH(P650,'【参考】数式用'!$AT$4:$AW$4)+2,FALSE)*0.5, 0), "")</f>
        <v/>
      </c>
      <c r="T650" s="653"/>
      <c r="U650" s="654" t="str">
        <f>IFERROR(IF(AG650&lt;&gt;"",Q650*VLOOKUP(N650,'【参考】数式用'!$AG$2:$AL$50,MATCH(P650,'【参考】数式用'!$AI$4:$AL$4,0)+2,0), ""), "")</f>
        <v/>
      </c>
      <c r="V650" s="655"/>
      <c r="W650" s="656"/>
      <c r="X650" s="41"/>
      <c r="Y650" s="657"/>
      <c r="Z650" s="658"/>
      <c r="AA650" s="654" t="str">
        <f>IFERROR(IF(Y650="ー", "", ROUNDDOWN(Z650*VLOOKUP(N650,'【参考】数式用'!$AR$2:$AW$50,MATCH(Y650,'【参考】数式用'!$AT$4:$AW$4)+2,FALSE)*0.5, 0)), "")</f>
        <v/>
      </c>
      <c r="AB650" s="659"/>
      <c r="AC650" s="651" t="str">
        <f>IFERROR(IF(AG650&lt;&gt;"",Z650*VLOOKUP(N650,'【参考】数式用'!$AG$2:$AL$50,MATCH(Y650,'【参考】数式用'!$AI$4:$AL$4,0)+2,0), ""), "")</f>
        <v/>
      </c>
      <c r="AD650" s="56"/>
      <c r="AE650" s="660"/>
      <c r="AF650" s="661"/>
      <c r="AG650" s="618" t="str">
        <f>IFERROR(VLOOKUP(O650, '【参考】数式用'!$AY$5:$AY$13, 1, FALSE), "")</f>
        <v/>
      </c>
      <c r="AH650" s="619" t="str">
        <f>IFERROR(VLOOKUP(N650, '【参考】数式用'!$BA$2:$BB$50, 2, FALSE), "")</f>
        <v/>
      </c>
      <c r="AI650" s="620" t="str">
        <f t="shared" si="1"/>
        <v/>
      </c>
      <c r="AJ650" s="621" t="str">
        <f t="shared" si="2"/>
        <v/>
      </c>
      <c r="AK650" s="622"/>
      <c r="AL650" s="622"/>
      <c r="AM650" s="514"/>
      <c r="AN650" s="514"/>
      <c r="AO650" s="514"/>
      <c r="AP650" s="514"/>
      <c r="AQ650" s="514"/>
      <c r="AR650" s="514"/>
      <c r="AS650" s="514"/>
      <c r="AT650" s="514"/>
      <c r="AU650" s="2"/>
      <c r="AV650" s="2"/>
      <c r="AW650" s="2"/>
      <c r="AX650" s="2"/>
      <c r="AY650" s="2"/>
      <c r="AZ650" s="2"/>
    </row>
    <row r="651" ht="30.0" customHeight="1">
      <c r="A651" s="645">
        <v>638.0</v>
      </c>
      <c r="B651" s="646" t="str">
        <f>IF('基本情報入力シート'!C676="","",'基本情報入力シート'!C676)</f>
        <v/>
      </c>
      <c r="C651" s="40"/>
      <c r="D651" s="40"/>
      <c r="E651" s="40"/>
      <c r="F651" s="40"/>
      <c r="G651" s="40"/>
      <c r="H651" s="40"/>
      <c r="I651" s="56"/>
      <c r="J651" s="647" t="str">
        <f>IF('基本情報入力シート'!M676="","",'基本情報入力シート'!M676)</f>
        <v/>
      </c>
      <c r="K651" s="647" t="str">
        <f>IF('基本情報入力シート'!R676="","",'基本情報入力シート'!R676)</f>
        <v/>
      </c>
      <c r="L651" s="647" t="str">
        <f>IF('基本情報入力シート'!W676="","",'基本情報入力シート'!W676)</f>
        <v/>
      </c>
      <c r="M651" s="647" t="str">
        <f>IF('基本情報入力シート'!X676="","",'基本情報入力シート'!X676)</f>
        <v/>
      </c>
      <c r="N651" s="648" t="str">
        <f>IF('基本情報入力シート'!Y676="","",'基本情報入力シート'!Y676)</f>
        <v/>
      </c>
      <c r="O651" s="649"/>
      <c r="P651" s="650"/>
      <c r="Q651" s="651"/>
      <c r="R651" s="56"/>
      <c r="S651" s="652" t="str">
        <f>IFERROR(ROUNDDOWN(Q651*VLOOKUP(N651,'【参考】数式用'!$AR$2:$AW$50,MATCH(P651,'【参考】数式用'!$AT$4:$AW$4)+2,FALSE)*0.5, 0), "")</f>
        <v/>
      </c>
      <c r="T651" s="653"/>
      <c r="U651" s="654" t="str">
        <f>IFERROR(IF(AG651&lt;&gt;"",Q651*VLOOKUP(N651,'【参考】数式用'!$AG$2:$AL$50,MATCH(P651,'【参考】数式用'!$AI$4:$AL$4,0)+2,0), ""), "")</f>
        <v/>
      </c>
      <c r="V651" s="655"/>
      <c r="W651" s="656"/>
      <c r="X651" s="41"/>
      <c r="Y651" s="657"/>
      <c r="Z651" s="658"/>
      <c r="AA651" s="654" t="str">
        <f>IFERROR(IF(Y651="ー", "", ROUNDDOWN(Z651*VLOOKUP(N651,'【参考】数式用'!$AR$2:$AW$50,MATCH(Y651,'【参考】数式用'!$AT$4:$AW$4)+2,FALSE)*0.5, 0)), "")</f>
        <v/>
      </c>
      <c r="AB651" s="659"/>
      <c r="AC651" s="651" t="str">
        <f>IFERROR(IF(AG651&lt;&gt;"",Z651*VLOOKUP(N651,'【参考】数式用'!$AG$2:$AL$50,MATCH(Y651,'【参考】数式用'!$AI$4:$AL$4,0)+2,0), ""), "")</f>
        <v/>
      </c>
      <c r="AD651" s="56"/>
      <c r="AE651" s="660"/>
      <c r="AF651" s="661"/>
      <c r="AG651" s="618" t="str">
        <f>IFERROR(VLOOKUP(O651, '【参考】数式用'!$AY$5:$AY$13, 1, FALSE), "")</f>
        <v/>
      </c>
      <c r="AH651" s="619" t="str">
        <f>IFERROR(VLOOKUP(N651, '【参考】数式用'!$BA$2:$BB$50, 2, FALSE), "")</f>
        <v/>
      </c>
      <c r="AI651" s="620" t="str">
        <f t="shared" si="1"/>
        <v/>
      </c>
      <c r="AJ651" s="621" t="str">
        <f t="shared" si="2"/>
        <v/>
      </c>
      <c r="AK651" s="622"/>
      <c r="AL651" s="622"/>
      <c r="AM651" s="514"/>
      <c r="AN651" s="514"/>
      <c r="AO651" s="514"/>
      <c r="AP651" s="514"/>
      <c r="AQ651" s="514"/>
      <c r="AR651" s="514"/>
      <c r="AS651" s="514"/>
      <c r="AT651" s="514"/>
      <c r="AU651" s="2"/>
      <c r="AV651" s="2"/>
      <c r="AW651" s="2"/>
      <c r="AX651" s="2"/>
      <c r="AY651" s="2"/>
      <c r="AZ651" s="2"/>
    </row>
    <row r="652" ht="30.0" customHeight="1">
      <c r="A652" s="645">
        <v>639.0</v>
      </c>
      <c r="B652" s="646" t="str">
        <f>IF('基本情報入力シート'!C677="","",'基本情報入力シート'!C677)</f>
        <v/>
      </c>
      <c r="C652" s="40"/>
      <c r="D652" s="40"/>
      <c r="E652" s="40"/>
      <c r="F652" s="40"/>
      <c r="G652" s="40"/>
      <c r="H652" s="40"/>
      <c r="I652" s="56"/>
      <c r="J652" s="647" t="str">
        <f>IF('基本情報入力シート'!M677="","",'基本情報入力シート'!M677)</f>
        <v/>
      </c>
      <c r="K652" s="647" t="str">
        <f>IF('基本情報入力シート'!R677="","",'基本情報入力シート'!R677)</f>
        <v/>
      </c>
      <c r="L652" s="647" t="str">
        <f>IF('基本情報入力シート'!W677="","",'基本情報入力シート'!W677)</f>
        <v/>
      </c>
      <c r="M652" s="647" t="str">
        <f>IF('基本情報入力シート'!X677="","",'基本情報入力シート'!X677)</f>
        <v/>
      </c>
      <c r="N652" s="648" t="str">
        <f>IF('基本情報入力シート'!Y677="","",'基本情報入力シート'!Y677)</f>
        <v/>
      </c>
      <c r="O652" s="649"/>
      <c r="P652" s="650"/>
      <c r="Q652" s="651"/>
      <c r="R652" s="56"/>
      <c r="S652" s="652" t="str">
        <f>IFERROR(ROUNDDOWN(Q652*VLOOKUP(N652,'【参考】数式用'!$AR$2:$AW$50,MATCH(P652,'【参考】数式用'!$AT$4:$AW$4)+2,FALSE)*0.5, 0), "")</f>
        <v/>
      </c>
      <c r="T652" s="653"/>
      <c r="U652" s="654" t="str">
        <f>IFERROR(IF(AG652&lt;&gt;"",Q652*VLOOKUP(N652,'【参考】数式用'!$AG$2:$AL$50,MATCH(P652,'【参考】数式用'!$AI$4:$AL$4,0)+2,0), ""), "")</f>
        <v/>
      </c>
      <c r="V652" s="655"/>
      <c r="W652" s="656"/>
      <c r="X652" s="41"/>
      <c r="Y652" s="657"/>
      <c r="Z652" s="658"/>
      <c r="AA652" s="654" t="str">
        <f>IFERROR(IF(Y652="ー", "", ROUNDDOWN(Z652*VLOOKUP(N652,'【参考】数式用'!$AR$2:$AW$50,MATCH(Y652,'【参考】数式用'!$AT$4:$AW$4)+2,FALSE)*0.5, 0)), "")</f>
        <v/>
      </c>
      <c r="AB652" s="659"/>
      <c r="AC652" s="651" t="str">
        <f>IFERROR(IF(AG652&lt;&gt;"",Z652*VLOOKUP(N652,'【参考】数式用'!$AG$2:$AL$50,MATCH(Y652,'【参考】数式用'!$AI$4:$AL$4,0)+2,0), ""), "")</f>
        <v/>
      </c>
      <c r="AD652" s="56"/>
      <c r="AE652" s="660"/>
      <c r="AF652" s="661"/>
      <c r="AG652" s="618" t="str">
        <f>IFERROR(VLOOKUP(O652, '【参考】数式用'!$AY$5:$AY$13, 1, FALSE), "")</f>
        <v/>
      </c>
      <c r="AH652" s="619" t="str">
        <f>IFERROR(VLOOKUP(N652, '【参考】数式用'!$BA$2:$BB$50, 2, FALSE), "")</f>
        <v/>
      </c>
      <c r="AI652" s="620" t="str">
        <f t="shared" si="1"/>
        <v/>
      </c>
      <c r="AJ652" s="621" t="str">
        <f t="shared" si="2"/>
        <v/>
      </c>
      <c r="AK652" s="622"/>
      <c r="AL652" s="622"/>
      <c r="AM652" s="514"/>
      <c r="AN652" s="514"/>
      <c r="AO652" s="514"/>
      <c r="AP652" s="514"/>
      <c r="AQ652" s="514"/>
      <c r="AR652" s="514"/>
      <c r="AS652" s="514"/>
      <c r="AT652" s="514"/>
      <c r="AU652" s="2"/>
      <c r="AV652" s="2"/>
      <c r="AW652" s="2"/>
      <c r="AX652" s="2"/>
      <c r="AY652" s="2"/>
      <c r="AZ652" s="2"/>
    </row>
    <row r="653" ht="30.0" customHeight="1">
      <c r="A653" s="645">
        <v>640.0</v>
      </c>
      <c r="B653" s="646" t="str">
        <f>IF('基本情報入力シート'!C678="","",'基本情報入力シート'!C678)</f>
        <v/>
      </c>
      <c r="C653" s="40"/>
      <c r="D653" s="40"/>
      <c r="E653" s="40"/>
      <c r="F653" s="40"/>
      <c r="G653" s="40"/>
      <c r="H653" s="40"/>
      <c r="I653" s="56"/>
      <c r="J653" s="647" t="str">
        <f>IF('基本情報入力シート'!M678="","",'基本情報入力シート'!M678)</f>
        <v/>
      </c>
      <c r="K653" s="647" t="str">
        <f>IF('基本情報入力シート'!R678="","",'基本情報入力シート'!R678)</f>
        <v/>
      </c>
      <c r="L653" s="647" t="str">
        <f>IF('基本情報入力シート'!W678="","",'基本情報入力シート'!W678)</f>
        <v/>
      </c>
      <c r="M653" s="647" t="str">
        <f>IF('基本情報入力シート'!X678="","",'基本情報入力シート'!X678)</f>
        <v/>
      </c>
      <c r="N653" s="648" t="str">
        <f>IF('基本情報入力シート'!Y678="","",'基本情報入力シート'!Y678)</f>
        <v/>
      </c>
      <c r="O653" s="649"/>
      <c r="P653" s="650"/>
      <c r="Q653" s="651"/>
      <c r="R653" s="56"/>
      <c r="S653" s="652" t="str">
        <f>IFERROR(ROUNDDOWN(Q653*VLOOKUP(N653,'【参考】数式用'!$AR$2:$AW$50,MATCH(P653,'【参考】数式用'!$AT$4:$AW$4)+2,FALSE)*0.5, 0), "")</f>
        <v/>
      </c>
      <c r="T653" s="653"/>
      <c r="U653" s="654" t="str">
        <f>IFERROR(IF(AG653&lt;&gt;"",Q653*VLOOKUP(N653,'【参考】数式用'!$AG$2:$AL$50,MATCH(P653,'【参考】数式用'!$AI$4:$AL$4,0)+2,0), ""), "")</f>
        <v/>
      </c>
      <c r="V653" s="655"/>
      <c r="W653" s="656"/>
      <c r="X653" s="41"/>
      <c r="Y653" s="657"/>
      <c r="Z653" s="658"/>
      <c r="AA653" s="654" t="str">
        <f>IFERROR(IF(Y653="ー", "", ROUNDDOWN(Z653*VLOOKUP(N653,'【参考】数式用'!$AR$2:$AW$50,MATCH(Y653,'【参考】数式用'!$AT$4:$AW$4)+2,FALSE)*0.5, 0)), "")</f>
        <v/>
      </c>
      <c r="AB653" s="659"/>
      <c r="AC653" s="651" t="str">
        <f>IFERROR(IF(AG653&lt;&gt;"",Z653*VLOOKUP(N653,'【参考】数式用'!$AG$2:$AL$50,MATCH(Y653,'【参考】数式用'!$AI$4:$AL$4,0)+2,0), ""), "")</f>
        <v/>
      </c>
      <c r="AD653" s="56"/>
      <c r="AE653" s="660"/>
      <c r="AF653" s="661"/>
      <c r="AG653" s="618" t="str">
        <f>IFERROR(VLOOKUP(O653, '【参考】数式用'!$AY$5:$AY$13, 1, FALSE), "")</f>
        <v/>
      </c>
      <c r="AH653" s="619" t="str">
        <f>IFERROR(VLOOKUP(N653, '【参考】数式用'!$BA$2:$BB$50, 2, FALSE), "")</f>
        <v/>
      </c>
      <c r="AI653" s="620" t="str">
        <f t="shared" si="1"/>
        <v/>
      </c>
      <c r="AJ653" s="621" t="str">
        <f t="shared" si="2"/>
        <v/>
      </c>
      <c r="AK653" s="622"/>
      <c r="AL653" s="622"/>
      <c r="AM653" s="514"/>
      <c r="AN653" s="514"/>
      <c r="AO653" s="514"/>
      <c r="AP653" s="514"/>
      <c r="AQ653" s="514"/>
      <c r="AR653" s="514"/>
      <c r="AS653" s="514"/>
      <c r="AT653" s="514"/>
      <c r="AU653" s="2"/>
      <c r="AV653" s="2"/>
      <c r="AW653" s="2"/>
      <c r="AX653" s="2"/>
      <c r="AY653" s="2"/>
      <c r="AZ653" s="2"/>
    </row>
    <row r="654" ht="30.0" customHeight="1">
      <c r="A654" s="645">
        <v>641.0</v>
      </c>
      <c r="B654" s="646" t="str">
        <f>IF('基本情報入力シート'!C679="","",'基本情報入力シート'!C679)</f>
        <v/>
      </c>
      <c r="C654" s="40"/>
      <c r="D654" s="40"/>
      <c r="E654" s="40"/>
      <c r="F654" s="40"/>
      <c r="G654" s="40"/>
      <c r="H654" s="40"/>
      <c r="I654" s="56"/>
      <c r="J654" s="647" t="str">
        <f>IF('基本情報入力シート'!M679="","",'基本情報入力シート'!M679)</f>
        <v/>
      </c>
      <c r="K654" s="647" t="str">
        <f>IF('基本情報入力シート'!R679="","",'基本情報入力シート'!R679)</f>
        <v/>
      </c>
      <c r="L654" s="647" t="str">
        <f>IF('基本情報入力シート'!W679="","",'基本情報入力シート'!W679)</f>
        <v/>
      </c>
      <c r="M654" s="647" t="str">
        <f>IF('基本情報入力シート'!X679="","",'基本情報入力シート'!X679)</f>
        <v/>
      </c>
      <c r="N654" s="648" t="str">
        <f>IF('基本情報入力シート'!Y679="","",'基本情報入力シート'!Y679)</f>
        <v/>
      </c>
      <c r="O654" s="649"/>
      <c r="P654" s="650"/>
      <c r="Q654" s="651"/>
      <c r="R654" s="56"/>
      <c r="S654" s="652" t="str">
        <f>IFERROR(ROUNDDOWN(Q654*VLOOKUP(N654,'【参考】数式用'!$AR$2:$AW$50,MATCH(P654,'【参考】数式用'!$AT$4:$AW$4)+2,FALSE)*0.5, 0), "")</f>
        <v/>
      </c>
      <c r="T654" s="653"/>
      <c r="U654" s="654" t="str">
        <f>IFERROR(IF(AG654&lt;&gt;"",Q654*VLOOKUP(N654,'【参考】数式用'!$AG$2:$AL$50,MATCH(P654,'【参考】数式用'!$AI$4:$AL$4,0)+2,0), ""), "")</f>
        <v/>
      </c>
      <c r="V654" s="655"/>
      <c r="W654" s="656"/>
      <c r="X654" s="41"/>
      <c r="Y654" s="657"/>
      <c r="Z654" s="658"/>
      <c r="AA654" s="654" t="str">
        <f>IFERROR(IF(Y654="ー", "", ROUNDDOWN(Z654*VLOOKUP(N654,'【参考】数式用'!$AR$2:$AW$50,MATCH(Y654,'【参考】数式用'!$AT$4:$AW$4)+2,FALSE)*0.5, 0)), "")</f>
        <v/>
      </c>
      <c r="AB654" s="659"/>
      <c r="AC654" s="651" t="str">
        <f>IFERROR(IF(AG654&lt;&gt;"",Z654*VLOOKUP(N654,'【参考】数式用'!$AG$2:$AL$50,MATCH(Y654,'【参考】数式用'!$AI$4:$AL$4,0)+2,0), ""), "")</f>
        <v/>
      </c>
      <c r="AD654" s="56"/>
      <c r="AE654" s="660"/>
      <c r="AF654" s="661"/>
      <c r="AG654" s="618" t="str">
        <f>IFERROR(VLOOKUP(O654, '【参考】数式用'!$AY$5:$AY$13, 1, FALSE), "")</f>
        <v/>
      </c>
      <c r="AH654" s="619" t="str">
        <f>IFERROR(VLOOKUP(N654, '【参考】数式用'!$BA$2:$BB$50, 2, FALSE), "")</f>
        <v/>
      </c>
      <c r="AI654" s="620" t="str">
        <f t="shared" si="1"/>
        <v/>
      </c>
      <c r="AJ654" s="621" t="str">
        <f t="shared" si="2"/>
        <v/>
      </c>
      <c r="AK654" s="622"/>
      <c r="AL654" s="622"/>
      <c r="AM654" s="514"/>
      <c r="AN654" s="514"/>
      <c r="AO654" s="514"/>
      <c r="AP654" s="514"/>
      <c r="AQ654" s="514"/>
      <c r="AR654" s="514"/>
      <c r="AS654" s="514"/>
      <c r="AT654" s="514"/>
      <c r="AU654" s="2"/>
      <c r="AV654" s="2"/>
      <c r="AW654" s="2"/>
      <c r="AX654" s="2"/>
      <c r="AY654" s="2"/>
      <c r="AZ654" s="2"/>
    </row>
    <row r="655" ht="30.0" customHeight="1">
      <c r="A655" s="645">
        <v>642.0</v>
      </c>
      <c r="B655" s="646" t="str">
        <f>IF('基本情報入力シート'!C680="","",'基本情報入力シート'!C680)</f>
        <v/>
      </c>
      <c r="C655" s="40"/>
      <c r="D655" s="40"/>
      <c r="E655" s="40"/>
      <c r="F655" s="40"/>
      <c r="G655" s="40"/>
      <c r="H655" s="40"/>
      <c r="I655" s="56"/>
      <c r="J655" s="647" t="str">
        <f>IF('基本情報入力シート'!M680="","",'基本情報入力シート'!M680)</f>
        <v/>
      </c>
      <c r="K655" s="647" t="str">
        <f>IF('基本情報入力シート'!R680="","",'基本情報入力シート'!R680)</f>
        <v/>
      </c>
      <c r="L655" s="647" t="str">
        <f>IF('基本情報入力シート'!W680="","",'基本情報入力シート'!W680)</f>
        <v/>
      </c>
      <c r="M655" s="647" t="str">
        <f>IF('基本情報入力シート'!X680="","",'基本情報入力シート'!X680)</f>
        <v/>
      </c>
      <c r="N655" s="648" t="str">
        <f>IF('基本情報入力シート'!Y680="","",'基本情報入力シート'!Y680)</f>
        <v/>
      </c>
      <c r="O655" s="649"/>
      <c r="P655" s="650"/>
      <c r="Q655" s="651"/>
      <c r="R655" s="56"/>
      <c r="S655" s="652" t="str">
        <f>IFERROR(ROUNDDOWN(Q655*VLOOKUP(N655,'【参考】数式用'!$AR$2:$AW$50,MATCH(P655,'【参考】数式用'!$AT$4:$AW$4)+2,FALSE)*0.5, 0), "")</f>
        <v/>
      </c>
      <c r="T655" s="653"/>
      <c r="U655" s="654" t="str">
        <f>IFERROR(IF(AG655&lt;&gt;"",Q655*VLOOKUP(N655,'【参考】数式用'!$AG$2:$AL$50,MATCH(P655,'【参考】数式用'!$AI$4:$AL$4,0)+2,0), ""), "")</f>
        <v/>
      </c>
      <c r="V655" s="655"/>
      <c r="W655" s="656"/>
      <c r="X655" s="41"/>
      <c r="Y655" s="657"/>
      <c r="Z655" s="658"/>
      <c r="AA655" s="654" t="str">
        <f>IFERROR(IF(Y655="ー", "", ROUNDDOWN(Z655*VLOOKUP(N655,'【参考】数式用'!$AR$2:$AW$50,MATCH(Y655,'【参考】数式用'!$AT$4:$AW$4)+2,FALSE)*0.5, 0)), "")</f>
        <v/>
      </c>
      <c r="AB655" s="659"/>
      <c r="AC655" s="651" t="str">
        <f>IFERROR(IF(AG655&lt;&gt;"",Z655*VLOOKUP(N655,'【参考】数式用'!$AG$2:$AL$50,MATCH(Y655,'【参考】数式用'!$AI$4:$AL$4,0)+2,0), ""), "")</f>
        <v/>
      </c>
      <c r="AD655" s="56"/>
      <c r="AE655" s="660"/>
      <c r="AF655" s="661"/>
      <c r="AG655" s="618" t="str">
        <f>IFERROR(VLOOKUP(O655, '【参考】数式用'!$AY$5:$AY$13, 1, FALSE), "")</f>
        <v/>
      </c>
      <c r="AH655" s="619" t="str">
        <f>IFERROR(VLOOKUP(N655, '【参考】数式用'!$BA$2:$BB$50, 2, FALSE), "")</f>
        <v/>
      </c>
      <c r="AI655" s="620" t="str">
        <f t="shared" si="1"/>
        <v/>
      </c>
      <c r="AJ655" s="621" t="str">
        <f t="shared" si="2"/>
        <v/>
      </c>
      <c r="AK655" s="622"/>
      <c r="AL655" s="622"/>
      <c r="AM655" s="514"/>
      <c r="AN655" s="514"/>
      <c r="AO655" s="514"/>
      <c r="AP655" s="514"/>
      <c r="AQ655" s="514"/>
      <c r="AR655" s="514"/>
      <c r="AS655" s="514"/>
      <c r="AT655" s="514"/>
      <c r="AU655" s="2"/>
      <c r="AV655" s="2"/>
      <c r="AW655" s="2"/>
      <c r="AX655" s="2"/>
      <c r="AY655" s="2"/>
      <c r="AZ655" s="2"/>
    </row>
    <row r="656" ht="30.0" customHeight="1">
      <c r="A656" s="645">
        <v>643.0</v>
      </c>
      <c r="B656" s="646" t="str">
        <f>IF('基本情報入力シート'!C681="","",'基本情報入力シート'!C681)</f>
        <v/>
      </c>
      <c r="C656" s="40"/>
      <c r="D656" s="40"/>
      <c r="E656" s="40"/>
      <c r="F656" s="40"/>
      <c r="G656" s="40"/>
      <c r="H656" s="40"/>
      <c r="I656" s="56"/>
      <c r="J656" s="647" t="str">
        <f>IF('基本情報入力シート'!M681="","",'基本情報入力シート'!M681)</f>
        <v/>
      </c>
      <c r="K656" s="647" t="str">
        <f>IF('基本情報入力シート'!R681="","",'基本情報入力シート'!R681)</f>
        <v/>
      </c>
      <c r="L656" s="647" t="str">
        <f>IF('基本情報入力シート'!W681="","",'基本情報入力シート'!W681)</f>
        <v/>
      </c>
      <c r="M656" s="647" t="str">
        <f>IF('基本情報入力シート'!X681="","",'基本情報入力シート'!X681)</f>
        <v/>
      </c>
      <c r="N656" s="648" t="str">
        <f>IF('基本情報入力シート'!Y681="","",'基本情報入力シート'!Y681)</f>
        <v/>
      </c>
      <c r="O656" s="649"/>
      <c r="P656" s="650"/>
      <c r="Q656" s="651"/>
      <c r="R656" s="56"/>
      <c r="S656" s="652" t="str">
        <f>IFERROR(ROUNDDOWN(Q656*VLOOKUP(N656,'【参考】数式用'!$AR$2:$AW$50,MATCH(P656,'【参考】数式用'!$AT$4:$AW$4)+2,FALSE)*0.5, 0), "")</f>
        <v/>
      </c>
      <c r="T656" s="653"/>
      <c r="U656" s="654" t="str">
        <f>IFERROR(IF(AG656&lt;&gt;"",Q656*VLOOKUP(N656,'【参考】数式用'!$AG$2:$AL$50,MATCH(P656,'【参考】数式用'!$AI$4:$AL$4,0)+2,0), ""), "")</f>
        <v/>
      </c>
      <c r="V656" s="655"/>
      <c r="W656" s="656"/>
      <c r="X656" s="41"/>
      <c r="Y656" s="657"/>
      <c r="Z656" s="658"/>
      <c r="AA656" s="654" t="str">
        <f>IFERROR(IF(Y656="ー", "", ROUNDDOWN(Z656*VLOOKUP(N656,'【参考】数式用'!$AR$2:$AW$50,MATCH(Y656,'【参考】数式用'!$AT$4:$AW$4)+2,FALSE)*0.5, 0)), "")</f>
        <v/>
      </c>
      <c r="AB656" s="659"/>
      <c r="AC656" s="651" t="str">
        <f>IFERROR(IF(AG656&lt;&gt;"",Z656*VLOOKUP(N656,'【参考】数式用'!$AG$2:$AL$50,MATCH(Y656,'【参考】数式用'!$AI$4:$AL$4,0)+2,0), ""), "")</f>
        <v/>
      </c>
      <c r="AD656" s="56"/>
      <c r="AE656" s="660"/>
      <c r="AF656" s="661"/>
      <c r="AG656" s="618" t="str">
        <f>IFERROR(VLOOKUP(O656, '【参考】数式用'!$AY$5:$AY$13, 1, FALSE), "")</f>
        <v/>
      </c>
      <c r="AH656" s="619" t="str">
        <f>IFERROR(VLOOKUP(N656, '【参考】数式用'!$BA$2:$BB$50, 2, FALSE), "")</f>
        <v/>
      </c>
      <c r="AI656" s="620" t="str">
        <f t="shared" si="1"/>
        <v/>
      </c>
      <c r="AJ656" s="621" t="str">
        <f t="shared" si="2"/>
        <v/>
      </c>
      <c r="AK656" s="622"/>
      <c r="AL656" s="622"/>
      <c r="AM656" s="514"/>
      <c r="AN656" s="514"/>
      <c r="AO656" s="514"/>
      <c r="AP656" s="514"/>
      <c r="AQ656" s="514"/>
      <c r="AR656" s="514"/>
      <c r="AS656" s="514"/>
      <c r="AT656" s="514"/>
      <c r="AU656" s="2"/>
      <c r="AV656" s="2"/>
      <c r="AW656" s="2"/>
      <c r="AX656" s="2"/>
      <c r="AY656" s="2"/>
      <c r="AZ656" s="2"/>
    </row>
    <row r="657" ht="30.0" customHeight="1">
      <c r="A657" s="645">
        <v>644.0</v>
      </c>
      <c r="B657" s="646" t="str">
        <f>IF('基本情報入力シート'!C682="","",'基本情報入力シート'!C682)</f>
        <v/>
      </c>
      <c r="C657" s="40"/>
      <c r="D657" s="40"/>
      <c r="E657" s="40"/>
      <c r="F657" s="40"/>
      <c r="G657" s="40"/>
      <c r="H657" s="40"/>
      <c r="I657" s="56"/>
      <c r="J657" s="647" t="str">
        <f>IF('基本情報入力シート'!M682="","",'基本情報入力シート'!M682)</f>
        <v/>
      </c>
      <c r="K657" s="647" t="str">
        <f>IF('基本情報入力シート'!R682="","",'基本情報入力シート'!R682)</f>
        <v/>
      </c>
      <c r="L657" s="647" t="str">
        <f>IF('基本情報入力シート'!W682="","",'基本情報入力シート'!W682)</f>
        <v/>
      </c>
      <c r="M657" s="647" t="str">
        <f>IF('基本情報入力シート'!X682="","",'基本情報入力シート'!X682)</f>
        <v/>
      </c>
      <c r="N657" s="648" t="str">
        <f>IF('基本情報入力シート'!Y682="","",'基本情報入力シート'!Y682)</f>
        <v/>
      </c>
      <c r="O657" s="649"/>
      <c r="P657" s="650"/>
      <c r="Q657" s="651"/>
      <c r="R657" s="56"/>
      <c r="S657" s="652" t="str">
        <f>IFERROR(ROUNDDOWN(Q657*VLOOKUP(N657,'【参考】数式用'!$AR$2:$AW$50,MATCH(P657,'【参考】数式用'!$AT$4:$AW$4)+2,FALSE)*0.5, 0), "")</f>
        <v/>
      </c>
      <c r="T657" s="653"/>
      <c r="U657" s="654" t="str">
        <f>IFERROR(IF(AG657&lt;&gt;"",Q657*VLOOKUP(N657,'【参考】数式用'!$AG$2:$AL$50,MATCH(P657,'【参考】数式用'!$AI$4:$AL$4,0)+2,0), ""), "")</f>
        <v/>
      </c>
      <c r="V657" s="655"/>
      <c r="W657" s="656"/>
      <c r="X657" s="41"/>
      <c r="Y657" s="657"/>
      <c r="Z657" s="658"/>
      <c r="AA657" s="654" t="str">
        <f>IFERROR(IF(Y657="ー", "", ROUNDDOWN(Z657*VLOOKUP(N657,'【参考】数式用'!$AR$2:$AW$50,MATCH(Y657,'【参考】数式用'!$AT$4:$AW$4)+2,FALSE)*0.5, 0)), "")</f>
        <v/>
      </c>
      <c r="AB657" s="659"/>
      <c r="AC657" s="651" t="str">
        <f>IFERROR(IF(AG657&lt;&gt;"",Z657*VLOOKUP(N657,'【参考】数式用'!$AG$2:$AL$50,MATCH(Y657,'【参考】数式用'!$AI$4:$AL$4,0)+2,0), ""), "")</f>
        <v/>
      </c>
      <c r="AD657" s="56"/>
      <c r="AE657" s="660"/>
      <c r="AF657" s="661"/>
      <c r="AG657" s="618" t="str">
        <f>IFERROR(VLOOKUP(O657, '【参考】数式用'!$AY$5:$AY$13, 1, FALSE), "")</f>
        <v/>
      </c>
      <c r="AH657" s="619" t="str">
        <f>IFERROR(VLOOKUP(N657, '【参考】数式用'!$BA$2:$BB$50, 2, FALSE), "")</f>
        <v/>
      </c>
      <c r="AI657" s="620" t="str">
        <f t="shared" si="1"/>
        <v/>
      </c>
      <c r="AJ657" s="621" t="str">
        <f t="shared" si="2"/>
        <v/>
      </c>
      <c r="AK657" s="622"/>
      <c r="AL657" s="622"/>
      <c r="AM657" s="514"/>
      <c r="AN657" s="514"/>
      <c r="AO657" s="514"/>
      <c r="AP657" s="514"/>
      <c r="AQ657" s="514"/>
      <c r="AR657" s="514"/>
      <c r="AS657" s="514"/>
      <c r="AT657" s="514"/>
      <c r="AU657" s="2"/>
      <c r="AV657" s="2"/>
      <c r="AW657" s="2"/>
      <c r="AX657" s="2"/>
      <c r="AY657" s="2"/>
      <c r="AZ657" s="2"/>
    </row>
    <row r="658" ht="30.0" customHeight="1">
      <c r="A658" s="645">
        <v>645.0</v>
      </c>
      <c r="B658" s="646" t="str">
        <f>IF('基本情報入力シート'!C683="","",'基本情報入力シート'!C683)</f>
        <v/>
      </c>
      <c r="C658" s="40"/>
      <c r="D658" s="40"/>
      <c r="E658" s="40"/>
      <c r="F658" s="40"/>
      <c r="G658" s="40"/>
      <c r="H658" s="40"/>
      <c r="I658" s="56"/>
      <c r="J658" s="647" t="str">
        <f>IF('基本情報入力シート'!M683="","",'基本情報入力シート'!M683)</f>
        <v/>
      </c>
      <c r="K658" s="647" t="str">
        <f>IF('基本情報入力シート'!R683="","",'基本情報入力シート'!R683)</f>
        <v/>
      </c>
      <c r="L658" s="647" t="str">
        <f>IF('基本情報入力シート'!W683="","",'基本情報入力シート'!W683)</f>
        <v/>
      </c>
      <c r="M658" s="647" t="str">
        <f>IF('基本情報入力シート'!X683="","",'基本情報入力シート'!X683)</f>
        <v/>
      </c>
      <c r="N658" s="648" t="str">
        <f>IF('基本情報入力シート'!Y683="","",'基本情報入力シート'!Y683)</f>
        <v/>
      </c>
      <c r="O658" s="649"/>
      <c r="P658" s="650"/>
      <c r="Q658" s="651"/>
      <c r="R658" s="56"/>
      <c r="S658" s="652" t="str">
        <f>IFERROR(ROUNDDOWN(Q658*VLOOKUP(N658,'【参考】数式用'!$AR$2:$AW$50,MATCH(P658,'【参考】数式用'!$AT$4:$AW$4)+2,FALSE)*0.5, 0), "")</f>
        <v/>
      </c>
      <c r="T658" s="653"/>
      <c r="U658" s="654" t="str">
        <f>IFERROR(IF(AG658&lt;&gt;"",Q658*VLOOKUP(N658,'【参考】数式用'!$AG$2:$AL$50,MATCH(P658,'【参考】数式用'!$AI$4:$AL$4,0)+2,0), ""), "")</f>
        <v/>
      </c>
      <c r="V658" s="655"/>
      <c r="W658" s="656"/>
      <c r="X658" s="41"/>
      <c r="Y658" s="657"/>
      <c r="Z658" s="658"/>
      <c r="AA658" s="654" t="str">
        <f>IFERROR(IF(Y658="ー", "", ROUNDDOWN(Z658*VLOOKUP(N658,'【参考】数式用'!$AR$2:$AW$50,MATCH(Y658,'【参考】数式用'!$AT$4:$AW$4)+2,FALSE)*0.5, 0)), "")</f>
        <v/>
      </c>
      <c r="AB658" s="659"/>
      <c r="AC658" s="651" t="str">
        <f>IFERROR(IF(AG658&lt;&gt;"",Z658*VLOOKUP(N658,'【参考】数式用'!$AG$2:$AL$50,MATCH(Y658,'【参考】数式用'!$AI$4:$AL$4,0)+2,0), ""), "")</f>
        <v/>
      </c>
      <c r="AD658" s="56"/>
      <c r="AE658" s="660"/>
      <c r="AF658" s="661"/>
      <c r="AG658" s="618" t="str">
        <f>IFERROR(VLOOKUP(O658, '【参考】数式用'!$AY$5:$AY$13, 1, FALSE), "")</f>
        <v/>
      </c>
      <c r="AH658" s="619" t="str">
        <f>IFERROR(VLOOKUP(N658, '【参考】数式用'!$BA$2:$BB$50, 2, FALSE), "")</f>
        <v/>
      </c>
      <c r="AI658" s="620" t="str">
        <f t="shared" si="1"/>
        <v/>
      </c>
      <c r="AJ658" s="621" t="str">
        <f t="shared" si="2"/>
        <v/>
      </c>
      <c r="AK658" s="622"/>
      <c r="AL658" s="622"/>
      <c r="AM658" s="514"/>
      <c r="AN658" s="514"/>
      <c r="AO658" s="514"/>
      <c r="AP658" s="514"/>
      <c r="AQ658" s="514"/>
      <c r="AR658" s="514"/>
      <c r="AS658" s="514"/>
      <c r="AT658" s="514"/>
      <c r="AU658" s="2"/>
      <c r="AV658" s="2"/>
      <c r="AW658" s="2"/>
      <c r="AX658" s="2"/>
      <c r="AY658" s="2"/>
      <c r="AZ658" s="2"/>
    </row>
    <row r="659" ht="30.0" customHeight="1">
      <c r="A659" s="645">
        <v>646.0</v>
      </c>
      <c r="B659" s="646" t="str">
        <f>IF('基本情報入力シート'!C684="","",'基本情報入力シート'!C684)</f>
        <v/>
      </c>
      <c r="C659" s="40"/>
      <c r="D659" s="40"/>
      <c r="E659" s="40"/>
      <c r="F659" s="40"/>
      <c r="G659" s="40"/>
      <c r="H659" s="40"/>
      <c r="I659" s="56"/>
      <c r="J659" s="647" t="str">
        <f>IF('基本情報入力シート'!M684="","",'基本情報入力シート'!M684)</f>
        <v/>
      </c>
      <c r="K659" s="647" t="str">
        <f>IF('基本情報入力シート'!R684="","",'基本情報入力シート'!R684)</f>
        <v/>
      </c>
      <c r="L659" s="647" t="str">
        <f>IF('基本情報入力シート'!W684="","",'基本情報入力シート'!W684)</f>
        <v/>
      </c>
      <c r="M659" s="647" t="str">
        <f>IF('基本情報入力シート'!X684="","",'基本情報入力シート'!X684)</f>
        <v/>
      </c>
      <c r="N659" s="648" t="str">
        <f>IF('基本情報入力シート'!Y684="","",'基本情報入力シート'!Y684)</f>
        <v/>
      </c>
      <c r="O659" s="649"/>
      <c r="P659" s="650"/>
      <c r="Q659" s="651"/>
      <c r="R659" s="56"/>
      <c r="S659" s="652" t="str">
        <f>IFERROR(ROUNDDOWN(Q659*VLOOKUP(N659,'【参考】数式用'!$AR$2:$AW$50,MATCH(P659,'【参考】数式用'!$AT$4:$AW$4)+2,FALSE)*0.5, 0), "")</f>
        <v/>
      </c>
      <c r="T659" s="653"/>
      <c r="U659" s="654" t="str">
        <f>IFERROR(IF(AG659&lt;&gt;"",Q659*VLOOKUP(N659,'【参考】数式用'!$AG$2:$AL$50,MATCH(P659,'【参考】数式用'!$AI$4:$AL$4,0)+2,0), ""), "")</f>
        <v/>
      </c>
      <c r="V659" s="655"/>
      <c r="W659" s="656"/>
      <c r="X659" s="41"/>
      <c r="Y659" s="657"/>
      <c r="Z659" s="658"/>
      <c r="AA659" s="654" t="str">
        <f>IFERROR(IF(Y659="ー", "", ROUNDDOWN(Z659*VLOOKUP(N659,'【参考】数式用'!$AR$2:$AW$50,MATCH(Y659,'【参考】数式用'!$AT$4:$AW$4)+2,FALSE)*0.5, 0)), "")</f>
        <v/>
      </c>
      <c r="AB659" s="659"/>
      <c r="AC659" s="651" t="str">
        <f>IFERROR(IF(AG659&lt;&gt;"",Z659*VLOOKUP(N659,'【参考】数式用'!$AG$2:$AL$50,MATCH(Y659,'【参考】数式用'!$AI$4:$AL$4,0)+2,0), ""), "")</f>
        <v/>
      </c>
      <c r="AD659" s="56"/>
      <c r="AE659" s="660"/>
      <c r="AF659" s="661"/>
      <c r="AG659" s="618" t="str">
        <f>IFERROR(VLOOKUP(O659, '【参考】数式用'!$AY$5:$AY$13, 1, FALSE), "")</f>
        <v/>
      </c>
      <c r="AH659" s="619" t="str">
        <f>IFERROR(VLOOKUP(N659, '【参考】数式用'!$BA$2:$BB$50, 2, FALSE), "")</f>
        <v/>
      </c>
      <c r="AI659" s="620" t="str">
        <f t="shared" si="1"/>
        <v/>
      </c>
      <c r="AJ659" s="621" t="str">
        <f t="shared" si="2"/>
        <v/>
      </c>
      <c r="AK659" s="622"/>
      <c r="AL659" s="622"/>
      <c r="AM659" s="514"/>
      <c r="AN659" s="514"/>
      <c r="AO659" s="514"/>
      <c r="AP659" s="514"/>
      <c r="AQ659" s="514"/>
      <c r="AR659" s="514"/>
      <c r="AS659" s="514"/>
      <c r="AT659" s="514"/>
      <c r="AU659" s="2"/>
      <c r="AV659" s="2"/>
      <c r="AW659" s="2"/>
      <c r="AX659" s="2"/>
      <c r="AY659" s="2"/>
      <c r="AZ659" s="2"/>
    </row>
    <row r="660" ht="30.0" customHeight="1">
      <c r="A660" s="645">
        <v>647.0</v>
      </c>
      <c r="B660" s="646" t="str">
        <f>IF('基本情報入力シート'!C685="","",'基本情報入力シート'!C685)</f>
        <v/>
      </c>
      <c r="C660" s="40"/>
      <c r="D660" s="40"/>
      <c r="E660" s="40"/>
      <c r="F660" s="40"/>
      <c r="G660" s="40"/>
      <c r="H660" s="40"/>
      <c r="I660" s="56"/>
      <c r="J660" s="647" t="str">
        <f>IF('基本情報入力シート'!M685="","",'基本情報入力シート'!M685)</f>
        <v/>
      </c>
      <c r="K660" s="647" t="str">
        <f>IF('基本情報入力シート'!R685="","",'基本情報入力シート'!R685)</f>
        <v/>
      </c>
      <c r="L660" s="647" t="str">
        <f>IF('基本情報入力シート'!W685="","",'基本情報入力シート'!W685)</f>
        <v/>
      </c>
      <c r="M660" s="647" t="str">
        <f>IF('基本情報入力シート'!X685="","",'基本情報入力シート'!X685)</f>
        <v/>
      </c>
      <c r="N660" s="648" t="str">
        <f>IF('基本情報入力シート'!Y685="","",'基本情報入力シート'!Y685)</f>
        <v/>
      </c>
      <c r="O660" s="649"/>
      <c r="P660" s="650"/>
      <c r="Q660" s="651"/>
      <c r="R660" s="56"/>
      <c r="S660" s="652" t="str">
        <f>IFERROR(ROUNDDOWN(Q660*VLOOKUP(N660,'【参考】数式用'!$AR$2:$AW$50,MATCH(P660,'【参考】数式用'!$AT$4:$AW$4)+2,FALSE)*0.5, 0), "")</f>
        <v/>
      </c>
      <c r="T660" s="653"/>
      <c r="U660" s="654" t="str">
        <f>IFERROR(IF(AG660&lt;&gt;"",Q660*VLOOKUP(N660,'【参考】数式用'!$AG$2:$AL$50,MATCH(P660,'【参考】数式用'!$AI$4:$AL$4,0)+2,0), ""), "")</f>
        <v/>
      </c>
      <c r="V660" s="655"/>
      <c r="W660" s="656"/>
      <c r="X660" s="41"/>
      <c r="Y660" s="657"/>
      <c r="Z660" s="658"/>
      <c r="AA660" s="654" t="str">
        <f>IFERROR(IF(Y660="ー", "", ROUNDDOWN(Z660*VLOOKUP(N660,'【参考】数式用'!$AR$2:$AW$50,MATCH(Y660,'【参考】数式用'!$AT$4:$AW$4)+2,FALSE)*0.5, 0)), "")</f>
        <v/>
      </c>
      <c r="AB660" s="659"/>
      <c r="AC660" s="651" t="str">
        <f>IFERROR(IF(AG660&lt;&gt;"",Z660*VLOOKUP(N660,'【参考】数式用'!$AG$2:$AL$50,MATCH(Y660,'【参考】数式用'!$AI$4:$AL$4,0)+2,0), ""), "")</f>
        <v/>
      </c>
      <c r="AD660" s="56"/>
      <c r="AE660" s="660"/>
      <c r="AF660" s="661"/>
      <c r="AG660" s="618" t="str">
        <f>IFERROR(VLOOKUP(O660, '【参考】数式用'!$AY$5:$AY$13, 1, FALSE), "")</f>
        <v/>
      </c>
      <c r="AH660" s="619" t="str">
        <f>IFERROR(VLOOKUP(N660, '【参考】数式用'!$BA$2:$BB$50, 2, FALSE), "")</f>
        <v/>
      </c>
      <c r="AI660" s="620" t="str">
        <f t="shared" si="1"/>
        <v/>
      </c>
      <c r="AJ660" s="621" t="str">
        <f t="shared" si="2"/>
        <v/>
      </c>
      <c r="AK660" s="622"/>
      <c r="AL660" s="622"/>
      <c r="AM660" s="514"/>
      <c r="AN660" s="514"/>
      <c r="AO660" s="514"/>
      <c r="AP660" s="514"/>
      <c r="AQ660" s="514"/>
      <c r="AR660" s="514"/>
      <c r="AS660" s="514"/>
      <c r="AT660" s="514"/>
      <c r="AU660" s="2"/>
      <c r="AV660" s="2"/>
      <c r="AW660" s="2"/>
      <c r="AX660" s="2"/>
      <c r="AY660" s="2"/>
      <c r="AZ660" s="2"/>
    </row>
    <row r="661" ht="30.0" customHeight="1">
      <c r="A661" s="645">
        <v>648.0</v>
      </c>
      <c r="B661" s="646" t="str">
        <f>IF('基本情報入力シート'!C686="","",'基本情報入力シート'!C686)</f>
        <v/>
      </c>
      <c r="C661" s="40"/>
      <c r="D661" s="40"/>
      <c r="E661" s="40"/>
      <c r="F661" s="40"/>
      <c r="G661" s="40"/>
      <c r="H661" s="40"/>
      <c r="I661" s="56"/>
      <c r="J661" s="647" t="str">
        <f>IF('基本情報入力シート'!M686="","",'基本情報入力シート'!M686)</f>
        <v/>
      </c>
      <c r="K661" s="647" t="str">
        <f>IF('基本情報入力シート'!R686="","",'基本情報入力シート'!R686)</f>
        <v/>
      </c>
      <c r="L661" s="647" t="str">
        <f>IF('基本情報入力シート'!W686="","",'基本情報入力シート'!W686)</f>
        <v/>
      </c>
      <c r="M661" s="647" t="str">
        <f>IF('基本情報入力シート'!X686="","",'基本情報入力シート'!X686)</f>
        <v/>
      </c>
      <c r="N661" s="648" t="str">
        <f>IF('基本情報入力シート'!Y686="","",'基本情報入力シート'!Y686)</f>
        <v/>
      </c>
      <c r="O661" s="649"/>
      <c r="P661" s="650"/>
      <c r="Q661" s="651"/>
      <c r="R661" s="56"/>
      <c r="S661" s="652" t="str">
        <f>IFERROR(ROUNDDOWN(Q661*VLOOKUP(N661,'【参考】数式用'!$AR$2:$AW$50,MATCH(P661,'【参考】数式用'!$AT$4:$AW$4)+2,FALSE)*0.5, 0), "")</f>
        <v/>
      </c>
      <c r="T661" s="653"/>
      <c r="U661" s="654" t="str">
        <f>IFERROR(IF(AG661&lt;&gt;"",Q661*VLOOKUP(N661,'【参考】数式用'!$AG$2:$AL$50,MATCH(P661,'【参考】数式用'!$AI$4:$AL$4,0)+2,0), ""), "")</f>
        <v/>
      </c>
      <c r="V661" s="655"/>
      <c r="W661" s="656"/>
      <c r="X661" s="41"/>
      <c r="Y661" s="657"/>
      <c r="Z661" s="658"/>
      <c r="AA661" s="654" t="str">
        <f>IFERROR(IF(Y661="ー", "", ROUNDDOWN(Z661*VLOOKUP(N661,'【参考】数式用'!$AR$2:$AW$50,MATCH(Y661,'【参考】数式用'!$AT$4:$AW$4)+2,FALSE)*0.5, 0)), "")</f>
        <v/>
      </c>
      <c r="AB661" s="659"/>
      <c r="AC661" s="651" t="str">
        <f>IFERROR(IF(AG661&lt;&gt;"",Z661*VLOOKUP(N661,'【参考】数式用'!$AG$2:$AL$50,MATCH(Y661,'【参考】数式用'!$AI$4:$AL$4,0)+2,0), ""), "")</f>
        <v/>
      </c>
      <c r="AD661" s="56"/>
      <c r="AE661" s="660"/>
      <c r="AF661" s="661"/>
      <c r="AG661" s="618" t="str">
        <f>IFERROR(VLOOKUP(O661, '【参考】数式用'!$AY$5:$AY$13, 1, FALSE), "")</f>
        <v/>
      </c>
      <c r="AH661" s="619" t="str">
        <f>IFERROR(VLOOKUP(N661, '【参考】数式用'!$BA$2:$BB$50, 2, FALSE), "")</f>
        <v/>
      </c>
      <c r="AI661" s="620" t="str">
        <f t="shared" si="1"/>
        <v/>
      </c>
      <c r="AJ661" s="621" t="str">
        <f t="shared" si="2"/>
        <v/>
      </c>
      <c r="AK661" s="622"/>
      <c r="AL661" s="622"/>
      <c r="AM661" s="514"/>
      <c r="AN661" s="514"/>
      <c r="AO661" s="514"/>
      <c r="AP661" s="514"/>
      <c r="AQ661" s="514"/>
      <c r="AR661" s="514"/>
      <c r="AS661" s="514"/>
      <c r="AT661" s="514"/>
      <c r="AU661" s="2"/>
      <c r="AV661" s="2"/>
      <c r="AW661" s="2"/>
      <c r="AX661" s="2"/>
      <c r="AY661" s="2"/>
      <c r="AZ661" s="2"/>
    </row>
    <row r="662" ht="30.0" customHeight="1">
      <c r="A662" s="645">
        <v>649.0</v>
      </c>
      <c r="B662" s="646" t="str">
        <f>IF('基本情報入力シート'!C687="","",'基本情報入力シート'!C687)</f>
        <v/>
      </c>
      <c r="C662" s="40"/>
      <c r="D662" s="40"/>
      <c r="E662" s="40"/>
      <c r="F662" s="40"/>
      <c r="G662" s="40"/>
      <c r="H662" s="40"/>
      <c r="I662" s="56"/>
      <c r="J662" s="647" t="str">
        <f>IF('基本情報入力シート'!M687="","",'基本情報入力シート'!M687)</f>
        <v/>
      </c>
      <c r="K662" s="647" t="str">
        <f>IF('基本情報入力シート'!R687="","",'基本情報入力シート'!R687)</f>
        <v/>
      </c>
      <c r="L662" s="647" t="str">
        <f>IF('基本情報入力シート'!W687="","",'基本情報入力シート'!W687)</f>
        <v/>
      </c>
      <c r="M662" s="647" t="str">
        <f>IF('基本情報入力シート'!X687="","",'基本情報入力シート'!X687)</f>
        <v/>
      </c>
      <c r="N662" s="648" t="str">
        <f>IF('基本情報入力シート'!Y687="","",'基本情報入力シート'!Y687)</f>
        <v/>
      </c>
      <c r="O662" s="649"/>
      <c r="P662" s="650"/>
      <c r="Q662" s="651"/>
      <c r="R662" s="56"/>
      <c r="S662" s="652" t="str">
        <f>IFERROR(ROUNDDOWN(Q662*VLOOKUP(N662,'【参考】数式用'!$AR$2:$AW$50,MATCH(P662,'【参考】数式用'!$AT$4:$AW$4)+2,FALSE)*0.5, 0), "")</f>
        <v/>
      </c>
      <c r="T662" s="653"/>
      <c r="U662" s="654" t="str">
        <f>IFERROR(IF(AG662&lt;&gt;"",Q662*VLOOKUP(N662,'【参考】数式用'!$AG$2:$AL$50,MATCH(P662,'【参考】数式用'!$AI$4:$AL$4,0)+2,0), ""), "")</f>
        <v/>
      </c>
      <c r="V662" s="655"/>
      <c r="W662" s="656"/>
      <c r="X662" s="41"/>
      <c r="Y662" s="657"/>
      <c r="Z662" s="658"/>
      <c r="AA662" s="654" t="str">
        <f>IFERROR(IF(Y662="ー", "", ROUNDDOWN(Z662*VLOOKUP(N662,'【参考】数式用'!$AR$2:$AW$50,MATCH(Y662,'【参考】数式用'!$AT$4:$AW$4)+2,FALSE)*0.5, 0)), "")</f>
        <v/>
      </c>
      <c r="AB662" s="659"/>
      <c r="AC662" s="651" t="str">
        <f>IFERROR(IF(AG662&lt;&gt;"",Z662*VLOOKUP(N662,'【参考】数式用'!$AG$2:$AL$50,MATCH(Y662,'【参考】数式用'!$AI$4:$AL$4,0)+2,0), ""), "")</f>
        <v/>
      </c>
      <c r="AD662" s="56"/>
      <c r="AE662" s="660"/>
      <c r="AF662" s="661"/>
      <c r="AG662" s="618" t="str">
        <f>IFERROR(VLOOKUP(O662, '【参考】数式用'!$AY$5:$AY$13, 1, FALSE), "")</f>
        <v/>
      </c>
      <c r="AH662" s="619" t="str">
        <f>IFERROR(VLOOKUP(N662, '【参考】数式用'!$BA$2:$BB$50, 2, FALSE), "")</f>
        <v/>
      </c>
      <c r="AI662" s="620" t="str">
        <f t="shared" si="1"/>
        <v/>
      </c>
      <c r="AJ662" s="621" t="str">
        <f t="shared" si="2"/>
        <v/>
      </c>
      <c r="AK662" s="622"/>
      <c r="AL662" s="622"/>
      <c r="AM662" s="514"/>
      <c r="AN662" s="514"/>
      <c r="AO662" s="514"/>
      <c r="AP662" s="514"/>
      <c r="AQ662" s="514"/>
      <c r="AR662" s="514"/>
      <c r="AS662" s="514"/>
      <c r="AT662" s="514"/>
      <c r="AU662" s="2"/>
      <c r="AV662" s="2"/>
      <c r="AW662" s="2"/>
      <c r="AX662" s="2"/>
      <c r="AY662" s="2"/>
      <c r="AZ662" s="2"/>
    </row>
    <row r="663" ht="30.0" customHeight="1">
      <c r="A663" s="645">
        <v>650.0</v>
      </c>
      <c r="B663" s="646" t="str">
        <f>IF('基本情報入力シート'!C688="","",'基本情報入力シート'!C688)</f>
        <v/>
      </c>
      <c r="C663" s="40"/>
      <c r="D663" s="40"/>
      <c r="E663" s="40"/>
      <c r="F663" s="40"/>
      <c r="G663" s="40"/>
      <c r="H663" s="40"/>
      <c r="I663" s="56"/>
      <c r="J663" s="647" t="str">
        <f>IF('基本情報入力シート'!M688="","",'基本情報入力シート'!M688)</f>
        <v/>
      </c>
      <c r="K663" s="647" t="str">
        <f>IF('基本情報入力シート'!R688="","",'基本情報入力シート'!R688)</f>
        <v/>
      </c>
      <c r="L663" s="647" t="str">
        <f>IF('基本情報入力シート'!W688="","",'基本情報入力シート'!W688)</f>
        <v/>
      </c>
      <c r="M663" s="647" t="str">
        <f>IF('基本情報入力シート'!X688="","",'基本情報入力シート'!X688)</f>
        <v/>
      </c>
      <c r="N663" s="648" t="str">
        <f>IF('基本情報入力シート'!Y688="","",'基本情報入力シート'!Y688)</f>
        <v/>
      </c>
      <c r="O663" s="649"/>
      <c r="P663" s="650"/>
      <c r="Q663" s="651"/>
      <c r="R663" s="56"/>
      <c r="S663" s="652" t="str">
        <f>IFERROR(ROUNDDOWN(Q663*VLOOKUP(N663,'【参考】数式用'!$AR$2:$AW$50,MATCH(P663,'【参考】数式用'!$AT$4:$AW$4)+2,FALSE)*0.5, 0), "")</f>
        <v/>
      </c>
      <c r="T663" s="653"/>
      <c r="U663" s="654" t="str">
        <f>IFERROR(IF(AG663&lt;&gt;"",Q663*VLOOKUP(N663,'【参考】数式用'!$AG$2:$AL$50,MATCH(P663,'【参考】数式用'!$AI$4:$AL$4,0)+2,0), ""), "")</f>
        <v/>
      </c>
      <c r="V663" s="655"/>
      <c r="W663" s="656"/>
      <c r="X663" s="41"/>
      <c r="Y663" s="657"/>
      <c r="Z663" s="658"/>
      <c r="AA663" s="654" t="str">
        <f>IFERROR(IF(Y663="ー", "", ROUNDDOWN(Z663*VLOOKUP(N663,'【参考】数式用'!$AR$2:$AW$50,MATCH(Y663,'【参考】数式用'!$AT$4:$AW$4)+2,FALSE)*0.5, 0)), "")</f>
        <v/>
      </c>
      <c r="AB663" s="659"/>
      <c r="AC663" s="651" t="str">
        <f>IFERROR(IF(AG663&lt;&gt;"",Z663*VLOOKUP(N663,'【参考】数式用'!$AG$2:$AL$50,MATCH(Y663,'【参考】数式用'!$AI$4:$AL$4,0)+2,0), ""), "")</f>
        <v/>
      </c>
      <c r="AD663" s="56"/>
      <c r="AE663" s="660"/>
      <c r="AF663" s="661"/>
      <c r="AG663" s="618" t="str">
        <f>IFERROR(VLOOKUP(O663, '【参考】数式用'!$AY$5:$AY$13, 1, FALSE), "")</f>
        <v/>
      </c>
      <c r="AH663" s="619" t="str">
        <f>IFERROR(VLOOKUP(N663, '【参考】数式用'!$BA$2:$BB$50, 2, FALSE), "")</f>
        <v/>
      </c>
      <c r="AI663" s="620" t="str">
        <f t="shared" si="1"/>
        <v/>
      </c>
      <c r="AJ663" s="621" t="str">
        <f t="shared" si="2"/>
        <v/>
      </c>
      <c r="AK663" s="622"/>
      <c r="AL663" s="622"/>
      <c r="AM663" s="514"/>
      <c r="AN663" s="514"/>
      <c r="AO663" s="514"/>
      <c r="AP663" s="514"/>
      <c r="AQ663" s="514"/>
      <c r="AR663" s="514"/>
      <c r="AS663" s="514"/>
      <c r="AT663" s="514"/>
      <c r="AU663" s="2"/>
      <c r="AV663" s="2"/>
      <c r="AW663" s="2"/>
      <c r="AX663" s="2"/>
      <c r="AY663" s="2"/>
      <c r="AZ663" s="2"/>
    </row>
    <row r="664" ht="30.0" customHeight="1">
      <c r="A664" s="645">
        <v>651.0</v>
      </c>
      <c r="B664" s="646" t="str">
        <f>IF('基本情報入力シート'!C689="","",'基本情報入力シート'!C689)</f>
        <v/>
      </c>
      <c r="C664" s="40"/>
      <c r="D664" s="40"/>
      <c r="E664" s="40"/>
      <c r="F664" s="40"/>
      <c r="G664" s="40"/>
      <c r="H664" s="40"/>
      <c r="I664" s="56"/>
      <c r="J664" s="647" t="str">
        <f>IF('基本情報入力シート'!M689="","",'基本情報入力シート'!M689)</f>
        <v/>
      </c>
      <c r="K664" s="647" t="str">
        <f>IF('基本情報入力シート'!R689="","",'基本情報入力シート'!R689)</f>
        <v/>
      </c>
      <c r="L664" s="647" t="str">
        <f>IF('基本情報入力シート'!W689="","",'基本情報入力シート'!W689)</f>
        <v/>
      </c>
      <c r="M664" s="647" t="str">
        <f>IF('基本情報入力シート'!X689="","",'基本情報入力シート'!X689)</f>
        <v/>
      </c>
      <c r="N664" s="648" t="str">
        <f>IF('基本情報入力シート'!Y689="","",'基本情報入力シート'!Y689)</f>
        <v/>
      </c>
      <c r="O664" s="649"/>
      <c r="P664" s="650"/>
      <c r="Q664" s="651"/>
      <c r="R664" s="56"/>
      <c r="S664" s="652" t="str">
        <f>IFERROR(ROUNDDOWN(Q664*VLOOKUP(N664,'【参考】数式用'!$AR$2:$AW$50,MATCH(P664,'【参考】数式用'!$AT$4:$AW$4)+2,FALSE)*0.5, 0), "")</f>
        <v/>
      </c>
      <c r="T664" s="653"/>
      <c r="U664" s="654" t="str">
        <f>IFERROR(IF(AG664&lt;&gt;"",Q664*VLOOKUP(N664,'【参考】数式用'!$AG$2:$AL$50,MATCH(P664,'【参考】数式用'!$AI$4:$AL$4,0)+2,0), ""), "")</f>
        <v/>
      </c>
      <c r="V664" s="655"/>
      <c r="W664" s="656"/>
      <c r="X664" s="41"/>
      <c r="Y664" s="657"/>
      <c r="Z664" s="658"/>
      <c r="AA664" s="654" t="str">
        <f>IFERROR(IF(Y664="ー", "", ROUNDDOWN(Z664*VLOOKUP(N664,'【参考】数式用'!$AR$2:$AW$50,MATCH(Y664,'【参考】数式用'!$AT$4:$AW$4)+2,FALSE)*0.5, 0)), "")</f>
        <v/>
      </c>
      <c r="AB664" s="659"/>
      <c r="AC664" s="651" t="str">
        <f>IFERROR(IF(AG664&lt;&gt;"",Z664*VLOOKUP(N664,'【参考】数式用'!$AG$2:$AL$50,MATCH(Y664,'【参考】数式用'!$AI$4:$AL$4,0)+2,0), ""), "")</f>
        <v/>
      </c>
      <c r="AD664" s="56"/>
      <c r="AE664" s="660"/>
      <c r="AF664" s="661"/>
      <c r="AG664" s="618" t="str">
        <f>IFERROR(VLOOKUP(O664, '【参考】数式用'!$AY$5:$AY$13, 1, FALSE), "")</f>
        <v/>
      </c>
      <c r="AH664" s="619" t="str">
        <f>IFERROR(VLOOKUP(N664, '【参考】数式用'!$BA$2:$BB$50, 2, FALSE), "")</f>
        <v/>
      </c>
      <c r="AI664" s="620" t="str">
        <f t="shared" si="1"/>
        <v/>
      </c>
      <c r="AJ664" s="621" t="str">
        <f t="shared" si="2"/>
        <v/>
      </c>
      <c r="AK664" s="622"/>
      <c r="AL664" s="622"/>
      <c r="AM664" s="514"/>
      <c r="AN664" s="514"/>
      <c r="AO664" s="514"/>
      <c r="AP664" s="514"/>
      <c r="AQ664" s="514"/>
      <c r="AR664" s="514"/>
      <c r="AS664" s="514"/>
      <c r="AT664" s="514"/>
      <c r="AU664" s="2"/>
      <c r="AV664" s="2"/>
      <c r="AW664" s="2"/>
      <c r="AX664" s="2"/>
      <c r="AY664" s="2"/>
      <c r="AZ664" s="2"/>
    </row>
    <row r="665" ht="30.0" customHeight="1">
      <c r="A665" s="645">
        <v>652.0</v>
      </c>
      <c r="B665" s="646" t="str">
        <f>IF('基本情報入力シート'!C690="","",'基本情報入力シート'!C690)</f>
        <v/>
      </c>
      <c r="C665" s="40"/>
      <c r="D665" s="40"/>
      <c r="E665" s="40"/>
      <c r="F665" s="40"/>
      <c r="G665" s="40"/>
      <c r="H665" s="40"/>
      <c r="I665" s="56"/>
      <c r="J665" s="647" t="str">
        <f>IF('基本情報入力シート'!M690="","",'基本情報入力シート'!M690)</f>
        <v/>
      </c>
      <c r="K665" s="647" t="str">
        <f>IF('基本情報入力シート'!R690="","",'基本情報入力シート'!R690)</f>
        <v/>
      </c>
      <c r="L665" s="647" t="str">
        <f>IF('基本情報入力シート'!W690="","",'基本情報入力シート'!W690)</f>
        <v/>
      </c>
      <c r="M665" s="647" t="str">
        <f>IF('基本情報入力シート'!X690="","",'基本情報入力シート'!X690)</f>
        <v/>
      </c>
      <c r="N665" s="648" t="str">
        <f>IF('基本情報入力シート'!Y690="","",'基本情報入力シート'!Y690)</f>
        <v/>
      </c>
      <c r="O665" s="649"/>
      <c r="P665" s="650"/>
      <c r="Q665" s="651"/>
      <c r="R665" s="56"/>
      <c r="S665" s="652" t="str">
        <f>IFERROR(ROUNDDOWN(Q665*VLOOKUP(N665,'【参考】数式用'!$AR$2:$AW$50,MATCH(P665,'【参考】数式用'!$AT$4:$AW$4)+2,FALSE)*0.5, 0), "")</f>
        <v/>
      </c>
      <c r="T665" s="653"/>
      <c r="U665" s="654" t="str">
        <f>IFERROR(IF(AG665&lt;&gt;"",Q665*VLOOKUP(N665,'【参考】数式用'!$AG$2:$AL$50,MATCH(P665,'【参考】数式用'!$AI$4:$AL$4,0)+2,0), ""), "")</f>
        <v/>
      </c>
      <c r="V665" s="655"/>
      <c r="W665" s="656"/>
      <c r="X665" s="41"/>
      <c r="Y665" s="657"/>
      <c r="Z665" s="658"/>
      <c r="AA665" s="654" t="str">
        <f>IFERROR(IF(Y665="ー", "", ROUNDDOWN(Z665*VLOOKUP(N665,'【参考】数式用'!$AR$2:$AW$50,MATCH(Y665,'【参考】数式用'!$AT$4:$AW$4)+2,FALSE)*0.5, 0)), "")</f>
        <v/>
      </c>
      <c r="AB665" s="659"/>
      <c r="AC665" s="651" t="str">
        <f>IFERROR(IF(AG665&lt;&gt;"",Z665*VLOOKUP(N665,'【参考】数式用'!$AG$2:$AL$50,MATCH(Y665,'【参考】数式用'!$AI$4:$AL$4,0)+2,0), ""), "")</f>
        <v/>
      </c>
      <c r="AD665" s="56"/>
      <c r="AE665" s="660"/>
      <c r="AF665" s="661"/>
      <c r="AG665" s="618" t="str">
        <f>IFERROR(VLOOKUP(O665, '【参考】数式用'!$AY$5:$AY$13, 1, FALSE), "")</f>
        <v/>
      </c>
      <c r="AH665" s="619" t="str">
        <f>IFERROR(VLOOKUP(N665, '【参考】数式用'!$BA$2:$BB$50, 2, FALSE), "")</f>
        <v/>
      </c>
      <c r="AI665" s="620" t="str">
        <f t="shared" si="1"/>
        <v/>
      </c>
      <c r="AJ665" s="621" t="str">
        <f t="shared" si="2"/>
        <v/>
      </c>
      <c r="AK665" s="622"/>
      <c r="AL665" s="622"/>
      <c r="AM665" s="514"/>
      <c r="AN665" s="514"/>
      <c r="AO665" s="514"/>
      <c r="AP665" s="514"/>
      <c r="AQ665" s="514"/>
      <c r="AR665" s="514"/>
      <c r="AS665" s="514"/>
      <c r="AT665" s="514"/>
      <c r="AU665" s="2"/>
      <c r="AV665" s="2"/>
      <c r="AW665" s="2"/>
      <c r="AX665" s="2"/>
      <c r="AY665" s="2"/>
      <c r="AZ665" s="2"/>
    </row>
    <row r="666" ht="30.0" customHeight="1">
      <c r="A666" s="645">
        <v>653.0</v>
      </c>
      <c r="B666" s="646" t="str">
        <f>IF('基本情報入力シート'!C691="","",'基本情報入力シート'!C691)</f>
        <v/>
      </c>
      <c r="C666" s="40"/>
      <c r="D666" s="40"/>
      <c r="E666" s="40"/>
      <c r="F666" s="40"/>
      <c r="G666" s="40"/>
      <c r="H666" s="40"/>
      <c r="I666" s="56"/>
      <c r="J666" s="647" t="str">
        <f>IF('基本情報入力シート'!M691="","",'基本情報入力シート'!M691)</f>
        <v/>
      </c>
      <c r="K666" s="647" t="str">
        <f>IF('基本情報入力シート'!R691="","",'基本情報入力シート'!R691)</f>
        <v/>
      </c>
      <c r="L666" s="647" t="str">
        <f>IF('基本情報入力シート'!W691="","",'基本情報入力シート'!W691)</f>
        <v/>
      </c>
      <c r="M666" s="647" t="str">
        <f>IF('基本情報入力シート'!X691="","",'基本情報入力シート'!X691)</f>
        <v/>
      </c>
      <c r="N666" s="648" t="str">
        <f>IF('基本情報入力シート'!Y691="","",'基本情報入力シート'!Y691)</f>
        <v/>
      </c>
      <c r="O666" s="649"/>
      <c r="P666" s="650"/>
      <c r="Q666" s="651"/>
      <c r="R666" s="56"/>
      <c r="S666" s="652" t="str">
        <f>IFERROR(ROUNDDOWN(Q666*VLOOKUP(N666,'【参考】数式用'!$AR$2:$AW$50,MATCH(P666,'【参考】数式用'!$AT$4:$AW$4)+2,FALSE)*0.5, 0), "")</f>
        <v/>
      </c>
      <c r="T666" s="653"/>
      <c r="U666" s="654" t="str">
        <f>IFERROR(IF(AG666&lt;&gt;"",Q666*VLOOKUP(N666,'【参考】数式用'!$AG$2:$AL$50,MATCH(P666,'【参考】数式用'!$AI$4:$AL$4,0)+2,0), ""), "")</f>
        <v/>
      </c>
      <c r="V666" s="655"/>
      <c r="W666" s="656"/>
      <c r="X666" s="41"/>
      <c r="Y666" s="657"/>
      <c r="Z666" s="658"/>
      <c r="AA666" s="654" t="str">
        <f>IFERROR(IF(Y666="ー", "", ROUNDDOWN(Z666*VLOOKUP(N666,'【参考】数式用'!$AR$2:$AW$50,MATCH(Y666,'【参考】数式用'!$AT$4:$AW$4)+2,FALSE)*0.5, 0)), "")</f>
        <v/>
      </c>
      <c r="AB666" s="659"/>
      <c r="AC666" s="651" t="str">
        <f>IFERROR(IF(AG666&lt;&gt;"",Z666*VLOOKUP(N666,'【参考】数式用'!$AG$2:$AL$50,MATCH(Y666,'【参考】数式用'!$AI$4:$AL$4,0)+2,0), ""), "")</f>
        <v/>
      </c>
      <c r="AD666" s="56"/>
      <c r="AE666" s="660"/>
      <c r="AF666" s="661"/>
      <c r="AG666" s="618" t="str">
        <f>IFERROR(VLOOKUP(O666, '【参考】数式用'!$AY$5:$AY$13, 1, FALSE), "")</f>
        <v/>
      </c>
      <c r="AH666" s="619" t="str">
        <f>IFERROR(VLOOKUP(N666, '【参考】数式用'!$BA$2:$BB$50, 2, FALSE), "")</f>
        <v/>
      </c>
      <c r="AI666" s="620" t="str">
        <f t="shared" si="1"/>
        <v/>
      </c>
      <c r="AJ666" s="621" t="str">
        <f t="shared" si="2"/>
        <v/>
      </c>
      <c r="AK666" s="622"/>
      <c r="AL666" s="622"/>
      <c r="AM666" s="514"/>
      <c r="AN666" s="514"/>
      <c r="AO666" s="514"/>
      <c r="AP666" s="514"/>
      <c r="AQ666" s="514"/>
      <c r="AR666" s="514"/>
      <c r="AS666" s="514"/>
      <c r="AT666" s="514"/>
      <c r="AU666" s="2"/>
      <c r="AV666" s="2"/>
      <c r="AW666" s="2"/>
      <c r="AX666" s="2"/>
      <c r="AY666" s="2"/>
      <c r="AZ666" s="2"/>
    </row>
    <row r="667" ht="30.0" customHeight="1">
      <c r="A667" s="645">
        <v>654.0</v>
      </c>
      <c r="B667" s="646" t="str">
        <f>IF('基本情報入力シート'!C692="","",'基本情報入力シート'!C692)</f>
        <v/>
      </c>
      <c r="C667" s="40"/>
      <c r="D667" s="40"/>
      <c r="E667" s="40"/>
      <c r="F667" s="40"/>
      <c r="G667" s="40"/>
      <c r="H667" s="40"/>
      <c r="I667" s="56"/>
      <c r="J667" s="647" t="str">
        <f>IF('基本情報入力シート'!M692="","",'基本情報入力シート'!M692)</f>
        <v/>
      </c>
      <c r="K667" s="647" t="str">
        <f>IF('基本情報入力シート'!R692="","",'基本情報入力シート'!R692)</f>
        <v/>
      </c>
      <c r="L667" s="647" t="str">
        <f>IF('基本情報入力シート'!W692="","",'基本情報入力シート'!W692)</f>
        <v/>
      </c>
      <c r="M667" s="647" t="str">
        <f>IF('基本情報入力シート'!X692="","",'基本情報入力シート'!X692)</f>
        <v/>
      </c>
      <c r="N667" s="648" t="str">
        <f>IF('基本情報入力シート'!Y692="","",'基本情報入力シート'!Y692)</f>
        <v/>
      </c>
      <c r="O667" s="649"/>
      <c r="P667" s="650"/>
      <c r="Q667" s="651"/>
      <c r="R667" s="56"/>
      <c r="S667" s="652" t="str">
        <f>IFERROR(ROUNDDOWN(Q667*VLOOKUP(N667,'【参考】数式用'!$AR$2:$AW$50,MATCH(P667,'【参考】数式用'!$AT$4:$AW$4)+2,FALSE)*0.5, 0), "")</f>
        <v/>
      </c>
      <c r="T667" s="653"/>
      <c r="U667" s="654" t="str">
        <f>IFERROR(IF(AG667&lt;&gt;"",Q667*VLOOKUP(N667,'【参考】数式用'!$AG$2:$AL$50,MATCH(P667,'【参考】数式用'!$AI$4:$AL$4,0)+2,0), ""), "")</f>
        <v/>
      </c>
      <c r="V667" s="655"/>
      <c r="W667" s="656"/>
      <c r="X667" s="41"/>
      <c r="Y667" s="657"/>
      <c r="Z667" s="658"/>
      <c r="AA667" s="654" t="str">
        <f>IFERROR(IF(Y667="ー", "", ROUNDDOWN(Z667*VLOOKUP(N667,'【参考】数式用'!$AR$2:$AW$50,MATCH(Y667,'【参考】数式用'!$AT$4:$AW$4)+2,FALSE)*0.5, 0)), "")</f>
        <v/>
      </c>
      <c r="AB667" s="659"/>
      <c r="AC667" s="651" t="str">
        <f>IFERROR(IF(AG667&lt;&gt;"",Z667*VLOOKUP(N667,'【参考】数式用'!$AG$2:$AL$50,MATCH(Y667,'【参考】数式用'!$AI$4:$AL$4,0)+2,0), ""), "")</f>
        <v/>
      </c>
      <c r="AD667" s="56"/>
      <c r="AE667" s="660"/>
      <c r="AF667" s="661"/>
      <c r="AG667" s="618" t="str">
        <f>IFERROR(VLOOKUP(O667, '【参考】数式用'!$AY$5:$AY$13, 1, FALSE), "")</f>
        <v/>
      </c>
      <c r="AH667" s="619" t="str">
        <f>IFERROR(VLOOKUP(N667, '【参考】数式用'!$BA$2:$BB$50, 2, FALSE), "")</f>
        <v/>
      </c>
      <c r="AI667" s="620" t="str">
        <f t="shared" si="1"/>
        <v/>
      </c>
      <c r="AJ667" s="621" t="str">
        <f t="shared" si="2"/>
        <v/>
      </c>
      <c r="AK667" s="622"/>
      <c r="AL667" s="622"/>
      <c r="AM667" s="514"/>
      <c r="AN667" s="514"/>
      <c r="AO667" s="514"/>
      <c r="AP667" s="514"/>
      <c r="AQ667" s="514"/>
      <c r="AR667" s="514"/>
      <c r="AS667" s="514"/>
      <c r="AT667" s="514"/>
      <c r="AU667" s="2"/>
      <c r="AV667" s="2"/>
      <c r="AW667" s="2"/>
      <c r="AX667" s="2"/>
      <c r="AY667" s="2"/>
      <c r="AZ667" s="2"/>
    </row>
    <row r="668" ht="30.0" customHeight="1">
      <c r="A668" s="645">
        <v>655.0</v>
      </c>
      <c r="B668" s="646" t="str">
        <f>IF('基本情報入力シート'!C693="","",'基本情報入力シート'!C693)</f>
        <v/>
      </c>
      <c r="C668" s="40"/>
      <c r="D668" s="40"/>
      <c r="E668" s="40"/>
      <c r="F668" s="40"/>
      <c r="G668" s="40"/>
      <c r="H668" s="40"/>
      <c r="I668" s="56"/>
      <c r="J668" s="647" t="str">
        <f>IF('基本情報入力シート'!M693="","",'基本情報入力シート'!M693)</f>
        <v/>
      </c>
      <c r="K668" s="647" t="str">
        <f>IF('基本情報入力シート'!R693="","",'基本情報入力シート'!R693)</f>
        <v/>
      </c>
      <c r="L668" s="647" t="str">
        <f>IF('基本情報入力シート'!W693="","",'基本情報入力シート'!W693)</f>
        <v/>
      </c>
      <c r="M668" s="647" t="str">
        <f>IF('基本情報入力シート'!X693="","",'基本情報入力シート'!X693)</f>
        <v/>
      </c>
      <c r="N668" s="648" t="str">
        <f>IF('基本情報入力シート'!Y693="","",'基本情報入力シート'!Y693)</f>
        <v/>
      </c>
      <c r="O668" s="649"/>
      <c r="P668" s="650"/>
      <c r="Q668" s="651"/>
      <c r="R668" s="56"/>
      <c r="S668" s="652" t="str">
        <f>IFERROR(ROUNDDOWN(Q668*VLOOKUP(N668,'【参考】数式用'!$AR$2:$AW$50,MATCH(P668,'【参考】数式用'!$AT$4:$AW$4)+2,FALSE)*0.5, 0), "")</f>
        <v/>
      </c>
      <c r="T668" s="653"/>
      <c r="U668" s="654" t="str">
        <f>IFERROR(IF(AG668&lt;&gt;"",Q668*VLOOKUP(N668,'【参考】数式用'!$AG$2:$AL$50,MATCH(P668,'【参考】数式用'!$AI$4:$AL$4,0)+2,0), ""), "")</f>
        <v/>
      </c>
      <c r="V668" s="655"/>
      <c r="W668" s="656"/>
      <c r="X668" s="41"/>
      <c r="Y668" s="657"/>
      <c r="Z668" s="658"/>
      <c r="AA668" s="654" t="str">
        <f>IFERROR(IF(Y668="ー", "", ROUNDDOWN(Z668*VLOOKUP(N668,'【参考】数式用'!$AR$2:$AW$50,MATCH(Y668,'【参考】数式用'!$AT$4:$AW$4)+2,FALSE)*0.5, 0)), "")</f>
        <v/>
      </c>
      <c r="AB668" s="659"/>
      <c r="AC668" s="651" t="str">
        <f>IFERROR(IF(AG668&lt;&gt;"",Z668*VLOOKUP(N668,'【参考】数式用'!$AG$2:$AL$50,MATCH(Y668,'【参考】数式用'!$AI$4:$AL$4,0)+2,0), ""), "")</f>
        <v/>
      </c>
      <c r="AD668" s="56"/>
      <c r="AE668" s="660"/>
      <c r="AF668" s="661"/>
      <c r="AG668" s="618" t="str">
        <f>IFERROR(VLOOKUP(O668, '【参考】数式用'!$AY$5:$AY$13, 1, FALSE), "")</f>
        <v/>
      </c>
      <c r="AH668" s="619" t="str">
        <f>IFERROR(VLOOKUP(N668, '【参考】数式用'!$BA$2:$BB$50, 2, FALSE), "")</f>
        <v/>
      </c>
      <c r="AI668" s="620" t="str">
        <f t="shared" si="1"/>
        <v/>
      </c>
      <c r="AJ668" s="621" t="str">
        <f t="shared" si="2"/>
        <v/>
      </c>
      <c r="AK668" s="622"/>
      <c r="AL668" s="622"/>
      <c r="AM668" s="514"/>
      <c r="AN668" s="514"/>
      <c r="AO668" s="514"/>
      <c r="AP668" s="514"/>
      <c r="AQ668" s="514"/>
      <c r="AR668" s="514"/>
      <c r="AS668" s="514"/>
      <c r="AT668" s="514"/>
      <c r="AU668" s="2"/>
      <c r="AV668" s="2"/>
      <c r="AW668" s="2"/>
      <c r="AX668" s="2"/>
      <c r="AY668" s="2"/>
      <c r="AZ668" s="2"/>
    </row>
    <row r="669" ht="30.0" customHeight="1">
      <c r="A669" s="645">
        <v>656.0</v>
      </c>
      <c r="B669" s="646" t="str">
        <f>IF('基本情報入力シート'!C694="","",'基本情報入力シート'!C694)</f>
        <v/>
      </c>
      <c r="C669" s="40"/>
      <c r="D669" s="40"/>
      <c r="E669" s="40"/>
      <c r="F669" s="40"/>
      <c r="G669" s="40"/>
      <c r="H669" s="40"/>
      <c r="I669" s="56"/>
      <c r="J669" s="647" t="str">
        <f>IF('基本情報入力シート'!M694="","",'基本情報入力シート'!M694)</f>
        <v/>
      </c>
      <c r="K669" s="647" t="str">
        <f>IF('基本情報入力シート'!R694="","",'基本情報入力シート'!R694)</f>
        <v/>
      </c>
      <c r="L669" s="647" t="str">
        <f>IF('基本情報入力シート'!W694="","",'基本情報入力シート'!W694)</f>
        <v/>
      </c>
      <c r="M669" s="647" t="str">
        <f>IF('基本情報入力シート'!X694="","",'基本情報入力シート'!X694)</f>
        <v/>
      </c>
      <c r="N669" s="648" t="str">
        <f>IF('基本情報入力シート'!Y694="","",'基本情報入力シート'!Y694)</f>
        <v/>
      </c>
      <c r="O669" s="649"/>
      <c r="P669" s="650"/>
      <c r="Q669" s="651"/>
      <c r="R669" s="56"/>
      <c r="S669" s="652" t="str">
        <f>IFERROR(ROUNDDOWN(Q669*VLOOKUP(N669,'【参考】数式用'!$AR$2:$AW$50,MATCH(P669,'【参考】数式用'!$AT$4:$AW$4)+2,FALSE)*0.5, 0), "")</f>
        <v/>
      </c>
      <c r="T669" s="653"/>
      <c r="U669" s="654" t="str">
        <f>IFERROR(IF(AG669&lt;&gt;"",Q669*VLOOKUP(N669,'【参考】数式用'!$AG$2:$AL$50,MATCH(P669,'【参考】数式用'!$AI$4:$AL$4,0)+2,0), ""), "")</f>
        <v/>
      </c>
      <c r="V669" s="655"/>
      <c r="W669" s="656"/>
      <c r="X669" s="41"/>
      <c r="Y669" s="657"/>
      <c r="Z669" s="658"/>
      <c r="AA669" s="654" t="str">
        <f>IFERROR(IF(Y669="ー", "", ROUNDDOWN(Z669*VLOOKUP(N669,'【参考】数式用'!$AR$2:$AW$50,MATCH(Y669,'【参考】数式用'!$AT$4:$AW$4)+2,FALSE)*0.5, 0)), "")</f>
        <v/>
      </c>
      <c r="AB669" s="659"/>
      <c r="AC669" s="651" t="str">
        <f>IFERROR(IF(AG669&lt;&gt;"",Z669*VLOOKUP(N669,'【参考】数式用'!$AG$2:$AL$50,MATCH(Y669,'【参考】数式用'!$AI$4:$AL$4,0)+2,0), ""), "")</f>
        <v/>
      </c>
      <c r="AD669" s="56"/>
      <c r="AE669" s="660"/>
      <c r="AF669" s="661"/>
      <c r="AG669" s="618" t="str">
        <f>IFERROR(VLOOKUP(O669, '【参考】数式用'!$AY$5:$AY$13, 1, FALSE), "")</f>
        <v/>
      </c>
      <c r="AH669" s="619" t="str">
        <f>IFERROR(VLOOKUP(N669, '【参考】数式用'!$BA$2:$BB$50, 2, FALSE), "")</f>
        <v/>
      </c>
      <c r="AI669" s="620" t="str">
        <f t="shared" si="1"/>
        <v/>
      </c>
      <c r="AJ669" s="621" t="str">
        <f t="shared" si="2"/>
        <v/>
      </c>
      <c r="AK669" s="622"/>
      <c r="AL669" s="622"/>
      <c r="AM669" s="514"/>
      <c r="AN669" s="514"/>
      <c r="AO669" s="514"/>
      <c r="AP669" s="514"/>
      <c r="AQ669" s="514"/>
      <c r="AR669" s="514"/>
      <c r="AS669" s="514"/>
      <c r="AT669" s="514"/>
      <c r="AU669" s="2"/>
      <c r="AV669" s="2"/>
      <c r="AW669" s="2"/>
      <c r="AX669" s="2"/>
      <c r="AY669" s="2"/>
      <c r="AZ669" s="2"/>
    </row>
    <row r="670" ht="30.0" customHeight="1">
      <c r="A670" s="645">
        <v>657.0</v>
      </c>
      <c r="B670" s="646" t="str">
        <f>IF('基本情報入力シート'!C695="","",'基本情報入力シート'!C695)</f>
        <v/>
      </c>
      <c r="C670" s="40"/>
      <c r="D670" s="40"/>
      <c r="E670" s="40"/>
      <c r="F670" s="40"/>
      <c r="G670" s="40"/>
      <c r="H670" s="40"/>
      <c r="I670" s="56"/>
      <c r="J670" s="647" t="str">
        <f>IF('基本情報入力シート'!M695="","",'基本情報入力シート'!M695)</f>
        <v/>
      </c>
      <c r="K670" s="647" t="str">
        <f>IF('基本情報入力シート'!R695="","",'基本情報入力シート'!R695)</f>
        <v/>
      </c>
      <c r="L670" s="647" t="str">
        <f>IF('基本情報入力シート'!W695="","",'基本情報入力シート'!W695)</f>
        <v/>
      </c>
      <c r="M670" s="647" t="str">
        <f>IF('基本情報入力シート'!X695="","",'基本情報入力シート'!X695)</f>
        <v/>
      </c>
      <c r="N670" s="648" t="str">
        <f>IF('基本情報入力シート'!Y695="","",'基本情報入力シート'!Y695)</f>
        <v/>
      </c>
      <c r="O670" s="649"/>
      <c r="P670" s="650"/>
      <c r="Q670" s="651"/>
      <c r="R670" s="56"/>
      <c r="S670" s="652" t="str">
        <f>IFERROR(ROUNDDOWN(Q670*VLOOKUP(N670,'【参考】数式用'!$AR$2:$AW$50,MATCH(P670,'【参考】数式用'!$AT$4:$AW$4)+2,FALSE)*0.5, 0), "")</f>
        <v/>
      </c>
      <c r="T670" s="653"/>
      <c r="U670" s="654" t="str">
        <f>IFERROR(IF(AG670&lt;&gt;"",Q670*VLOOKUP(N670,'【参考】数式用'!$AG$2:$AL$50,MATCH(P670,'【参考】数式用'!$AI$4:$AL$4,0)+2,0), ""), "")</f>
        <v/>
      </c>
      <c r="V670" s="655"/>
      <c r="W670" s="656"/>
      <c r="X670" s="41"/>
      <c r="Y670" s="657"/>
      <c r="Z670" s="658"/>
      <c r="AA670" s="654" t="str">
        <f>IFERROR(IF(Y670="ー", "", ROUNDDOWN(Z670*VLOOKUP(N670,'【参考】数式用'!$AR$2:$AW$50,MATCH(Y670,'【参考】数式用'!$AT$4:$AW$4)+2,FALSE)*0.5, 0)), "")</f>
        <v/>
      </c>
      <c r="AB670" s="659"/>
      <c r="AC670" s="651" t="str">
        <f>IFERROR(IF(AG670&lt;&gt;"",Z670*VLOOKUP(N670,'【参考】数式用'!$AG$2:$AL$50,MATCH(Y670,'【参考】数式用'!$AI$4:$AL$4,0)+2,0), ""), "")</f>
        <v/>
      </c>
      <c r="AD670" s="56"/>
      <c r="AE670" s="660"/>
      <c r="AF670" s="661"/>
      <c r="AG670" s="618" t="str">
        <f>IFERROR(VLOOKUP(O670, '【参考】数式用'!$AY$5:$AY$13, 1, FALSE), "")</f>
        <v/>
      </c>
      <c r="AH670" s="619" t="str">
        <f>IFERROR(VLOOKUP(N670, '【参考】数式用'!$BA$2:$BB$50, 2, FALSE), "")</f>
        <v/>
      </c>
      <c r="AI670" s="620" t="str">
        <f t="shared" si="1"/>
        <v/>
      </c>
      <c r="AJ670" s="621" t="str">
        <f t="shared" si="2"/>
        <v/>
      </c>
      <c r="AK670" s="622"/>
      <c r="AL670" s="622"/>
      <c r="AM670" s="514"/>
      <c r="AN670" s="514"/>
      <c r="AO670" s="514"/>
      <c r="AP670" s="514"/>
      <c r="AQ670" s="514"/>
      <c r="AR670" s="514"/>
      <c r="AS670" s="514"/>
      <c r="AT670" s="514"/>
      <c r="AU670" s="2"/>
      <c r="AV670" s="2"/>
      <c r="AW670" s="2"/>
      <c r="AX670" s="2"/>
      <c r="AY670" s="2"/>
      <c r="AZ670" s="2"/>
    </row>
    <row r="671" ht="30.0" customHeight="1">
      <c r="A671" s="645">
        <v>658.0</v>
      </c>
      <c r="B671" s="646" t="str">
        <f>IF('基本情報入力シート'!C696="","",'基本情報入力シート'!C696)</f>
        <v/>
      </c>
      <c r="C671" s="40"/>
      <c r="D671" s="40"/>
      <c r="E671" s="40"/>
      <c r="F671" s="40"/>
      <c r="G671" s="40"/>
      <c r="H671" s="40"/>
      <c r="I671" s="56"/>
      <c r="J671" s="647" t="str">
        <f>IF('基本情報入力シート'!M696="","",'基本情報入力シート'!M696)</f>
        <v/>
      </c>
      <c r="K671" s="647" t="str">
        <f>IF('基本情報入力シート'!R696="","",'基本情報入力シート'!R696)</f>
        <v/>
      </c>
      <c r="L671" s="647" t="str">
        <f>IF('基本情報入力シート'!W696="","",'基本情報入力シート'!W696)</f>
        <v/>
      </c>
      <c r="M671" s="647" t="str">
        <f>IF('基本情報入力シート'!X696="","",'基本情報入力シート'!X696)</f>
        <v/>
      </c>
      <c r="N671" s="648" t="str">
        <f>IF('基本情報入力シート'!Y696="","",'基本情報入力シート'!Y696)</f>
        <v/>
      </c>
      <c r="O671" s="649"/>
      <c r="P671" s="650"/>
      <c r="Q671" s="651"/>
      <c r="R671" s="56"/>
      <c r="S671" s="652" t="str">
        <f>IFERROR(ROUNDDOWN(Q671*VLOOKUP(N671,'【参考】数式用'!$AR$2:$AW$50,MATCH(P671,'【参考】数式用'!$AT$4:$AW$4)+2,FALSE)*0.5, 0), "")</f>
        <v/>
      </c>
      <c r="T671" s="653"/>
      <c r="U671" s="654" t="str">
        <f>IFERROR(IF(AG671&lt;&gt;"",Q671*VLOOKUP(N671,'【参考】数式用'!$AG$2:$AL$50,MATCH(P671,'【参考】数式用'!$AI$4:$AL$4,0)+2,0), ""), "")</f>
        <v/>
      </c>
      <c r="V671" s="655"/>
      <c r="W671" s="656"/>
      <c r="X671" s="41"/>
      <c r="Y671" s="657"/>
      <c r="Z671" s="658"/>
      <c r="AA671" s="654" t="str">
        <f>IFERROR(IF(Y671="ー", "", ROUNDDOWN(Z671*VLOOKUP(N671,'【参考】数式用'!$AR$2:$AW$50,MATCH(Y671,'【参考】数式用'!$AT$4:$AW$4)+2,FALSE)*0.5, 0)), "")</f>
        <v/>
      </c>
      <c r="AB671" s="659"/>
      <c r="AC671" s="651" t="str">
        <f>IFERROR(IF(AG671&lt;&gt;"",Z671*VLOOKUP(N671,'【参考】数式用'!$AG$2:$AL$50,MATCH(Y671,'【参考】数式用'!$AI$4:$AL$4,0)+2,0), ""), "")</f>
        <v/>
      </c>
      <c r="AD671" s="56"/>
      <c r="AE671" s="660"/>
      <c r="AF671" s="661"/>
      <c r="AG671" s="618" t="str">
        <f>IFERROR(VLOOKUP(O671, '【参考】数式用'!$AY$5:$AY$13, 1, FALSE), "")</f>
        <v/>
      </c>
      <c r="AH671" s="619" t="str">
        <f>IFERROR(VLOOKUP(N671, '【参考】数式用'!$BA$2:$BB$50, 2, FALSE), "")</f>
        <v/>
      </c>
      <c r="AI671" s="620" t="str">
        <f t="shared" si="1"/>
        <v/>
      </c>
      <c r="AJ671" s="621" t="str">
        <f t="shared" si="2"/>
        <v/>
      </c>
      <c r="AK671" s="622"/>
      <c r="AL671" s="622"/>
      <c r="AM671" s="514"/>
      <c r="AN671" s="514"/>
      <c r="AO671" s="514"/>
      <c r="AP671" s="514"/>
      <c r="AQ671" s="514"/>
      <c r="AR671" s="514"/>
      <c r="AS671" s="514"/>
      <c r="AT671" s="514"/>
      <c r="AU671" s="2"/>
      <c r="AV671" s="2"/>
      <c r="AW671" s="2"/>
      <c r="AX671" s="2"/>
      <c r="AY671" s="2"/>
      <c r="AZ671" s="2"/>
    </row>
    <row r="672" ht="30.0" customHeight="1">
      <c r="A672" s="645">
        <v>659.0</v>
      </c>
      <c r="B672" s="646" t="str">
        <f>IF('基本情報入力シート'!C697="","",'基本情報入力シート'!C697)</f>
        <v/>
      </c>
      <c r="C672" s="40"/>
      <c r="D672" s="40"/>
      <c r="E672" s="40"/>
      <c r="F672" s="40"/>
      <c r="G672" s="40"/>
      <c r="H672" s="40"/>
      <c r="I672" s="56"/>
      <c r="J672" s="647" t="str">
        <f>IF('基本情報入力シート'!M697="","",'基本情報入力シート'!M697)</f>
        <v/>
      </c>
      <c r="K672" s="647" t="str">
        <f>IF('基本情報入力シート'!R697="","",'基本情報入力シート'!R697)</f>
        <v/>
      </c>
      <c r="L672" s="647" t="str">
        <f>IF('基本情報入力シート'!W697="","",'基本情報入力シート'!W697)</f>
        <v/>
      </c>
      <c r="M672" s="647" t="str">
        <f>IF('基本情報入力シート'!X697="","",'基本情報入力シート'!X697)</f>
        <v/>
      </c>
      <c r="N672" s="648" t="str">
        <f>IF('基本情報入力シート'!Y697="","",'基本情報入力シート'!Y697)</f>
        <v/>
      </c>
      <c r="O672" s="649"/>
      <c r="P672" s="650"/>
      <c r="Q672" s="651"/>
      <c r="R672" s="56"/>
      <c r="S672" s="652" t="str">
        <f>IFERROR(ROUNDDOWN(Q672*VLOOKUP(N672,'【参考】数式用'!$AR$2:$AW$50,MATCH(P672,'【参考】数式用'!$AT$4:$AW$4)+2,FALSE)*0.5, 0), "")</f>
        <v/>
      </c>
      <c r="T672" s="653"/>
      <c r="U672" s="654" t="str">
        <f>IFERROR(IF(AG672&lt;&gt;"",Q672*VLOOKUP(N672,'【参考】数式用'!$AG$2:$AL$50,MATCH(P672,'【参考】数式用'!$AI$4:$AL$4,0)+2,0), ""), "")</f>
        <v/>
      </c>
      <c r="V672" s="655"/>
      <c r="W672" s="656"/>
      <c r="X672" s="41"/>
      <c r="Y672" s="657"/>
      <c r="Z672" s="658"/>
      <c r="AA672" s="654" t="str">
        <f>IFERROR(IF(Y672="ー", "", ROUNDDOWN(Z672*VLOOKUP(N672,'【参考】数式用'!$AR$2:$AW$50,MATCH(Y672,'【参考】数式用'!$AT$4:$AW$4)+2,FALSE)*0.5, 0)), "")</f>
        <v/>
      </c>
      <c r="AB672" s="659"/>
      <c r="AC672" s="651" t="str">
        <f>IFERROR(IF(AG672&lt;&gt;"",Z672*VLOOKUP(N672,'【参考】数式用'!$AG$2:$AL$50,MATCH(Y672,'【参考】数式用'!$AI$4:$AL$4,0)+2,0), ""), "")</f>
        <v/>
      </c>
      <c r="AD672" s="56"/>
      <c r="AE672" s="660"/>
      <c r="AF672" s="661"/>
      <c r="AG672" s="618" t="str">
        <f>IFERROR(VLOOKUP(O672, '【参考】数式用'!$AY$5:$AY$13, 1, FALSE), "")</f>
        <v/>
      </c>
      <c r="AH672" s="619" t="str">
        <f>IFERROR(VLOOKUP(N672, '【参考】数式用'!$BA$2:$BB$50, 2, FALSE), "")</f>
        <v/>
      </c>
      <c r="AI672" s="620" t="str">
        <f t="shared" si="1"/>
        <v/>
      </c>
      <c r="AJ672" s="621" t="str">
        <f t="shared" si="2"/>
        <v/>
      </c>
      <c r="AK672" s="622"/>
      <c r="AL672" s="622"/>
      <c r="AM672" s="514"/>
      <c r="AN672" s="514"/>
      <c r="AO672" s="514"/>
      <c r="AP672" s="514"/>
      <c r="AQ672" s="514"/>
      <c r="AR672" s="514"/>
      <c r="AS672" s="514"/>
      <c r="AT672" s="514"/>
      <c r="AU672" s="2"/>
      <c r="AV672" s="2"/>
      <c r="AW672" s="2"/>
      <c r="AX672" s="2"/>
      <c r="AY672" s="2"/>
      <c r="AZ672" s="2"/>
    </row>
    <row r="673" ht="30.0" customHeight="1">
      <c r="A673" s="645">
        <v>660.0</v>
      </c>
      <c r="B673" s="646" t="str">
        <f>IF('基本情報入力シート'!C698="","",'基本情報入力シート'!C698)</f>
        <v/>
      </c>
      <c r="C673" s="40"/>
      <c r="D673" s="40"/>
      <c r="E673" s="40"/>
      <c r="F673" s="40"/>
      <c r="G673" s="40"/>
      <c r="H673" s="40"/>
      <c r="I673" s="56"/>
      <c r="J673" s="647" t="str">
        <f>IF('基本情報入力シート'!M698="","",'基本情報入力シート'!M698)</f>
        <v/>
      </c>
      <c r="K673" s="647" t="str">
        <f>IF('基本情報入力シート'!R698="","",'基本情報入力シート'!R698)</f>
        <v/>
      </c>
      <c r="L673" s="647" t="str">
        <f>IF('基本情報入力シート'!W698="","",'基本情報入力シート'!W698)</f>
        <v/>
      </c>
      <c r="M673" s="647" t="str">
        <f>IF('基本情報入力シート'!X698="","",'基本情報入力シート'!X698)</f>
        <v/>
      </c>
      <c r="N673" s="648" t="str">
        <f>IF('基本情報入力シート'!Y698="","",'基本情報入力シート'!Y698)</f>
        <v/>
      </c>
      <c r="O673" s="649"/>
      <c r="P673" s="650"/>
      <c r="Q673" s="651"/>
      <c r="R673" s="56"/>
      <c r="S673" s="652" t="str">
        <f>IFERROR(ROUNDDOWN(Q673*VLOOKUP(N673,'【参考】数式用'!$AR$2:$AW$50,MATCH(P673,'【参考】数式用'!$AT$4:$AW$4)+2,FALSE)*0.5, 0), "")</f>
        <v/>
      </c>
      <c r="T673" s="653"/>
      <c r="U673" s="654" t="str">
        <f>IFERROR(IF(AG673&lt;&gt;"",Q673*VLOOKUP(N673,'【参考】数式用'!$AG$2:$AL$50,MATCH(P673,'【参考】数式用'!$AI$4:$AL$4,0)+2,0), ""), "")</f>
        <v/>
      </c>
      <c r="V673" s="655"/>
      <c r="W673" s="656"/>
      <c r="X673" s="41"/>
      <c r="Y673" s="657"/>
      <c r="Z673" s="658"/>
      <c r="AA673" s="654" t="str">
        <f>IFERROR(IF(Y673="ー", "", ROUNDDOWN(Z673*VLOOKUP(N673,'【参考】数式用'!$AR$2:$AW$50,MATCH(Y673,'【参考】数式用'!$AT$4:$AW$4)+2,FALSE)*0.5, 0)), "")</f>
        <v/>
      </c>
      <c r="AB673" s="659"/>
      <c r="AC673" s="651" t="str">
        <f>IFERROR(IF(AG673&lt;&gt;"",Z673*VLOOKUP(N673,'【参考】数式用'!$AG$2:$AL$50,MATCH(Y673,'【参考】数式用'!$AI$4:$AL$4,0)+2,0), ""), "")</f>
        <v/>
      </c>
      <c r="AD673" s="56"/>
      <c r="AE673" s="660"/>
      <c r="AF673" s="661"/>
      <c r="AG673" s="618" t="str">
        <f>IFERROR(VLOOKUP(O673, '【参考】数式用'!$AY$5:$AY$13, 1, FALSE), "")</f>
        <v/>
      </c>
      <c r="AH673" s="619" t="str">
        <f>IFERROR(VLOOKUP(N673, '【参考】数式用'!$BA$2:$BB$50, 2, FALSE), "")</f>
        <v/>
      </c>
      <c r="AI673" s="620" t="str">
        <f t="shared" si="1"/>
        <v/>
      </c>
      <c r="AJ673" s="621" t="str">
        <f t="shared" si="2"/>
        <v/>
      </c>
      <c r="AK673" s="622"/>
      <c r="AL673" s="622"/>
      <c r="AM673" s="514"/>
      <c r="AN673" s="514"/>
      <c r="AO673" s="514"/>
      <c r="AP673" s="514"/>
      <c r="AQ673" s="514"/>
      <c r="AR673" s="514"/>
      <c r="AS673" s="514"/>
      <c r="AT673" s="514"/>
      <c r="AU673" s="2"/>
      <c r="AV673" s="2"/>
      <c r="AW673" s="2"/>
      <c r="AX673" s="2"/>
      <c r="AY673" s="2"/>
      <c r="AZ673" s="2"/>
    </row>
    <row r="674" ht="30.0" customHeight="1">
      <c r="A674" s="645">
        <v>661.0</v>
      </c>
      <c r="B674" s="646" t="str">
        <f>IF('基本情報入力シート'!C699="","",'基本情報入力シート'!C699)</f>
        <v/>
      </c>
      <c r="C674" s="40"/>
      <c r="D674" s="40"/>
      <c r="E674" s="40"/>
      <c r="F674" s="40"/>
      <c r="G674" s="40"/>
      <c r="H674" s="40"/>
      <c r="I674" s="56"/>
      <c r="J674" s="647" t="str">
        <f>IF('基本情報入力シート'!M699="","",'基本情報入力シート'!M699)</f>
        <v/>
      </c>
      <c r="K674" s="647" t="str">
        <f>IF('基本情報入力シート'!R699="","",'基本情報入力シート'!R699)</f>
        <v/>
      </c>
      <c r="L674" s="647" t="str">
        <f>IF('基本情報入力シート'!W699="","",'基本情報入力シート'!W699)</f>
        <v/>
      </c>
      <c r="M674" s="647" t="str">
        <f>IF('基本情報入力シート'!X699="","",'基本情報入力シート'!X699)</f>
        <v/>
      </c>
      <c r="N674" s="648" t="str">
        <f>IF('基本情報入力シート'!Y699="","",'基本情報入力シート'!Y699)</f>
        <v/>
      </c>
      <c r="O674" s="649"/>
      <c r="P674" s="650"/>
      <c r="Q674" s="651"/>
      <c r="R674" s="56"/>
      <c r="S674" s="652" t="str">
        <f>IFERROR(ROUNDDOWN(Q674*VLOOKUP(N674,'【参考】数式用'!$AR$2:$AW$50,MATCH(P674,'【参考】数式用'!$AT$4:$AW$4)+2,FALSE)*0.5, 0), "")</f>
        <v/>
      </c>
      <c r="T674" s="653"/>
      <c r="U674" s="654" t="str">
        <f>IFERROR(IF(AG674&lt;&gt;"",Q674*VLOOKUP(N674,'【参考】数式用'!$AG$2:$AL$50,MATCH(P674,'【参考】数式用'!$AI$4:$AL$4,0)+2,0), ""), "")</f>
        <v/>
      </c>
      <c r="V674" s="655"/>
      <c r="W674" s="656"/>
      <c r="X674" s="41"/>
      <c r="Y674" s="657"/>
      <c r="Z674" s="658"/>
      <c r="AA674" s="654" t="str">
        <f>IFERROR(IF(Y674="ー", "", ROUNDDOWN(Z674*VLOOKUP(N674,'【参考】数式用'!$AR$2:$AW$50,MATCH(Y674,'【参考】数式用'!$AT$4:$AW$4)+2,FALSE)*0.5, 0)), "")</f>
        <v/>
      </c>
      <c r="AB674" s="659"/>
      <c r="AC674" s="651" t="str">
        <f>IFERROR(IF(AG674&lt;&gt;"",Z674*VLOOKUP(N674,'【参考】数式用'!$AG$2:$AL$50,MATCH(Y674,'【参考】数式用'!$AI$4:$AL$4,0)+2,0), ""), "")</f>
        <v/>
      </c>
      <c r="AD674" s="56"/>
      <c r="AE674" s="660"/>
      <c r="AF674" s="661"/>
      <c r="AG674" s="618" t="str">
        <f>IFERROR(VLOOKUP(O674, '【参考】数式用'!$AY$5:$AY$13, 1, FALSE), "")</f>
        <v/>
      </c>
      <c r="AH674" s="619" t="str">
        <f>IFERROR(VLOOKUP(N674, '【参考】数式用'!$BA$2:$BB$50, 2, FALSE), "")</f>
        <v/>
      </c>
      <c r="AI674" s="620" t="str">
        <f t="shared" si="1"/>
        <v/>
      </c>
      <c r="AJ674" s="621" t="str">
        <f t="shared" si="2"/>
        <v/>
      </c>
      <c r="AK674" s="622"/>
      <c r="AL674" s="622"/>
      <c r="AM674" s="514"/>
      <c r="AN674" s="514"/>
      <c r="AO674" s="514"/>
      <c r="AP674" s="514"/>
      <c r="AQ674" s="514"/>
      <c r="AR674" s="514"/>
      <c r="AS674" s="514"/>
      <c r="AT674" s="514"/>
      <c r="AU674" s="2"/>
      <c r="AV674" s="2"/>
      <c r="AW674" s="2"/>
      <c r="AX674" s="2"/>
      <c r="AY674" s="2"/>
      <c r="AZ674" s="2"/>
    </row>
    <row r="675" ht="30.0" customHeight="1">
      <c r="A675" s="645">
        <v>662.0</v>
      </c>
      <c r="B675" s="646" t="str">
        <f>IF('基本情報入力シート'!C700="","",'基本情報入力シート'!C700)</f>
        <v/>
      </c>
      <c r="C675" s="40"/>
      <c r="D675" s="40"/>
      <c r="E675" s="40"/>
      <c r="F675" s="40"/>
      <c r="G675" s="40"/>
      <c r="H675" s="40"/>
      <c r="I675" s="56"/>
      <c r="J675" s="647" t="str">
        <f>IF('基本情報入力シート'!M700="","",'基本情報入力シート'!M700)</f>
        <v/>
      </c>
      <c r="K675" s="647" t="str">
        <f>IF('基本情報入力シート'!R700="","",'基本情報入力シート'!R700)</f>
        <v/>
      </c>
      <c r="L675" s="647" t="str">
        <f>IF('基本情報入力シート'!W700="","",'基本情報入力シート'!W700)</f>
        <v/>
      </c>
      <c r="M675" s="647" t="str">
        <f>IF('基本情報入力シート'!X700="","",'基本情報入力シート'!X700)</f>
        <v/>
      </c>
      <c r="N675" s="648" t="str">
        <f>IF('基本情報入力シート'!Y700="","",'基本情報入力シート'!Y700)</f>
        <v/>
      </c>
      <c r="O675" s="649"/>
      <c r="P675" s="650"/>
      <c r="Q675" s="651"/>
      <c r="R675" s="56"/>
      <c r="S675" s="652" t="str">
        <f>IFERROR(ROUNDDOWN(Q675*VLOOKUP(N675,'【参考】数式用'!$AR$2:$AW$50,MATCH(P675,'【参考】数式用'!$AT$4:$AW$4)+2,FALSE)*0.5, 0), "")</f>
        <v/>
      </c>
      <c r="T675" s="653"/>
      <c r="U675" s="654" t="str">
        <f>IFERROR(IF(AG675&lt;&gt;"",Q675*VLOOKUP(N675,'【参考】数式用'!$AG$2:$AL$50,MATCH(P675,'【参考】数式用'!$AI$4:$AL$4,0)+2,0), ""), "")</f>
        <v/>
      </c>
      <c r="V675" s="655"/>
      <c r="W675" s="656"/>
      <c r="X675" s="41"/>
      <c r="Y675" s="657"/>
      <c r="Z675" s="658"/>
      <c r="AA675" s="654" t="str">
        <f>IFERROR(IF(Y675="ー", "", ROUNDDOWN(Z675*VLOOKUP(N675,'【参考】数式用'!$AR$2:$AW$50,MATCH(Y675,'【参考】数式用'!$AT$4:$AW$4)+2,FALSE)*0.5, 0)), "")</f>
        <v/>
      </c>
      <c r="AB675" s="659"/>
      <c r="AC675" s="651" t="str">
        <f>IFERROR(IF(AG675&lt;&gt;"",Z675*VLOOKUP(N675,'【参考】数式用'!$AG$2:$AL$50,MATCH(Y675,'【参考】数式用'!$AI$4:$AL$4,0)+2,0), ""), "")</f>
        <v/>
      </c>
      <c r="AD675" s="56"/>
      <c r="AE675" s="660"/>
      <c r="AF675" s="661"/>
      <c r="AG675" s="618" t="str">
        <f>IFERROR(VLOOKUP(O675, '【参考】数式用'!$AY$5:$AY$13, 1, FALSE), "")</f>
        <v/>
      </c>
      <c r="AH675" s="619" t="str">
        <f>IFERROR(VLOOKUP(N675, '【参考】数式用'!$BA$2:$BB$50, 2, FALSE), "")</f>
        <v/>
      </c>
      <c r="AI675" s="620" t="str">
        <f t="shared" si="1"/>
        <v/>
      </c>
      <c r="AJ675" s="621" t="str">
        <f t="shared" si="2"/>
        <v/>
      </c>
      <c r="AK675" s="622"/>
      <c r="AL675" s="622"/>
      <c r="AM675" s="514"/>
      <c r="AN675" s="514"/>
      <c r="AO675" s="514"/>
      <c r="AP675" s="514"/>
      <c r="AQ675" s="514"/>
      <c r="AR675" s="514"/>
      <c r="AS675" s="514"/>
      <c r="AT675" s="514"/>
      <c r="AU675" s="2"/>
      <c r="AV675" s="2"/>
      <c r="AW675" s="2"/>
      <c r="AX675" s="2"/>
      <c r="AY675" s="2"/>
      <c r="AZ675" s="2"/>
    </row>
    <row r="676" ht="30.0" customHeight="1">
      <c r="A676" s="645">
        <v>663.0</v>
      </c>
      <c r="B676" s="646" t="str">
        <f>IF('基本情報入力シート'!C701="","",'基本情報入力シート'!C701)</f>
        <v/>
      </c>
      <c r="C676" s="40"/>
      <c r="D676" s="40"/>
      <c r="E676" s="40"/>
      <c r="F676" s="40"/>
      <c r="G676" s="40"/>
      <c r="H676" s="40"/>
      <c r="I676" s="56"/>
      <c r="J676" s="647" t="str">
        <f>IF('基本情報入力シート'!M701="","",'基本情報入力シート'!M701)</f>
        <v/>
      </c>
      <c r="K676" s="647" t="str">
        <f>IF('基本情報入力シート'!R701="","",'基本情報入力シート'!R701)</f>
        <v/>
      </c>
      <c r="L676" s="647" t="str">
        <f>IF('基本情報入力シート'!W701="","",'基本情報入力シート'!W701)</f>
        <v/>
      </c>
      <c r="M676" s="647" t="str">
        <f>IF('基本情報入力シート'!X701="","",'基本情報入力シート'!X701)</f>
        <v/>
      </c>
      <c r="N676" s="648" t="str">
        <f>IF('基本情報入力シート'!Y701="","",'基本情報入力シート'!Y701)</f>
        <v/>
      </c>
      <c r="O676" s="649"/>
      <c r="P676" s="650"/>
      <c r="Q676" s="651"/>
      <c r="R676" s="56"/>
      <c r="S676" s="652" t="str">
        <f>IFERROR(ROUNDDOWN(Q676*VLOOKUP(N676,'【参考】数式用'!$AR$2:$AW$50,MATCH(P676,'【参考】数式用'!$AT$4:$AW$4)+2,FALSE)*0.5, 0), "")</f>
        <v/>
      </c>
      <c r="T676" s="653"/>
      <c r="U676" s="654" t="str">
        <f>IFERROR(IF(AG676&lt;&gt;"",Q676*VLOOKUP(N676,'【参考】数式用'!$AG$2:$AL$50,MATCH(P676,'【参考】数式用'!$AI$4:$AL$4,0)+2,0), ""), "")</f>
        <v/>
      </c>
      <c r="V676" s="655"/>
      <c r="W676" s="656"/>
      <c r="X676" s="41"/>
      <c r="Y676" s="657"/>
      <c r="Z676" s="658"/>
      <c r="AA676" s="654" t="str">
        <f>IFERROR(IF(Y676="ー", "", ROUNDDOWN(Z676*VLOOKUP(N676,'【参考】数式用'!$AR$2:$AW$50,MATCH(Y676,'【参考】数式用'!$AT$4:$AW$4)+2,FALSE)*0.5, 0)), "")</f>
        <v/>
      </c>
      <c r="AB676" s="659"/>
      <c r="AC676" s="651" t="str">
        <f>IFERROR(IF(AG676&lt;&gt;"",Z676*VLOOKUP(N676,'【参考】数式用'!$AG$2:$AL$50,MATCH(Y676,'【参考】数式用'!$AI$4:$AL$4,0)+2,0), ""), "")</f>
        <v/>
      </c>
      <c r="AD676" s="56"/>
      <c r="AE676" s="660"/>
      <c r="AF676" s="661"/>
      <c r="AG676" s="618" t="str">
        <f>IFERROR(VLOOKUP(O676, '【参考】数式用'!$AY$5:$AY$13, 1, FALSE), "")</f>
        <v/>
      </c>
      <c r="AH676" s="619" t="str">
        <f>IFERROR(VLOOKUP(N676, '【参考】数式用'!$BA$2:$BB$50, 2, FALSE), "")</f>
        <v/>
      </c>
      <c r="AI676" s="620" t="str">
        <f t="shared" si="1"/>
        <v/>
      </c>
      <c r="AJ676" s="621" t="str">
        <f t="shared" si="2"/>
        <v/>
      </c>
      <c r="AK676" s="622"/>
      <c r="AL676" s="622"/>
      <c r="AM676" s="514"/>
      <c r="AN676" s="514"/>
      <c r="AO676" s="514"/>
      <c r="AP676" s="514"/>
      <c r="AQ676" s="514"/>
      <c r="AR676" s="514"/>
      <c r="AS676" s="514"/>
      <c r="AT676" s="514"/>
      <c r="AU676" s="2"/>
      <c r="AV676" s="2"/>
      <c r="AW676" s="2"/>
      <c r="AX676" s="2"/>
      <c r="AY676" s="2"/>
      <c r="AZ676" s="2"/>
    </row>
    <row r="677" ht="30.0" customHeight="1">
      <c r="A677" s="645">
        <v>664.0</v>
      </c>
      <c r="B677" s="646" t="str">
        <f>IF('基本情報入力シート'!C702="","",'基本情報入力シート'!C702)</f>
        <v/>
      </c>
      <c r="C677" s="40"/>
      <c r="D677" s="40"/>
      <c r="E677" s="40"/>
      <c r="F677" s="40"/>
      <c r="G677" s="40"/>
      <c r="H677" s="40"/>
      <c r="I677" s="56"/>
      <c r="J677" s="647" t="str">
        <f>IF('基本情報入力シート'!M702="","",'基本情報入力シート'!M702)</f>
        <v/>
      </c>
      <c r="K677" s="647" t="str">
        <f>IF('基本情報入力シート'!R702="","",'基本情報入力シート'!R702)</f>
        <v/>
      </c>
      <c r="L677" s="647" t="str">
        <f>IF('基本情報入力シート'!W702="","",'基本情報入力シート'!W702)</f>
        <v/>
      </c>
      <c r="M677" s="647" t="str">
        <f>IF('基本情報入力シート'!X702="","",'基本情報入力シート'!X702)</f>
        <v/>
      </c>
      <c r="N677" s="648" t="str">
        <f>IF('基本情報入力シート'!Y702="","",'基本情報入力シート'!Y702)</f>
        <v/>
      </c>
      <c r="O677" s="649"/>
      <c r="P677" s="650"/>
      <c r="Q677" s="651"/>
      <c r="R677" s="56"/>
      <c r="S677" s="652" t="str">
        <f>IFERROR(ROUNDDOWN(Q677*VLOOKUP(N677,'【参考】数式用'!$AR$2:$AW$50,MATCH(P677,'【参考】数式用'!$AT$4:$AW$4)+2,FALSE)*0.5, 0), "")</f>
        <v/>
      </c>
      <c r="T677" s="653"/>
      <c r="U677" s="654" t="str">
        <f>IFERROR(IF(AG677&lt;&gt;"",Q677*VLOOKUP(N677,'【参考】数式用'!$AG$2:$AL$50,MATCH(P677,'【参考】数式用'!$AI$4:$AL$4,0)+2,0), ""), "")</f>
        <v/>
      </c>
      <c r="V677" s="655"/>
      <c r="W677" s="656"/>
      <c r="X677" s="41"/>
      <c r="Y677" s="657"/>
      <c r="Z677" s="658"/>
      <c r="AA677" s="654" t="str">
        <f>IFERROR(IF(Y677="ー", "", ROUNDDOWN(Z677*VLOOKUP(N677,'【参考】数式用'!$AR$2:$AW$50,MATCH(Y677,'【参考】数式用'!$AT$4:$AW$4)+2,FALSE)*0.5, 0)), "")</f>
        <v/>
      </c>
      <c r="AB677" s="659"/>
      <c r="AC677" s="651" t="str">
        <f>IFERROR(IF(AG677&lt;&gt;"",Z677*VLOOKUP(N677,'【参考】数式用'!$AG$2:$AL$50,MATCH(Y677,'【参考】数式用'!$AI$4:$AL$4,0)+2,0), ""), "")</f>
        <v/>
      </c>
      <c r="AD677" s="56"/>
      <c r="AE677" s="660"/>
      <c r="AF677" s="661"/>
      <c r="AG677" s="618" t="str">
        <f>IFERROR(VLOOKUP(O677, '【参考】数式用'!$AY$5:$AY$13, 1, FALSE), "")</f>
        <v/>
      </c>
      <c r="AH677" s="619" t="str">
        <f>IFERROR(VLOOKUP(N677, '【参考】数式用'!$BA$2:$BB$50, 2, FALSE), "")</f>
        <v/>
      </c>
      <c r="AI677" s="620" t="str">
        <f t="shared" si="1"/>
        <v/>
      </c>
      <c r="AJ677" s="621" t="str">
        <f t="shared" si="2"/>
        <v/>
      </c>
      <c r="AK677" s="622"/>
      <c r="AL677" s="622"/>
      <c r="AM677" s="514"/>
      <c r="AN677" s="514"/>
      <c r="AO677" s="514"/>
      <c r="AP677" s="514"/>
      <c r="AQ677" s="514"/>
      <c r="AR677" s="514"/>
      <c r="AS677" s="514"/>
      <c r="AT677" s="514"/>
      <c r="AU677" s="2"/>
      <c r="AV677" s="2"/>
      <c r="AW677" s="2"/>
      <c r="AX677" s="2"/>
      <c r="AY677" s="2"/>
      <c r="AZ677" s="2"/>
    </row>
    <row r="678" ht="30.0" customHeight="1">
      <c r="A678" s="645">
        <v>665.0</v>
      </c>
      <c r="B678" s="646" t="str">
        <f>IF('基本情報入力シート'!C703="","",'基本情報入力シート'!C703)</f>
        <v/>
      </c>
      <c r="C678" s="40"/>
      <c r="D678" s="40"/>
      <c r="E678" s="40"/>
      <c r="F678" s="40"/>
      <c r="G678" s="40"/>
      <c r="H678" s="40"/>
      <c r="I678" s="56"/>
      <c r="J678" s="647" t="str">
        <f>IF('基本情報入力シート'!M703="","",'基本情報入力シート'!M703)</f>
        <v/>
      </c>
      <c r="K678" s="647" t="str">
        <f>IF('基本情報入力シート'!R703="","",'基本情報入力シート'!R703)</f>
        <v/>
      </c>
      <c r="L678" s="647" t="str">
        <f>IF('基本情報入力シート'!W703="","",'基本情報入力シート'!W703)</f>
        <v/>
      </c>
      <c r="M678" s="647" t="str">
        <f>IF('基本情報入力シート'!X703="","",'基本情報入力シート'!X703)</f>
        <v/>
      </c>
      <c r="N678" s="648" t="str">
        <f>IF('基本情報入力シート'!Y703="","",'基本情報入力シート'!Y703)</f>
        <v/>
      </c>
      <c r="O678" s="649"/>
      <c r="P678" s="650"/>
      <c r="Q678" s="651"/>
      <c r="R678" s="56"/>
      <c r="S678" s="652" t="str">
        <f>IFERROR(ROUNDDOWN(Q678*VLOOKUP(N678,'【参考】数式用'!$AR$2:$AW$50,MATCH(P678,'【参考】数式用'!$AT$4:$AW$4)+2,FALSE)*0.5, 0), "")</f>
        <v/>
      </c>
      <c r="T678" s="653"/>
      <c r="U678" s="654" t="str">
        <f>IFERROR(IF(AG678&lt;&gt;"",Q678*VLOOKUP(N678,'【参考】数式用'!$AG$2:$AL$50,MATCH(P678,'【参考】数式用'!$AI$4:$AL$4,0)+2,0), ""), "")</f>
        <v/>
      </c>
      <c r="V678" s="655"/>
      <c r="W678" s="656"/>
      <c r="X678" s="41"/>
      <c r="Y678" s="657"/>
      <c r="Z678" s="658"/>
      <c r="AA678" s="654" t="str">
        <f>IFERROR(IF(Y678="ー", "", ROUNDDOWN(Z678*VLOOKUP(N678,'【参考】数式用'!$AR$2:$AW$50,MATCH(Y678,'【参考】数式用'!$AT$4:$AW$4)+2,FALSE)*0.5, 0)), "")</f>
        <v/>
      </c>
      <c r="AB678" s="659"/>
      <c r="AC678" s="651" t="str">
        <f>IFERROR(IF(AG678&lt;&gt;"",Z678*VLOOKUP(N678,'【参考】数式用'!$AG$2:$AL$50,MATCH(Y678,'【参考】数式用'!$AI$4:$AL$4,0)+2,0), ""), "")</f>
        <v/>
      </c>
      <c r="AD678" s="56"/>
      <c r="AE678" s="660"/>
      <c r="AF678" s="661"/>
      <c r="AG678" s="618" t="str">
        <f>IFERROR(VLOOKUP(O678, '【参考】数式用'!$AY$5:$AY$13, 1, FALSE), "")</f>
        <v/>
      </c>
      <c r="AH678" s="619" t="str">
        <f>IFERROR(VLOOKUP(N678, '【参考】数式用'!$BA$2:$BB$50, 2, FALSE), "")</f>
        <v/>
      </c>
      <c r="AI678" s="620" t="str">
        <f t="shared" si="1"/>
        <v/>
      </c>
      <c r="AJ678" s="621" t="str">
        <f t="shared" si="2"/>
        <v/>
      </c>
      <c r="AK678" s="622"/>
      <c r="AL678" s="622"/>
      <c r="AM678" s="514"/>
      <c r="AN678" s="514"/>
      <c r="AO678" s="514"/>
      <c r="AP678" s="514"/>
      <c r="AQ678" s="514"/>
      <c r="AR678" s="514"/>
      <c r="AS678" s="514"/>
      <c r="AT678" s="514"/>
      <c r="AU678" s="2"/>
      <c r="AV678" s="2"/>
      <c r="AW678" s="2"/>
      <c r="AX678" s="2"/>
      <c r="AY678" s="2"/>
      <c r="AZ678" s="2"/>
    </row>
    <row r="679" ht="30.0" customHeight="1">
      <c r="A679" s="645">
        <v>666.0</v>
      </c>
      <c r="B679" s="646" t="str">
        <f>IF('基本情報入力シート'!C704="","",'基本情報入力シート'!C704)</f>
        <v/>
      </c>
      <c r="C679" s="40"/>
      <c r="D679" s="40"/>
      <c r="E679" s="40"/>
      <c r="F679" s="40"/>
      <c r="G679" s="40"/>
      <c r="H679" s="40"/>
      <c r="I679" s="56"/>
      <c r="J679" s="647" t="str">
        <f>IF('基本情報入力シート'!M704="","",'基本情報入力シート'!M704)</f>
        <v/>
      </c>
      <c r="K679" s="647" t="str">
        <f>IF('基本情報入力シート'!R704="","",'基本情報入力シート'!R704)</f>
        <v/>
      </c>
      <c r="L679" s="647" t="str">
        <f>IF('基本情報入力シート'!W704="","",'基本情報入力シート'!W704)</f>
        <v/>
      </c>
      <c r="M679" s="647" t="str">
        <f>IF('基本情報入力シート'!X704="","",'基本情報入力シート'!X704)</f>
        <v/>
      </c>
      <c r="N679" s="648" t="str">
        <f>IF('基本情報入力シート'!Y704="","",'基本情報入力シート'!Y704)</f>
        <v/>
      </c>
      <c r="O679" s="649"/>
      <c r="P679" s="650"/>
      <c r="Q679" s="651"/>
      <c r="R679" s="56"/>
      <c r="S679" s="652" t="str">
        <f>IFERROR(ROUNDDOWN(Q679*VLOOKUP(N679,'【参考】数式用'!$AR$2:$AW$50,MATCH(P679,'【参考】数式用'!$AT$4:$AW$4)+2,FALSE)*0.5, 0), "")</f>
        <v/>
      </c>
      <c r="T679" s="653"/>
      <c r="U679" s="654" t="str">
        <f>IFERROR(IF(AG679&lt;&gt;"",Q679*VLOOKUP(N679,'【参考】数式用'!$AG$2:$AL$50,MATCH(P679,'【参考】数式用'!$AI$4:$AL$4,0)+2,0), ""), "")</f>
        <v/>
      </c>
      <c r="V679" s="655"/>
      <c r="W679" s="656"/>
      <c r="X679" s="41"/>
      <c r="Y679" s="657"/>
      <c r="Z679" s="658"/>
      <c r="AA679" s="654" t="str">
        <f>IFERROR(IF(Y679="ー", "", ROUNDDOWN(Z679*VLOOKUP(N679,'【参考】数式用'!$AR$2:$AW$50,MATCH(Y679,'【参考】数式用'!$AT$4:$AW$4)+2,FALSE)*0.5, 0)), "")</f>
        <v/>
      </c>
      <c r="AB679" s="659"/>
      <c r="AC679" s="651" t="str">
        <f>IFERROR(IF(AG679&lt;&gt;"",Z679*VLOOKUP(N679,'【参考】数式用'!$AG$2:$AL$50,MATCH(Y679,'【参考】数式用'!$AI$4:$AL$4,0)+2,0), ""), "")</f>
        <v/>
      </c>
      <c r="AD679" s="56"/>
      <c r="AE679" s="660"/>
      <c r="AF679" s="661"/>
      <c r="AG679" s="618" t="str">
        <f>IFERROR(VLOOKUP(O679, '【参考】数式用'!$AY$5:$AY$13, 1, FALSE), "")</f>
        <v/>
      </c>
      <c r="AH679" s="619" t="str">
        <f>IFERROR(VLOOKUP(N679, '【参考】数式用'!$BA$2:$BB$50, 2, FALSE), "")</f>
        <v/>
      </c>
      <c r="AI679" s="620" t="str">
        <f t="shared" si="1"/>
        <v/>
      </c>
      <c r="AJ679" s="621" t="str">
        <f t="shared" si="2"/>
        <v/>
      </c>
      <c r="AK679" s="622"/>
      <c r="AL679" s="622"/>
      <c r="AM679" s="514"/>
      <c r="AN679" s="514"/>
      <c r="AO679" s="514"/>
      <c r="AP679" s="514"/>
      <c r="AQ679" s="514"/>
      <c r="AR679" s="514"/>
      <c r="AS679" s="514"/>
      <c r="AT679" s="514"/>
      <c r="AU679" s="2"/>
      <c r="AV679" s="2"/>
      <c r="AW679" s="2"/>
      <c r="AX679" s="2"/>
      <c r="AY679" s="2"/>
      <c r="AZ679" s="2"/>
    </row>
    <row r="680" ht="30.0" customHeight="1">
      <c r="A680" s="645">
        <v>667.0</v>
      </c>
      <c r="B680" s="646" t="str">
        <f>IF('基本情報入力シート'!C705="","",'基本情報入力シート'!C705)</f>
        <v/>
      </c>
      <c r="C680" s="40"/>
      <c r="D680" s="40"/>
      <c r="E680" s="40"/>
      <c r="F680" s="40"/>
      <c r="G680" s="40"/>
      <c r="H680" s="40"/>
      <c r="I680" s="56"/>
      <c r="J680" s="647" t="str">
        <f>IF('基本情報入力シート'!M705="","",'基本情報入力シート'!M705)</f>
        <v/>
      </c>
      <c r="K680" s="647" t="str">
        <f>IF('基本情報入力シート'!R705="","",'基本情報入力シート'!R705)</f>
        <v/>
      </c>
      <c r="L680" s="647" t="str">
        <f>IF('基本情報入力シート'!W705="","",'基本情報入力シート'!W705)</f>
        <v/>
      </c>
      <c r="M680" s="647" t="str">
        <f>IF('基本情報入力シート'!X705="","",'基本情報入力シート'!X705)</f>
        <v/>
      </c>
      <c r="N680" s="648" t="str">
        <f>IF('基本情報入力シート'!Y705="","",'基本情報入力シート'!Y705)</f>
        <v/>
      </c>
      <c r="O680" s="649"/>
      <c r="P680" s="650"/>
      <c r="Q680" s="651"/>
      <c r="R680" s="56"/>
      <c r="S680" s="652" t="str">
        <f>IFERROR(ROUNDDOWN(Q680*VLOOKUP(N680,'【参考】数式用'!$AR$2:$AW$50,MATCH(P680,'【参考】数式用'!$AT$4:$AW$4)+2,FALSE)*0.5, 0), "")</f>
        <v/>
      </c>
      <c r="T680" s="653"/>
      <c r="U680" s="654" t="str">
        <f>IFERROR(IF(AG680&lt;&gt;"",Q680*VLOOKUP(N680,'【参考】数式用'!$AG$2:$AL$50,MATCH(P680,'【参考】数式用'!$AI$4:$AL$4,0)+2,0), ""), "")</f>
        <v/>
      </c>
      <c r="V680" s="655"/>
      <c r="W680" s="656"/>
      <c r="X680" s="41"/>
      <c r="Y680" s="657"/>
      <c r="Z680" s="658"/>
      <c r="AA680" s="654" t="str">
        <f>IFERROR(IF(Y680="ー", "", ROUNDDOWN(Z680*VLOOKUP(N680,'【参考】数式用'!$AR$2:$AW$50,MATCH(Y680,'【参考】数式用'!$AT$4:$AW$4)+2,FALSE)*0.5, 0)), "")</f>
        <v/>
      </c>
      <c r="AB680" s="659"/>
      <c r="AC680" s="651" t="str">
        <f>IFERROR(IF(AG680&lt;&gt;"",Z680*VLOOKUP(N680,'【参考】数式用'!$AG$2:$AL$50,MATCH(Y680,'【参考】数式用'!$AI$4:$AL$4,0)+2,0), ""), "")</f>
        <v/>
      </c>
      <c r="AD680" s="56"/>
      <c r="AE680" s="660"/>
      <c r="AF680" s="661"/>
      <c r="AG680" s="618" t="str">
        <f>IFERROR(VLOOKUP(O680, '【参考】数式用'!$AY$5:$AY$13, 1, FALSE), "")</f>
        <v/>
      </c>
      <c r="AH680" s="619" t="str">
        <f>IFERROR(VLOOKUP(N680, '【参考】数式用'!$BA$2:$BB$50, 2, FALSE), "")</f>
        <v/>
      </c>
      <c r="AI680" s="620" t="str">
        <f t="shared" si="1"/>
        <v/>
      </c>
      <c r="AJ680" s="621" t="str">
        <f t="shared" si="2"/>
        <v/>
      </c>
      <c r="AK680" s="622"/>
      <c r="AL680" s="622"/>
      <c r="AM680" s="514"/>
      <c r="AN680" s="514"/>
      <c r="AO680" s="514"/>
      <c r="AP680" s="514"/>
      <c r="AQ680" s="514"/>
      <c r="AR680" s="514"/>
      <c r="AS680" s="514"/>
      <c r="AT680" s="514"/>
      <c r="AU680" s="2"/>
      <c r="AV680" s="2"/>
      <c r="AW680" s="2"/>
      <c r="AX680" s="2"/>
      <c r="AY680" s="2"/>
      <c r="AZ680" s="2"/>
    </row>
    <row r="681" ht="30.0" customHeight="1">
      <c r="A681" s="645">
        <v>668.0</v>
      </c>
      <c r="B681" s="646" t="str">
        <f>IF('基本情報入力シート'!C706="","",'基本情報入力シート'!C706)</f>
        <v/>
      </c>
      <c r="C681" s="40"/>
      <c r="D681" s="40"/>
      <c r="E681" s="40"/>
      <c r="F681" s="40"/>
      <c r="G681" s="40"/>
      <c r="H681" s="40"/>
      <c r="I681" s="56"/>
      <c r="J681" s="647" t="str">
        <f>IF('基本情報入力シート'!M706="","",'基本情報入力シート'!M706)</f>
        <v/>
      </c>
      <c r="K681" s="647" t="str">
        <f>IF('基本情報入力シート'!R706="","",'基本情報入力シート'!R706)</f>
        <v/>
      </c>
      <c r="L681" s="647" t="str">
        <f>IF('基本情報入力シート'!W706="","",'基本情報入力シート'!W706)</f>
        <v/>
      </c>
      <c r="M681" s="647" t="str">
        <f>IF('基本情報入力シート'!X706="","",'基本情報入力シート'!X706)</f>
        <v/>
      </c>
      <c r="N681" s="648" t="str">
        <f>IF('基本情報入力シート'!Y706="","",'基本情報入力シート'!Y706)</f>
        <v/>
      </c>
      <c r="O681" s="649"/>
      <c r="P681" s="650"/>
      <c r="Q681" s="651"/>
      <c r="R681" s="56"/>
      <c r="S681" s="652" t="str">
        <f>IFERROR(ROUNDDOWN(Q681*VLOOKUP(N681,'【参考】数式用'!$AR$2:$AW$50,MATCH(P681,'【参考】数式用'!$AT$4:$AW$4)+2,FALSE)*0.5, 0), "")</f>
        <v/>
      </c>
      <c r="T681" s="653"/>
      <c r="U681" s="654" t="str">
        <f>IFERROR(IF(AG681&lt;&gt;"",Q681*VLOOKUP(N681,'【参考】数式用'!$AG$2:$AL$50,MATCH(P681,'【参考】数式用'!$AI$4:$AL$4,0)+2,0), ""), "")</f>
        <v/>
      </c>
      <c r="V681" s="655"/>
      <c r="W681" s="656"/>
      <c r="X681" s="41"/>
      <c r="Y681" s="657"/>
      <c r="Z681" s="658"/>
      <c r="AA681" s="654" t="str">
        <f>IFERROR(IF(Y681="ー", "", ROUNDDOWN(Z681*VLOOKUP(N681,'【参考】数式用'!$AR$2:$AW$50,MATCH(Y681,'【参考】数式用'!$AT$4:$AW$4)+2,FALSE)*0.5, 0)), "")</f>
        <v/>
      </c>
      <c r="AB681" s="659"/>
      <c r="AC681" s="651" t="str">
        <f>IFERROR(IF(AG681&lt;&gt;"",Z681*VLOOKUP(N681,'【参考】数式用'!$AG$2:$AL$50,MATCH(Y681,'【参考】数式用'!$AI$4:$AL$4,0)+2,0), ""), "")</f>
        <v/>
      </c>
      <c r="AD681" s="56"/>
      <c r="AE681" s="660"/>
      <c r="AF681" s="661"/>
      <c r="AG681" s="618" t="str">
        <f>IFERROR(VLOOKUP(O681, '【参考】数式用'!$AY$5:$AY$13, 1, FALSE), "")</f>
        <v/>
      </c>
      <c r="AH681" s="619" t="str">
        <f>IFERROR(VLOOKUP(N681, '【参考】数式用'!$BA$2:$BB$50, 2, FALSE), "")</f>
        <v/>
      </c>
      <c r="AI681" s="620" t="str">
        <f t="shared" si="1"/>
        <v/>
      </c>
      <c r="AJ681" s="621" t="str">
        <f t="shared" si="2"/>
        <v/>
      </c>
      <c r="AK681" s="622"/>
      <c r="AL681" s="622"/>
      <c r="AM681" s="514"/>
      <c r="AN681" s="514"/>
      <c r="AO681" s="514"/>
      <c r="AP681" s="514"/>
      <c r="AQ681" s="514"/>
      <c r="AR681" s="514"/>
      <c r="AS681" s="514"/>
      <c r="AT681" s="514"/>
      <c r="AU681" s="2"/>
      <c r="AV681" s="2"/>
      <c r="AW681" s="2"/>
      <c r="AX681" s="2"/>
      <c r="AY681" s="2"/>
      <c r="AZ681" s="2"/>
    </row>
    <row r="682" ht="30.0" customHeight="1">
      <c r="A682" s="645">
        <v>669.0</v>
      </c>
      <c r="B682" s="646" t="str">
        <f>IF('基本情報入力シート'!C707="","",'基本情報入力シート'!C707)</f>
        <v/>
      </c>
      <c r="C682" s="40"/>
      <c r="D682" s="40"/>
      <c r="E682" s="40"/>
      <c r="F682" s="40"/>
      <c r="G682" s="40"/>
      <c r="H682" s="40"/>
      <c r="I682" s="56"/>
      <c r="J682" s="647" t="str">
        <f>IF('基本情報入力シート'!M707="","",'基本情報入力シート'!M707)</f>
        <v/>
      </c>
      <c r="K682" s="647" t="str">
        <f>IF('基本情報入力シート'!R707="","",'基本情報入力シート'!R707)</f>
        <v/>
      </c>
      <c r="L682" s="647" t="str">
        <f>IF('基本情報入力シート'!W707="","",'基本情報入力シート'!W707)</f>
        <v/>
      </c>
      <c r="M682" s="647" t="str">
        <f>IF('基本情報入力シート'!X707="","",'基本情報入力シート'!X707)</f>
        <v/>
      </c>
      <c r="N682" s="648" t="str">
        <f>IF('基本情報入力シート'!Y707="","",'基本情報入力シート'!Y707)</f>
        <v/>
      </c>
      <c r="O682" s="649"/>
      <c r="P682" s="650"/>
      <c r="Q682" s="651"/>
      <c r="R682" s="56"/>
      <c r="S682" s="652" t="str">
        <f>IFERROR(ROUNDDOWN(Q682*VLOOKUP(N682,'【参考】数式用'!$AR$2:$AW$50,MATCH(P682,'【参考】数式用'!$AT$4:$AW$4)+2,FALSE)*0.5, 0), "")</f>
        <v/>
      </c>
      <c r="T682" s="653"/>
      <c r="U682" s="654" t="str">
        <f>IFERROR(IF(AG682&lt;&gt;"",Q682*VLOOKUP(N682,'【参考】数式用'!$AG$2:$AL$50,MATCH(P682,'【参考】数式用'!$AI$4:$AL$4,0)+2,0), ""), "")</f>
        <v/>
      </c>
      <c r="V682" s="655"/>
      <c r="W682" s="656"/>
      <c r="X682" s="41"/>
      <c r="Y682" s="657"/>
      <c r="Z682" s="658"/>
      <c r="AA682" s="654" t="str">
        <f>IFERROR(IF(Y682="ー", "", ROUNDDOWN(Z682*VLOOKUP(N682,'【参考】数式用'!$AR$2:$AW$50,MATCH(Y682,'【参考】数式用'!$AT$4:$AW$4)+2,FALSE)*0.5, 0)), "")</f>
        <v/>
      </c>
      <c r="AB682" s="659"/>
      <c r="AC682" s="651" t="str">
        <f>IFERROR(IF(AG682&lt;&gt;"",Z682*VLOOKUP(N682,'【参考】数式用'!$AG$2:$AL$50,MATCH(Y682,'【参考】数式用'!$AI$4:$AL$4,0)+2,0), ""), "")</f>
        <v/>
      </c>
      <c r="AD682" s="56"/>
      <c r="AE682" s="660"/>
      <c r="AF682" s="661"/>
      <c r="AG682" s="618" t="str">
        <f>IFERROR(VLOOKUP(O682, '【参考】数式用'!$AY$5:$AY$13, 1, FALSE), "")</f>
        <v/>
      </c>
      <c r="AH682" s="619" t="str">
        <f>IFERROR(VLOOKUP(N682, '【参考】数式用'!$BA$2:$BB$50, 2, FALSE), "")</f>
        <v/>
      </c>
      <c r="AI682" s="620" t="str">
        <f t="shared" si="1"/>
        <v/>
      </c>
      <c r="AJ682" s="621" t="str">
        <f t="shared" si="2"/>
        <v/>
      </c>
      <c r="AK682" s="622"/>
      <c r="AL682" s="622"/>
      <c r="AM682" s="514"/>
      <c r="AN682" s="514"/>
      <c r="AO682" s="514"/>
      <c r="AP682" s="514"/>
      <c r="AQ682" s="514"/>
      <c r="AR682" s="514"/>
      <c r="AS682" s="514"/>
      <c r="AT682" s="514"/>
      <c r="AU682" s="2"/>
      <c r="AV682" s="2"/>
      <c r="AW682" s="2"/>
      <c r="AX682" s="2"/>
      <c r="AY682" s="2"/>
      <c r="AZ682" s="2"/>
    </row>
    <row r="683" ht="30.0" customHeight="1">
      <c r="A683" s="645">
        <v>670.0</v>
      </c>
      <c r="B683" s="646" t="str">
        <f>IF('基本情報入力シート'!C708="","",'基本情報入力シート'!C708)</f>
        <v/>
      </c>
      <c r="C683" s="40"/>
      <c r="D683" s="40"/>
      <c r="E683" s="40"/>
      <c r="F683" s="40"/>
      <c r="G683" s="40"/>
      <c r="H683" s="40"/>
      <c r="I683" s="56"/>
      <c r="J683" s="647" t="str">
        <f>IF('基本情報入力シート'!M708="","",'基本情報入力シート'!M708)</f>
        <v/>
      </c>
      <c r="K683" s="647" t="str">
        <f>IF('基本情報入力シート'!R708="","",'基本情報入力シート'!R708)</f>
        <v/>
      </c>
      <c r="L683" s="647" t="str">
        <f>IF('基本情報入力シート'!W708="","",'基本情報入力シート'!W708)</f>
        <v/>
      </c>
      <c r="M683" s="647" t="str">
        <f>IF('基本情報入力シート'!X708="","",'基本情報入力シート'!X708)</f>
        <v/>
      </c>
      <c r="N683" s="648" t="str">
        <f>IF('基本情報入力シート'!Y708="","",'基本情報入力シート'!Y708)</f>
        <v/>
      </c>
      <c r="O683" s="649"/>
      <c r="P683" s="650"/>
      <c r="Q683" s="651"/>
      <c r="R683" s="56"/>
      <c r="S683" s="652" t="str">
        <f>IFERROR(ROUNDDOWN(Q683*VLOOKUP(N683,'【参考】数式用'!$AR$2:$AW$50,MATCH(P683,'【参考】数式用'!$AT$4:$AW$4)+2,FALSE)*0.5, 0), "")</f>
        <v/>
      </c>
      <c r="T683" s="653"/>
      <c r="U683" s="654" t="str">
        <f>IFERROR(IF(AG683&lt;&gt;"",Q683*VLOOKUP(N683,'【参考】数式用'!$AG$2:$AL$50,MATCH(P683,'【参考】数式用'!$AI$4:$AL$4,0)+2,0), ""), "")</f>
        <v/>
      </c>
      <c r="V683" s="655"/>
      <c r="W683" s="656"/>
      <c r="X683" s="41"/>
      <c r="Y683" s="657"/>
      <c r="Z683" s="658"/>
      <c r="AA683" s="654" t="str">
        <f>IFERROR(IF(Y683="ー", "", ROUNDDOWN(Z683*VLOOKUP(N683,'【参考】数式用'!$AR$2:$AW$50,MATCH(Y683,'【参考】数式用'!$AT$4:$AW$4)+2,FALSE)*0.5, 0)), "")</f>
        <v/>
      </c>
      <c r="AB683" s="659"/>
      <c r="AC683" s="651" t="str">
        <f>IFERROR(IF(AG683&lt;&gt;"",Z683*VLOOKUP(N683,'【参考】数式用'!$AG$2:$AL$50,MATCH(Y683,'【参考】数式用'!$AI$4:$AL$4,0)+2,0), ""), "")</f>
        <v/>
      </c>
      <c r="AD683" s="56"/>
      <c r="AE683" s="660"/>
      <c r="AF683" s="661"/>
      <c r="AG683" s="618" t="str">
        <f>IFERROR(VLOOKUP(O683, '【参考】数式用'!$AY$5:$AY$13, 1, FALSE), "")</f>
        <v/>
      </c>
      <c r="AH683" s="619" t="str">
        <f>IFERROR(VLOOKUP(N683, '【参考】数式用'!$BA$2:$BB$50, 2, FALSE), "")</f>
        <v/>
      </c>
      <c r="AI683" s="620" t="str">
        <f t="shared" si="1"/>
        <v/>
      </c>
      <c r="AJ683" s="621" t="str">
        <f t="shared" si="2"/>
        <v/>
      </c>
      <c r="AK683" s="622"/>
      <c r="AL683" s="622"/>
      <c r="AM683" s="514"/>
      <c r="AN683" s="514"/>
      <c r="AO683" s="514"/>
      <c r="AP683" s="514"/>
      <c r="AQ683" s="514"/>
      <c r="AR683" s="514"/>
      <c r="AS683" s="514"/>
      <c r="AT683" s="514"/>
      <c r="AU683" s="2"/>
      <c r="AV683" s="2"/>
      <c r="AW683" s="2"/>
      <c r="AX683" s="2"/>
      <c r="AY683" s="2"/>
      <c r="AZ683" s="2"/>
    </row>
    <row r="684" ht="30.0" customHeight="1">
      <c r="A684" s="645">
        <v>671.0</v>
      </c>
      <c r="B684" s="646" t="str">
        <f>IF('基本情報入力シート'!C709="","",'基本情報入力シート'!C709)</f>
        <v/>
      </c>
      <c r="C684" s="40"/>
      <c r="D684" s="40"/>
      <c r="E684" s="40"/>
      <c r="F684" s="40"/>
      <c r="G684" s="40"/>
      <c r="H684" s="40"/>
      <c r="I684" s="56"/>
      <c r="J684" s="647" t="str">
        <f>IF('基本情報入力シート'!M709="","",'基本情報入力シート'!M709)</f>
        <v/>
      </c>
      <c r="K684" s="647" t="str">
        <f>IF('基本情報入力シート'!R709="","",'基本情報入力シート'!R709)</f>
        <v/>
      </c>
      <c r="L684" s="647" t="str">
        <f>IF('基本情報入力シート'!W709="","",'基本情報入力シート'!W709)</f>
        <v/>
      </c>
      <c r="M684" s="647" t="str">
        <f>IF('基本情報入力シート'!X709="","",'基本情報入力シート'!X709)</f>
        <v/>
      </c>
      <c r="N684" s="648" t="str">
        <f>IF('基本情報入力シート'!Y709="","",'基本情報入力シート'!Y709)</f>
        <v/>
      </c>
      <c r="O684" s="649"/>
      <c r="P684" s="650"/>
      <c r="Q684" s="651"/>
      <c r="R684" s="56"/>
      <c r="S684" s="652" t="str">
        <f>IFERROR(ROUNDDOWN(Q684*VLOOKUP(N684,'【参考】数式用'!$AR$2:$AW$50,MATCH(P684,'【参考】数式用'!$AT$4:$AW$4)+2,FALSE)*0.5, 0), "")</f>
        <v/>
      </c>
      <c r="T684" s="653"/>
      <c r="U684" s="654" t="str">
        <f>IFERROR(IF(AG684&lt;&gt;"",Q684*VLOOKUP(N684,'【参考】数式用'!$AG$2:$AL$50,MATCH(P684,'【参考】数式用'!$AI$4:$AL$4,0)+2,0), ""), "")</f>
        <v/>
      </c>
      <c r="V684" s="655"/>
      <c r="W684" s="656"/>
      <c r="X684" s="41"/>
      <c r="Y684" s="657"/>
      <c r="Z684" s="658"/>
      <c r="AA684" s="654" t="str">
        <f>IFERROR(IF(Y684="ー", "", ROUNDDOWN(Z684*VLOOKUP(N684,'【参考】数式用'!$AR$2:$AW$50,MATCH(Y684,'【参考】数式用'!$AT$4:$AW$4)+2,FALSE)*0.5, 0)), "")</f>
        <v/>
      </c>
      <c r="AB684" s="659"/>
      <c r="AC684" s="651" t="str">
        <f>IFERROR(IF(AG684&lt;&gt;"",Z684*VLOOKUP(N684,'【参考】数式用'!$AG$2:$AL$50,MATCH(Y684,'【参考】数式用'!$AI$4:$AL$4,0)+2,0), ""), "")</f>
        <v/>
      </c>
      <c r="AD684" s="56"/>
      <c r="AE684" s="660"/>
      <c r="AF684" s="661"/>
      <c r="AG684" s="618" t="str">
        <f>IFERROR(VLOOKUP(O684, '【参考】数式用'!$AY$5:$AY$13, 1, FALSE), "")</f>
        <v/>
      </c>
      <c r="AH684" s="619" t="str">
        <f>IFERROR(VLOOKUP(N684, '【参考】数式用'!$BA$2:$BB$50, 2, FALSE), "")</f>
        <v/>
      </c>
      <c r="AI684" s="620" t="str">
        <f t="shared" si="1"/>
        <v/>
      </c>
      <c r="AJ684" s="621" t="str">
        <f t="shared" si="2"/>
        <v/>
      </c>
      <c r="AK684" s="622"/>
      <c r="AL684" s="622"/>
      <c r="AM684" s="514"/>
      <c r="AN684" s="514"/>
      <c r="AO684" s="514"/>
      <c r="AP684" s="514"/>
      <c r="AQ684" s="514"/>
      <c r="AR684" s="514"/>
      <c r="AS684" s="514"/>
      <c r="AT684" s="514"/>
      <c r="AU684" s="2"/>
      <c r="AV684" s="2"/>
      <c r="AW684" s="2"/>
      <c r="AX684" s="2"/>
      <c r="AY684" s="2"/>
      <c r="AZ684" s="2"/>
    </row>
    <row r="685" ht="30.0" customHeight="1">
      <c r="A685" s="645">
        <v>672.0</v>
      </c>
      <c r="B685" s="646" t="str">
        <f>IF('基本情報入力シート'!C710="","",'基本情報入力シート'!C710)</f>
        <v/>
      </c>
      <c r="C685" s="40"/>
      <c r="D685" s="40"/>
      <c r="E685" s="40"/>
      <c r="F685" s="40"/>
      <c r="G685" s="40"/>
      <c r="H685" s="40"/>
      <c r="I685" s="56"/>
      <c r="J685" s="647" t="str">
        <f>IF('基本情報入力シート'!M710="","",'基本情報入力シート'!M710)</f>
        <v/>
      </c>
      <c r="K685" s="647" t="str">
        <f>IF('基本情報入力シート'!R710="","",'基本情報入力シート'!R710)</f>
        <v/>
      </c>
      <c r="L685" s="647" t="str">
        <f>IF('基本情報入力シート'!W710="","",'基本情報入力シート'!W710)</f>
        <v/>
      </c>
      <c r="M685" s="647" t="str">
        <f>IF('基本情報入力シート'!X710="","",'基本情報入力シート'!X710)</f>
        <v/>
      </c>
      <c r="N685" s="648" t="str">
        <f>IF('基本情報入力シート'!Y710="","",'基本情報入力シート'!Y710)</f>
        <v/>
      </c>
      <c r="O685" s="649"/>
      <c r="P685" s="650"/>
      <c r="Q685" s="651"/>
      <c r="R685" s="56"/>
      <c r="S685" s="652" t="str">
        <f>IFERROR(ROUNDDOWN(Q685*VLOOKUP(N685,'【参考】数式用'!$AR$2:$AW$50,MATCH(P685,'【参考】数式用'!$AT$4:$AW$4)+2,FALSE)*0.5, 0), "")</f>
        <v/>
      </c>
      <c r="T685" s="653"/>
      <c r="U685" s="654" t="str">
        <f>IFERROR(IF(AG685&lt;&gt;"",Q685*VLOOKUP(N685,'【参考】数式用'!$AG$2:$AL$50,MATCH(P685,'【参考】数式用'!$AI$4:$AL$4,0)+2,0), ""), "")</f>
        <v/>
      </c>
      <c r="V685" s="655"/>
      <c r="W685" s="656"/>
      <c r="X685" s="41"/>
      <c r="Y685" s="657"/>
      <c r="Z685" s="658"/>
      <c r="AA685" s="654" t="str">
        <f>IFERROR(IF(Y685="ー", "", ROUNDDOWN(Z685*VLOOKUP(N685,'【参考】数式用'!$AR$2:$AW$50,MATCH(Y685,'【参考】数式用'!$AT$4:$AW$4)+2,FALSE)*0.5, 0)), "")</f>
        <v/>
      </c>
      <c r="AB685" s="659"/>
      <c r="AC685" s="651" t="str">
        <f>IFERROR(IF(AG685&lt;&gt;"",Z685*VLOOKUP(N685,'【参考】数式用'!$AG$2:$AL$50,MATCH(Y685,'【参考】数式用'!$AI$4:$AL$4,0)+2,0), ""), "")</f>
        <v/>
      </c>
      <c r="AD685" s="56"/>
      <c r="AE685" s="660"/>
      <c r="AF685" s="661"/>
      <c r="AG685" s="618" t="str">
        <f>IFERROR(VLOOKUP(O685, '【参考】数式用'!$AY$5:$AY$13, 1, FALSE), "")</f>
        <v/>
      </c>
      <c r="AH685" s="619" t="str">
        <f>IFERROR(VLOOKUP(N685, '【参考】数式用'!$BA$2:$BB$50, 2, FALSE), "")</f>
        <v/>
      </c>
      <c r="AI685" s="620" t="str">
        <f t="shared" si="1"/>
        <v/>
      </c>
      <c r="AJ685" s="621" t="str">
        <f t="shared" si="2"/>
        <v/>
      </c>
      <c r="AK685" s="622"/>
      <c r="AL685" s="622"/>
      <c r="AM685" s="514"/>
      <c r="AN685" s="514"/>
      <c r="AO685" s="514"/>
      <c r="AP685" s="514"/>
      <c r="AQ685" s="514"/>
      <c r="AR685" s="514"/>
      <c r="AS685" s="514"/>
      <c r="AT685" s="514"/>
      <c r="AU685" s="2"/>
      <c r="AV685" s="2"/>
      <c r="AW685" s="2"/>
      <c r="AX685" s="2"/>
      <c r="AY685" s="2"/>
      <c r="AZ685" s="2"/>
    </row>
    <row r="686" ht="30.0" customHeight="1">
      <c r="A686" s="645">
        <v>673.0</v>
      </c>
      <c r="B686" s="646" t="str">
        <f>IF('基本情報入力シート'!C711="","",'基本情報入力シート'!C711)</f>
        <v/>
      </c>
      <c r="C686" s="40"/>
      <c r="D686" s="40"/>
      <c r="E686" s="40"/>
      <c r="F686" s="40"/>
      <c r="G686" s="40"/>
      <c r="H686" s="40"/>
      <c r="I686" s="56"/>
      <c r="J686" s="647" t="str">
        <f>IF('基本情報入力シート'!M711="","",'基本情報入力シート'!M711)</f>
        <v/>
      </c>
      <c r="K686" s="647" t="str">
        <f>IF('基本情報入力シート'!R711="","",'基本情報入力シート'!R711)</f>
        <v/>
      </c>
      <c r="L686" s="647" t="str">
        <f>IF('基本情報入力シート'!W711="","",'基本情報入力シート'!W711)</f>
        <v/>
      </c>
      <c r="M686" s="647" t="str">
        <f>IF('基本情報入力シート'!X711="","",'基本情報入力シート'!X711)</f>
        <v/>
      </c>
      <c r="N686" s="648" t="str">
        <f>IF('基本情報入力シート'!Y711="","",'基本情報入力シート'!Y711)</f>
        <v/>
      </c>
      <c r="O686" s="649"/>
      <c r="P686" s="650"/>
      <c r="Q686" s="651"/>
      <c r="R686" s="56"/>
      <c r="S686" s="652" t="str">
        <f>IFERROR(ROUNDDOWN(Q686*VLOOKUP(N686,'【参考】数式用'!$AR$2:$AW$50,MATCH(P686,'【参考】数式用'!$AT$4:$AW$4)+2,FALSE)*0.5, 0), "")</f>
        <v/>
      </c>
      <c r="T686" s="653"/>
      <c r="U686" s="654" t="str">
        <f>IFERROR(IF(AG686&lt;&gt;"",Q686*VLOOKUP(N686,'【参考】数式用'!$AG$2:$AL$50,MATCH(P686,'【参考】数式用'!$AI$4:$AL$4,0)+2,0), ""), "")</f>
        <v/>
      </c>
      <c r="V686" s="655"/>
      <c r="W686" s="656"/>
      <c r="X686" s="41"/>
      <c r="Y686" s="657"/>
      <c r="Z686" s="658"/>
      <c r="AA686" s="654" t="str">
        <f>IFERROR(IF(Y686="ー", "", ROUNDDOWN(Z686*VLOOKUP(N686,'【参考】数式用'!$AR$2:$AW$50,MATCH(Y686,'【参考】数式用'!$AT$4:$AW$4)+2,FALSE)*0.5, 0)), "")</f>
        <v/>
      </c>
      <c r="AB686" s="659"/>
      <c r="AC686" s="651" t="str">
        <f>IFERROR(IF(AG686&lt;&gt;"",Z686*VLOOKUP(N686,'【参考】数式用'!$AG$2:$AL$50,MATCH(Y686,'【参考】数式用'!$AI$4:$AL$4,0)+2,0), ""), "")</f>
        <v/>
      </c>
      <c r="AD686" s="56"/>
      <c r="AE686" s="660"/>
      <c r="AF686" s="661"/>
      <c r="AG686" s="618" t="str">
        <f>IFERROR(VLOOKUP(O686, '【参考】数式用'!$AY$5:$AY$13, 1, FALSE), "")</f>
        <v/>
      </c>
      <c r="AH686" s="619" t="str">
        <f>IFERROR(VLOOKUP(N686, '【参考】数式用'!$BA$2:$BB$50, 2, FALSE), "")</f>
        <v/>
      </c>
      <c r="AI686" s="620" t="str">
        <f t="shared" si="1"/>
        <v/>
      </c>
      <c r="AJ686" s="621" t="str">
        <f t="shared" si="2"/>
        <v/>
      </c>
      <c r="AK686" s="622"/>
      <c r="AL686" s="622"/>
      <c r="AM686" s="514"/>
      <c r="AN686" s="514"/>
      <c r="AO686" s="514"/>
      <c r="AP686" s="514"/>
      <c r="AQ686" s="514"/>
      <c r="AR686" s="514"/>
      <c r="AS686" s="514"/>
      <c r="AT686" s="514"/>
      <c r="AU686" s="2"/>
      <c r="AV686" s="2"/>
      <c r="AW686" s="2"/>
      <c r="AX686" s="2"/>
      <c r="AY686" s="2"/>
      <c r="AZ686" s="2"/>
    </row>
    <row r="687" ht="30.0" customHeight="1">
      <c r="A687" s="645">
        <v>674.0</v>
      </c>
      <c r="B687" s="646" t="str">
        <f>IF('基本情報入力シート'!C712="","",'基本情報入力シート'!C712)</f>
        <v/>
      </c>
      <c r="C687" s="40"/>
      <c r="D687" s="40"/>
      <c r="E687" s="40"/>
      <c r="F687" s="40"/>
      <c r="G687" s="40"/>
      <c r="H687" s="40"/>
      <c r="I687" s="56"/>
      <c r="J687" s="647" t="str">
        <f>IF('基本情報入力シート'!M712="","",'基本情報入力シート'!M712)</f>
        <v/>
      </c>
      <c r="K687" s="647" t="str">
        <f>IF('基本情報入力シート'!R712="","",'基本情報入力シート'!R712)</f>
        <v/>
      </c>
      <c r="L687" s="647" t="str">
        <f>IF('基本情報入力シート'!W712="","",'基本情報入力シート'!W712)</f>
        <v/>
      </c>
      <c r="M687" s="647" t="str">
        <f>IF('基本情報入力シート'!X712="","",'基本情報入力シート'!X712)</f>
        <v/>
      </c>
      <c r="N687" s="648" t="str">
        <f>IF('基本情報入力シート'!Y712="","",'基本情報入力シート'!Y712)</f>
        <v/>
      </c>
      <c r="O687" s="649"/>
      <c r="P687" s="650"/>
      <c r="Q687" s="651"/>
      <c r="R687" s="56"/>
      <c r="S687" s="652" t="str">
        <f>IFERROR(ROUNDDOWN(Q687*VLOOKUP(N687,'【参考】数式用'!$AR$2:$AW$50,MATCH(P687,'【参考】数式用'!$AT$4:$AW$4)+2,FALSE)*0.5, 0), "")</f>
        <v/>
      </c>
      <c r="T687" s="653"/>
      <c r="U687" s="654" t="str">
        <f>IFERROR(IF(AG687&lt;&gt;"",Q687*VLOOKUP(N687,'【参考】数式用'!$AG$2:$AL$50,MATCH(P687,'【参考】数式用'!$AI$4:$AL$4,0)+2,0), ""), "")</f>
        <v/>
      </c>
      <c r="V687" s="655"/>
      <c r="W687" s="656"/>
      <c r="X687" s="41"/>
      <c r="Y687" s="657"/>
      <c r="Z687" s="658"/>
      <c r="AA687" s="654" t="str">
        <f>IFERROR(IF(Y687="ー", "", ROUNDDOWN(Z687*VLOOKUP(N687,'【参考】数式用'!$AR$2:$AW$50,MATCH(Y687,'【参考】数式用'!$AT$4:$AW$4)+2,FALSE)*0.5, 0)), "")</f>
        <v/>
      </c>
      <c r="AB687" s="659"/>
      <c r="AC687" s="651" t="str">
        <f>IFERROR(IF(AG687&lt;&gt;"",Z687*VLOOKUP(N687,'【参考】数式用'!$AG$2:$AL$50,MATCH(Y687,'【参考】数式用'!$AI$4:$AL$4,0)+2,0), ""), "")</f>
        <v/>
      </c>
      <c r="AD687" s="56"/>
      <c r="AE687" s="660"/>
      <c r="AF687" s="661"/>
      <c r="AG687" s="618" t="str">
        <f>IFERROR(VLOOKUP(O687, '【参考】数式用'!$AY$5:$AY$13, 1, FALSE), "")</f>
        <v/>
      </c>
      <c r="AH687" s="619" t="str">
        <f>IFERROR(VLOOKUP(N687, '【参考】数式用'!$BA$2:$BB$50, 2, FALSE), "")</f>
        <v/>
      </c>
      <c r="AI687" s="620" t="str">
        <f t="shared" si="1"/>
        <v/>
      </c>
      <c r="AJ687" s="621" t="str">
        <f t="shared" si="2"/>
        <v/>
      </c>
      <c r="AK687" s="622"/>
      <c r="AL687" s="622"/>
      <c r="AM687" s="514"/>
      <c r="AN687" s="514"/>
      <c r="AO687" s="514"/>
      <c r="AP687" s="514"/>
      <c r="AQ687" s="514"/>
      <c r="AR687" s="514"/>
      <c r="AS687" s="514"/>
      <c r="AT687" s="514"/>
      <c r="AU687" s="2"/>
      <c r="AV687" s="2"/>
      <c r="AW687" s="2"/>
      <c r="AX687" s="2"/>
      <c r="AY687" s="2"/>
      <c r="AZ687" s="2"/>
    </row>
    <row r="688" ht="30.0" customHeight="1">
      <c r="A688" s="645">
        <v>675.0</v>
      </c>
      <c r="B688" s="646" t="str">
        <f>IF('基本情報入力シート'!C713="","",'基本情報入力シート'!C713)</f>
        <v/>
      </c>
      <c r="C688" s="40"/>
      <c r="D688" s="40"/>
      <c r="E688" s="40"/>
      <c r="F688" s="40"/>
      <c r="G688" s="40"/>
      <c r="H688" s="40"/>
      <c r="I688" s="56"/>
      <c r="J688" s="647" t="str">
        <f>IF('基本情報入力シート'!M713="","",'基本情報入力シート'!M713)</f>
        <v/>
      </c>
      <c r="K688" s="647" t="str">
        <f>IF('基本情報入力シート'!R713="","",'基本情報入力シート'!R713)</f>
        <v/>
      </c>
      <c r="L688" s="647" t="str">
        <f>IF('基本情報入力シート'!W713="","",'基本情報入力シート'!W713)</f>
        <v/>
      </c>
      <c r="M688" s="647" t="str">
        <f>IF('基本情報入力シート'!X713="","",'基本情報入力シート'!X713)</f>
        <v/>
      </c>
      <c r="N688" s="648" t="str">
        <f>IF('基本情報入力シート'!Y713="","",'基本情報入力シート'!Y713)</f>
        <v/>
      </c>
      <c r="O688" s="649"/>
      <c r="P688" s="650"/>
      <c r="Q688" s="651"/>
      <c r="R688" s="56"/>
      <c r="S688" s="652" t="str">
        <f>IFERROR(ROUNDDOWN(Q688*VLOOKUP(N688,'【参考】数式用'!$AR$2:$AW$50,MATCH(P688,'【参考】数式用'!$AT$4:$AW$4)+2,FALSE)*0.5, 0), "")</f>
        <v/>
      </c>
      <c r="T688" s="653"/>
      <c r="U688" s="654" t="str">
        <f>IFERROR(IF(AG688&lt;&gt;"",Q688*VLOOKUP(N688,'【参考】数式用'!$AG$2:$AL$50,MATCH(P688,'【参考】数式用'!$AI$4:$AL$4,0)+2,0), ""), "")</f>
        <v/>
      </c>
      <c r="V688" s="655"/>
      <c r="W688" s="656"/>
      <c r="X688" s="41"/>
      <c r="Y688" s="657"/>
      <c r="Z688" s="658"/>
      <c r="AA688" s="654" t="str">
        <f>IFERROR(IF(Y688="ー", "", ROUNDDOWN(Z688*VLOOKUP(N688,'【参考】数式用'!$AR$2:$AW$50,MATCH(Y688,'【参考】数式用'!$AT$4:$AW$4)+2,FALSE)*0.5, 0)), "")</f>
        <v/>
      </c>
      <c r="AB688" s="659"/>
      <c r="AC688" s="651" t="str">
        <f>IFERROR(IF(AG688&lt;&gt;"",Z688*VLOOKUP(N688,'【参考】数式用'!$AG$2:$AL$50,MATCH(Y688,'【参考】数式用'!$AI$4:$AL$4,0)+2,0), ""), "")</f>
        <v/>
      </c>
      <c r="AD688" s="56"/>
      <c r="AE688" s="660"/>
      <c r="AF688" s="661"/>
      <c r="AG688" s="618" t="str">
        <f>IFERROR(VLOOKUP(O688, '【参考】数式用'!$AY$5:$AY$13, 1, FALSE), "")</f>
        <v/>
      </c>
      <c r="AH688" s="619" t="str">
        <f>IFERROR(VLOOKUP(N688, '【参考】数式用'!$BA$2:$BB$50, 2, FALSE), "")</f>
        <v/>
      </c>
      <c r="AI688" s="620" t="str">
        <f t="shared" si="1"/>
        <v/>
      </c>
      <c r="AJ688" s="621" t="str">
        <f t="shared" si="2"/>
        <v/>
      </c>
      <c r="AK688" s="622"/>
      <c r="AL688" s="622"/>
      <c r="AM688" s="514"/>
      <c r="AN688" s="514"/>
      <c r="AO688" s="514"/>
      <c r="AP688" s="514"/>
      <c r="AQ688" s="514"/>
      <c r="AR688" s="514"/>
      <c r="AS688" s="514"/>
      <c r="AT688" s="514"/>
      <c r="AU688" s="2"/>
      <c r="AV688" s="2"/>
      <c r="AW688" s="2"/>
      <c r="AX688" s="2"/>
      <c r="AY688" s="2"/>
      <c r="AZ688" s="2"/>
    </row>
    <row r="689" ht="30.0" customHeight="1">
      <c r="A689" s="645">
        <v>676.0</v>
      </c>
      <c r="B689" s="646" t="str">
        <f>IF('基本情報入力シート'!C714="","",'基本情報入力シート'!C714)</f>
        <v/>
      </c>
      <c r="C689" s="40"/>
      <c r="D689" s="40"/>
      <c r="E689" s="40"/>
      <c r="F689" s="40"/>
      <c r="G689" s="40"/>
      <c r="H689" s="40"/>
      <c r="I689" s="56"/>
      <c r="J689" s="647" t="str">
        <f>IF('基本情報入力シート'!M714="","",'基本情報入力シート'!M714)</f>
        <v/>
      </c>
      <c r="K689" s="647" t="str">
        <f>IF('基本情報入力シート'!R714="","",'基本情報入力シート'!R714)</f>
        <v/>
      </c>
      <c r="L689" s="647" t="str">
        <f>IF('基本情報入力シート'!W714="","",'基本情報入力シート'!W714)</f>
        <v/>
      </c>
      <c r="M689" s="647" t="str">
        <f>IF('基本情報入力シート'!X714="","",'基本情報入力シート'!X714)</f>
        <v/>
      </c>
      <c r="N689" s="648" t="str">
        <f>IF('基本情報入力シート'!Y714="","",'基本情報入力シート'!Y714)</f>
        <v/>
      </c>
      <c r="O689" s="649"/>
      <c r="P689" s="650"/>
      <c r="Q689" s="651"/>
      <c r="R689" s="56"/>
      <c r="S689" s="652" t="str">
        <f>IFERROR(ROUNDDOWN(Q689*VLOOKUP(N689,'【参考】数式用'!$AR$2:$AW$50,MATCH(P689,'【参考】数式用'!$AT$4:$AW$4)+2,FALSE)*0.5, 0), "")</f>
        <v/>
      </c>
      <c r="T689" s="653"/>
      <c r="U689" s="654" t="str">
        <f>IFERROR(IF(AG689&lt;&gt;"",Q689*VLOOKUP(N689,'【参考】数式用'!$AG$2:$AL$50,MATCH(P689,'【参考】数式用'!$AI$4:$AL$4,0)+2,0), ""), "")</f>
        <v/>
      </c>
      <c r="V689" s="655"/>
      <c r="W689" s="656"/>
      <c r="X689" s="41"/>
      <c r="Y689" s="657"/>
      <c r="Z689" s="658"/>
      <c r="AA689" s="654" t="str">
        <f>IFERROR(IF(Y689="ー", "", ROUNDDOWN(Z689*VLOOKUP(N689,'【参考】数式用'!$AR$2:$AW$50,MATCH(Y689,'【参考】数式用'!$AT$4:$AW$4)+2,FALSE)*0.5, 0)), "")</f>
        <v/>
      </c>
      <c r="AB689" s="659"/>
      <c r="AC689" s="651" t="str">
        <f>IFERROR(IF(AG689&lt;&gt;"",Z689*VLOOKUP(N689,'【参考】数式用'!$AG$2:$AL$50,MATCH(Y689,'【参考】数式用'!$AI$4:$AL$4,0)+2,0), ""), "")</f>
        <v/>
      </c>
      <c r="AD689" s="56"/>
      <c r="AE689" s="660"/>
      <c r="AF689" s="661"/>
      <c r="AG689" s="618" t="str">
        <f>IFERROR(VLOOKUP(O689, '【参考】数式用'!$AY$5:$AY$13, 1, FALSE), "")</f>
        <v/>
      </c>
      <c r="AH689" s="619" t="str">
        <f>IFERROR(VLOOKUP(N689, '【参考】数式用'!$BA$2:$BB$50, 2, FALSE), "")</f>
        <v/>
      </c>
      <c r="AI689" s="620" t="str">
        <f t="shared" si="1"/>
        <v/>
      </c>
      <c r="AJ689" s="621" t="str">
        <f t="shared" si="2"/>
        <v/>
      </c>
      <c r="AK689" s="622"/>
      <c r="AL689" s="622"/>
      <c r="AM689" s="514"/>
      <c r="AN689" s="514"/>
      <c r="AO689" s="514"/>
      <c r="AP689" s="514"/>
      <c r="AQ689" s="514"/>
      <c r="AR689" s="514"/>
      <c r="AS689" s="514"/>
      <c r="AT689" s="514"/>
      <c r="AU689" s="2"/>
      <c r="AV689" s="2"/>
      <c r="AW689" s="2"/>
      <c r="AX689" s="2"/>
      <c r="AY689" s="2"/>
      <c r="AZ689" s="2"/>
    </row>
    <row r="690" ht="30.0" customHeight="1">
      <c r="A690" s="645">
        <v>677.0</v>
      </c>
      <c r="B690" s="646" t="str">
        <f>IF('基本情報入力シート'!C715="","",'基本情報入力シート'!C715)</f>
        <v/>
      </c>
      <c r="C690" s="40"/>
      <c r="D690" s="40"/>
      <c r="E690" s="40"/>
      <c r="F690" s="40"/>
      <c r="G690" s="40"/>
      <c r="H690" s="40"/>
      <c r="I690" s="56"/>
      <c r="J690" s="647" t="str">
        <f>IF('基本情報入力シート'!M715="","",'基本情報入力シート'!M715)</f>
        <v/>
      </c>
      <c r="K690" s="647" t="str">
        <f>IF('基本情報入力シート'!R715="","",'基本情報入力シート'!R715)</f>
        <v/>
      </c>
      <c r="L690" s="647" t="str">
        <f>IF('基本情報入力シート'!W715="","",'基本情報入力シート'!W715)</f>
        <v/>
      </c>
      <c r="M690" s="647" t="str">
        <f>IF('基本情報入力シート'!X715="","",'基本情報入力シート'!X715)</f>
        <v/>
      </c>
      <c r="N690" s="648" t="str">
        <f>IF('基本情報入力シート'!Y715="","",'基本情報入力シート'!Y715)</f>
        <v/>
      </c>
      <c r="O690" s="649"/>
      <c r="P690" s="650"/>
      <c r="Q690" s="651"/>
      <c r="R690" s="56"/>
      <c r="S690" s="652" t="str">
        <f>IFERROR(ROUNDDOWN(Q690*VLOOKUP(N690,'【参考】数式用'!$AR$2:$AW$50,MATCH(P690,'【参考】数式用'!$AT$4:$AW$4)+2,FALSE)*0.5, 0), "")</f>
        <v/>
      </c>
      <c r="T690" s="653"/>
      <c r="U690" s="654" t="str">
        <f>IFERROR(IF(AG690&lt;&gt;"",Q690*VLOOKUP(N690,'【参考】数式用'!$AG$2:$AL$50,MATCH(P690,'【参考】数式用'!$AI$4:$AL$4,0)+2,0), ""), "")</f>
        <v/>
      </c>
      <c r="V690" s="655"/>
      <c r="W690" s="656"/>
      <c r="X690" s="41"/>
      <c r="Y690" s="657"/>
      <c r="Z690" s="658"/>
      <c r="AA690" s="654" t="str">
        <f>IFERROR(IF(Y690="ー", "", ROUNDDOWN(Z690*VLOOKUP(N690,'【参考】数式用'!$AR$2:$AW$50,MATCH(Y690,'【参考】数式用'!$AT$4:$AW$4)+2,FALSE)*0.5, 0)), "")</f>
        <v/>
      </c>
      <c r="AB690" s="659"/>
      <c r="AC690" s="651" t="str">
        <f>IFERROR(IF(AG690&lt;&gt;"",Z690*VLOOKUP(N690,'【参考】数式用'!$AG$2:$AL$50,MATCH(Y690,'【参考】数式用'!$AI$4:$AL$4,0)+2,0), ""), "")</f>
        <v/>
      </c>
      <c r="AD690" s="56"/>
      <c r="AE690" s="660"/>
      <c r="AF690" s="661"/>
      <c r="AG690" s="618" t="str">
        <f>IFERROR(VLOOKUP(O690, '【参考】数式用'!$AY$5:$AY$13, 1, FALSE), "")</f>
        <v/>
      </c>
      <c r="AH690" s="619" t="str">
        <f>IFERROR(VLOOKUP(N690, '【参考】数式用'!$BA$2:$BB$50, 2, FALSE), "")</f>
        <v/>
      </c>
      <c r="AI690" s="620" t="str">
        <f t="shared" si="1"/>
        <v/>
      </c>
      <c r="AJ690" s="621" t="str">
        <f t="shared" si="2"/>
        <v/>
      </c>
      <c r="AK690" s="622"/>
      <c r="AL690" s="622"/>
      <c r="AM690" s="514"/>
      <c r="AN690" s="514"/>
      <c r="AO690" s="514"/>
      <c r="AP690" s="514"/>
      <c r="AQ690" s="514"/>
      <c r="AR690" s="514"/>
      <c r="AS690" s="514"/>
      <c r="AT690" s="514"/>
      <c r="AU690" s="2"/>
      <c r="AV690" s="2"/>
      <c r="AW690" s="2"/>
      <c r="AX690" s="2"/>
      <c r="AY690" s="2"/>
      <c r="AZ690" s="2"/>
    </row>
    <row r="691" ht="30.0" customHeight="1">
      <c r="A691" s="645">
        <v>678.0</v>
      </c>
      <c r="B691" s="646" t="str">
        <f>IF('基本情報入力シート'!C716="","",'基本情報入力シート'!C716)</f>
        <v/>
      </c>
      <c r="C691" s="40"/>
      <c r="D691" s="40"/>
      <c r="E691" s="40"/>
      <c r="F691" s="40"/>
      <c r="G691" s="40"/>
      <c r="H691" s="40"/>
      <c r="I691" s="56"/>
      <c r="J691" s="647" t="str">
        <f>IF('基本情報入力シート'!M716="","",'基本情報入力シート'!M716)</f>
        <v/>
      </c>
      <c r="K691" s="647" t="str">
        <f>IF('基本情報入力シート'!R716="","",'基本情報入力シート'!R716)</f>
        <v/>
      </c>
      <c r="L691" s="647" t="str">
        <f>IF('基本情報入力シート'!W716="","",'基本情報入力シート'!W716)</f>
        <v/>
      </c>
      <c r="M691" s="647" t="str">
        <f>IF('基本情報入力シート'!X716="","",'基本情報入力シート'!X716)</f>
        <v/>
      </c>
      <c r="N691" s="648" t="str">
        <f>IF('基本情報入力シート'!Y716="","",'基本情報入力シート'!Y716)</f>
        <v/>
      </c>
      <c r="O691" s="649"/>
      <c r="P691" s="650"/>
      <c r="Q691" s="651"/>
      <c r="R691" s="56"/>
      <c r="S691" s="652" t="str">
        <f>IFERROR(ROUNDDOWN(Q691*VLOOKUP(N691,'【参考】数式用'!$AR$2:$AW$50,MATCH(P691,'【参考】数式用'!$AT$4:$AW$4)+2,FALSE)*0.5, 0), "")</f>
        <v/>
      </c>
      <c r="T691" s="653"/>
      <c r="U691" s="654" t="str">
        <f>IFERROR(IF(AG691&lt;&gt;"",Q691*VLOOKUP(N691,'【参考】数式用'!$AG$2:$AL$50,MATCH(P691,'【参考】数式用'!$AI$4:$AL$4,0)+2,0), ""), "")</f>
        <v/>
      </c>
      <c r="V691" s="655"/>
      <c r="W691" s="656"/>
      <c r="X691" s="41"/>
      <c r="Y691" s="657"/>
      <c r="Z691" s="658"/>
      <c r="AA691" s="654" t="str">
        <f>IFERROR(IF(Y691="ー", "", ROUNDDOWN(Z691*VLOOKUP(N691,'【参考】数式用'!$AR$2:$AW$50,MATCH(Y691,'【参考】数式用'!$AT$4:$AW$4)+2,FALSE)*0.5, 0)), "")</f>
        <v/>
      </c>
      <c r="AB691" s="659"/>
      <c r="AC691" s="651" t="str">
        <f>IFERROR(IF(AG691&lt;&gt;"",Z691*VLOOKUP(N691,'【参考】数式用'!$AG$2:$AL$50,MATCH(Y691,'【参考】数式用'!$AI$4:$AL$4,0)+2,0), ""), "")</f>
        <v/>
      </c>
      <c r="AD691" s="56"/>
      <c r="AE691" s="660"/>
      <c r="AF691" s="661"/>
      <c r="AG691" s="618" t="str">
        <f>IFERROR(VLOOKUP(O691, '【参考】数式用'!$AY$5:$AY$13, 1, FALSE), "")</f>
        <v/>
      </c>
      <c r="AH691" s="619" t="str">
        <f>IFERROR(VLOOKUP(N691, '【参考】数式用'!$BA$2:$BB$50, 2, FALSE), "")</f>
        <v/>
      </c>
      <c r="AI691" s="620" t="str">
        <f t="shared" si="1"/>
        <v/>
      </c>
      <c r="AJ691" s="621" t="str">
        <f t="shared" si="2"/>
        <v/>
      </c>
      <c r="AK691" s="622"/>
      <c r="AL691" s="622"/>
      <c r="AM691" s="514"/>
      <c r="AN691" s="514"/>
      <c r="AO691" s="514"/>
      <c r="AP691" s="514"/>
      <c r="AQ691" s="514"/>
      <c r="AR691" s="514"/>
      <c r="AS691" s="514"/>
      <c r="AT691" s="514"/>
      <c r="AU691" s="2"/>
      <c r="AV691" s="2"/>
      <c r="AW691" s="2"/>
      <c r="AX691" s="2"/>
      <c r="AY691" s="2"/>
      <c r="AZ691" s="2"/>
    </row>
    <row r="692" ht="30.0" customHeight="1">
      <c r="A692" s="645">
        <v>679.0</v>
      </c>
      <c r="B692" s="646" t="str">
        <f>IF('基本情報入力シート'!C717="","",'基本情報入力シート'!C717)</f>
        <v/>
      </c>
      <c r="C692" s="40"/>
      <c r="D692" s="40"/>
      <c r="E692" s="40"/>
      <c r="F692" s="40"/>
      <c r="G692" s="40"/>
      <c r="H692" s="40"/>
      <c r="I692" s="56"/>
      <c r="J692" s="647" t="str">
        <f>IF('基本情報入力シート'!M717="","",'基本情報入力シート'!M717)</f>
        <v/>
      </c>
      <c r="K692" s="647" t="str">
        <f>IF('基本情報入力シート'!R717="","",'基本情報入力シート'!R717)</f>
        <v/>
      </c>
      <c r="L692" s="647" t="str">
        <f>IF('基本情報入力シート'!W717="","",'基本情報入力シート'!W717)</f>
        <v/>
      </c>
      <c r="M692" s="647" t="str">
        <f>IF('基本情報入力シート'!X717="","",'基本情報入力シート'!X717)</f>
        <v/>
      </c>
      <c r="N692" s="648" t="str">
        <f>IF('基本情報入力シート'!Y717="","",'基本情報入力シート'!Y717)</f>
        <v/>
      </c>
      <c r="O692" s="649"/>
      <c r="P692" s="650"/>
      <c r="Q692" s="651"/>
      <c r="R692" s="56"/>
      <c r="S692" s="652" t="str">
        <f>IFERROR(ROUNDDOWN(Q692*VLOOKUP(N692,'【参考】数式用'!$AR$2:$AW$50,MATCH(P692,'【参考】数式用'!$AT$4:$AW$4)+2,FALSE)*0.5, 0), "")</f>
        <v/>
      </c>
      <c r="T692" s="653"/>
      <c r="U692" s="654" t="str">
        <f>IFERROR(IF(AG692&lt;&gt;"",Q692*VLOOKUP(N692,'【参考】数式用'!$AG$2:$AL$50,MATCH(P692,'【参考】数式用'!$AI$4:$AL$4,0)+2,0), ""), "")</f>
        <v/>
      </c>
      <c r="V692" s="655"/>
      <c r="W692" s="656"/>
      <c r="X692" s="41"/>
      <c r="Y692" s="657"/>
      <c r="Z692" s="658"/>
      <c r="AA692" s="654" t="str">
        <f>IFERROR(IF(Y692="ー", "", ROUNDDOWN(Z692*VLOOKUP(N692,'【参考】数式用'!$AR$2:$AW$50,MATCH(Y692,'【参考】数式用'!$AT$4:$AW$4)+2,FALSE)*0.5, 0)), "")</f>
        <v/>
      </c>
      <c r="AB692" s="659"/>
      <c r="AC692" s="651" t="str">
        <f>IFERROR(IF(AG692&lt;&gt;"",Z692*VLOOKUP(N692,'【参考】数式用'!$AG$2:$AL$50,MATCH(Y692,'【参考】数式用'!$AI$4:$AL$4,0)+2,0), ""), "")</f>
        <v/>
      </c>
      <c r="AD692" s="56"/>
      <c r="AE692" s="660"/>
      <c r="AF692" s="661"/>
      <c r="AG692" s="618" t="str">
        <f>IFERROR(VLOOKUP(O692, '【参考】数式用'!$AY$5:$AY$13, 1, FALSE), "")</f>
        <v/>
      </c>
      <c r="AH692" s="619" t="str">
        <f>IFERROR(VLOOKUP(N692, '【参考】数式用'!$BA$2:$BB$50, 2, FALSE), "")</f>
        <v/>
      </c>
      <c r="AI692" s="620" t="str">
        <f t="shared" si="1"/>
        <v/>
      </c>
      <c r="AJ692" s="621" t="str">
        <f t="shared" si="2"/>
        <v/>
      </c>
      <c r="AK692" s="622"/>
      <c r="AL692" s="622"/>
      <c r="AM692" s="514"/>
      <c r="AN692" s="514"/>
      <c r="AO692" s="514"/>
      <c r="AP692" s="514"/>
      <c r="AQ692" s="514"/>
      <c r="AR692" s="514"/>
      <c r="AS692" s="514"/>
      <c r="AT692" s="514"/>
      <c r="AU692" s="2"/>
      <c r="AV692" s="2"/>
      <c r="AW692" s="2"/>
      <c r="AX692" s="2"/>
      <c r="AY692" s="2"/>
      <c r="AZ692" s="2"/>
    </row>
    <row r="693" ht="30.0" customHeight="1">
      <c r="A693" s="645">
        <v>680.0</v>
      </c>
      <c r="B693" s="646" t="str">
        <f>IF('基本情報入力シート'!C718="","",'基本情報入力シート'!C718)</f>
        <v/>
      </c>
      <c r="C693" s="40"/>
      <c r="D693" s="40"/>
      <c r="E693" s="40"/>
      <c r="F693" s="40"/>
      <c r="G693" s="40"/>
      <c r="H693" s="40"/>
      <c r="I693" s="56"/>
      <c r="J693" s="647" t="str">
        <f>IF('基本情報入力シート'!M718="","",'基本情報入力シート'!M718)</f>
        <v/>
      </c>
      <c r="K693" s="647" t="str">
        <f>IF('基本情報入力シート'!R718="","",'基本情報入力シート'!R718)</f>
        <v/>
      </c>
      <c r="L693" s="647" t="str">
        <f>IF('基本情報入力シート'!W718="","",'基本情報入力シート'!W718)</f>
        <v/>
      </c>
      <c r="M693" s="647" t="str">
        <f>IF('基本情報入力シート'!X718="","",'基本情報入力シート'!X718)</f>
        <v/>
      </c>
      <c r="N693" s="648" t="str">
        <f>IF('基本情報入力シート'!Y718="","",'基本情報入力シート'!Y718)</f>
        <v/>
      </c>
      <c r="O693" s="649"/>
      <c r="P693" s="650"/>
      <c r="Q693" s="651"/>
      <c r="R693" s="56"/>
      <c r="S693" s="652" t="str">
        <f>IFERROR(ROUNDDOWN(Q693*VLOOKUP(N693,'【参考】数式用'!$AR$2:$AW$50,MATCH(P693,'【参考】数式用'!$AT$4:$AW$4)+2,FALSE)*0.5, 0), "")</f>
        <v/>
      </c>
      <c r="T693" s="653"/>
      <c r="U693" s="654" t="str">
        <f>IFERROR(IF(AG693&lt;&gt;"",Q693*VLOOKUP(N693,'【参考】数式用'!$AG$2:$AL$50,MATCH(P693,'【参考】数式用'!$AI$4:$AL$4,0)+2,0), ""), "")</f>
        <v/>
      </c>
      <c r="V693" s="655"/>
      <c r="W693" s="656"/>
      <c r="X693" s="41"/>
      <c r="Y693" s="657"/>
      <c r="Z693" s="658"/>
      <c r="AA693" s="654" t="str">
        <f>IFERROR(IF(Y693="ー", "", ROUNDDOWN(Z693*VLOOKUP(N693,'【参考】数式用'!$AR$2:$AW$50,MATCH(Y693,'【参考】数式用'!$AT$4:$AW$4)+2,FALSE)*0.5, 0)), "")</f>
        <v/>
      </c>
      <c r="AB693" s="659"/>
      <c r="AC693" s="651" t="str">
        <f>IFERROR(IF(AG693&lt;&gt;"",Z693*VLOOKUP(N693,'【参考】数式用'!$AG$2:$AL$50,MATCH(Y693,'【参考】数式用'!$AI$4:$AL$4,0)+2,0), ""), "")</f>
        <v/>
      </c>
      <c r="AD693" s="56"/>
      <c r="AE693" s="660"/>
      <c r="AF693" s="661"/>
      <c r="AG693" s="618" t="str">
        <f>IFERROR(VLOOKUP(O693, '【参考】数式用'!$AY$5:$AY$13, 1, FALSE), "")</f>
        <v/>
      </c>
      <c r="AH693" s="619" t="str">
        <f>IFERROR(VLOOKUP(N693, '【参考】数式用'!$BA$2:$BB$50, 2, FALSE), "")</f>
        <v/>
      </c>
      <c r="AI693" s="620" t="str">
        <f t="shared" si="1"/>
        <v/>
      </c>
      <c r="AJ693" s="621" t="str">
        <f t="shared" si="2"/>
        <v/>
      </c>
      <c r="AK693" s="622"/>
      <c r="AL693" s="622"/>
      <c r="AM693" s="514"/>
      <c r="AN693" s="514"/>
      <c r="AO693" s="514"/>
      <c r="AP693" s="514"/>
      <c r="AQ693" s="514"/>
      <c r="AR693" s="514"/>
      <c r="AS693" s="514"/>
      <c r="AT693" s="514"/>
      <c r="AU693" s="2"/>
      <c r="AV693" s="2"/>
      <c r="AW693" s="2"/>
      <c r="AX693" s="2"/>
      <c r="AY693" s="2"/>
      <c r="AZ693" s="2"/>
    </row>
    <row r="694" ht="30.0" customHeight="1">
      <c r="A694" s="645">
        <v>681.0</v>
      </c>
      <c r="B694" s="646" t="str">
        <f>IF('基本情報入力シート'!C719="","",'基本情報入力シート'!C719)</f>
        <v/>
      </c>
      <c r="C694" s="40"/>
      <c r="D694" s="40"/>
      <c r="E694" s="40"/>
      <c r="F694" s="40"/>
      <c r="G694" s="40"/>
      <c r="H694" s="40"/>
      <c r="I694" s="56"/>
      <c r="J694" s="647" t="str">
        <f>IF('基本情報入力シート'!M719="","",'基本情報入力シート'!M719)</f>
        <v/>
      </c>
      <c r="K694" s="647" t="str">
        <f>IF('基本情報入力シート'!R719="","",'基本情報入力シート'!R719)</f>
        <v/>
      </c>
      <c r="L694" s="647" t="str">
        <f>IF('基本情報入力シート'!W719="","",'基本情報入力シート'!W719)</f>
        <v/>
      </c>
      <c r="M694" s="647" t="str">
        <f>IF('基本情報入力シート'!X719="","",'基本情報入力シート'!X719)</f>
        <v/>
      </c>
      <c r="N694" s="648" t="str">
        <f>IF('基本情報入力シート'!Y719="","",'基本情報入力シート'!Y719)</f>
        <v/>
      </c>
      <c r="O694" s="649"/>
      <c r="P694" s="650"/>
      <c r="Q694" s="651"/>
      <c r="R694" s="56"/>
      <c r="S694" s="652" t="str">
        <f>IFERROR(ROUNDDOWN(Q694*VLOOKUP(N694,'【参考】数式用'!$AR$2:$AW$50,MATCH(P694,'【参考】数式用'!$AT$4:$AW$4)+2,FALSE)*0.5, 0), "")</f>
        <v/>
      </c>
      <c r="T694" s="653"/>
      <c r="U694" s="654" t="str">
        <f>IFERROR(IF(AG694&lt;&gt;"",Q694*VLOOKUP(N694,'【参考】数式用'!$AG$2:$AL$50,MATCH(P694,'【参考】数式用'!$AI$4:$AL$4,0)+2,0), ""), "")</f>
        <v/>
      </c>
      <c r="V694" s="655"/>
      <c r="W694" s="656"/>
      <c r="X694" s="41"/>
      <c r="Y694" s="657"/>
      <c r="Z694" s="658"/>
      <c r="AA694" s="654" t="str">
        <f>IFERROR(IF(Y694="ー", "", ROUNDDOWN(Z694*VLOOKUP(N694,'【参考】数式用'!$AR$2:$AW$50,MATCH(Y694,'【参考】数式用'!$AT$4:$AW$4)+2,FALSE)*0.5, 0)), "")</f>
        <v/>
      </c>
      <c r="AB694" s="659"/>
      <c r="AC694" s="651" t="str">
        <f>IFERROR(IF(AG694&lt;&gt;"",Z694*VLOOKUP(N694,'【参考】数式用'!$AG$2:$AL$50,MATCH(Y694,'【参考】数式用'!$AI$4:$AL$4,0)+2,0), ""), "")</f>
        <v/>
      </c>
      <c r="AD694" s="56"/>
      <c r="AE694" s="660"/>
      <c r="AF694" s="661"/>
      <c r="AG694" s="618" t="str">
        <f>IFERROR(VLOOKUP(O694, '【参考】数式用'!$AY$5:$AY$13, 1, FALSE), "")</f>
        <v/>
      </c>
      <c r="AH694" s="619" t="str">
        <f>IFERROR(VLOOKUP(N694, '【参考】数式用'!$BA$2:$BB$50, 2, FALSE), "")</f>
        <v/>
      </c>
      <c r="AI694" s="620" t="str">
        <f t="shared" si="1"/>
        <v/>
      </c>
      <c r="AJ694" s="621" t="str">
        <f t="shared" si="2"/>
        <v/>
      </c>
      <c r="AK694" s="622"/>
      <c r="AL694" s="622"/>
      <c r="AM694" s="514"/>
      <c r="AN694" s="514"/>
      <c r="AO694" s="514"/>
      <c r="AP694" s="514"/>
      <c r="AQ694" s="514"/>
      <c r="AR694" s="514"/>
      <c r="AS694" s="514"/>
      <c r="AT694" s="514"/>
      <c r="AU694" s="2"/>
      <c r="AV694" s="2"/>
      <c r="AW694" s="2"/>
      <c r="AX694" s="2"/>
      <c r="AY694" s="2"/>
      <c r="AZ694" s="2"/>
    </row>
    <row r="695" ht="30.0" customHeight="1">
      <c r="A695" s="645">
        <v>682.0</v>
      </c>
      <c r="B695" s="646" t="str">
        <f>IF('基本情報入力シート'!C720="","",'基本情報入力シート'!C720)</f>
        <v/>
      </c>
      <c r="C695" s="40"/>
      <c r="D695" s="40"/>
      <c r="E695" s="40"/>
      <c r="F695" s="40"/>
      <c r="G695" s="40"/>
      <c r="H695" s="40"/>
      <c r="I695" s="56"/>
      <c r="J695" s="647" t="str">
        <f>IF('基本情報入力シート'!M720="","",'基本情報入力シート'!M720)</f>
        <v/>
      </c>
      <c r="K695" s="647" t="str">
        <f>IF('基本情報入力シート'!R720="","",'基本情報入力シート'!R720)</f>
        <v/>
      </c>
      <c r="L695" s="647" t="str">
        <f>IF('基本情報入力シート'!W720="","",'基本情報入力シート'!W720)</f>
        <v/>
      </c>
      <c r="M695" s="647" t="str">
        <f>IF('基本情報入力シート'!X720="","",'基本情報入力シート'!X720)</f>
        <v/>
      </c>
      <c r="N695" s="648" t="str">
        <f>IF('基本情報入力シート'!Y720="","",'基本情報入力シート'!Y720)</f>
        <v/>
      </c>
      <c r="O695" s="649"/>
      <c r="P695" s="650"/>
      <c r="Q695" s="651"/>
      <c r="R695" s="56"/>
      <c r="S695" s="652" t="str">
        <f>IFERROR(ROUNDDOWN(Q695*VLOOKUP(N695,'【参考】数式用'!$AR$2:$AW$50,MATCH(P695,'【参考】数式用'!$AT$4:$AW$4)+2,FALSE)*0.5, 0), "")</f>
        <v/>
      </c>
      <c r="T695" s="653"/>
      <c r="U695" s="654" t="str">
        <f>IFERROR(IF(AG695&lt;&gt;"",Q695*VLOOKUP(N695,'【参考】数式用'!$AG$2:$AL$50,MATCH(P695,'【参考】数式用'!$AI$4:$AL$4,0)+2,0), ""), "")</f>
        <v/>
      </c>
      <c r="V695" s="655"/>
      <c r="W695" s="656"/>
      <c r="X695" s="41"/>
      <c r="Y695" s="657"/>
      <c r="Z695" s="658"/>
      <c r="AA695" s="654" t="str">
        <f>IFERROR(IF(Y695="ー", "", ROUNDDOWN(Z695*VLOOKUP(N695,'【参考】数式用'!$AR$2:$AW$50,MATCH(Y695,'【参考】数式用'!$AT$4:$AW$4)+2,FALSE)*0.5, 0)), "")</f>
        <v/>
      </c>
      <c r="AB695" s="659"/>
      <c r="AC695" s="651" t="str">
        <f>IFERROR(IF(AG695&lt;&gt;"",Z695*VLOOKUP(N695,'【参考】数式用'!$AG$2:$AL$50,MATCH(Y695,'【参考】数式用'!$AI$4:$AL$4,0)+2,0), ""), "")</f>
        <v/>
      </c>
      <c r="AD695" s="56"/>
      <c r="AE695" s="660"/>
      <c r="AF695" s="661"/>
      <c r="AG695" s="618" t="str">
        <f>IFERROR(VLOOKUP(O695, '【参考】数式用'!$AY$5:$AY$13, 1, FALSE), "")</f>
        <v/>
      </c>
      <c r="AH695" s="619" t="str">
        <f>IFERROR(VLOOKUP(N695, '【参考】数式用'!$BA$2:$BB$50, 2, FALSE), "")</f>
        <v/>
      </c>
      <c r="AI695" s="620" t="str">
        <f t="shared" si="1"/>
        <v/>
      </c>
      <c r="AJ695" s="621" t="str">
        <f t="shared" si="2"/>
        <v/>
      </c>
      <c r="AK695" s="622"/>
      <c r="AL695" s="622"/>
      <c r="AM695" s="514"/>
      <c r="AN695" s="514"/>
      <c r="AO695" s="514"/>
      <c r="AP695" s="514"/>
      <c r="AQ695" s="514"/>
      <c r="AR695" s="514"/>
      <c r="AS695" s="514"/>
      <c r="AT695" s="514"/>
      <c r="AU695" s="2"/>
      <c r="AV695" s="2"/>
      <c r="AW695" s="2"/>
      <c r="AX695" s="2"/>
      <c r="AY695" s="2"/>
      <c r="AZ695" s="2"/>
    </row>
    <row r="696" ht="30.0" customHeight="1">
      <c r="A696" s="645">
        <v>683.0</v>
      </c>
      <c r="B696" s="646" t="str">
        <f>IF('基本情報入力シート'!C721="","",'基本情報入力シート'!C721)</f>
        <v/>
      </c>
      <c r="C696" s="40"/>
      <c r="D696" s="40"/>
      <c r="E696" s="40"/>
      <c r="F696" s="40"/>
      <c r="G696" s="40"/>
      <c r="H696" s="40"/>
      <c r="I696" s="56"/>
      <c r="J696" s="647" t="str">
        <f>IF('基本情報入力シート'!M721="","",'基本情報入力シート'!M721)</f>
        <v/>
      </c>
      <c r="K696" s="647" t="str">
        <f>IF('基本情報入力シート'!R721="","",'基本情報入力シート'!R721)</f>
        <v/>
      </c>
      <c r="L696" s="647" t="str">
        <f>IF('基本情報入力シート'!W721="","",'基本情報入力シート'!W721)</f>
        <v/>
      </c>
      <c r="M696" s="647" t="str">
        <f>IF('基本情報入力シート'!X721="","",'基本情報入力シート'!X721)</f>
        <v/>
      </c>
      <c r="N696" s="648" t="str">
        <f>IF('基本情報入力シート'!Y721="","",'基本情報入力シート'!Y721)</f>
        <v/>
      </c>
      <c r="O696" s="649"/>
      <c r="P696" s="650"/>
      <c r="Q696" s="651"/>
      <c r="R696" s="56"/>
      <c r="S696" s="652" t="str">
        <f>IFERROR(ROUNDDOWN(Q696*VLOOKUP(N696,'【参考】数式用'!$AR$2:$AW$50,MATCH(P696,'【参考】数式用'!$AT$4:$AW$4)+2,FALSE)*0.5, 0), "")</f>
        <v/>
      </c>
      <c r="T696" s="653"/>
      <c r="U696" s="654" t="str">
        <f>IFERROR(IF(AG696&lt;&gt;"",Q696*VLOOKUP(N696,'【参考】数式用'!$AG$2:$AL$50,MATCH(P696,'【参考】数式用'!$AI$4:$AL$4,0)+2,0), ""), "")</f>
        <v/>
      </c>
      <c r="V696" s="655"/>
      <c r="W696" s="656"/>
      <c r="X696" s="41"/>
      <c r="Y696" s="657"/>
      <c r="Z696" s="658"/>
      <c r="AA696" s="654" t="str">
        <f>IFERROR(IF(Y696="ー", "", ROUNDDOWN(Z696*VLOOKUP(N696,'【参考】数式用'!$AR$2:$AW$50,MATCH(Y696,'【参考】数式用'!$AT$4:$AW$4)+2,FALSE)*0.5, 0)), "")</f>
        <v/>
      </c>
      <c r="AB696" s="659"/>
      <c r="AC696" s="651" t="str">
        <f>IFERROR(IF(AG696&lt;&gt;"",Z696*VLOOKUP(N696,'【参考】数式用'!$AG$2:$AL$50,MATCH(Y696,'【参考】数式用'!$AI$4:$AL$4,0)+2,0), ""), "")</f>
        <v/>
      </c>
      <c r="AD696" s="56"/>
      <c r="AE696" s="660"/>
      <c r="AF696" s="661"/>
      <c r="AG696" s="618" t="str">
        <f>IFERROR(VLOOKUP(O696, '【参考】数式用'!$AY$5:$AY$13, 1, FALSE), "")</f>
        <v/>
      </c>
      <c r="AH696" s="619" t="str">
        <f>IFERROR(VLOOKUP(N696, '【参考】数式用'!$BA$2:$BB$50, 2, FALSE), "")</f>
        <v/>
      </c>
      <c r="AI696" s="620" t="str">
        <f t="shared" si="1"/>
        <v/>
      </c>
      <c r="AJ696" s="621" t="str">
        <f t="shared" si="2"/>
        <v/>
      </c>
      <c r="AK696" s="622"/>
      <c r="AL696" s="622"/>
      <c r="AM696" s="514"/>
      <c r="AN696" s="514"/>
      <c r="AO696" s="514"/>
      <c r="AP696" s="514"/>
      <c r="AQ696" s="514"/>
      <c r="AR696" s="514"/>
      <c r="AS696" s="514"/>
      <c r="AT696" s="514"/>
      <c r="AU696" s="2"/>
      <c r="AV696" s="2"/>
      <c r="AW696" s="2"/>
      <c r="AX696" s="2"/>
      <c r="AY696" s="2"/>
      <c r="AZ696" s="2"/>
    </row>
    <row r="697" ht="30.0" customHeight="1">
      <c r="A697" s="645">
        <v>684.0</v>
      </c>
      <c r="B697" s="646" t="str">
        <f>IF('基本情報入力シート'!C722="","",'基本情報入力シート'!C722)</f>
        <v/>
      </c>
      <c r="C697" s="40"/>
      <c r="D697" s="40"/>
      <c r="E697" s="40"/>
      <c r="F697" s="40"/>
      <c r="G697" s="40"/>
      <c r="H697" s="40"/>
      <c r="I697" s="56"/>
      <c r="J697" s="647" t="str">
        <f>IF('基本情報入力シート'!M722="","",'基本情報入力シート'!M722)</f>
        <v/>
      </c>
      <c r="K697" s="647" t="str">
        <f>IF('基本情報入力シート'!R722="","",'基本情報入力シート'!R722)</f>
        <v/>
      </c>
      <c r="L697" s="647" t="str">
        <f>IF('基本情報入力シート'!W722="","",'基本情報入力シート'!W722)</f>
        <v/>
      </c>
      <c r="M697" s="647" t="str">
        <f>IF('基本情報入力シート'!X722="","",'基本情報入力シート'!X722)</f>
        <v/>
      </c>
      <c r="N697" s="648" t="str">
        <f>IF('基本情報入力シート'!Y722="","",'基本情報入力シート'!Y722)</f>
        <v/>
      </c>
      <c r="O697" s="649"/>
      <c r="P697" s="650"/>
      <c r="Q697" s="651"/>
      <c r="R697" s="56"/>
      <c r="S697" s="652" t="str">
        <f>IFERROR(ROUNDDOWN(Q697*VLOOKUP(N697,'【参考】数式用'!$AR$2:$AW$50,MATCH(P697,'【参考】数式用'!$AT$4:$AW$4)+2,FALSE)*0.5, 0), "")</f>
        <v/>
      </c>
      <c r="T697" s="653"/>
      <c r="U697" s="654" t="str">
        <f>IFERROR(IF(AG697&lt;&gt;"",Q697*VLOOKUP(N697,'【参考】数式用'!$AG$2:$AL$50,MATCH(P697,'【参考】数式用'!$AI$4:$AL$4,0)+2,0), ""), "")</f>
        <v/>
      </c>
      <c r="V697" s="655"/>
      <c r="W697" s="656"/>
      <c r="X697" s="41"/>
      <c r="Y697" s="657"/>
      <c r="Z697" s="658"/>
      <c r="AA697" s="654" t="str">
        <f>IFERROR(IF(Y697="ー", "", ROUNDDOWN(Z697*VLOOKUP(N697,'【参考】数式用'!$AR$2:$AW$50,MATCH(Y697,'【参考】数式用'!$AT$4:$AW$4)+2,FALSE)*0.5, 0)), "")</f>
        <v/>
      </c>
      <c r="AB697" s="659"/>
      <c r="AC697" s="651" t="str">
        <f>IFERROR(IF(AG697&lt;&gt;"",Z697*VLOOKUP(N697,'【参考】数式用'!$AG$2:$AL$50,MATCH(Y697,'【参考】数式用'!$AI$4:$AL$4,0)+2,0), ""), "")</f>
        <v/>
      </c>
      <c r="AD697" s="56"/>
      <c r="AE697" s="660"/>
      <c r="AF697" s="661"/>
      <c r="AG697" s="618" t="str">
        <f>IFERROR(VLOOKUP(O697, '【参考】数式用'!$AY$5:$AY$13, 1, FALSE), "")</f>
        <v/>
      </c>
      <c r="AH697" s="619" t="str">
        <f>IFERROR(VLOOKUP(N697, '【参考】数式用'!$BA$2:$BB$50, 2, FALSE), "")</f>
        <v/>
      </c>
      <c r="AI697" s="620" t="str">
        <f t="shared" si="1"/>
        <v/>
      </c>
      <c r="AJ697" s="621" t="str">
        <f t="shared" si="2"/>
        <v/>
      </c>
      <c r="AK697" s="622"/>
      <c r="AL697" s="622"/>
      <c r="AM697" s="514"/>
      <c r="AN697" s="514"/>
      <c r="AO697" s="514"/>
      <c r="AP697" s="514"/>
      <c r="AQ697" s="514"/>
      <c r="AR697" s="514"/>
      <c r="AS697" s="514"/>
      <c r="AT697" s="514"/>
      <c r="AU697" s="2"/>
      <c r="AV697" s="2"/>
      <c r="AW697" s="2"/>
      <c r="AX697" s="2"/>
      <c r="AY697" s="2"/>
      <c r="AZ697" s="2"/>
    </row>
    <row r="698" ht="30.0" customHeight="1">
      <c r="A698" s="645">
        <v>685.0</v>
      </c>
      <c r="B698" s="646" t="str">
        <f>IF('基本情報入力シート'!C723="","",'基本情報入力シート'!C723)</f>
        <v/>
      </c>
      <c r="C698" s="40"/>
      <c r="D698" s="40"/>
      <c r="E698" s="40"/>
      <c r="F698" s="40"/>
      <c r="G698" s="40"/>
      <c r="H698" s="40"/>
      <c r="I698" s="56"/>
      <c r="J698" s="647" t="str">
        <f>IF('基本情報入力シート'!M723="","",'基本情報入力シート'!M723)</f>
        <v/>
      </c>
      <c r="K698" s="647" t="str">
        <f>IF('基本情報入力シート'!R723="","",'基本情報入力シート'!R723)</f>
        <v/>
      </c>
      <c r="L698" s="647" t="str">
        <f>IF('基本情報入力シート'!W723="","",'基本情報入力シート'!W723)</f>
        <v/>
      </c>
      <c r="M698" s="647" t="str">
        <f>IF('基本情報入力シート'!X723="","",'基本情報入力シート'!X723)</f>
        <v/>
      </c>
      <c r="N698" s="648" t="str">
        <f>IF('基本情報入力シート'!Y723="","",'基本情報入力シート'!Y723)</f>
        <v/>
      </c>
      <c r="O698" s="649"/>
      <c r="P698" s="650"/>
      <c r="Q698" s="651"/>
      <c r="R698" s="56"/>
      <c r="S698" s="652" t="str">
        <f>IFERROR(ROUNDDOWN(Q698*VLOOKUP(N698,'【参考】数式用'!$AR$2:$AW$50,MATCH(P698,'【参考】数式用'!$AT$4:$AW$4)+2,FALSE)*0.5, 0), "")</f>
        <v/>
      </c>
      <c r="T698" s="653"/>
      <c r="U698" s="654" t="str">
        <f>IFERROR(IF(AG698&lt;&gt;"",Q698*VLOOKUP(N698,'【参考】数式用'!$AG$2:$AL$50,MATCH(P698,'【参考】数式用'!$AI$4:$AL$4,0)+2,0), ""), "")</f>
        <v/>
      </c>
      <c r="V698" s="655"/>
      <c r="W698" s="656"/>
      <c r="X698" s="41"/>
      <c r="Y698" s="657"/>
      <c r="Z698" s="658"/>
      <c r="AA698" s="654" t="str">
        <f>IFERROR(IF(Y698="ー", "", ROUNDDOWN(Z698*VLOOKUP(N698,'【参考】数式用'!$AR$2:$AW$50,MATCH(Y698,'【参考】数式用'!$AT$4:$AW$4)+2,FALSE)*0.5, 0)), "")</f>
        <v/>
      </c>
      <c r="AB698" s="659"/>
      <c r="AC698" s="651" t="str">
        <f>IFERROR(IF(AG698&lt;&gt;"",Z698*VLOOKUP(N698,'【参考】数式用'!$AG$2:$AL$50,MATCH(Y698,'【参考】数式用'!$AI$4:$AL$4,0)+2,0), ""), "")</f>
        <v/>
      </c>
      <c r="AD698" s="56"/>
      <c r="AE698" s="660"/>
      <c r="AF698" s="661"/>
      <c r="AG698" s="618" t="str">
        <f>IFERROR(VLOOKUP(O698, '【参考】数式用'!$AY$5:$AY$13, 1, FALSE), "")</f>
        <v/>
      </c>
      <c r="AH698" s="619" t="str">
        <f>IFERROR(VLOOKUP(N698, '【参考】数式用'!$BA$2:$BB$50, 2, FALSE), "")</f>
        <v/>
      </c>
      <c r="AI698" s="620" t="str">
        <f t="shared" si="1"/>
        <v/>
      </c>
      <c r="AJ698" s="621" t="str">
        <f t="shared" si="2"/>
        <v/>
      </c>
      <c r="AK698" s="622"/>
      <c r="AL698" s="622"/>
      <c r="AM698" s="514"/>
      <c r="AN698" s="514"/>
      <c r="AO698" s="514"/>
      <c r="AP698" s="514"/>
      <c r="AQ698" s="514"/>
      <c r="AR698" s="514"/>
      <c r="AS698" s="514"/>
      <c r="AT698" s="514"/>
      <c r="AU698" s="2"/>
      <c r="AV698" s="2"/>
      <c r="AW698" s="2"/>
      <c r="AX698" s="2"/>
      <c r="AY698" s="2"/>
      <c r="AZ698" s="2"/>
    </row>
    <row r="699" ht="30.0" customHeight="1">
      <c r="A699" s="645">
        <v>686.0</v>
      </c>
      <c r="B699" s="646" t="str">
        <f>IF('基本情報入力シート'!C724="","",'基本情報入力シート'!C724)</f>
        <v/>
      </c>
      <c r="C699" s="40"/>
      <c r="D699" s="40"/>
      <c r="E699" s="40"/>
      <c r="F699" s="40"/>
      <c r="G699" s="40"/>
      <c r="H699" s="40"/>
      <c r="I699" s="56"/>
      <c r="J699" s="647" t="str">
        <f>IF('基本情報入力シート'!M724="","",'基本情報入力シート'!M724)</f>
        <v/>
      </c>
      <c r="K699" s="647" t="str">
        <f>IF('基本情報入力シート'!R724="","",'基本情報入力シート'!R724)</f>
        <v/>
      </c>
      <c r="L699" s="647" t="str">
        <f>IF('基本情報入力シート'!W724="","",'基本情報入力シート'!W724)</f>
        <v/>
      </c>
      <c r="M699" s="647" t="str">
        <f>IF('基本情報入力シート'!X724="","",'基本情報入力シート'!X724)</f>
        <v/>
      </c>
      <c r="N699" s="648" t="str">
        <f>IF('基本情報入力シート'!Y724="","",'基本情報入力シート'!Y724)</f>
        <v/>
      </c>
      <c r="O699" s="649"/>
      <c r="P699" s="650"/>
      <c r="Q699" s="651"/>
      <c r="R699" s="56"/>
      <c r="S699" s="652" t="str">
        <f>IFERROR(ROUNDDOWN(Q699*VLOOKUP(N699,'【参考】数式用'!$AR$2:$AW$50,MATCH(P699,'【参考】数式用'!$AT$4:$AW$4)+2,FALSE)*0.5, 0), "")</f>
        <v/>
      </c>
      <c r="T699" s="653"/>
      <c r="U699" s="654" t="str">
        <f>IFERROR(IF(AG699&lt;&gt;"",Q699*VLOOKUP(N699,'【参考】数式用'!$AG$2:$AL$50,MATCH(P699,'【参考】数式用'!$AI$4:$AL$4,0)+2,0), ""), "")</f>
        <v/>
      </c>
      <c r="V699" s="655"/>
      <c r="W699" s="656"/>
      <c r="X699" s="41"/>
      <c r="Y699" s="657"/>
      <c r="Z699" s="658"/>
      <c r="AA699" s="654" t="str">
        <f>IFERROR(IF(Y699="ー", "", ROUNDDOWN(Z699*VLOOKUP(N699,'【参考】数式用'!$AR$2:$AW$50,MATCH(Y699,'【参考】数式用'!$AT$4:$AW$4)+2,FALSE)*0.5, 0)), "")</f>
        <v/>
      </c>
      <c r="AB699" s="659"/>
      <c r="AC699" s="651" t="str">
        <f>IFERROR(IF(AG699&lt;&gt;"",Z699*VLOOKUP(N699,'【参考】数式用'!$AG$2:$AL$50,MATCH(Y699,'【参考】数式用'!$AI$4:$AL$4,0)+2,0), ""), "")</f>
        <v/>
      </c>
      <c r="AD699" s="56"/>
      <c r="AE699" s="660"/>
      <c r="AF699" s="661"/>
      <c r="AG699" s="618" t="str">
        <f>IFERROR(VLOOKUP(O699, '【参考】数式用'!$AY$5:$AY$13, 1, FALSE), "")</f>
        <v/>
      </c>
      <c r="AH699" s="619" t="str">
        <f>IFERROR(VLOOKUP(N699, '【参考】数式用'!$BA$2:$BB$50, 2, FALSE), "")</f>
        <v/>
      </c>
      <c r="AI699" s="620" t="str">
        <f t="shared" si="1"/>
        <v/>
      </c>
      <c r="AJ699" s="621" t="str">
        <f t="shared" si="2"/>
        <v/>
      </c>
      <c r="AK699" s="622"/>
      <c r="AL699" s="622"/>
      <c r="AM699" s="514"/>
      <c r="AN699" s="514"/>
      <c r="AO699" s="514"/>
      <c r="AP699" s="514"/>
      <c r="AQ699" s="514"/>
      <c r="AR699" s="514"/>
      <c r="AS699" s="514"/>
      <c r="AT699" s="514"/>
      <c r="AU699" s="2"/>
      <c r="AV699" s="2"/>
      <c r="AW699" s="2"/>
      <c r="AX699" s="2"/>
      <c r="AY699" s="2"/>
      <c r="AZ699" s="2"/>
    </row>
    <row r="700" ht="30.0" customHeight="1">
      <c r="A700" s="645">
        <v>687.0</v>
      </c>
      <c r="B700" s="646" t="str">
        <f>IF('基本情報入力シート'!C725="","",'基本情報入力シート'!C725)</f>
        <v/>
      </c>
      <c r="C700" s="40"/>
      <c r="D700" s="40"/>
      <c r="E700" s="40"/>
      <c r="F700" s="40"/>
      <c r="G700" s="40"/>
      <c r="H700" s="40"/>
      <c r="I700" s="56"/>
      <c r="J700" s="647" t="str">
        <f>IF('基本情報入力シート'!M725="","",'基本情報入力シート'!M725)</f>
        <v/>
      </c>
      <c r="K700" s="647" t="str">
        <f>IF('基本情報入力シート'!R725="","",'基本情報入力シート'!R725)</f>
        <v/>
      </c>
      <c r="L700" s="647" t="str">
        <f>IF('基本情報入力シート'!W725="","",'基本情報入力シート'!W725)</f>
        <v/>
      </c>
      <c r="M700" s="647" t="str">
        <f>IF('基本情報入力シート'!X725="","",'基本情報入力シート'!X725)</f>
        <v/>
      </c>
      <c r="N700" s="648" t="str">
        <f>IF('基本情報入力シート'!Y725="","",'基本情報入力シート'!Y725)</f>
        <v/>
      </c>
      <c r="O700" s="649"/>
      <c r="P700" s="650"/>
      <c r="Q700" s="651"/>
      <c r="R700" s="56"/>
      <c r="S700" s="652" t="str">
        <f>IFERROR(ROUNDDOWN(Q700*VLOOKUP(N700,'【参考】数式用'!$AR$2:$AW$50,MATCH(P700,'【参考】数式用'!$AT$4:$AW$4)+2,FALSE)*0.5, 0), "")</f>
        <v/>
      </c>
      <c r="T700" s="653"/>
      <c r="U700" s="654" t="str">
        <f>IFERROR(IF(AG700&lt;&gt;"",Q700*VLOOKUP(N700,'【参考】数式用'!$AG$2:$AL$50,MATCH(P700,'【参考】数式用'!$AI$4:$AL$4,0)+2,0), ""), "")</f>
        <v/>
      </c>
      <c r="V700" s="655"/>
      <c r="W700" s="656"/>
      <c r="X700" s="41"/>
      <c r="Y700" s="657"/>
      <c r="Z700" s="658"/>
      <c r="AA700" s="654" t="str">
        <f>IFERROR(IF(Y700="ー", "", ROUNDDOWN(Z700*VLOOKUP(N700,'【参考】数式用'!$AR$2:$AW$50,MATCH(Y700,'【参考】数式用'!$AT$4:$AW$4)+2,FALSE)*0.5, 0)), "")</f>
        <v/>
      </c>
      <c r="AB700" s="659"/>
      <c r="AC700" s="651" t="str">
        <f>IFERROR(IF(AG700&lt;&gt;"",Z700*VLOOKUP(N700,'【参考】数式用'!$AG$2:$AL$50,MATCH(Y700,'【参考】数式用'!$AI$4:$AL$4,0)+2,0), ""), "")</f>
        <v/>
      </c>
      <c r="AD700" s="56"/>
      <c r="AE700" s="660"/>
      <c r="AF700" s="661"/>
      <c r="AG700" s="618" t="str">
        <f>IFERROR(VLOOKUP(O700, '【参考】数式用'!$AY$5:$AY$13, 1, FALSE), "")</f>
        <v/>
      </c>
      <c r="AH700" s="619" t="str">
        <f>IFERROR(VLOOKUP(N700, '【参考】数式用'!$BA$2:$BB$50, 2, FALSE), "")</f>
        <v/>
      </c>
      <c r="AI700" s="620" t="str">
        <f t="shared" si="1"/>
        <v/>
      </c>
      <c r="AJ700" s="621" t="str">
        <f t="shared" si="2"/>
        <v/>
      </c>
      <c r="AK700" s="622"/>
      <c r="AL700" s="622"/>
      <c r="AM700" s="514"/>
      <c r="AN700" s="514"/>
      <c r="AO700" s="514"/>
      <c r="AP700" s="514"/>
      <c r="AQ700" s="514"/>
      <c r="AR700" s="514"/>
      <c r="AS700" s="514"/>
      <c r="AT700" s="514"/>
      <c r="AU700" s="2"/>
      <c r="AV700" s="2"/>
      <c r="AW700" s="2"/>
      <c r="AX700" s="2"/>
      <c r="AY700" s="2"/>
      <c r="AZ700" s="2"/>
    </row>
    <row r="701" ht="30.0" customHeight="1">
      <c r="A701" s="645">
        <v>688.0</v>
      </c>
      <c r="B701" s="646" t="str">
        <f>IF('基本情報入力シート'!C726="","",'基本情報入力シート'!C726)</f>
        <v/>
      </c>
      <c r="C701" s="40"/>
      <c r="D701" s="40"/>
      <c r="E701" s="40"/>
      <c r="F701" s="40"/>
      <c r="G701" s="40"/>
      <c r="H701" s="40"/>
      <c r="I701" s="56"/>
      <c r="J701" s="647" t="str">
        <f>IF('基本情報入力シート'!M726="","",'基本情報入力シート'!M726)</f>
        <v/>
      </c>
      <c r="K701" s="647" t="str">
        <f>IF('基本情報入力シート'!R726="","",'基本情報入力シート'!R726)</f>
        <v/>
      </c>
      <c r="L701" s="647" t="str">
        <f>IF('基本情報入力シート'!W726="","",'基本情報入力シート'!W726)</f>
        <v/>
      </c>
      <c r="M701" s="647" t="str">
        <f>IF('基本情報入力シート'!X726="","",'基本情報入力シート'!X726)</f>
        <v/>
      </c>
      <c r="N701" s="648" t="str">
        <f>IF('基本情報入力シート'!Y726="","",'基本情報入力シート'!Y726)</f>
        <v/>
      </c>
      <c r="O701" s="649"/>
      <c r="P701" s="650"/>
      <c r="Q701" s="651"/>
      <c r="R701" s="56"/>
      <c r="S701" s="652" t="str">
        <f>IFERROR(ROUNDDOWN(Q701*VLOOKUP(N701,'【参考】数式用'!$AR$2:$AW$50,MATCH(P701,'【参考】数式用'!$AT$4:$AW$4)+2,FALSE)*0.5, 0), "")</f>
        <v/>
      </c>
      <c r="T701" s="653"/>
      <c r="U701" s="654" t="str">
        <f>IFERROR(IF(AG701&lt;&gt;"",Q701*VLOOKUP(N701,'【参考】数式用'!$AG$2:$AL$50,MATCH(P701,'【参考】数式用'!$AI$4:$AL$4,0)+2,0), ""), "")</f>
        <v/>
      </c>
      <c r="V701" s="655"/>
      <c r="W701" s="656"/>
      <c r="X701" s="41"/>
      <c r="Y701" s="657"/>
      <c r="Z701" s="658"/>
      <c r="AA701" s="654" t="str">
        <f>IFERROR(IF(Y701="ー", "", ROUNDDOWN(Z701*VLOOKUP(N701,'【参考】数式用'!$AR$2:$AW$50,MATCH(Y701,'【参考】数式用'!$AT$4:$AW$4)+2,FALSE)*0.5, 0)), "")</f>
        <v/>
      </c>
      <c r="AB701" s="659"/>
      <c r="AC701" s="651" t="str">
        <f>IFERROR(IF(AG701&lt;&gt;"",Z701*VLOOKUP(N701,'【参考】数式用'!$AG$2:$AL$50,MATCH(Y701,'【参考】数式用'!$AI$4:$AL$4,0)+2,0), ""), "")</f>
        <v/>
      </c>
      <c r="AD701" s="56"/>
      <c r="AE701" s="660"/>
      <c r="AF701" s="661"/>
      <c r="AG701" s="618" t="str">
        <f>IFERROR(VLOOKUP(O701, '【参考】数式用'!$AY$5:$AY$13, 1, FALSE), "")</f>
        <v/>
      </c>
      <c r="AH701" s="619" t="str">
        <f>IFERROR(VLOOKUP(N701, '【参考】数式用'!$BA$2:$BB$50, 2, FALSE), "")</f>
        <v/>
      </c>
      <c r="AI701" s="620" t="str">
        <f t="shared" si="1"/>
        <v/>
      </c>
      <c r="AJ701" s="621" t="str">
        <f t="shared" si="2"/>
        <v/>
      </c>
      <c r="AK701" s="622"/>
      <c r="AL701" s="622"/>
      <c r="AM701" s="514"/>
      <c r="AN701" s="514"/>
      <c r="AO701" s="514"/>
      <c r="AP701" s="514"/>
      <c r="AQ701" s="514"/>
      <c r="AR701" s="514"/>
      <c r="AS701" s="514"/>
      <c r="AT701" s="514"/>
      <c r="AU701" s="2"/>
      <c r="AV701" s="2"/>
      <c r="AW701" s="2"/>
      <c r="AX701" s="2"/>
      <c r="AY701" s="2"/>
      <c r="AZ701" s="2"/>
    </row>
    <row r="702" ht="30.0" customHeight="1">
      <c r="A702" s="645">
        <v>689.0</v>
      </c>
      <c r="B702" s="646" t="str">
        <f>IF('基本情報入力シート'!C727="","",'基本情報入力シート'!C727)</f>
        <v/>
      </c>
      <c r="C702" s="40"/>
      <c r="D702" s="40"/>
      <c r="E702" s="40"/>
      <c r="F702" s="40"/>
      <c r="G702" s="40"/>
      <c r="H702" s="40"/>
      <c r="I702" s="56"/>
      <c r="J702" s="647" t="str">
        <f>IF('基本情報入力シート'!M727="","",'基本情報入力シート'!M727)</f>
        <v/>
      </c>
      <c r="K702" s="647" t="str">
        <f>IF('基本情報入力シート'!R727="","",'基本情報入力シート'!R727)</f>
        <v/>
      </c>
      <c r="L702" s="647" t="str">
        <f>IF('基本情報入力シート'!W727="","",'基本情報入力シート'!W727)</f>
        <v/>
      </c>
      <c r="M702" s="647" t="str">
        <f>IF('基本情報入力シート'!X727="","",'基本情報入力シート'!X727)</f>
        <v/>
      </c>
      <c r="N702" s="648" t="str">
        <f>IF('基本情報入力シート'!Y727="","",'基本情報入力シート'!Y727)</f>
        <v/>
      </c>
      <c r="O702" s="649"/>
      <c r="P702" s="650"/>
      <c r="Q702" s="651"/>
      <c r="R702" s="56"/>
      <c r="S702" s="652" t="str">
        <f>IFERROR(ROUNDDOWN(Q702*VLOOKUP(N702,'【参考】数式用'!$AR$2:$AW$50,MATCH(P702,'【参考】数式用'!$AT$4:$AW$4)+2,FALSE)*0.5, 0), "")</f>
        <v/>
      </c>
      <c r="T702" s="653"/>
      <c r="U702" s="654" t="str">
        <f>IFERROR(IF(AG702&lt;&gt;"",Q702*VLOOKUP(N702,'【参考】数式用'!$AG$2:$AL$50,MATCH(P702,'【参考】数式用'!$AI$4:$AL$4,0)+2,0), ""), "")</f>
        <v/>
      </c>
      <c r="V702" s="655"/>
      <c r="W702" s="656"/>
      <c r="X702" s="41"/>
      <c r="Y702" s="657"/>
      <c r="Z702" s="658"/>
      <c r="AA702" s="654" t="str">
        <f>IFERROR(IF(Y702="ー", "", ROUNDDOWN(Z702*VLOOKUP(N702,'【参考】数式用'!$AR$2:$AW$50,MATCH(Y702,'【参考】数式用'!$AT$4:$AW$4)+2,FALSE)*0.5, 0)), "")</f>
        <v/>
      </c>
      <c r="AB702" s="659"/>
      <c r="AC702" s="651" t="str">
        <f>IFERROR(IF(AG702&lt;&gt;"",Z702*VLOOKUP(N702,'【参考】数式用'!$AG$2:$AL$50,MATCH(Y702,'【参考】数式用'!$AI$4:$AL$4,0)+2,0), ""), "")</f>
        <v/>
      </c>
      <c r="AD702" s="56"/>
      <c r="AE702" s="660"/>
      <c r="AF702" s="661"/>
      <c r="AG702" s="618" t="str">
        <f>IFERROR(VLOOKUP(O702, '【参考】数式用'!$AY$5:$AY$13, 1, FALSE), "")</f>
        <v/>
      </c>
      <c r="AH702" s="619" t="str">
        <f>IFERROR(VLOOKUP(N702, '【参考】数式用'!$BA$2:$BB$50, 2, FALSE), "")</f>
        <v/>
      </c>
      <c r="AI702" s="620" t="str">
        <f t="shared" si="1"/>
        <v/>
      </c>
      <c r="AJ702" s="621" t="str">
        <f t="shared" si="2"/>
        <v/>
      </c>
      <c r="AK702" s="622"/>
      <c r="AL702" s="622"/>
      <c r="AM702" s="514"/>
      <c r="AN702" s="514"/>
      <c r="AO702" s="514"/>
      <c r="AP702" s="514"/>
      <c r="AQ702" s="514"/>
      <c r="AR702" s="514"/>
      <c r="AS702" s="514"/>
      <c r="AT702" s="514"/>
      <c r="AU702" s="2"/>
      <c r="AV702" s="2"/>
      <c r="AW702" s="2"/>
      <c r="AX702" s="2"/>
      <c r="AY702" s="2"/>
      <c r="AZ702" s="2"/>
    </row>
    <row r="703" ht="30.0" customHeight="1">
      <c r="A703" s="645">
        <v>690.0</v>
      </c>
      <c r="B703" s="646" t="str">
        <f>IF('基本情報入力シート'!C728="","",'基本情報入力シート'!C728)</f>
        <v/>
      </c>
      <c r="C703" s="40"/>
      <c r="D703" s="40"/>
      <c r="E703" s="40"/>
      <c r="F703" s="40"/>
      <c r="G703" s="40"/>
      <c r="H703" s="40"/>
      <c r="I703" s="56"/>
      <c r="J703" s="647" t="str">
        <f>IF('基本情報入力シート'!M728="","",'基本情報入力シート'!M728)</f>
        <v/>
      </c>
      <c r="K703" s="647" t="str">
        <f>IF('基本情報入力シート'!R728="","",'基本情報入力シート'!R728)</f>
        <v/>
      </c>
      <c r="L703" s="647" t="str">
        <f>IF('基本情報入力シート'!W728="","",'基本情報入力シート'!W728)</f>
        <v/>
      </c>
      <c r="M703" s="647" t="str">
        <f>IF('基本情報入力シート'!X728="","",'基本情報入力シート'!X728)</f>
        <v/>
      </c>
      <c r="N703" s="648" t="str">
        <f>IF('基本情報入力シート'!Y728="","",'基本情報入力シート'!Y728)</f>
        <v/>
      </c>
      <c r="O703" s="649"/>
      <c r="P703" s="650"/>
      <c r="Q703" s="651"/>
      <c r="R703" s="56"/>
      <c r="S703" s="652" t="str">
        <f>IFERROR(ROUNDDOWN(Q703*VLOOKUP(N703,'【参考】数式用'!$AR$2:$AW$50,MATCH(P703,'【参考】数式用'!$AT$4:$AW$4)+2,FALSE)*0.5, 0), "")</f>
        <v/>
      </c>
      <c r="T703" s="653"/>
      <c r="U703" s="654" t="str">
        <f>IFERROR(IF(AG703&lt;&gt;"",Q703*VLOOKUP(N703,'【参考】数式用'!$AG$2:$AL$50,MATCH(P703,'【参考】数式用'!$AI$4:$AL$4,0)+2,0), ""), "")</f>
        <v/>
      </c>
      <c r="V703" s="655"/>
      <c r="W703" s="656"/>
      <c r="X703" s="41"/>
      <c r="Y703" s="657"/>
      <c r="Z703" s="658"/>
      <c r="AA703" s="654" t="str">
        <f>IFERROR(IF(Y703="ー", "", ROUNDDOWN(Z703*VLOOKUP(N703,'【参考】数式用'!$AR$2:$AW$50,MATCH(Y703,'【参考】数式用'!$AT$4:$AW$4)+2,FALSE)*0.5, 0)), "")</f>
        <v/>
      </c>
      <c r="AB703" s="659"/>
      <c r="AC703" s="651" t="str">
        <f>IFERROR(IF(AG703&lt;&gt;"",Z703*VLOOKUP(N703,'【参考】数式用'!$AG$2:$AL$50,MATCH(Y703,'【参考】数式用'!$AI$4:$AL$4,0)+2,0), ""), "")</f>
        <v/>
      </c>
      <c r="AD703" s="56"/>
      <c r="AE703" s="660"/>
      <c r="AF703" s="661"/>
      <c r="AG703" s="618" t="str">
        <f>IFERROR(VLOOKUP(O703, '【参考】数式用'!$AY$5:$AY$13, 1, FALSE), "")</f>
        <v/>
      </c>
      <c r="AH703" s="619" t="str">
        <f>IFERROR(VLOOKUP(N703, '【参考】数式用'!$BA$2:$BB$50, 2, FALSE), "")</f>
        <v/>
      </c>
      <c r="AI703" s="620" t="str">
        <f t="shared" si="1"/>
        <v/>
      </c>
      <c r="AJ703" s="621" t="str">
        <f t="shared" si="2"/>
        <v/>
      </c>
      <c r="AK703" s="622"/>
      <c r="AL703" s="622"/>
      <c r="AM703" s="514"/>
      <c r="AN703" s="514"/>
      <c r="AO703" s="514"/>
      <c r="AP703" s="514"/>
      <c r="AQ703" s="514"/>
      <c r="AR703" s="514"/>
      <c r="AS703" s="514"/>
      <c r="AT703" s="514"/>
      <c r="AU703" s="2"/>
      <c r="AV703" s="2"/>
      <c r="AW703" s="2"/>
      <c r="AX703" s="2"/>
      <c r="AY703" s="2"/>
      <c r="AZ703" s="2"/>
    </row>
    <row r="704" ht="30.0" customHeight="1">
      <c r="A704" s="645">
        <v>691.0</v>
      </c>
      <c r="B704" s="646" t="str">
        <f>IF('基本情報入力シート'!C729="","",'基本情報入力シート'!C729)</f>
        <v/>
      </c>
      <c r="C704" s="40"/>
      <c r="D704" s="40"/>
      <c r="E704" s="40"/>
      <c r="F704" s="40"/>
      <c r="G704" s="40"/>
      <c r="H704" s="40"/>
      <c r="I704" s="56"/>
      <c r="J704" s="647" t="str">
        <f>IF('基本情報入力シート'!M729="","",'基本情報入力シート'!M729)</f>
        <v/>
      </c>
      <c r="K704" s="647" t="str">
        <f>IF('基本情報入力シート'!R729="","",'基本情報入力シート'!R729)</f>
        <v/>
      </c>
      <c r="L704" s="647" t="str">
        <f>IF('基本情報入力シート'!W729="","",'基本情報入力シート'!W729)</f>
        <v/>
      </c>
      <c r="M704" s="647" t="str">
        <f>IF('基本情報入力シート'!X729="","",'基本情報入力シート'!X729)</f>
        <v/>
      </c>
      <c r="N704" s="648" t="str">
        <f>IF('基本情報入力シート'!Y729="","",'基本情報入力シート'!Y729)</f>
        <v/>
      </c>
      <c r="O704" s="649"/>
      <c r="P704" s="650"/>
      <c r="Q704" s="651"/>
      <c r="R704" s="56"/>
      <c r="S704" s="652" t="str">
        <f>IFERROR(ROUNDDOWN(Q704*VLOOKUP(N704,'【参考】数式用'!$AR$2:$AW$50,MATCH(P704,'【参考】数式用'!$AT$4:$AW$4)+2,FALSE)*0.5, 0), "")</f>
        <v/>
      </c>
      <c r="T704" s="653"/>
      <c r="U704" s="654" t="str">
        <f>IFERROR(IF(AG704&lt;&gt;"",Q704*VLOOKUP(N704,'【参考】数式用'!$AG$2:$AL$50,MATCH(P704,'【参考】数式用'!$AI$4:$AL$4,0)+2,0), ""), "")</f>
        <v/>
      </c>
      <c r="V704" s="655"/>
      <c r="W704" s="656"/>
      <c r="X704" s="41"/>
      <c r="Y704" s="657"/>
      <c r="Z704" s="658"/>
      <c r="AA704" s="654" t="str">
        <f>IFERROR(IF(Y704="ー", "", ROUNDDOWN(Z704*VLOOKUP(N704,'【参考】数式用'!$AR$2:$AW$50,MATCH(Y704,'【参考】数式用'!$AT$4:$AW$4)+2,FALSE)*0.5, 0)), "")</f>
        <v/>
      </c>
      <c r="AB704" s="659"/>
      <c r="AC704" s="651" t="str">
        <f>IFERROR(IF(AG704&lt;&gt;"",Z704*VLOOKUP(N704,'【参考】数式用'!$AG$2:$AL$50,MATCH(Y704,'【参考】数式用'!$AI$4:$AL$4,0)+2,0), ""), "")</f>
        <v/>
      </c>
      <c r="AD704" s="56"/>
      <c r="AE704" s="660"/>
      <c r="AF704" s="661"/>
      <c r="AG704" s="618" t="str">
        <f>IFERROR(VLOOKUP(O704, '【参考】数式用'!$AY$5:$AY$13, 1, FALSE), "")</f>
        <v/>
      </c>
      <c r="AH704" s="619" t="str">
        <f>IFERROR(VLOOKUP(N704, '【参考】数式用'!$BA$2:$BB$50, 2, FALSE), "")</f>
        <v/>
      </c>
      <c r="AI704" s="620" t="str">
        <f t="shared" si="1"/>
        <v/>
      </c>
      <c r="AJ704" s="621" t="str">
        <f t="shared" si="2"/>
        <v/>
      </c>
      <c r="AK704" s="622"/>
      <c r="AL704" s="622"/>
      <c r="AM704" s="514"/>
      <c r="AN704" s="514"/>
      <c r="AO704" s="514"/>
      <c r="AP704" s="514"/>
      <c r="AQ704" s="514"/>
      <c r="AR704" s="514"/>
      <c r="AS704" s="514"/>
      <c r="AT704" s="514"/>
      <c r="AU704" s="2"/>
      <c r="AV704" s="2"/>
      <c r="AW704" s="2"/>
      <c r="AX704" s="2"/>
      <c r="AY704" s="2"/>
      <c r="AZ704" s="2"/>
    </row>
    <row r="705" ht="30.0" customHeight="1">
      <c r="A705" s="645">
        <v>692.0</v>
      </c>
      <c r="B705" s="646" t="str">
        <f>IF('基本情報入力シート'!C730="","",'基本情報入力シート'!C730)</f>
        <v/>
      </c>
      <c r="C705" s="40"/>
      <c r="D705" s="40"/>
      <c r="E705" s="40"/>
      <c r="F705" s="40"/>
      <c r="G705" s="40"/>
      <c r="H705" s="40"/>
      <c r="I705" s="56"/>
      <c r="J705" s="647" t="str">
        <f>IF('基本情報入力シート'!M730="","",'基本情報入力シート'!M730)</f>
        <v/>
      </c>
      <c r="K705" s="647" t="str">
        <f>IF('基本情報入力シート'!R730="","",'基本情報入力シート'!R730)</f>
        <v/>
      </c>
      <c r="L705" s="647" t="str">
        <f>IF('基本情報入力シート'!W730="","",'基本情報入力シート'!W730)</f>
        <v/>
      </c>
      <c r="M705" s="647" t="str">
        <f>IF('基本情報入力シート'!X730="","",'基本情報入力シート'!X730)</f>
        <v/>
      </c>
      <c r="N705" s="648" t="str">
        <f>IF('基本情報入力シート'!Y730="","",'基本情報入力シート'!Y730)</f>
        <v/>
      </c>
      <c r="O705" s="649"/>
      <c r="P705" s="650"/>
      <c r="Q705" s="651"/>
      <c r="R705" s="56"/>
      <c r="S705" s="652" t="str">
        <f>IFERROR(ROUNDDOWN(Q705*VLOOKUP(N705,'【参考】数式用'!$AR$2:$AW$50,MATCH(P705,'【参考】数式用'!$AT$4:$AW$4)+2,FALSE)*0.5, 0), "")</f>
        <v/>
      </c>
      <c r="T705" s="653"/>
      <c r="U705" s="654" t="str">
        <f>IFERROR(IF(AG705&lt;&gt;"",Q705*VLOOKUP(N705,'【参考】数式用'!$AG$2:$AL$50,MATCH(P705,'【参考】数式用'!$AI$4:$AL$4,0)+2,0), ""), "")</f>
        <v/>
      </c>
      <c r="V705" s="655"/>
      <c r="W705" s="656"/>
      <c r="X705" s="41"/>
      <c r="Y705" s="657"/>
      <c r="Z705" s="658"/>
      <c r="AA705" s="654" t="str">
        <f>IFERROR(IF(Y705="ー", "", ROUNDDOWN(Z705*VLOOKUP(N705,'【参考】数式用'!$AR$2:$AW$50,MATCH(Y705,'【参考】数式用'!$AT$4:$AW$4)+2,FALSE)*0.5, 0)), "")</f>
        <v/>
      </c>
      <c r="AB705" s="659"/>
      <c r="AC705" s="651" t="str">
        <f>IFERROR(IF(AG705&lt;&gt;"",Z705*VLOOKUP(N705,'【参考】数式用'!$AG$2:$AL$50,MATCH(Y705,'【参考】数式用'!$AI$4:$AL$4,0)+2,0), ""), "")</f>
        <v/>
      </c>
      <c r="AD705" s="56"/>
      <c r="AE705" s="660"/>
      <c r="AF705" s="661"/>
      <c r="AG705" s="618" t="str">
        <f>IFERROR(VLOOKUP(O705, '【参考】数式用'!$AY$5:$AY$13, 1, FALSE), "")</f>
        <v/>
      </c>
      <c r="AH705" s="619" t="str">
        <f>IFERROR(VLOOKUP(N705, '【参考】数式用'!$BA$2:$BB$50, 2, FALSE), "")</f>
        <v/>
      </c>
      <c r="AI705" s="620" t="str">
        <f t="shared" si="1"/>
        <v/>
      </c>
      <c r="AJ705" s="621" t="str">
        <f t="shared" si="2"/>
        <v/>
      </c>
      <c r="AK705" s="622"/>
      <c r="AL705" s="622"/>
      <c r="AM705" s="514"/>
      <c r="AN705" s="514"/>
      <c r="AO705" s="514"/>
      <c r="AP705" s="514"/>
      <c r="AQ705" s="514"/>
      <c r="AR705" s="514"/>
      <c r="AS705" s="514"/>
      <c r="AT705" s="514"/>
      <c r="AU705" s="2"/>
      <c r="AV705" s="2"/>
      <c r="AW705" s="2"/>
      <c r="AX705" s="2"/>
      <c r="AY705" s="2"/>
      <c r="AZ705" s="2"/>
    </row>
    <row r="706" ht="30.0" customHeight="1">
      <c r="A706" s="645">
        <v>693.0</v>
      </c>
      <c r="B706" s="646" t="str">
        <f>IF('基本情報入力シート'!C731="","",'基本情報入力シート'!C731)</f>
        <v/>
      </c>
      <c r="C706" s="40"/>
      <c r="D706" s="40"/>
      <c r="E706" s="40"/>
      <c r="F706" s="40"/>
      <c r="G706" s="40"/>
      <c r="H706" s="40"/>
      <c r="I706" s="56"/>
      <c r="J706" s="647" t="str">
        <f>IF('基本情報入力シート'!M731="","",'基本情報入力シート'!M731)</f>
        <v/>
      </c>
      <c r="K706" s="647" t="str">
        <f>IF('基本情報入力シート'!R731="","",'基本情報入力シート'!R731)</f>
        <v/>
      </c>
      <c r="L706" s="647" t="str">
        <f>IF('基本情報入力シート'!W731="","",'基本情報入力シート'!W731)</f>
        <v/>
      </c>
      <c r="M706" s="647" t="str">
        <f>IF('基本情報入力シート'!X731="","",'基本情報入力シート'!X731)</f>
        <v/>
      </c>
      <c r="N706" s="648" t="str">
        <f>IF('基本情報入力シート'!Y731="","",'基本情報入力シート'!Y731)</f>
        <v/>
      </c>
      <c r="O706" s="649"/>
      <c r="P706" s="650"/>
      <c r="Q706" s="651"/>
      <c r="R706" s="56"/>
      <c r="S706" s="652" t="str">
        <f>IFERROR(ROUNDDOWN(Q706*VLOOKUP(N706,'【参考】数式用'!$AR$2:$AW$50,MATCH(P706,'【参考】数式用'!$AT$4:$AW$4)+2,FALSE)*0.5, 0), "")</f>
        <v/>
      </c>
      <c r="T706" s="653"/>
      <c r="U706" s="654" t="str">
        <f>IFERROR(IF(AG706&lt;&gt;"",Q706*VLOOKUP(N706,'【参考】数式用'!$AG$2:$AL$50,MATCH(P706,'【参考】数式用'!$AI$4:$AL$4,0)+2,0), ""), "")</f>
        <v/>
      </c>
      <c r="V706" s="655"/>
      <c r="W706" s="656"/>
      <c r="X706" s="41"/>
      <c r="Y706" s="657"/>
      <c r="Z706" s="658"/>
      <c r="AA706" s="654" t="str">
        <f>IFERROR(IF(Y706="ー", "", ROUNDDOWN(Z706*VLOOKUP(N706,'【参考】数式用'!$AR$2:$AW$50,MATCH(Y706,'【参考】数式用'!$AT$4:$AW$4)+2,FALSE)*0.5, 0)), "")</f>
        <v/>
      </c>
      <c r="AB706" s="659"/>
      <c r="AC706" s="651" t="str">
        <f>IFERROR(IF(AG706&lt;&gt;"",Z706*VLOOKUP(N706,'【参考】数式用'!$AG$2:$AL$50,MATCH(Y706,'【参考】数式用'!$AI$4:$AL$4,0)+2,0), ""), "")</f>
        <v/>
      </c>
      <c r="AD706" s="56"/>
      <c r="AE706" s="660"/>
      <c r="AF706" s="661"/>
      <c r="AG706" s="618" t="str">
        <f>IFERROR(VLOOKUP(O706, '【参考】数式用'!$AY$5:$AY$13, 1, FALSE), "")</f>
        <v/>
      </c>
      <c r="AH706" s="619" t="str">
        <f>IFERROR(VLOOKUP(N706, '【参考】数式用'!$BA$2:$BB$50, 2, FALSE), "")</f>
        <v/>
      </c>
      <c r="AI706" s="620" t="str">
        <f t="shared" si="1"/>
        <v/>
      </c>
      <c r="AJ706" s="621" t="str">
        <f t="shared" si="2"/>
        <v/>
      </c>
      <c r="AK706" s="622"/>
      <c r="AL706" s="622"/>
      <c r="AM706" s="514"/>
      <c r="AN706" s="514"/>
      <c r="AO706" s="514"/>
      <c r="AP706" s="514"/>
      <c r="AQ706" s="514"/>
      <c r="AR706" s="514"/>
      <c r="AS706" s="514"/>
      <c r="AT706" s="514"/>
      <c r="AU706" s="2"/>
      <c r="AV706" s="2"/>
      <c r="AW706" s="2"/>
      <c r="AX706" s="2"/>
      <c r="AY706" s="2"/>
      <c r="AZ706" s="2"/>
    </row>
    <row r="707" ht="30.0" customHeight="1">
      <c r="A707" s="645">
        <v>694.0</v>
      </c>
      <c r="B707" s="646" t="str">
        <f>IF('基本情報入力シート'!C732="","",'基本情報入力シート'!C732)</f>
        <v/>
      </c>
      <c r="C707" s="40"/>
      <c r="D707" s="40"/>
      <c r="E707" s="40"/>
      <c r="F707" s="40"/>
      <c r="G707" s="40"/>
      <c r="H707" s="40"/>
      <c r="I707" s="56"/>
      <c r="J707" s="647" t="str">
        <f>IF('基本情報入力シート'!M732="","",'基本情報入力シート'!M732)</f>
        <v/>
      </c>
      <c r="K707" s="647" t="str">
        <f>IF('基本情報入力シート'!R732="","",'基本情報入力シート'!R732)</f>
        <v/>
      </c>
      <c r="L707" s="647" t="str">
        <f>IF('基本情報入力シート'!W732="","",'基本情報入力シート'!W732)</f>
        <v/>
      </c>
      <c r="M707" s="647" t="str">
        <f>IF('基本情報入力シート'!X732="","",'基本情報入力シート'!X732)</f>
        <v/>
      </c>
      <c r="N707" s="648" t="str">
        <f>IF('基本情報入力シート'!Y732="","",'基本情報入力シート'!Y732)</f>
        <v/>
      </c>
      <c r="O707" s="649"/>
      <c r="P707" s="650"/>
      <c r="Q707" s="651"/>
      <c r="R707" s="56"/>
      <c r="S707" s="652" t="str">
        <f>IFERROR(ROUNDDOWN(Q707*VLOOKUP(N707,'【参考】数式用'!$AR$2:$AW$50,MATCH(P707,'【参考】数式用'!$AT$4:$AW$4)+2,FALSE)*0.5, 0), "")</f>
        <v/>
      </c>
      <c r="T707" s="653"/>
      <c r="U707" s="654" t="str">
        <f>IFERROR(IF(AG707&lt;&gt;"",Q707*VLOOKUP(N707,'【参考】数式用'!$AG$2:$AL$50,MATCH(P707,'【参考】数式用'!$AI$4:$AL$4,0)+2,0), ""), "")</f>
        <v/>
      </c>
      <c r="V707" s="655"/>
      <c r="W707" s="656"/>
      <c r="X707" s="41"/>
      <c r="Y707" s="657"/>
      <c r="Z707" s="658"/>
      <c r="AA707" s="654" t="str">
        <f>IFERROR(IF(Y707="ー", "", ROUNDDOWN(Z707*VLOOKUP(N707,'【参考】数式用'!$AR$2:$AW$50,MATCH(Y707,'【参考】数式用'!$AT$4:$AW$4)+2,FALSE)*0.5, 0)), "")</f>
        <v/>
      </c>
      <c r="AB707" s="659"/>
      <c r="AC707" s="651" t="str">
        <f>IFERROR(IF(AG707&lt;&gt;"",Z707*VLOOKUP(N707,'【参考】数式用'!$AG$2:$AL$50,MATCH(Y707,'【参考】数式用'!$AI$4:$AL$4,0)+2,0), ""), "")</f>
        <v/>
      </c>
      <c r="AD707" s="56"/>
      <c r="AE707" s="660"/>
      <c r="AF707" s="661"/>
      <c r="AG707" s="618" t="str">
        <f>IFERROR(VLOOKUP(O707, '【参考】数式用'!$AY$5:$AY$13, 1, FALSE), "")</f>
        <v/>
      </c>
      <c r="AH707" s="619" t="str">
        <f>IFERROR(VLOOKUP(N707, '【参考】数式用'!$BA$2:$BB$50, 2, FALSE), "")</f>
        <v/>
      </c>
      <c r="AI707" s="620" t="str">
        <f t="shared" si="1"/>
        <v/>
      </c>
      <c r="AJ707" s="621" t="str">
        <f t="shared" si="2"/>
        <v/>
      </c>
      <c r="AK707" s="622"/>
      <c r="AL707" s="622"/>
      <c r="AM707" s="514"/>
      <c r="AN707" s="514"/>
      <c r="AO707" s="514"/>
      <c r="AP707" s="514"/>
      <c r="AQ707" s="514"/>
      <c r="AR707" s="514"/>
      <c r="AS707" s="514"/>
      <c r="AT707" s="514"/>
      <c r="AU707" s="2"/>
      <c r="AV707" s="2"/>
      <c r="AW707" s="2"/>
      <c r="AX707" s="2"/>
      <c r="AY707" s="2"/>
      <c r="AZ707" s="2"/>
    </row>
    <row r="708" ht="30.0" customHeight="1">
      <c r="A708" s="645">
        <v>695.0</v>
      </c>
      <c r="B708" s="646" t="str">
        <f>IF('基本情報入力シート'!C733="","",'基本情報入力シート'!C733)</f>
        <v/>
      </c>
      <c r="C708" s="40"/>
      <c r="D708" s="40"/>
      <c r="E708" s="40"/>
      <c r="F708" s="40"/>
      <c r="G708" s="40"/>
      <c r="H708" s="40"/>
      <c r="I708" s="56"/>
      <c r="J708" s="647" t="str">
        <f>IF('基本情報入力シート'!M733="","",'基本情報入力シート'!M733)</f>
        <v/>
      </c>
      <c r="K708" s="647" t="str">
        <f>IF('基本情報入力シート'!R733="","",'基本情報入力シート'!R733)</f>
        <v/>
      </c>
      <c r="L708" s="647" t="str">
        <f>IF('基本情報入力シート'!W733="","",'基本情報入力シート'!W733)</f>
        <v/>
      </c>
      <c r="M708" s="647" t="str">
        <f>IF('基本情報入力シート'!X733="","",'基本情報入力シート'!X733)</f>
        <v/>
      </c>
      <c r="N708" s="648" t="str">
        <f>IF('基本情報入力シート'!Y733="","",'基本情報入力シート'!Y733)</f>
        <v/>
      </c>
      <c r="O708" s="649"/>
      <c r="P708" s="650"/>
      <c r="Q708" s="651"/>
      <c r="R708" s="56"/>
      <c r="S708" s="652" t="str">
        <f>IFERROR(ROUNDDOWN(Q708*VLOOKUP(N708,'【参考】数式用'!$AR$2:$AW$50,MATCH(P708,'【参考】数式用'!$AT$4:$AW$4)+2,FALSE)*0.5, 0), "")</f>
        <v/>
      </c>
      <c r="T708" s="653"/>
      <c r="U708" s="654" t="str">
        <f>IFERROR(IF(AG708&lt;&gt;"",Q708*VLOOKUP(N708,'【参考】数式用'!$AG$2:$AL$50,MATCH(P708,'【参考】数式用'!$AI$4:$AL$4,0)+2,0), ""), "")</f>
        <v/>
      </c>
      <c r="V708" s="655"/>
      <c r="W708" s="656"/>
      <c r="X708" s="41"/>
      <c r="Y708" s="657"/>
      <c r="Z708" s="658"/>
      <c r="AA708" s="654" t="str">
        <f>IFERROR(IF(Y708="ー", "", ROUNDDOWN(Z708*VLOOKUP(N708,'【参考】数式用'!$AR$2:$AW$50,MATCH(Y708,'【参考】数式用'!$AT$4:$AW$4)+2,FALSE)*0.5, 0)), "")</f>
        <v/>
      </c>
      <c r="AB708" s="659"/>
      <c r="AC708" s="651" t="str">
        <f>IFERROR(IF(AG708&lt;&gt;"",Z708*VLOOKUP(N708,'【参考】数式用'!$AG$2:$AL$50,MATCH(Y708,'【参考】数式用'!$AI$4:$AL$4,0)+2,0), ""), "")</f>
        <v/>
      </c>
      <c r="AD708" s="56"/>
      <c r="AE708" s="660"/>
      <c r="AF708" s="661"/>
      <c r="AG708" s="618" t="str">
        <f>IFERROR(VLOOKUP(O708, '【参考】数式用'!$AY$5:$AY$13, 1, FALSE), "")</f>
        <v/>
      </c>
      <c r="AH708" s="619" t="str">
        <f>IFERROR(VLOOKUP(N708, '【参考】数式用'!$BA$2:$BB$50, 2, FALSE), "")</f>
        <v/>
      </c>
      <c r="AI708" s="620" t="str">
        <f t="shared" si="1"/>
        <v/>
      </c>
      <c r="AJ708" s="621" t="str">
        <f t="shared" si="2"/>
        <v/>
      </c>
      <c r="AK708" s="622"/>
      <c r="AL708" s="622"/>
      <c r="AM708" s="514"/>
      <c r="AN708" s="514"/>
      <c r="AO708" s="514"/>
      <c r="AP708" s="514"/>
      <c r="AQ708" s="514"/>
      <c r="AR708" s="514"/>
      <c r="AS708" s="514"/>
      <c r="AT708" s="514"/>
      <c r="AU708" s="2"/>
      <c r="AV708" s="2"/>
      <c r="AW708" s="2"/>
      <c r="AX708" s="2"/>
      <c r="AY708" s="2"/>
      <c r="AZ708" s="2"/>
    </row>
    <row r="709" ht="30.0" customHeight="1">
      <c r="A709" s="645">
        <v>696.0</v>
      </c>
      <c r="B709" s="646" t="str">
        <f>IF('基本情報入力シート'!C734="","",'基本情報入力シート'!C734)</f>
        <v/>
      </c>
      <c r="C709" s="40"/>
      <c r="D709" s="40"/>
      <c r="E709" s="40"/>
      <c r="F709" s="40"/>
      <c r="G709" s="40"/>
      <c r="H709" s="40"/>
      <c r="I709" s="56"/>
      <c r="J709" s="647" t="str">
        <f>IF('基本情報入力シート'!M734="","",'基本情報入力シート'!M734)</f>
        <v/>
      </c>
      <c r="K709" s="647" t="str">
        <f>IF('基本情報入力シート'!R734="","",'基本情報入力シート'!R734)</f>
        <v/>
      </c>
      <c r="L709" s="647" t="str">
        <f>IF('基本情報入力シート'!W734="","",'基本情報入力シート'!W734)</f>
        <v/>
      </c>
      <c r="M709" s="647" t="str">
        <f>IF('基本情報入力シート'!X734="","",'基本情報入力シート'!X734)</f>
        <v/>
      </c>
      <c r="N709" s="648" t="str">
        <f>IF('基本情報入力シート'!Y734="","",'基本情報入力シート'!Y734)</f>
        <v/>
      </c>
      <c r="O709" s="649"/>
      <c r="P709" s="650"/>
      <c r="Q709" s="651"/>
      <c r="R709" s="56"/>
      <c r="S709" s="652" t="str">
        <f>IFERROR(ROUNDDOWN(Q709*VLOOKUP(N709,'【参考】数式用'!$AR$2:$AW$50,MATCH(P709,'【参考】数式用'!$AT$4:$AW$4)+2,FALSE)*0.5, 0), "")</f>
        <v/>
      </c>
      <c r="T709" s="653"/>
      <c r="U709" s="654" t="str">
        <f>IFERROR(IF(AG709&lt;&gt;"",Q709*VLOOKUP(N709,'【参考】数式用'!$AG$2:$AL$50,MATCH(P709,'【参考】数式用'!$AI$4:$AL$4,0)+2,0), ""), "")</f>
        <v/>
      </c>
      <c r="V709" s="655"/>
      <c r="W709" s="656"/>
      <c r="X709" s="41"/>
      <c r="Y709" s="657"/>
      <c r="Z709" s="658"/>
      <c r="AA709" s="654" t="str">
        <f>IFERROR(IF(Y709="ー", "", ROUNDDOWN(Z709*VLOOKUP(N709,'【参考】数式用'!$AR$2:$AW$50,MATCH(Y709,'【参考】数式用'!$AT$4:$AW$4)+2,FALSE)*0.5, 0)), "")</f>
        <v/>
      </c>
      <c r="AB709" s="659"/>
      <c r="AC709" s="651" t="str">
        <f>IFERROR(IF(AG709&lt;&gt;"",Z709*VLOOKUP(N709,'【参考】数式用'!$AG$2:$AL$50,MATCH(Y709,'【参考】数式用'!$AI$4:$AL$4,0)+2,0), ""), "")</f>
        <v/>
      </c>
      <c r="AD709" s="56"/>
      <c r="AE709" s="660"/>
      <c r="AF709" s="661"/>
      <c r="AG709" s="618" t="str">
        <f>IFERROR(VLOOKUP(O709, '【参考】数式用'!$AY$5:$AY$13, 1, FALSE), "")</f>
        <v/>
      </c>
      <c r="AH709" s="619" t="str">
        <f>IFERROR(VLOOKUP(N709, '【参考】数式用'!$BA$2:$BB$50, 2, FALSE), "")</f>
        <v/>
      </c>
      <c r="AI709" s="620" t="str">
        <f t="shared" si="1"/>
        <v/>
      </c>
      <c r="AJ709" s="621" t="str">
        <f t="shared" si="2"/>
        <v/>
      </c>
      <c r="AK709" s="622"/>
      <c r="AL709" s="622"/>
      <c r="AM709" s="514"/>
      <c r="AN709" s="514"/>
      <c r="AO709" s="514"/>
      <c r="AP709" s="514"/>
      <c r="AQ709" s="514"/>
      <c r="AR709" s="514"/>
      <c r="AS709" s="514"/>
      <c r="AT709" s="514"/>
      <c r="AU709" s="2"/>
      <c r="AV709" s="2"/>
      <c r="AW709" s="2"/>
      <c r="AX709" s="2"/>
      <c r="AY709" s="2"/>
      <c r="AZ709" s="2"/>
    </row>
    <row r="710" ht="30.0" customHeight="1">
      <c r="A710" s="645">
        <v>697.0</v>
      </c>
      <c r="B710" s="646" t="str">
        <f>IF('基本情報入力シート'!C735="","",'基本情報入力シート'!C735)</f>
        <v/>
      </c>
      <c r="C710" s="40"/>
      <c r="D710" s="40"/>
      <c r="E710" s="40"/>
      <c r="F710" s="40"/>
      <c r="G710" s="40"/>
      <c r="H710" s="40"/>
      <c r="I710" s="56"/>
      <c r="J710" s="647" t="str">
        <f>IF('基本情報入力シート'!M735="","",'基本情報入力シート'!M735)</f>
        <v/>
      </c>
      <c r="K710" s="647" t="str">
        <f>IF('基本情報入力シート'!R735="","",'基本情報入力シート'!R735)</f>
        <v/>
      </c>
      <c r="L710" s="647" t="str">
        <f>IF('基本情報入力シート'!W735="","",'基本情報入力シート'!W735)</f>
        <v/>
      </c>
      <c r="M710" s="647" t="str">
        <f>IF('基本情報入力シート'!X735="","",'基本情報入力シート'!X735)</f>
        <v/>
      </c>
      <c r="N710" s="648" t="str">
        <f>IF('基本情報入力シート'!Y735="","",'基本情報入力シート'!Y735)</f>
        <v/>
      </c>
      <c r="O710" s="649"/>
      <c r="P710" s="650"/>
      <c r="Q710" s="651"/>
      <c r="R710" s="56"/>
      <c r="S710" s="652" t="str">
        <f>IFERROR(ROUNDDOWN(Q710*VLOOKUP(N710,'【参考】数式用'!$AR$2:$AW$50,MATCH(P710,'【参考】数式用'!$AT$4:$AW$4)+2,FALSE)*0.5, 0), "")</f>
        <v/>
      </c>
      <c r="T710" s="653"/>
      <c r="U710" s="654" t="str">
        <f>IFERROR(IF(AG710&lt;&gt;"",Q710*VLOOKUP(N710,'【参考】数式用'!$AG$2:$AL$50,MATCH(P710,'【参考】数式用'!$AI$4:$AL$4,0)+2,0), ""), "")</f>
        <v/>
      </c>
      <c r="V710" s="655"/>
      <c r="W710" s="656"/>
      <c r="X710" s="41"/>
      <c r="Y710" s="657"/>
      <c r="Z710" s="658"/>
      <c r="AA710" s="654" t="str">
        <f>IFERROR(IF(Y710="ー", "", ROUNDDOWN(Z710*VLOOKUP(N710,'【参考】数式用'!$AR$2:$AW$50,MATCH(Y710,'【参考】数式用'!$AT$4:$AW$4)+2,FALSE)*0.5, 0)), "")</f>
        <v/>
      </c>
      <c r="AB710" s="659"/>
      <c r="AC710" s="651" t="str">
        <f>IFERROR(IF(AG710&lt;&gt;"",Z710*VLOOKUP(N710,'【参考】数式用'!$AG$2:$AL$50,MATCH(Y710,'【参考】数式用'!$AI$4:$AL$4,0)+2,0), ""), "")</f>
        <v/>
      </c>
      <c r="AD710" s="56"/>
      <c r="AE710" s="660"/>
      <c r="AF710" s="661"/>
      <c r="AG710" s="618" t="str">
        <f>IFERROR(VLOOKUP(O710, '【参考】数式用'!$AY$5:$AY$13, 1, FALSE), "")</f>
        <v/>
      </c>
      <c r="AH710" s="619" t="str">
        <f>IFERROR(VLOOKUP(N710, '【参考】数式用'!$BA$2:$BB$50, 2, FALSE), "")</f>
        <v/>
      </c>
      <c r="AI710" s="620" t="str">
        <f t="shared" si="1"/>
        <v/>
      </c>
      <c r="AJ710" s="621" t="str">
        <f t="shared" si="2"/>
        <v/>
      </c>
      <c r="AK710" s="622"/>
      <c r="AL710" s="622"/>
      <c r="AM710" s="514"/>
      <c r="AN710" s="514"/>
      <c r="AO710" s="514"/>
      <c r="AP710" s="514"/>
      <c r="AQ710" s="514"/>
      <c r="AR710" s="514"/>
      <c r="AS710" s="514"/>
      <c r="AT710" s="514"/>
      <c r="AU710" s="2"/>
      <c r="AV710" s="2"/>
      <c r="AW710" s="2"/>
      <c r="AX710" s="2"/>
      <c r="AY710" s="2"/>
      <c r="AZ710" s="2"/>
    </row>
    <row r="711" ht="30.0" customHeight="1">
      <c r="A711" s="645">
        <v>698.0</v>
      </c>
      <c r="B711" s="646" t="str">
        <f>IF('基本情報入力シート'!C736="","",'基本情報入力シート'!C736)</f>
        <v/>
      </c>
      <c r="C711" s="40"/>
      <c r="D711" s="40"/>
      <c r="E711" s="40"/>
      <c r="F711" s="40"/>
      <c r="G711" s="40"/>
      <c r="H711" s="40"/>
      <c r="I711" s="56"/>
      <c r="J711" s="647" t="str">
        <f>IF('基本情報入力シート'!M736="","",'基本情報入力シート'!M736)</f>
        <v/>
      </c>
      <c r="K711" s="647" t="str">
        <f>IF('基本情報入力シート'!R736="","",'基本情報入力シート'!R736)</f>
        <v/>
      </c>
      <c r="L711" s="647" t="str">
        <f>IF('基本情報入力シート'!W736="","",'基本情報入力シート'!W736)</f>
        <v/>
      </c>
      <c r="M711" s="647" t="str">
        <f>IF('基本情報入力シート'!X736="","",'基本情報入力シート'!X736)</f>
        <v/>
      </c>
      <c r="N711" s="648" t="str">
        <f>IF('基本情報入力シート'!Y736="","",'基本情報入力シート'!Y736)</f>
        <v/>
      </c>
      <c r="O711" s="649"/>
      <c r="P711" s="650"/>
      <c r="Q711" s="651"/>
      <c r="R711" s="56"/>
      <c r="S711" s="652" t="str">
        <f>IFERROR(ROUNDDOWN(Q711*VLOOKUP(N711,'【参考】数式用'!$AR$2:$AW$50,MATCH(P711,'【参考】数式用'!$AT$4:$AW$4)+2,FALSE)*0.5, 0), "")</f>
        <v/>
      </c>
      <c r="T711" s="653"/>
      <c r="U711" s="654" t="str">
        <f>IFERROR(IF(AG711&lt;&gt;"",Q711*VLOOKUP(N711,'【参考】数式用'!$AG$2:$AL$50,MATCH(P711,'【参考】数式用'!$AI$4:$AL$4,0)+2,0), ""), "")</f>
        <v/>
      </c>
      <c r="V711" s="655"/>
      <c r="W711" s="656"/>
      <c r="X711" s="41"/>
      <c r="Y711" s="657"/>
      <c r="Z711" s="658"/>
      <c r="AA711" s="654" t="str">
        <f>IFERROR(IF(Y711="ー", "", ROUNDDOWN(Z711*VLOOKUP(N711,'【参考】数式用'!$AR$2:$AW$50,MATCH(Y711,'【参考】数式用'!$AT$4:$AW$4)+2,FALSE)*0.5, 0)), "")</f>
        <v/>
      </c>
      <c r="AB711" s="659"/>
      <c r="AC711" s="651" t="str">
        <f>IFERROR(IF(AG711&lt;&gt;"",Z711*VLOOKUP(N711,'【参考】数式用'!$AG$2:$AL$50,MATCH(Y711,'【参考】数式用'!$AI$4:$AL$4,0)+2,0), ""), "")</f>
        <v/>
      </c>
      <c r="AD711" s="56"/>
      <c r="AE711" s="660"/>
      <c r="AF711" s="661"/>
      <c r="AG711" s="618" t="str">
        <f>IFERROR(VLOOKUP(O711, '【参考】数式用'!$AY$5:$AY$13, 1, FALSE), "")</f>
        <v/>
      </c>
      <c r="AH711" s="619" t="str">
        <f>IFERROR(VLOOKUP(N711, '【参考】数式用'!$BA$2:$BB$50, 2, FALSE), "")</f>
        <v/>
      </c>
      <c r="AI711" s="620" t="str">
        <f t="shared" si="1"/>
        <v/>
      </c>
      <c r="AJ711" s="621" t="str">
        <f t="shared" si="2"/>
        <v/>
      </c>
      <c r="AK711" s="622"/>
      <c r="AL711" s="622"/>
      <c r="AM711" s="514"/>
      <c r="AN711" s="514"/>
      <c r="AO711" s="514"/>
      <c r="AP711" s="514"/>
      <c r="AQ711" s="514"/>
      <c r="AR711" s="514"/>
      <c r="AS711" s="514"/>
      <c r="AT711" s="514"/>
      <c r="AU711" s="2"/>
      <c r="AV711" s="2"/>
      <c r="AW711" s="2"/>
      <c r="AX711" s="2"/>
      <c r="AY711" s="2"/>
      <c r="AZ711" s="2"/>
    </row>
    <row r="712" ht="30.0" customHeight="1">
      <c r="A712" s="645">
        <v>699.0</v>
      </c>
      <c r="B712" s="646" t="str">
        <f>IF('基本情報入力シート'!C737="","",'基本情報入力シート'!C737)</f>
        <v/>
      </c>
      <c r="C712" s="40"/>
      <c r="D712" s="40"/>
      <c r="E712" s="40"/>
      <c r="F712" s="40"/>
      <c r="G712" s="40"/>
      <c r="H712" s="40"/>
      <c r="I712" s="56"/>
      <c r="J712" s="647" t="str">
        <f>IF('基本情報入力シート'!M737="","",'基本情報入力シート'!M737)</f>
        <v/>
      </c>
      <c r="K712" s="647" t="str">
        <f>IF('基本情報入力シート'!R737="","",'基本情報入力シート'!R737)</f>
        <v/>
      </c>
      <c r="L712" s="647" t="str">
        <f>IF('基本情報入力シート'!W737="","",'基本情報入力シート'!W737)</f>
        <v/>
      </c>
      <c r="M712" s="647" t="str">
        <f>IF('基本情報入力シート'!X737="","",'基本情報入力シート'!X737)</f>
        <v/>
      </c>
      <c r="N712" s="648" t="str">
        <f>IF('基本情報入力シート'!Y737="","",'基本情報入力シート'!Y737)</f>
        <v/>
      </c>
      <c r="O712" s="649"/>
      <c r="P712" s="650"/>
      <c r="Q712" s="651"/>
      <c r="R712" s="56"/>
      <c r="S712" s="652" t="str">
        <f>IFERROR(ROUNDDOWN(Q712*VLOOKUP(N712,'【参考】数式用'!$AR$2:$AW$50,MATCH(P712,'【参考】数式用'!$AT$4:$AW$4)+2,FALSE)*0.5, 0), "")</f>
        <v/>
      </c>
      <c r="T712" s="653"/>
      <c r="U712" s="654" t="str">
        <f>IFERROR(IF(AG712&lt;&gt;"",Q712*VLOOKUP(N712,'【参考】数式用'!$AG$2:$AL$50,MATCH(P712,'【参考】数式用'!$AI$4:$AL$4,0)+2,0), ""), "")</f>
        <v/>
      </c>
      <c r="V712" s="655"/>
      <c r="W712" s="656"/>
      <c r="X712" s="41"/>
      <c r="Y712" s="657"/>
      <c r="Z712" s="658"/>
      <c r="AA712" s="654" t="str">
        <f>IFERROR(IF(Y712="ー", "", ROUNDDOWN(Z712*VLOOKUP(N712,'【参考】数式用'!$AR$2:$AW$50,MATCH(Y712,'【参考】数式用'!$AT$4:$AW$4)+2,FALSE)*0.5, 0)), "")</f>
        <v/>
      </c>
      <c r="AB712" s="659"/>
      <c r="AC712" s="651" t="str">
        <f>IFERROR(IF(AG712&lt;&gt;"",Z712*VLOOKUP(N712,'【参考】数式用'!$AG$2:$AL$50,MATCH(Y712,'【参考】数式用'!$AI$4:$AL$4,0)+2,0), ""), "")</f>
        <v/>
      </c>
      <c r="AD712" s="56"/>
      <c r="AE712" s="660"/>
      <c r="AF712" s="661"/>
      <c r="AG712" s="618" t="str">
        <f>IFERROR(VLOOKUP(O712, '【参考】数式用'!$AY$5:$AY$13, 1, FALSE), "")</f>
        <v/>
      </c>
      <c r="AH712" s="619" t="str">
        <f>IFERROR(VLOOKUP(N712, '【参考】数式用'!$BA$2:$BB$50, 2, FALSE), "")</f>
        <v/>
      </c>
      <c r="AI712" s="620" t="str">
        <f t="shared" si="1"/>
        <v/>
      </c>
      <c r="AJ712" s="621" t="str">
        <f t="shared" si="2"/>
        <v/>
      </c>
      <c r="AK712" s="622"/>
      <c r="AL712" s="622"/>
      <c r="AM712" s="514"/>
      <c r="AN712" s="514"/>
      <c r="AO712" s="514"/>
      <c r="AP712" s="514"/>
      <c r="AQ712" s="514"/>
      <c r="AR712" s="514"/>
      <c r="AS712" s="514"/>
      <c r="AT712" s="514"/>
      <c r="AU712" s="2"/>
      <c r="AV712" s="2"/>
      <c r="AW712" s="2"/>
      <c r="AX712" s="2"/>
      <c r="AY712" s="2"/>
      <c r="AZ712" s="2"/>
    </row>
    <row r="713" ht="30.0" customHeight="1">
      <c r="A713" s="645">
        <v>700.0</v>
      </c>
      <c r="B713" s="646" t="str">
        <f>IF('基本情報入力シート'!C738="","",'基本情報入力シート'!C738)</f>
        <v/>
      </c>
      <c r="C713" s="40"/>
      <c r="D713" s="40"/>
      <c r="E713" s="40"/>
      <c r="F713" s="40"/>
      <c r="G713" s="40"/>
      <c r="H713" s="40"/>
      <c r="I713" s="56"/>
      <c r="J713" s="647" t="str">
        <f>IF('基本情報入力シート'!M738="","",'基本情報入力シート'!M738)</f>
        <v/>
      </c>
      <c r="K713" s="647" t="str">
        <f>IF('基本情報入力シート'!R738="","",'基本情報入力シート'!R738)</f>
        <v/>
      </c>
      <c r="L713" s="647" t="str">
        <f>IF('基本情報入力シート'!W738="","",'基本情報入力シート'!W738)</f>
        <v/>
      </c>
      <c r="M713" s="647" t="str">
        <f>IF('基本情報入力シート'!X738="","",'基本情報入力シート'!X738)</f>
        <v/>
      </c>
      <c r="N713" s="648" t="str">
        <f>IF('基本情報入力シート'!Y738="","",'基本情報入力シート'!Y738)</f>
        <v/>
      </c>
      <c r="O713" s="649"/>
      <c r="P713" s="650"/>
      <c r="Q713" s="651"/>
      <c r="R713" s="56"/>
      <c r="S713" s="652" t="str">
        <f>IFERROR(ROUNDDOWN(Q713*VLOOKUP(N713,'【参考】数式用'!$AR$2:$AW$50,MATCH(P713,'【参考】数式用'!$AT$4:$AW$4)+2,FALSE)*0.5, 0), "")</f>
        <v/>
      </c>
      <c r="T713" s="653"/>
      <c r="U713" s="654" t="str">
        <f>IFERROR(IF(AG713&lt;&gt;"",Q713*VLOOKUP(N713,'【参考】数式用'!$AG$2:$AL$50,MATCH(P713,'【参考】数式用'!$AI$4:$AL$4,0)+2,0), ""), "")</f>
        <v/>
      </c>
      <c r="V713" s="655"/>
      <c r="W713" s="656"/>
      <c r="X713" s="41"/>
      <c r="Y713" s="657"/>
      <c r="Z713" s="658"/>
      <c r="AA713" s="654" t="str">
        <f>IFERROR(IF(Y713="ー", "", ROUNDDOWN(Z713*VLOOKUP(N713,'【参考】数式用'!$AR$2:$AW$50,MATCH(Y713,'【参考】数式用'!$AT$4:$AW$4)+2,FALSE)*0.5, 0)), "")</f>
        <v/>
      </c>
      <c r="AB713" s="659"/>
      <c r="AC713" s="651" t="str">
        <f>IFERROR(IF(AG713&lt;&gt;"",Z713*VLOOKUP(N713,'【参考】数式用'!$AG$2:$AL$50,MATCH(Y713,'【参考】数式用'!$AI$4:$AL$4,0)+2,0), ""), "")</f>
        <v/>
      </c>
      <c r="AD713" s="56"/>
      <c r="AE713" s="660"/>
      <c r="AF713" s="661"/>
      <c r="AG713" s="618" t="str">
        <f>IFERROR(VLOOKUP(O713, '【参考】数式用'!$AY$5:$AY$13, 1, FALSE), "")</f>
        <v/>
      </c>
      <c r="AH713" s="619" t="str">
        <f>IFERROR(VLOOKUP(N713, '【参考】数式用'!$BA$2:$BB$50, 2, FALSE), "")</f>
        <v/>
      </c>
      <c r="AI713" s="620" t="str">
        <f t="shared" si="1"/>
        <v/>
      </c>
      <c r="AJ713" s="621" t="str">
        <f t="shared" si="2"/>
        <v/>
      </c>
      <c r="AK713" s="622"/>
      <c r="AL713" s="622"/>
      <c r="AM713" s="514"/>
      <c r="AN713" s="514"/>
      <c r="AO713" s="514"/>
      <c r="AP713" s="514"/>
      <c r="AQ713" s="514"/>
      <c r="AR713" s="514"/>
      <c r="AS713" s="514"/>
      <c r="AT713" s="514"/>
      <c r="AU713" s="2"/>
      <c r="AV713" s="2"/>
      <c r="AW713" s="2"/>
      <c r="AX713" s="2"/>
      <c r="AY713" s="2"/>
      <c r="AZ713" s="2"/>
    </row>
    <row r="714" ht="30.0" customHeight="1">
      <c r="A714" s="645">
        <v>701.0</v>
      </c>
      <c r="B714" s="646" t="str">
        <f>IF('基本情報入力シート'!C739="","",'基本情報入力シート'!C739)</f>
        <v/>
      </c>
      <c r="C714" s="40"/>
      <c r="D714" s="40"/>
      <c r="E714" s="40"/>
      <c r="F714" s="40"/>
      <c r="G714" s="40"/>
      <c r="H714" s="40"/>
      <c r="I714" s="56"/>
      <c r="J714" s="647" t="str">
        <f>IF('基本情報入力シート'!M739="","",'基本情報入力シート'!M739)</f>
        <v/>
      </c>
      <c r="K714" s="647" t="str">
        <f>IF('基本情報入力シート'!R739="","",'基本情報入力シート'!R739)</f>
        <v/>
      </c>
      <c r="L714" s="647" t="str">
        <f>IF('基本情報入力シート'!W739="","",'基本情報入力シート'!W739)</f>
        <v/>
      </c>
      <c r="M714" s="647" t="str">
        <f>IF('基本情報入力シート'!X739="","",'基本情報入力シート'!X739)</f>
        <v/>
      </c>
      <c r="N714" s="648" t="str">
        <f>IF('基本情報入力シート'!Y739="","",'基本情報入力シート'!Y739)</f>
        <v/>
      </c>
      <c r="O714" s="649"/>
      <c r="P714" s="650"/>
      <c r="Q714" s="651"/>
      <c r="R714" s="56"/>
      <c r="S714" s="652" t="str">
        <f>IFERROR(ROUNDDOWN(Q714*VLOOKUP(N714,'【参考】数式用'!$AR$2:$AW$50,MATCH(P714,'【参考】数式用'!$AT$4:$AW$4)+2,FALSE)*0.5, 0), "")</f>
        <v/>
      </c>
      <c r="T714" s="653"/>
      <c r="U714" s="654" t="str">
        <f>IFERROR(IF(AG714&lt;&gt;"",Q714*VLOOKUP(N714,'【参考】数式用'!$AG$2:$AL$50,MATCH(P714,'【参考】数式用'!$AI$4:$AL$4,0)+2,0), ""), "")</f>
        <v/>
      </c>
      <c r="V714" s="655"/>
      <c r="W714" s="656"/>
      <c r="X714" s="41"/>
      <c r="Y714" s="657"/>
      <c r="Z714" s="658"/>
      <c r="AA714" s="654" t="str">
        <f>IFERROR(IF(Y714="ー", "", ROUNDDOWN(Z714*VLOOKUP(N714,'【参考】数式用'!$AR$2:$AW$50,MATCH(Y714,'【参考】数式用'!$AT$4:$AW$4)+2,FALSE)*0.5, 0)), "")</f>
        <v/>
      </c>
      <c r="AB714" s="659"/>
      <c r="AC714" s="651" t="str">
        <f>IFERROR(IF(AG714&lt;&gt;"",Z714*VLOOKUP(N714,'【参考】数式用'!$AG$2:$AL$50,MATCH(Y714,'【参考】数式用'!$AI$4:$AL$4,0)+2,0), ""), "")</f>
        <v/>
      </c>
      <c r="AD714" s="56"/>
      <c r="AE714" s="660"/>
      <c r="AF714" s="661"/>
      <c r="AG714" s="618" t="str">
        <f>IFERROR(VLOOKUP(O714, '【参考】数式用'!$AY$5:$AY$13, 1, FALSE), "")</f>
        <v/>
      </c>
      <c r="AH714" s="619" t="str">
        <f>IFERROR(VLOOKUP(N714, '【参考】数式用'!$BA$2:$BB$50, 2, FALSE), "")</f>
        <v/>
      </c>
      <c r="AI714" s="620" t="str">
        <f t="shared" si="1"/>
        <v/>
      </c>
      <c r="AJ714" s="621" t="str">
        <f t="shared" si="2"/>
        <v/>
      </c>
      <c r="AK714" s="622"/>
      <c r="AL714" s="622"/>
      <c r="AM714" s="514"/>
      <c r="AN714" s="514"/>
      <c r="AO714" s="514"/>
      <c r="AP714" s="514"/>
      <c r="AQ714" s="514"/>
      <c r="AR714" s="514"/>
      <c r="AS714" s="514"/>
      <c r="AT714" s="514"/>
      <c r="AU714" s="2"/>
      <c r="AV714" s="2"/>
      <c r="AW714" s="2"/>
      <c r="AX714" s="2"/>
      <c r="AY714" s="2"/>
      <c r="AZ714" s="2"/>
    </row>
    <row r="715" ht="30.0" customHeight="1">
      <c r="A715" s="645">
        <v>702.0</v>
      </c>
      <c r="B715" s="646" t="str">
        <f>IF('基本情報入力シート'!C740="","",'基本情報入力シート'!C740)</f>
        <v/>
      </c>
      <c r="C715" s="40"/>
      <c r="D715" s="40"/>
      <c r="E715" s="40"/>
      <c r="F715" s="40"/>
      <c r="G715" s="40"/>
      <c r="H715" s="40"/>
      <c r="I715" s="56"/>
      <c r="J715" s="647" t="str">
        <f>IF('基本情報入力シート'!M740="","",'基本情報入力シート'!M740)</f>
        <v/>
      </c>
      <c r="K715" s="647" t="str">
        <f>IF('基本情報入力シート'!R740="","",'基本情報入力シート'!R740)</f>
        <v/>
      </c>
      <c r="L715" s="647" t="str">
        <f>IF('基本情報入力シート'!W740="","",'基本情報入力シート'!W740)</f>
        <v/>
      </c>
      <c r="M715" s="647" t="str">
        <f>IF('基本情報入力シート'!X740="","",'基本情報入力シート'!X740)</f>
        <v/>
      </c>
      <c r="N715" s="648" t="str">
        <f>IF('基本情報入力シート'!Y740="","",'基本情報入力シート'!Y740)</f>
        <v/>
      </c>
      <c r="O715" s="649"/>
      <c r="P715" s="650"/>
      <c r="Q715" s="651"/>
      <c r="R715" s="56"/>
      <c r="S715" s="652" t="str">
        <f>IFERROR(ROUNDDOWN(Q715*VLOOKUP(N715,'【参考】数式用'!$AR$2:$AW$50,MATCH(P715,'【参考】数式用'!$AT$4:$AW$4)+2,FALSE)*0.5, 0), "")</f>
        <v/>
      </c>
      <c r="T715" s="653"/>
      <c r="U715" s="654" t="str">
        <f>IFERROR(IF(AG715&lt;&gt;"",Q715*VLOOKUP(N715,'【参考】数式用'!$AG$2:$AL$50,MATCH(P715,'【参考】数式用'!$AI$4:$AL$4,0)+2,0), ""), "")</f>
        <v/>
      </c>
      <c r="V715" s="655"/>
      <c r="W715" s="656"/>
      <c r="X715" s="41"/>
      <c r="Y715" s="657"/>
      <c r="Z715" s="658"/>
      <c r="AA715" s="654" t="str">
        <f>IFERROR(IF(Y715="ー", "", ROUNDDOWN(Z715*VLOOKUP(N715,'【参考】数式用'!$AR$2:$AW$50,MATCH(Y715,'【参考】数式用'!$AT$4:$AW$4)+2,FALSE)*0.5, 0)), "")</f>
        <v/>
      </c>
      <c r="AB715" s="659"/>
      <c r="AC715" s="651" t="str">
        <f>IFERROR(IF(AG715&lt;&gt;"",Z715*VLOOKUP(N715,'【参考】数式用'!$AG$2:$AL$50,MATCH(Y715,'【参考】数式用'!$AI$4:$AL$4,0)+2,0), ""), "")</f>
        <v/>
      </c>
      <c r="AD715" s="56"/>
      <c r="AE715" s="660"/>
      <c r="AF715" s="661"/>
      <c r="AG715" s="618" t="str">
        <f>IFERROR(VLOOKUP(O715, '【参考】数式用'!$AY$5:$AY$13, 1, FALSE), "")</f>
        <v/>
      </c>
      <c r="AH715" s="619" t="str">
        <f>IFERROR(VLOOKUP(N715, '【参考】数式用'!$BA$2:$BB$50, 2, FALSE), "")</f>
        <v/>
      </c>
      <c r="AI715" s="620" t="str">
        <f t="shared" si="1"/>
        <v/>
      </c>
      <c r="AJ715" s="621" t="str">
        <f t="shared" si="2"/>
        <v/>
      </c>
      <c r="AK715" s="622"/>
      <c r="AL715" s="622"/>
      <c r="AM715" s="514"/>
      <c r="AN715" s="514"/>
      <c r="AO715" s="514"/>
      <c r="AP715" s="514"/>
      <c r="AQ715" s="514"/>
      <c r="AR715" s="514"/>
      <c r="AS715" s="514"/>
      <c r="AT715" s="514"/>
      <c r="AU715" s="2"/>
      <c r="AV715" s="2"/>
      <c r="AW715" s="2"/>
      <c r="AX715" s="2"/>
      <c r="AY715" s="2"/>
      <c r="AZ715" s="2"/>
    </row>
    <row r="716" ht="30.0" customHeight="1">
      <c r="A716" s="645">
        <v>703.0</v>
      </c>
      <c r="B716" s="646" t="str">
        <f>IF('基本情報入力シート'!C741="","",'基本情報入力シート'!C741)</f>
        <v/>
      </c>
      <c r="C716" s="40"/>
      <c r="D716" s="40"/>
      <c r="E716" s="40"/>
      <c r="F716" s="40"/>
      <c r="G716" s="40"/>
      <c r="H716" s="40"/>
      <c r="I716" s="56"/>
      <c r="J716" s="647" t="str">
        <f>IF('基本情報入力シート'!M741="","",'基本情報入力シート'!M741)</f>
        <v/>
      </c>
      <c r="K716" s="647" t="str">
        <f>IF('基本情報入力シート'!R741="","",'基本情報入力シート'!R741)</f>
        <v/>
      </c>
      <c r="L716" s="647" t="str">
        <f>IF('基本情報入力シート'!W741="","",'基本情報入力シート'!W741)</f>
        <v/>
      </c>
      <c r="M716" s="647" t="str">
        <f>IF('基本情報入力シート'!X741="","",'基本情報入力シート'!X741)</f>
        <v/>
      </c>
      <c r="N716" s="648" t="str">
        <f>IF('基本情報入力シート'!Y741="","",'基本情報入力シート'!Y741)</f>
        <v/>
      </c>
      <c r="O716" s="649"/>
      <c r="P716" s="650"/>
      <c r="Q716" s="651"/>
      <c r="R716" s="56"/>
      <c r="S716" s="652" t="str">
        <f>IFERROR(ROUNDDOWN(Q716*VLOOKUP(N716,'【参考】数式用'!$AR$2:$AW$50,MATCH(P716,'【参考】数式用'!$AT$4:$AW$4)+2,FALSE)*0.5, 0), "")</f>
        <v/>
      </c>
      <c r="T716" s="653"/>
      <c r="U716" s="654" t="str">
        <f>IFERROR(IF(AG716&lt;&gt;"",Q716*VLOOKUP(N716,'【参考】数式用'!$AG$2:$AL$50,MATCH(P716,'【参考】数式用'!$AI$4:$AL$4,0)+2,0), ""), "")</f>
        <v/>
      </c>
      <c r="V716" s="655"/>
      <c r="W716" s="656"/>
      <c r="X716" s="41"/>
      <c r="Y716" s="657"/>
      <c r="Z716" s="658"/>
      <c r="AA716" s="654" t="str">
        <f>IFERROR(IF(Y716="ー", "", ROUNDDOWN(Z716*VLOOKUP(N716,'【参考】数式用'!$AR$2:$AW$50,MATCH(Y716,'【参考】数式用'!$AT$4:$AW$4)+2,FALSE)*0.5, 0)), "")</f>
        <v/>
      </c>
      <c r="AB716" s="659"/>
      <c r="AC716" s="651" t="str">
        <f>IFERROR(IF(AG716&lt;&gt;"",Z716*VLOOKUP(N716,'【参考】数式用'!$AG$2:$AL$50,MATCH(Y716,'【参考】数式用'!$AI$4:$AL$4,0)+2,0), ""), "")</f>
        <v/>
      </c>
      <c r="AD716" s="56"/>
      <c r="AE716" s="660"/>
      <c r="AF716" s="661"/>
      <c r="AG716" s="618" t="str">
        <f>IFERROR(VLOOKUP(O716, '【参考】数式用'!$AY$5:$AY$13, 1, FALSE), "")</f>
        <v/>
      </c>
      <c r="AH716" s="619" t="str">
        <f>IFERROR(VLOOKUP(N716, '【参考】数式用'!$BA$2:$BB$50, 2, FALSE), "")</f>
        <v/>
      </c>
      <c r="AI716" s="620" t="str">
        <f t="shared" si="1"/>
        <v/>
      </c>
      <c r="AJ716" s="621" t="str">
        <f t="shared" si="2"/>
        <v/>
      </c>
      <c r="AK716" s="622"/>
      <c r="AL716" s="622"/>
      <c r="AM716" s="514"/>
      <c r="AN716" s="514"/>
      <c r="AO716" s="514"/>
      <c r="AP716" s="514"/>
      <c r="AQ716" s="514"/>
      <c r="AR716" s="514"/>
      <c r="AS716" s="514"/>
      <c r="AT716" s="514"/>
      <c r="AU716" s="2"/>
      <c r="AV716" s="2"/>
      <c r="AW716" s="2"/>
      <c r="AX716" s="2"/>
      <c r="AY716" s="2"/>
      <c r="AZ716" s="2"/>
    </row>
    <row r="717" ht="30.0" customHeight="1">
      <c r="A717" s="645">
        <v>704.0</v>
      </c>
      <c r="B717" s="646" t="str">
        <f>IF('基本情報入力シート'!C742="","",'基本情報入力シート'!C742)</f>
        <v/>
      </c>
      <c r="C717" s="40"/>
      <c r="D717" s="40"/>
      <c r="E717" s="40"/>
      <c r="F717" s="40"/>
      <c r="G717" s="40"/>
      <c r="H717" s="40"/>
      <c r="I717" s="56"/>
      <c r="J717" s="647" t="str">
        <f>IF('基本情報入力シート'!M742="","",'基本情報入力シート'!M742)</f>
        <v/>
      </c>
      <c r="K717" s="647" t="str">
        <f>IF('基本情報入力シート'!R742="","",'基本情報入力シート'!R742)</f>
        <v/>
      </c>
      <c r="L717" s="647" t="str">
        <f>IF('基本情報入力シート'!W742="","",'基本情報入力シート'!W742)</f>
        <v/>
      </c>
      <c r="M717" s="647" t="str">
        <f>IF('基本情報入力シート'!X742="","",'基本情報入力シート'!X742)</f>
        <v/>
      </c>
      <c r="N717" s="648" t="str">
        <f>IF('基本情報入力シート'!Y742="","",'基本情報入力シート'!Y742)</f>
        <v/>
      </c>
      <c r="O717" s="649"/>
      <c r="P717" s="650"/>
      <c r="Q717" s="651"/>
      <c r="R717" s="56"/>
      <c r="S717" s="652" t="str">
        <f>IFERROR(ROUNDDOWN(Q717*VLOOKUP(N717,'【参考】数式用'!$AR$2:$AW$50,MATCH(P717,'【参考】数式用'!$AT$4:$AW$4)+2,FALSE)*0.5, 0), "")</f>
        <v/>
      </c>
      <c r="T717" s="653"/>
      <c r="U717" s="654" t="str">
        <f>IFERROR(IF(AG717&lt;&gt;"",Q717*VLOOKUP(N717,'【参考】数式用'!$AG$2:$AL$50,MATCH(P717,'【参考】数式用'!$AI$4:$AL$4,0)+2,0), ""), "")</f>
        <v/>
      </c>
      <c r="V717" s="655"/>
      <c r="W717" s="656"/>
      <c r="X717" s="41"/>
      <c r="Y717" s="657"/>
      <c r="Z717" s="658"/>
      <c r="AA717" s="654" t="str">
        <f>IFERROR(IF(Y717="ー", "", ROUNDDOWN(Z717*VLOOKUP(N717,'【参考】数式用'!$AR$2:$AW$50,MATCH(Y717,'【参考】数式用'!$AT$4:$AW$4)+2,FALSE)*0.5, 0)), "")</f>
        <v/>
      </c>
      <c r="AB717" s="659"/>
      <c r="AC717" s="651" t="str">
        <f>IFERROR(IF(AG717&lt;&gt;"",Z717*VLOOKUP(N717,'【参考】数式用'!$AG$2:$AL$50,MATCH(Y717,'【参考】数式用'!$AI$4:$AL$4,0)+2,0), ""), "")</f>
        <v/>
      </c>
      <c r="AD717" s="56"/>
      <c r="AE717" s="660"/>
      <c r="AF717" s="661"/>
      <c r="AG717" s="618" t="str">
        <f>IFERROR(VLOOKUP(O717, '【参考】数式用'!$AY$5:$AY$13, 1, FALSE), "")</f>
        <v/>
      </c>
      <c r="AH717" s="619" t="str">
        <f>IFERROR(VLOOKUP(N717, '【参考】数式用'!$BA$2:$BB$50, 2, FALSE), "")</f>
        <v/>
      </c>
      <c r="AI717" s="620" t="str">
        <f t="shared" si="1"/>
        <v/>
      </c>
      <c r="AJ717" s="621" t="str">
        <f t="shared" si="2"/>
        <v/>
      </c>
      <c r="AK717" s="622"/>
      <c r="AL717" s="622"/>
      <c r="AM717" s="514"/>
      <c r="AN717" s="514"/>
      <c r="AO717" s="514"/>
      <c r="AP717" s="514"/>
      <c r="AQ717" s="514"/>
      <c r="AR717" s="514"/>
      <c r="AS717" s="514"/>
      <c r="AT717" s="514"/>
      <c r="AU717" s="2"/>
      <c r="AV717" s="2"/>
      <c r="AW717" s="2"/>
      <c r="AX717" s="2"/>
      <c r="AY717" s="2"/>
      <c r="AZ717" s="2"/>
    </row>
    <row r="718" ht="30.0" customHeight="1">
      <c r="A718" s="645">
        <v>705.0</v>
      </c>
      <c r="B718" s="646" t="str">
        <f>IF('基本情報入力シート'!C743="","",'基本情報入力シート'!C743)</f>
        <v/>
      </c>
      <c r="C718" s="40"/>
      <c r="D718" s="40"/>
      <c r="E718" s="40"/>
      <c r="F718" s="40"/>
      <c r="G718" s="40"/>
      <c r="H718" s="40"/>
      <c r="I718" s="56"/>
      <c r="J718" s="647" t="str">
        <f>IF('基本情報入力シート'!M743="","",'基本情報入力シート'!M743)</f>
        <v/>
      </c>
      <c r="K718" s="647" t="str">
        <f>IF('基本情報入力シート'!R743="","",'基本情報入力シート'!R743)</f>
        <v/>
      </c>
      <c r="L718" s="647" t="str">
        <f>IF('基本情報入力シート'!W743="","",'基本情報入力シート'!W743)</f>
        <v/>
      </c>
      <c r="M718" s="647" t="str">
        <f>IF('基本情報入力シート'!X743="","",'基本情報入力シート'!X743)</f>
        <v/>
      </c>
      <c r="N718" s="648" t="str">
        <f>IF('基本情報入力シート'!Y743="","",'基本情報入力シート'!Y743)</f>
        <v/>
      </c>
      <c r="O718" s="649"/>
      <c r="P718" s="650"/>
      <c r="Q718" s="651"/>
      <c r="R718" s="56"/>
      <c r="S718" s="652" t="str">
        <f>IFERROR(ROUNDDOWN(Q718*VLOOKUP(N718,'【参考】数式用'!$AR$2:$AW$50,MATCH(P718,'【参考】数式用'!$AT$4:$AW$4)+2,FALSE)*0.5, 0), "")</f>
        <v/>
      </c>
      <c r="T718" s="653"/>
      <c r="U718" s="654" t="str">
        <f>IFERROR(IF(AG718&lt;&gt;"",Q718*VLOOKUP(N718,'【参考】数式用'!$AG$2:$AL$50,MATCH(P718,'【参考】数式用'!$AI$4:$AL$4,0)+2,0), ""), "")</f>
        <v/>
      </c>
      <c r="V718" s="655"/>
      <c r="W718" s="656"/>
      <c r="X718" s="41"/>
      <c r="Y718" s="657"/>
      <c r="Z718" s="658"/>
      <c r="AA718" s="654" t="str">
        <f>IFERROR(IF(Y718="ー", "", ROUNDDOWN(Z718*VLOOKUP(N718,'【参考】数式用'!$AR$2:$AW$50,MATCH(Y718,'【参考】数式用'!$AT$4:$AW$4)+2,FALSE)*0.5, 0)), "")</f>
        <v/>
      </c>
      <c r="AB718" s="659"/>
      <c r="AC718" s="651" t="str">
        <f>IFERROR(IF(AG718&lt;&gt;"",Z718*VLOOKUP(N718,'【参考】数式用'!$AG$2:$AL$50,MATCH(Y718,'【参考】数式用'!$AI$4:$AL$4,0)+2,0), ""), "")</f>
        <v/>
      </c>
      <c r="AD718" s="56"/>
      <c r="AE718" s="660"/>
      <c r="AF718" s="661"/>
      <c r="AG718" s="618" t="str">
        <f>IFERROR(VLOOKUP(O718, '【参考】数式用'!$AY$5:$AY$13, 1, FALSE), "")</f>
        <v/>
      </c>
      <c r="AH718" s="619" t="str">
        <f>IFERROR(VLOOKUP(N718, '【参考】数式用'!$BA$2:$BB$50, 2, FALSE), "")</f>
        <v/>
      </c>
      <c r="AI718" s="620" t="str">
        <f t="shared" si="1"/>
        <v/>
      </c>
      <c r="AJ718" s="621" t="str">
        <f t="shared" si="2"/>
        <v/>
      </c>
      <c r="AK718" s="622"/>
      <c r="AL718" s="622"/>
      <c r="AM718" s="514"/>
      <c r="AN718" s="514"/>
      <c r="AO718" s="514"/>
      <c r="AP718" s="514"/>
      <c r="AQ718" s="514"/>
      <c r="AR718" s="514"/>
      <c r="AS718" s="514"/>
      <c r="AT718" s="514"/>
      <c r="AU718" s="2"/>
      <c r="AV718" s="2"/>
      <c r="AW718" s="2"/>
      <c r="AX718" s="2"/>
      <c r="AY718" s="2"/>
      <c r="AZ718" s="2"/>
    </row>
    <row r="719" ht="30.0" customHeight="1">
      <c r="A719" s="645">
        <v>706.0</v>
      </c>
      <c r="B719" s="646" t="str">
        <f>IF('基本情報入力シート'!C744="","",'基本情報入力シート'!C744)</f>
        <v/>
      </c>
      <c r="C719" s="40"/>
      <c r="D719" s="40"/>
      <c r="E719" s="40"/>
      <c r="F719" s="40"/>
      <c r="G719" s="40"/>
      <c r="H719" s="40"/>
      <c r="I719" s="56"/>
      <c r="J719" s="647" t="str">
        <f>IF('基本情報入力シート'!M744="","",'基本情報入力シート'!M744)</f>
        <v/>
      </c>
      <c r="K719" s="647" t="str">
        <f>IF('基本情報入力シート'!R744="","",'基本情報入力シート'!R744)</f>
        <v/>
      </c>
      <c r="L719" s="647" t="str">
        <f>IF('基本情報入力シート'!W744="","",'基本情報入力シート'!W744)</f>
        <v/>
      </c>
      <c r="M719" s="647" t="str">
        <f>IF('基本情報入力シート'!X744="","",'基本情報入力シート'!X744)</f>
        <v/>
      </c>
      <c r="N719" s="648" t="str">
        <f>IF('基本情報入力シート'!Y744="","",'基本情報入力シート'!Y744)</f>
        <v/>
      </c>
      <c r="O719" s="649"/>
      <c r="P719" s="650"/>
      <c r="Q719" s="651"/>
      <c r="R719" s="56"/>
      <c r="S719" s="652" t="str">
        <f>IFERROR(ROUNDDOWN(Q719*VLOOKUP(N719,'【参考】数式用'!$AR$2:$AW$50,MATCH(P719,'【参考】数式用'!$AT$4:$AW$4)+2,FALSE)*0.5, 0), "")</f>
        <v/>
      </c>
      <c r="T719" s="653"/>
      <c r="U719" s="654" t="str">
        <f>IFERROR(IF(AG719&lt;&gt;"",Q719*VLOOKUP(N719,'【参考】数式用'!$AG$2:$AL$50,MATCH(P719,'【参考】数式用'!$AI$4:$AL$4,0)+2,0), ""), "")</f>
        <v/>
      </c>
      <c r="V719" s="655"/>
      <c r="W719" s="656"/>
      <c r="X719" s="41"/>
      <c r="Y719" s="657"/>
      <c r="Z719" s="658"/>
      <c r="AA719" s="654" t="str">
        <f>IFERROR(IF(Y719="ー", "", ROUNDDOWN(Z719*VLOOKUP(N719,'【参考】数式用'!$AR$2:$AW$50,MATCH(Y719,'【参考】数式用'!$AT$4:$AW$4)+2,FALSE)*0.5, 0)), "")</f>
        <v/>
      </c>
      <c r="AB719" s="659"/>
      <c r="AC719" s="651" t="str">
        <f>IFERROR(IF(AG719&lt;&gt;"",Z719*VLOOKUP(N719,'【参考】数式用'!$AG$2:$AL$50,MATCH(Y719,'【参考】数式用'!$AI$4:$AL$4,0)+2,0), ""), "")</f>
        <v/>
      </c>
      <c r="AD719" s="56"/>
      <c r="AE719" s="660"/>
      <c r="AF719" s="661"/>
      <c r="AG719" s="618" t="str">
        <f>IFERROR(VLOOKUP(O719, '【参考】数式用'!$AY$5:$AY$13, 1, FALSE), "")</f>
        <v/>
      </c>
      <c r="AH719" s="619" t="str">
        <f>IFERROR(VLOOKUP(N719, '【参考】数式用'!$BA$2:$BB$50, 2, FALSE), "")</f>
        <v/>
      </c>
      <c r="AI719" s="620" t="str">
        <f t="shared" si="1"/>
        <v/>
      </c>
      <c r="AJ719" s="621" t="str">
        <f t="shared" si="2"/>
        <v/>
      </c>
      <c r="AK719" s="622"/>
      <c r="AL719" s="622"/>
      <c r="AM719" s="514"/>
      <c r="AN719" s="514"/>
      <c r="AO719" s="514"/>
      <c r="AP719" s="514"/>
      <c r="AQ719" s="514"/>
      <c r="AR719" s="514"/>
      <c r="AS719" s="514"/>
      <c r="AT719" s="514"/>
      <c r="AU719" s="2"/>
      <c r="AV719" s="2"/>
      <c r="AW719" s="2"/>
      <c r="AX719" s="2"/>
      <c r="AY719" s="2"/>
      <c r="AZ719" s="2"/>
    </row>
    <row r="720" ht="30.0" customHeight="1">
      <c r="A720" s="645">
        <v>707.0</v>
      </c>
      <c r="B720" s="646" t="str">
        <f>IF('基本情報入力シート'!C745="","",'基本情報入力シート'!C745)</f>
        <v/>
      </c>
      <c r="C720" s="40"/>
      <c r="D720" s="40"/>
      <c r="E720" s="40"/>
      <c r="F720" s="40"/>
      <c r="G720" s="40"/>
      <c r="H720" s="40"/>
      <c r="I720" s="56"/>
      <c r="J720" s="647" t="str">
        <f>IF('基本情報入力シート'!M745="","",'基本情報入力シート'!M745)</f>
        <v/>
      </c>
      <c r="K720" s="647" t="str">
        <f>IF('基本情報入力シート'!R745="","",'基本情報入力シート'!R745)</f>
        <v/>
      </c>
      <c r="L720" s="647" t="str">
        <f>IF('基本情報入力シート'!W745="","",'基本情報入力シート'!W745)</f>
        <v/>
      </c>
      <c r="M720" s="647" t="str">
        <f>IF('基本情報入力シート'!X745="","",'基本情報入力シート'!X745)</f>
        <v/>
      </c>
      <c r="N720" s="648" t="str">
        <f>IF('基本情報入力シート'!Y745="","",'基本情報入力シート'!Y745)</f>
        <v/>
      </c>
      <c r="O720" s="649"/>
      <c r="P720" s="650"/>
      <c r="Q720" s="651"/>
      <c r="R720" s="56"/>
      <c r="S720" s="652" t="str">
        <f>IFERROR(ROUNDDOWN(Q720*VLOOKUP(N720,'【参考】数式用'!$AR$2:$AW$50,MATCH(P720,'【参考】数式用'!$AT$4:$AW$4)+2,FALSE)*0.5, 0), "")</f>
        <v/>
      </c>
      <c r="T720" s="653"/>
      <c r="U720" s="654" t="str">
        <f>IFERROR(IF(AG720&lt;&gt;"",Q720*VLOOKUP(N720,'【参考】数式用'!$AG$2:$AL$50,MATCH(P720,'【参考】数式用'!$AI$4:$AL$4,0)+2,0), ""), "")</f>
        <v/>
      </c>
      <c r="V720" s="655"/>
      <c r="W720" s="656"/>
      <c r="X720" s="41"/>
      <c r="Y720" s="657"/>
      <c r="Z720" s="658"/>
      <c r="AA720" s="654" t="str">
        <f>IFERROR(IF(Y720="ー", "", ROUNDDOWN(Z720*VLOOKUP(N720,'【参考】数式用'!$AR$2:$AW$50,MATCH(Y720,'【参考】数式用'!$AT$4:$AW$4)+2,FALSE)*0.5, 0)), "")</f>
        <v/>
      </c>
      <c r="AB720" s="659"/>
      <c r="AC720" s="651" t="str">
        <f>IFERROR(IF(AG720&lt;&gt;"",Z720*VLOOKUP(N720,'【参考】数式用'!$AG$2:$AL$50,MATCH(Y720,'【参考】数式用'!$AI$4:$AL$4,0)+2,0), ""), "")</f>
        <v/>
      </c>
      <c r="AD720" s="56"/>
      <c r="AE720" s="660"/>
      <c r="AF720" s="661"/>
      <c r="AG720" s="618" t="str">
        <f>IFERROR(VLOOKUP(O720, '【参考】数式用'!$AY$5:$AY$13, 1, FALSE), "")</f>
        <v/>
      </c>
      <c r="AH720" s="619" t="str">
        <f>IFERROR(VLOOKUP(N720, '【参考】数式用'!$BA$2:$BB$50, 2, FALSE), "")</f>
        <v/>
      </c>
      <c r="AI720" s="620" t="str">
        <f t="shared" si="1"/>
        <v/>
      </c>
      <c r="AJ720" s="621" t="str">
        <f t="shared" si="2"/>
        <v/>
      </c>
      <c r="AK720" s="622"/>
      <c r="AL720" s="622"/>
      <c r="AM720" s="514"/>
      <c r="AN720" s="514"/>
      <c r="AO720" s="514"/>
      <c r="AP720" s="514"/>
      <c r="AQ720" s="514"/>
      <c r="AR720" s="514"/>
      <c r="AS720" s="514"/>
      <c r="AT720" s="514"/>
      <c r="AU720" s="2"/>
      <c r="AV720" s="2"/>
      <c r="AW720" s="2"/>
      <c r="AX720" s="2"/>
      <c r="AY720" s="2"/>
      <c r="AZ720" s="2"/>
    </row>
    <row r="721" ht="30.0" customHeight="1">
      <c r="A721" s="645">
        <v>708.0</v>
      </c>
      <c r="B721" s="646" t="str">
        <f>IF('基本情報入力シート'!C746="","",'基本情報入力シート'!C746)</f>
        <v/>
      </c>
      <c r="C721" s="40"/>
      <c r="D721" s="40"/>
      <c r="E721" s="40"/>
      <c r="F721" s="40"/>
      <c r="G721" s="40"/>
      <c r="H721" s="40"/>
      <c r="I721" s="56"/>
      <c r="J721" s="647" t="str">
        <f>IF('基本情報入力シート'!M746="","",'基本情報入力シート'!M746)</f>
        <v/>
      </c>
      <c r="K721" s="647" t="str">
        <f>IF('基本情報入力シート'!R746="","",'基本情報入力シート'!R746)</f>
        <v/>
      </c>
      <c r="L721" s="647" t="str">
        <f>IF('基本情報入力シート'!W746="","",'基本情報入力シート'!W746)</f>
        <v/>
      </c>
      <c r="M721" s="647" t="str">
        <f>IF('基本情報入力シート'!X746="","",'基本情報入力シート'!X746)</f>
        <v/>
      </c>
      <c r="N721" s="648" t="str">
        <f>IF('基本情報入力シート'!Y746="","",'基本情報入力シート'!Y746)</f>
        <v/>
      </c>
      <c r="O721" s="649"/>
      <c r="P721" s="650"/>
      <c r="Q721" s="651"/>
      <c r="R721" s="56"/>
      <c r="S721" s="652" t="str">
        <f>IFERROR(ROUNDDOWN(Q721*VLOOKUP(N721,'【参考】数式用'!$AR$2:$AW$50,MATCH(P721,'【参考】数式用'!$AT$4:$AW$4)+2,FALSE)*0.5, 0), "")</f>
        <v/>
      </c>
      <c r="T721" s="653"/>
      <c r="U721" s="654" t="str">
        <f>IFERROR(IF(AG721&lt;&gt;"",Q721*VLOOKUP(N721,'【参考】数式用'!$AG$2:$AL$50,MATCH(P721,'【参考】数式用'!$AI$4:$AL$4,0)+2,0), ""), "")</f>
        <v/>
      </c>
      <c r="V721" s="655"/>
      <c r="W721" s="656"/>
      <c r="X721" s="41"/>
      <c r="Y721" s="657"/>
      <c r="Z721" s="658"/>
      <c r="AA721" s="654" t="str">
        <f>IFERROR(IF(Y721="ー", "", ROUNDDOWN(Z721*VLOOKUP(N721,'【参考】数式用'!$AR$2:$AW$50,MATCH(Y721,'【参考】数式用'!$AT$4:$AW$4)+2,FALSE)*0.5, 0)), "")</f>
        <v/>
      </c>
      <c r="AB721" s="659"/>
      <c r="AC721" s="651" t="str">
        <f>IFERROR(IF(AG721&lt;&gt;"",Z721*VLOOKUP(N721,'【参考】数式用'!$AG$2:$AL$50,MATCH(Y721,'【参考】数式用'!$AI$4:$AL$4,0)+2,0), ""), "")</f>
        <v/>
      </c>
      <c r="AD721" s="56"/>
      <c r="AE721" s="660"/>
      <c r="AF721" s="661"/>
      <c r="AG721" s="618" t="str">
        <f>IFERROR(VLOOKUP(O721, '【参考】数式用'!$AY$5:$AY$13, 1, FALSE), "")</f>
        <v/>
      </c>
      <c r="AH721" s="619" t="str">
        <f>IFERROR(VLOOKUP(N721, '【参考】数式用'!$BA$2:$BB$50, 2, FALSE), "")</f>
        <v/>
      </c>
      <c r="AI721" s="620" t="str">
        <f t="shared" si="1"/>
        <v/>
      </c>
      <c r="AJ721" s="621" t="str">
        <f t="shared" si="2"/>
        <v/>
      </c>
      <c r="AK721" s="622"/>
      <c r="AL721" s="622"/>
      <c r="AM721" s="514"/>
      <c r="AN721" s="514"/>
      <c r="AO721" s="514"/>
      <c r="AP721" s="514"/>
      <c r="AQ721" s="514"/>
      <c r="AR721" s="514"/>
      <c r="AS721" s="514"/>
      <c r="AT721" s="514"/>
      <c r="AU721" s="2"/>
      <c r="AV721" s="2"/>
      <c r="AW721" s="2"/>
      <c r="AX721" s="2"/>
      <c r="AY721" s="2"/>
      <c r="AZ721" s="2"/>
    </row>
    <row r="722" ht="30.0" customHeight="1">
      <c r="A722" s="645">
        <v>709.0</v>
      </c>
      <c r="B722" s="646" t="str">
        <f>IF('基本情報入力シート'!C747="","",'基本情報入力シート'!C747)</f>
        <v/>
      </c>
      <c r="C722" s="40"/>
      <c r="D722" s="40"/>
      <c r="E722" s="40"/>
      <c r="F722" s="40"/>
      <c r="G722" s="40"/>
      <c r="H722" s="40"/>
      <c r="I722" s="56"/>
      <c r="J722" s="647" t="str">
        <f>IF('基本情報入力シート'!M747="","",'基本情報入力シート'!M747)</f>
        <v/>
      </c>
      <c r="K722" s="647" t="str">
        <f>IF('基本情報入力シート'!R747="","",'基本情報入力シート'!R747)</f>
        <v/>
      </c>
      <c r="L722" s="647" t="str">
        <f>IF('基本情報入力シート'!W747="","",'基本情報入力シート'!W747)</f>
        <v/>
      </c>
      <c r="M722" s="647" t="str">
        <f>IF('基本情報入力シート'!X747="","",'基本情報入力シート'!X747)</f>
        <v/>
      </c>
      <c r="N722" s="648" t="str">
        <f>IF('基本情報入力シート'!Y747="","",'基本情報入力シート'!Y747)</f>
        <v/>
      </c>
      <c r="O722" s="649"/>
      <c r="P722" s="650"/>
      <c r="Q722" s="651"/>
      <c r="R722" s="56"/>
      <c r="S722" s="652" t="str">
        <f>IFERROR(ROUNDDOWN(Q722*VLOOKUP(N722,'【参考】数式用'!$AR$2:$AW$50,MATCH(P722,'【参考】数式用'!$AT$4:$AW$4)+2,FALSE)*0.5, 0), "")</f>
        <v/>
      </c>
      <c r="T722" s="653"/>
      <c r="U722" s="654" t="str">
        <f>IFERROR(IF(AG722&lt;&gt;"",Q722*VLOOKUP(N722,'【参考】数式用'!$AG$2:$AL$50,MATCH(P722,'【参考】数式用'!$AI$4:$AL$4,0)+2,0), ""), "")</f>
        <v/>
      </c>
      <c r="V722" s="655"/>
      <c r="W722" s="656"/>
      <c r="X722" s="41"/>
      <c r="Y722" s="657"/>
      <c r="Z722" s="658"/>
      <c r="AA722" s="654" t="str">
        <f>IFERROR(IF(Y722="ー", "", ROUNDDOWN(Z722*VLOOKUP(N722,'【参考】数式用'!$AR$2:$AW$50,MATCH(Y722,'【参考】数式用'!$AT$4:$AW$4)+2,FALSE)*0.5, 0)), "")</f>
        <v/>
      </c>
      <c r="AB722" s="659"/>
      <c r="AC722" s="651" t="str">
        <f>IFERROR(IF(AG722&lt;&gt;"",Z722*VLOOKUP(N722,'【参考】数式用'!$AG$2:$AL$50,MATCH(Y722,'【参考】数式用'!$AI$4:$AL$4,0)+2,0), ""), "")</f>
        <v/>
      </c>
      <c r="AD722" s="56"/>
      <c r="AE722" s="660"/>
      <c r="AF722" s="661"/>
      <c r="AG722" s="618" t="str">
        <f>IFERROR(VLOOKUP(O722, '【参考】数式用'!$AY$5:$AY$13, 1, FALSE), "")</f>
        <v/>
      </c>
      <c r="AH722" s="619" t="str">
        <f>IFERROR(VLOOKUP(N722, '【参考】数式用'!$BA$2:$BB$50, 2, FALSE), "")</f>
        <v/>
      </c>
      <c r="AI722" s="620" t="str">
        <f t="shared" si="1"/>
        <v/>
      </c>
      <c r="AJ722" s="621" t="str">
        <f t="shared" si="2"/>
        <v/>
      </c>
      <c r="AK722" s="622"/>
      <c r="AL722" s="622"/>
      <c r="AM722" s="514"/>
      <c r="AN722" s="514"/>
      <c r="AO722" s="514"/>
      <c r="AP722" s="514"/>
      <c r="AQ722" s="514"/>
      <c r="AR722" s="514"/>
      <c r="AS722" s="514"/>
      <c r="AT722" s="514"/>
      <c r="AU722" s="2"/>
      <c r="AV722" s="2"/>
      <c r="AW722" s="2"/>
      <c r="AX722" s="2"/>
      <c r="AY722" s="2"/>
      <c r="AZ722" s="2"/>
    </row>
    <row r="723" ht="30.0" customHeight="1">
      <c r="A723" s="645">
        <v>710.0</v>
      </c>
      <c r="B723" s="646" t="str">
        <f>IF('基本情報入力シート'!C748="","",'基本情報入力シート'!C748)</f>
        <v/>
      </c>
      <c r="C723" s="40"/>
      <c r="D723" s="40"/>
      <c r="E723" s="40"/>
      <c r="F723" s="40"/>
      <c r="G723" s="40"/>
      <c r="H723" s="40"/>
      <c r="I723" s="56"/>
      <c r="J723" s="647" t="str">
        <f>IF('基本情報入力シート'!M748="","",'基本情報入力シート'!M748)</f>
        <v/>
      </c>
      <c r="K723" s="647" t="str">
        <f>IF('基本情報入力シート'!R748="","",'基本情報入力シート'!R748)</f>
        <v/>
      </c>
      <c r="L723" s="647" t="str">
        <f>IF('基本情報入力シート'!W748="","",'基本情報入力シート'!W748)</f>
        <v/>
      </c>
      <c r="M723" s="647" t="str">
        <f>IF('基本情報入力シート'!X748="","",'基本情報入力シート'!X748)</f>
        <v/>
      </c>
      <c r="N723" s="648" t="str">
        <f>IF('基本情報入力シート'!Y748="","",'基本情報入力シート'!Y748)</f>
        <v/>
      </c>
      <c r="O723" s="649"/>
      <c r="P723" s="650"/>
      <c r="Q723" s="651"/>
      <c r="R723" s="56"/>
      <c r="S723" s="652" t="str">
        <f>IFERROR(ROUNDDOWN(Q723*VLOOKUP(N723,'【参考】数式用'!$AR$2:$AW$50,MATCH(P723,'【参考】数式用'!$AT$4:$AW$4)+2,FALSE)*0.5, 0), "")</f>
        <v/>
      </c>
      <c r="T723" s="653"/>
      <c r="U723" s="654" t="str">
        <f>IFERROR(IF(AG723&lt;&gt;"",Q723*VLOOKUP(N723,'【参考】数式用'!$AG$2:$AL$50,MATCH(P723,'【参考】数式用'!$AI$4:$AL$4,0)+2,0), ""), "")</f>
        <v/>
      </c>
      <c r="V723" s="655"/>
      <c r="W723" s="656"/>
      <c r="X723" s="41"/>
      <c r="Y723" s="657"/>
      <c r="Z723" s="658"/>
      <c r="AA723" s="654" t="str">
        <f>IFERROR(IF(Y723="ー", "", ROUNDDOWN(Z723*VLOOKUP(N723,'【参考】数式用'!$AR$2:$AW$50,MATCH(Y723,'【参考】数式用'!$AT$4:$AW$4)+2,FALSE)*0.5, 0)), "")</f>
        <v/>
      </c>
      <c r="AB723" s="659"/>
      <c r="AC723" s="651" t="str">
        <f>IFERROR(IF(AG723&lt;&gt;"",Z723*VLOOKUP(N723,'【参考】数式用'!$AG$2:$AL$50,MATCH(Y723,'【参考】数式用'!$AI$4:$AL$4,0)+2,0), ""), "")</f>
        <v/>
      </c>
      <c r="AD723" s="56"/>
      <c r="AE723" s="660"/>
      <c r="AF723" s="661"/>
      <c r="AG723" s="618" t="str">
        <f>IFERROR(VLOOKUP(O723, '【参考】数式用'!$AY$5:$AY$13, 1, FALSE), "")</f>
        <v/>
      </c>
      <c r="AH723" s="619" t="str">
        <f>IFERROR(VLOOKUP(N723, '【参考】数式用'!$BA$2:$BB$50, 2, FALSE), "")</f>
        <v/>
      </c>
      <c r="AI723" s="620" t="str">
        <f t="shared" si="1"/>
        <v/>
      </c>
      <c r="AJ723" s="621" t="str">
        <f t="shared" si="2"/>
        <v/>
      </c>
      <c r="AK723" s="622"/>
      <c r="AL723" s="622"/>
      <c r="AM723" s="514"/>
      <c r="AN723" s="514"/>
      <c r="AO723" s="514"/>
      <c r="AP723" s="514"/>
      <c r="AQ723" s="514"/>
      <c r="AR723" s="514"/>
      <c r="AS723" s="514"/>
      <c r="AT723" s="514"/>
      <c r="AU723" s="2"/>
      <c r="AV723" s="2"/>
      <c r="AW723" s="2"/>
      <c r="AX723" s="2"/>
      <c r="AY723" s="2"/>
      <c r="AZ723" s="2"/>
    </row>
    <row r="724" ht="30.0" customHeight="1">
      <c r="A724" s="645">
        <v>711.0</v>
      </c>
      <c r="B724" s="646" t="str">
        <f>IF('基本情報入力シート'!C749="","",'基本情報入力シート'!C749)</f>
        <v/>
      </c>
      <c r="C724" s="40"/>
      <c r="D724" s="40"/>
      <c r="E724" s="40"/>
      <c r="F724" s="40"/>
      <c r="G724" s="40"/>
      <c r="H724" s="40"/>
      <c r="I724" s="56"/>
      <c r="J724" s="647" t="str">
        <f>IF('基本情報入力シート'!M749="","",'基本情報入力シート'!M749)</f>
        <v/>
      </c>
      <c r="K724" s="647" t="str">
        <f>IF('基本情報入力シート'!R749="","",'基本情報入力シート'!R749)</f>
        <v/>
      </c>
      <c r="L724" s="647" t="str">
        <f>IF('基本情報入力シート'!W749="","",'基本情報入力シート'!W749)</f>
        <v/>
      </c>
      <c r="M724" s="647" t="str">
        <f>IF('基本情報入力シート'!X749="","",'基本情報入力シート'!X749)</f>
        <v/>
      </c>
      <c r="N724" s="648" t="str">
        <f>IF('基本情報入力シート'!Y749="","",'基本情報入力シート'!Y749)</f>
        <v/>
      </c>
      <c r="O724" s="649"/>
      <c r="P724" s="650"/>
      <c r="Q724" s="651"/>
      <c r="R724" s="56"/>
      <c r="S724" s="652" t="str">
        <f>IFERROR(ROUNDDOWN(Q724*VLOOKUP(N724,'【参考】数式用'!$AR$2:$AW$50,MATCH(P724,'【参考】数式用'!$AT$4:$AW$4)+2,FALSE)*0.5, 0), "")</f>
        <v/>
      </c>
      <c r="T724" s="653"/>
      <c r="U724" s="654" t="str">
        <f>IFERROR(IF(AG724&lt;&gt;"",Q724*VLOOKUP(N724,'【参考】数式用'!$AG$2:$AL$50,MATCH(P724,'【参考】数式用'!$AI$4:$AL$4,0)+2,0), ""), "")</f>
        <v/>
      </c>
      <c r="V724" s="655"/>
      <c r="W724" s="656"/>
      <c r="X724" s="41"/>
      <c r="Y724" s="657"/>
      <c r="Z724" s="658"/>
      <c r="AA724" s="654" t="str">
        <f>IFERROR(IF(Y724="ー", "", ROUNDDOWN(Z724*VLOOKUP(N724,'【参考】数式用'!$AR$2:$AW$50,MATCH(Y724,'【参考】数式用'!$AT$4:$AW$4)+2,FALSE)*0.5, 0)), "")</f>
        <v/>
      </c>
      <c r="AB724" s="659"/>
      <c r="AC724" s="651" t="str">
        <f>IFERROR(IF(AG724&lt;&gt;"",Z724*VLOOKUP(N724,'【参考】数式用'!$AG$2:$AL$50,MATCH(Y724,'【参考】数式用'!$AI$4:$AL$4,0)+2,0), ""), "")</f>
        <v/>
      </c>
      <c r="AD724" s="56"/>
      <c r="AE724" s="660"/>
      <c r="AF724" s="661"/>
      <c r="AG724" s="618" t="str">
        <f>IFERROR(VLOOKUP(O724, '【参考】数式用'!$AY$5:$AY$13, 1, FALSE), "")</f>
        <v/>
      </c>
      <c r="AH724" s="619" t="str">
        <f>IFERROR(VLOOKUP(N724, '【参考】数式用'!$BA$2:$BB$50, 2, FALSE), "")</f>
        <v/>
      </c>
      <c r="AI724" s="620" t="str">
        <f t="shared" si="1"/>
        <v/>
      </c>
      <c r="AJ724" s="621" t="str">
        <f t="shared" si="2"/>
        <v/>
      </c>
      <c r="AK724" s="622"/>
      <c r="AL724" s="622"/>
      <c r="AM724" s="514"/>
      <c r="AN724" s="514"/>
      <c r="AO724" s="514"/>
      <c r="AP724" s="514"/>
      <c r="AQ724" s="514"/>
      <c r="AR724" s="514"/>
      <c r="AS724" s="514"/>
      <c r="AT724" s="514"/>
      <c r="AU724" s="2"/>
      <c r="AV724" s="2"/>
      <c r="AW724" s="2"/>
      <c r="AX724" s="2"/>
      <c r="AY724" s="2"/>
      <c r="AZ724" s="2"/>
    </row>
    <row r="725" ht="30.0" customHeight="1">
      <c r="A725" s="645">
        <v>712.0</v>
      </c>
      <c r="B725" s="646" t="str">
        <f>IF('基本情報入力シート'!C750="","",'基本情報入力シート'!C750)</f>
        <v/>
      </c>
      <c r="C725" s="40"/>
      <c r="D725" s="40"/>
      <c r="E725" s="40"/>
      <c r="F725" s="40"/>
      <c r="G725" s="40"/>
      <c r="H725" s="40"/>
      <c r="I725" s="56"/>
      <c r="J725" s="647" t="str">
        <f>IF('基本情報入力シート'!M750="","",'基本情報入力シート'!M750)</f>
        <v/>
      </c>
      <c r="K725" s="647" t="str">
        <f>IF('基本情報入力シート'!R750="","",'基本情報入力シート'!R750)</f>
        <v/>
      </c>
      <c r="L725" s="647" t="str">
        <f>IF('基本情報入力シート'!W750="","",'基本情報入力シート'!W750)</f>
        <v/>
      </c>
      <c r="M725" s="647" t="str">
        <f>IF('基本情報入力シート'!X750="","",'基本情報入力シート'!X750)</f>
        <v/>
      </c>
      <c r="N725" s="648" t="str">
        <f>IF('基本情報入力シート'!Y750="","",'基本情報入力シート'!Y750)</f>
        <v/>
      </c>
      <c r="O725" s="649"/>
      <c r="P725" s="650"/>
      <c r="Q725" s="651"/>
      <c r="R725" s="56"/>
      <c r="S725" s="652" t="str">
        <f>IFERROR(ROUNDDOWN(Q725*VLOOKUP(N725,'【参考】数式用'!$AR$2:$AW$50,MATCH(P725,'【参考】数式用'!$AT$4:$AW$4)+2,FALSE)*0.5, 0), "")</f>
        <v/>
      </c>
      <c r="T725" s="653"/>
      <c r="U725" s="654" t="str">
        <f>IFERROR(IF(AG725&lt;&gt;"",Q725*VLOOKUP(N725,'【参考】数式用'!$AG$2:$AL$50,MATCH(P725,'【参考】数式用'!$AI$4:$AL$4,0)+2,0), ""), "")</f>
        <v/>
      </c>
      <c r="V725" s="655"/>
      <c r="W725" s="656"/>
      <c r="X725" s="41"/>
      <c r="Y725" s="657"/>
      <c r="Z725" s="658"/>
      <c r="AA725" s="654" t="str">
        <f>IFERROR(IF(Y725="ー", "", ROUNDDOWN(Z725*VLOOKUP(N725,'【参考】数式用'!$AR$2:$AW$50,MATCH(Y725,'【参考】数式用'!$AT$4:$AW$4)+2,FALSE)*0.5, 0)), "")</f>
        <v/>
      </c>
      <c r="AB725" s="659"/>
      <c r="AC725" s="651" t="str">
        <f>IFERROR(IF(AG725&lt;&gt;"",Z725*VLOOKUP(N725,'【参考】数式用'!$AG$2:$AL$50,MATCH(Y725,'【参考】数式用'!$AI$4:$AL$4,0)+2,0), ""), "")</f>
        <v/>
      </c>
      <c r="AD725" s="56"/>
      <c r="AE725" s="660"/>
      <c r="AF725" s="661"/>
      <c r="AG725" s="618" t="str">
        <f>IFERROR(VLOOKUP(O725, '【参考】数式用'!$AY$5:$AY$13, 1, FALSE), "")</f>
        <v/>
      </c>
      <c r="AH725" s="619" t="str">
        <f>IFERROR(VLOOKUP(N725, '【参考】数式用'!$BA$2:$BB$50, 2, FALSE), "")</f>
        <v/>
      </c>
      <c r="AI725" s="620" t="str">
        <f t="shared" si="1"/>
        <v/>
      </c>
      <c r="AJ725" s="621" t="str">
        <f t="shared" si="2"/>
        <v/>
      </c>
      <c r="AK725" s="622"/>
      <c r="AL725" s="622"/>
      <c r="AM725" s="514"/>
      <c r="AN725" s="514"/>
      <c r="AO725" s="514"/>
      <c r="AP725" s="514"/>
      <c r="AQ725" s="514"/>
      <c r="AR725" s="514"/>
      <c r="AS725" s="514"/>
      <c r="AT725" s="514"/>
      <c r="AU725" s="2"/>
      <c r="AV725" s="2"/>
      <c r="AW725" s="2"/>
      <c r="AX725" s="2"/>
      <c r="AY725" s="2"/>
      <c r="AZ725" s="2"/>
    </row>
    <row r="726" ht="30.0" customHeight="1">
      <c r="A726" s="645">
        <v>713.0</v>
      </c>
      <c r="B726" s="646" t="str">
        <f>IF('基本情報入力シート'!C751="","",'基本情報入力シート'!C751)</f>
        <v/>
      </c>
      <c r="C726" s="40"/>
      <c r="D726" s="40"/>
      <c r="E726" s="40"/>
      <c r="F726" s="40"/>
      <c r="G726" s="40"/>
      <c r="H726" s="40"/>
      <c r="I726" s="56"/>
      <c r="J726" s="647" t="str">
        <f>IF('基本情報入力シート'!M751="","",'基本情報入力シート'!M751)</f>
        <v/>
      </c>
      <c r="K726" s="647" t="str">
        <f>IF('基本情報入力シート'!R751="","",'基本情報入力シート'!R751)</f>
        <v/>
      </c>
      <c r="L726" s="647" t="str">
        <f>IF('基本情報入力シート'!W751="","",'基本情報入力シート'!W751)</f>
        <v/>
      </c>
      <c r="M726" s="647" t="str">
        <f>IF('基本情報入力シート'!X751="","",'基本情報入力シート'!X751)</f>
        <v/>
      </c>
      <c r="N726" s="648" t="str">
        <f>IF('基本情報入力シート'!Y751="","",'基本情報入力シート'!Y751)</f>
        <v/>
      </c>
      <c r="O726" s="649"/>
      <c r="P726" s="650"/>
      <c r="Q726" s="651"/>
      <c r="R726" s="56"/>
      <c r="S726" s="652" t="str">
        <f>IFERROR(ROUNDDOWN(Q726*VLOOKUP(N726,'【参考】数式用'!$AR$2:$AW$50,MATCH(P726,'【参考】数式用'!$AT$4:$AW$4)+2,FALSE)*0.5, 0), "")</f>
        <v/>
      </c>
      <c r="T726" s="653"/>
      <c r="U726" s="654" t="str">
        <f>IFERROR(IF(AG726&lt;&gt;"",Q726*VLOOKUP(N726,'【参考】数式用'!$AG$2:$AL$50,MATCH(P726,'【参考】数式用'!$AI$4:$AL$4,0)+2,0), ""), "")</f>
        <v/>
      </c>
      <c r="V726" s="655"/>
      <c r="W726" s="656"/>
      <c r="X726" s="41"/>
      <c r="Y726" s="657"/>
      <c r="Z726" s="658"/>
      <c r="AA726" s="654" t="str">
        <f>IFERROR(IF(Y726="ー", "", ROUNDDOWN(Z726*VLOOKUP(N726,'【参考】数式用'!$AR$2:$AW$50,MATCH(Y726,'【参考】数式用'!$AT$4:$AW$4)+2,FALSE)*0.5, 0)), "")</f>
        <v/>
      </c>
      <c r="AB726" s="659"/>
      <c r="AC726" s="651" t="str">
        <f>IFERROR(IF(AG726&lt;&gt;"",Z726*VLOOKUP(N726,'【参考】数式用'!$AG$2:$AL$50,MATCH(Y726,'【参考】数式用'!$AI$4:$AL$4,0)+2,0), ""), "")</f>
        <v/>
      </c>
      <c r="AD726" s="56"/>
      <c r="AE726" s="660"/>
      <c r="AF726" s="661"/>
      <c r="AG726" s="618" t="str">
        <f>IFERROR(VLOOKUP(O726, '【参考】数式用'!$AY$5:$AY$13, 1, FALSE), "")</f>
        <v/>
      </c>
      <c r="AH726" s="619" t="str">
        <f>IFERROR(VLOOKUP(N726, '【参考】数式用'!$BA$2:$BB$50, 2, FALSE), "")</f>
        <v/>
      </c>
      <c r="AI726" s="620" t="str">
        <f t="shared" si="1"/>
        <v/>
      </c>
      <c r="AJ726" s="621" t="str">
        <f t="shared" si="2"/>
        <v/>
      </c>
      <c r="AK726" s="622"/>
      <c r="AL726" s="622"/>
      <c r="AM726" s="514"/>
      <c r="AN726" s="514"/>
      <c r="AO726" s="514"/>
      <c r="AP726" s="514"/>
      <c r="AQ726" s="514"/>
      <c r="AR726" s="514"/>
      <c r="AS726" s="514"/>
      <c r="AT726" s="514"/>
      <c r="AU726" s="2"/>
      <c r="AV726" s="2"/>
      <c r="AW726" s="2"/>
      <c r="AX726" s="2"/>
      <c r="AY726" s="2"/>
      <c r="AZ726" s="2"/>
    </row>
    <row r="727" ht="30.0" customHeight="1">
      <c r="A727" s="645">
        <v>714.0</v>
      </c>
      <c r="B727" s="646" t="str">
        <f>IF('基本情報入力シート'!C752="","",'基本情報入力シート'!C752)</f>
        <v/>
      </c>
      <c r="C727" s="40"/>
      <c r="D727" s="40"/>
      <c r="E727" s="40"/>
      <c r="F727" s="40"/>
      <c r="G727" s="40"/>
      <c r="H727" s="40"/>
      <c r="I727" s="56"/>
      <c r="J727" s="647" t="str">
        <f>IF('基本情報入力シート'!M752="","",'基本情報入力シート'!M752)</f>
        <v/>
      </c>
      <c r="K727" s="647" t="str">
        <f>IF('基本情報入力シート'!R752="","",'基本情報入力シート'!R752)</f>
        <v/>
      </c>
      <c r="L727" s="647" t="str">
        <f>IF('基本情報入力シート'!W752="","",'基本情報入力シート'!W752)</f>
        <v/>
      </c>
      <c r="M727" s="647" t="str">
        <f>IF('基本情報入力シート'!X752="","",'基本情報入力シート'!X752)</f>
        <v/>
      </c>
      <c r="N727" s="648" t="str">
        <f>IF('基本情報入力シート'!Y752="","",'基本情報入力シート'!Y752)</f>
        <v/>
      </c>
      <c r="O727" s="649"/>
      <c r="P727" s="650"/>
      <c r="Q727" s="651"/>
      <c r="R727" s="56"/>
      <c r="S727" s="652" t="str">
        <f>IFERROR(ROUNDDOWN(Q727*VLOOKUP(N727,'【参考】数式用'!$AR$2:$AW$50,MATCH(P727,'【参考】数式用'!$AT$4:$AW$4)+2,FALSE)*0.5, 0), "")</f>
        <v/>
      </c>
      <c r="T727" s="653"/>
      <c r="U727" s="654" t="str">
        <f>IFERROR(IF(AG727&lt;&gt;"",Q727*VLOOKUP(N727,'【参考】数式用'!$AG$2:$AL$50,MATCH(P727,'【参考】数式用'!$AI$4:$AL$4,0)+2,0), ""), "")</f>
        <v/>
      </c>
      <c r="V727" s="655"/>
      <c r="W727" s="656"/>
      <c r="X727" s="41"/>
      <c r="Y727" s="657"/>
      <c r="Z727" s="658"/>
      <c r="AA727" s="654" t="str">
        <f>IFERROR(IF(Y727="ー", "", ROUNDDOWN(Z727*VLOOKUP(N727,'【参考】数式用'!$AR$2:$AW$50,MATCH(Y727,'【参考】数式用'!$AT$4:$AW$4)+2,FALSE)*0.5, 0)), "")</f>
        <v/>
      </c>
      <c r="AB727" s="659"/>
      <c r="AC727" s="651" t="str">
        <f>IFERROR(IF(AG727&lt;&gt;"",Z727*VLOOKUP(N727,'【参考】数式用'!$AG$2:$AL$50,MATCH(Y727,'【参考】数式用'!$AI$4:$AL$4,0)+2,0), ""), "")</f>
        <v/>
      </c>
      <c r="AD727" s="56"/>
      <c r="AE727" s="660"/>
      <c r="AF727" s="661"/>
      <c r="AG727" s="618" t="str">
        <f>IFERROR(VLOOKUP(O727, '【参考】数式用'!$AY$5:$AY$13, 1, FALSE), "")</f>
        <v/>
      </c>
      <c r="AH727" s="619" t="str">
        <f>IFERROR(VLOOKUP(N727, '【参考】数式用'!$BA$2:$BB$50, 2, FALSE), "")</f>
        <v/>
      </c>
      <c r="AI727" s="620" t="str">
        <f t="shared" si="1"/>
        <v/>
      </c>
      <c r="AJ727" s="621" t="str">
        <f t="shared" si="2"/>
        <v/>
      </c>
      <c r="AK727" s="622"/>
      <c r="AL727" s="622"/>
      <c r="AM727" s="514"/>
      <c r="AN727" s="514"/>
      <c r="AO727" s="514"/>
      <c r="AP727" s="514"/>
      <c r="AQ727" s="514"/>
      <c r="AR727" s="514"/>
      <c r="AS727" s="514"/>
      <c r="AT727" s="514"/>
      <c r="AU727" s="2"/>
      <c r="AV727" s="2"/>
      <c r="AW727" s="2"/>
      <c r="AX727" s="2"/>
      <c r="AY727" s="2"/>
      <c r="AZ727" s="2"/>
    </row>
    <row r="728" ht="30.0" customHeight="1">
      <c r="A728" s="645">
        <v>715.0</v>
      </c>
      <c r="B728" s="646" t="str">
        <f>IF('基本情報入力シート'!C753="","",'基本情報入力シート'!C753)</f>
        <v/>
      </c>
      <c r="C728" s="40"/>
      <c r="D728" s="40"/>
      <c r="E728" s="40"/>
      <c r="F728" s="40"/>
      <c r="G728" s="40"/>
      <c r="H728" s="40"/>
      <c r="I728" s="56"/>
      <c r="J728" s="647" t="str">
        <f>IF('基本情報入力シート'!M753="","",'基本情報入力シート'!M753)</f>
        <v/>
      </c>
      <c r="K728" s="647" t="str">
        <f>IF('基本情報入力シート'!R753="","",'基本情報入力シート'!R753)</f>
        <v/>
      </c>
      <c r="L728" s="647" t="str">
        <f>IF('基本情報入力シート'!W753="","",'基本情報入力シート'!W753)</f>
        <v/>
      </c>
      <c r="M728" s="647" t="str">
        <f>IF('基本情報入力シート'!X753="","",'基本情報入力シート'!X753)</f>
        <v/>
      </c>
      <c r="N728" s="648" t="str">
        <f>IF('基本情報入力シート'!Y753="","",'基本情報入力シート'!Y753)</f>
        <v/>
      </c>
      <c r="O728" s="649"/>
      <c r="P728" s="650"/>
      <c r="Q728" s="651"/>
      <c r="R728" s="56"/>
      <c r="S728" s="652" t="str">
        <f>IFERROR(ROUNDDOWN(Q728*VLOOKUP(N728,'【参考】数式用'!$AR$2:$AW$50,MATCH(P728,'【参考】数式用'!$AT$4:$AW$4)+2,FALSE)*0.5, 0), "")</f>
        <v/>
      </c>
      <c r="T728" s="653"/>
      <c r="U728" s="654" t="str">
        <f>IFERROR(IF(AG728&lt;&gt;"",Q728*VLOOKUP(N728,'【参考】数式用'!$AG$2:$AL$50,MATCH(P728,'【参考】数式用'!$AI$4:$AL$4,0)+2,0), ""), "")</f>
        <v/>
      </c>
      <c r="V728" s="655"/>
      <c r="W728" s="656"/>
      <c r="X728" s="41"/>
      <c r="Y728" s="657"/>
      <c r="Z728" s="658"/>
      <c r="AA728" s="654" t="str">
        <f>IFERROR(IF(Y728="ー", "", ROUNDDOWN(Z728*VLOOKUP(N728,'【参考】数式用'!$AR$2:$AW$50,MATCH(Y728,'【参考】数式用'!$AT$4:$AW$4)+2,FALSE)*0.5, 0)), "")</f>
        <v/>
      </c>
      <c r="AB728" s="659"/>
      <c r="AC728" s="651" t="str">
        <f>IFERROR(IF(AG728&lt;&gt;"",Z728*VLOOKUP(N728,'【参考】数式用'!$AG$2:$AL$50,MATCH(Y728,'【参考】数式用'!$AI$4:$AL$4,0)+2,0), ""), "")</f>
        <v/>
      </c>
      <c r="AD728" s="56"/>
      <c r="AE728" s="660"/>
      <c r="AF728" s="661"/>
      <c r="AG728" s="618" t="str">
        <f>IFERROR(VLOOKUP(O728, '【参考】数式用'!$AY$5:$AY$13, 1, FALSE), "")</f>
        <v/>
      </c>
      <c r="AH728" s="619" t="str">
        <f>IFERROR(VLOOKUP(N728, '【参考】数式用'!$BA$2:$BB$50, 2, FALSE), "")</f>
        <v/>
      </c>
      <c r="AI728" s="620" t="str">
        <f t="shared" si="1"/>
        <v/>
      </c>
      <c r="AJ728" s="621" t="str">
        <f t="shared" si="2"/>
        <v/>
      </c>
      <c r="AK728" s="622"/>
      <c r="AL728" s="622"/>
      <c r="AM728" s="514"/>
      <c r="AN728" s="514"/>
      <c r="AO728" s="514"/>
      <c r="AP728" s="514"/>
      <c r="AQ728" s="514"/>
      <c r="AR728" s="514"/>
      <c r="AS728" s="514"/>
      <c r="AT728" s="514"/>
      <c r="AU728" s="2"/>
      <c r="AV728" s="2"/>
      <c r="AW728" s="2"/>
      <c r="AX728" s="2"/>
      <c r="AY728" s="2"/>
      <c r="AZ728" s="2"/>
    </row>
    <row r="729" ht="30.0" customHeight="1">
      <c r="A729" s="645">
        <v>716.0</v>
      </c>
      <c r="B729" s="646" t="str">
        <f>IF('基本情報入力シート'!C754="","",'基本情報入力シート'!C754)</f>
        <v/>
      </c>
      <c r="C729" s="40"/>
      <c r="D729" s="40"/>
      <c r="E729" s="40"/>
      <c r="F729" s="40"/>
      <c r="G729" s="40"/>
      <c r="H729" s="40"/>
      <c r="I729" s="56"/>
      <c r="J729" s="647" t="str">
        <f>IF('基本情報入力シート'!M754="","",'基本情報入力シート'!M754)</f>
        <v/>
      </c>
      <c r="K729" s="647" t="str">
        <f>IF('基本情報入力シート'!R754="","",'基本情報入力シート'!R754)</f>
        <v/>
      </c>
      <c r="L729" s="647" t="str">
        <f>IF('基本情報入力シート'!W754="","",'基本情報入力シート'!W754)</f>
        <v/>
      </c>
      <c r="M729" s="647" t="str">
        <f>IF('基本情報入力シート'!X754="","",'基本情報入力シート'!X754)</f>
        <v/>
      </c>
      <c r="N729" s="648" t="str">
        <f>IF('基本情報入力シート'!Y754="","",'基本情報入力シート'!Y754)</f>
        <v/>
      </c>
      <c r="O729" s="649"/>
      <c r="P729" s="650"/>
      <c r="Q729" s="651"/>
      <c r="R729" s="56"/>
      <c r="S729" s="652" t="str">
        <f>IFERROR(ROUNDDOWN(Q729*VLOOKUP(N729,'【参考】数式用'!$AR$2:$AW$50,MATCH(P729,'【参考】数式用'!$AT$4:$AW$4)+2,FALSE)*0.5, 0), "")</f>
        <v/>
      </c>
      <c r="T729" s="653"/>
      <c r="U729" s="654" t="str">
        <f>IFERROR(IF(AG729&lt;&gt;"",Q729*VLOOKUP(N729,'【参考】数式用'!$AG$2:$AL$50,MATCH(P729,'【参考】数式用'!$AI$4:$AL$4,0)+2,0), ""), "")</f>
        <v/>
      </c>
      <c r="V729" s="655"/>
      <c r="W729" s="656"/>
      <c r="X729" s="41"/>
      <c r="Y729" s="657"/>
      <c r="Z729" s="658"/>
      <c r="AA729" s="654" t="str">
        <f>IFERROR(IF(Y729="ー", "", ROUNDDOWN(Z729*VLOOKUP(N729,'【参考】数式用'!$AR$2:$AW$50,MATCH(Y729,'【参考】数式用'!$AT$4:$AW$4)+2,FALSE)*0.5, 0)), "")</f>
        <v/>
      </c>
      <c r="AB729" s="659"/>
      <c r="AC729" s="651" t="str">
        <f>IFERROR(IF(AG729&lt;&gt;"",Z729*VLOOKUP(N729,'【参考】数式用'!$AG$2:$AL$50,MATCH(Y729,'【参考】数式用'!$AI$4:$AL$4,0)+2,0), ""), "")</f>
        <v/>
      </c>
      <c r="AD729" s="56"/>
      <c r="AE729" s="660"/>
      <c r="AF729" s="661"/>
      <c r="AG729" s="618" t="str">
        <f>IFERROR(VLOOKUP(O729, '【参考】数式用'!$AY$5:$AY$13, 1, FALSE), "")</f>
        <v/>
      </c>
      <c r="AH729" s="619" t="str">
        <f>IFERROR(VLOOKUP(N729, '【参考】数式用'!$BA$2:$BB$50, 2, FALSE), "")</f>
        <v/>
      </c>
      <c r="AI729" s="620" t="str">
        <f t="shared" si="1"/>
        <v/>
      </c>
      <c r="AJ729" s="621" t="str">
        <f t="shared" si="2"/>
        <v/>
      </c>
      <c r="AK729" s="622"/>
      <c r="AL729" s="622"/>
      <c r="AM729" s="514"/>
      <c r="AN729" s="514"/>
      <c r="AO729" s="514"/>
      <c r="AP729" s="514"/>
      <c r="AQ729" s="514"/>
      <c r="AR729" s="514"/>
      <c r="AS729" s="514"/>
      <c r="AT729" s="514"/>
      <c r="AU729" s="2"/>
      <c r="AV729" s="2"/>
      <c r="AW729" s="2"/>
      <c r="AX729" s="2"/>
      <c r="AY729" s="2"/>
      <c r="AZ729" s="2"/>
    </row>
    <row r="730" ht="30.0" customHeight="1">
      <c r="A730" s="645">
        <v>717.0</v>
      </c>
      <c r="B730" s="646" t="str">
        <f>IF('基本情報入力シート'!C755="","",'基本情報入力シート'!C755)</f>
        <v/>
      </c>
      <c r="C730" s="40"/>
      <c r="D730" s="40"/>
      <c r="E730" s="40"/>
      <c r="F730" s="40"/>
      <c r="G730" s="40"/>
      <c r="H730" s="40"/>
      <c r="I730" s="56"/>
      <c r="J730" s="647" t="str">
        <f>IF('基本情報入力シート'!M755="","",'基本情報入力シート'!M755)</f>
        <v/>
      </c>
      <c r="K730" s="647" t="str">
        <f>IF('基本情報入力シート'!R755="","",'基本情報入力シート'!R755)</f>
        <v/>
      </c>
      <c r="L730" s="647" t="str">
        <f>IF('基本情報入力シート'!W755="","",'基本情報入力シート'!W755)</f>
        <v/>
      </c>
      <c r="M730" s="647" t="str">
        <f>IF('基本情報入力シート'!X755="","",'基本情報入力シート'!X755)</f>
        <v/>
      </c>
      <c r="N730" s="648" t="str">
        <f>IF('基本情報入力シート'!Y755="","",'基本情報入力シート'!Y755)</f>
        <v/>
      </c>
      <c r="O730" s="649"/>
      <c r="P730" s="650"/>
      <c r="Q730" s="651"/>
      <c r="R730" s="56"/>
      <c r="S730" s="652" t="str">
        <f>IFERROR(ROUNDDOWN(Q730*VLOOKUP(N730,'【参考】数式用'!$AR$2:$AW$50,MATCH(P730,'【参考】数式用'!$AT$4:$AW$4)+2,FALSE)*0.5, 0), "")</f>
        <v/>
      </c>
      <c r="T730" s="653"/>
      <c r="U730" s="654" t="str">
        <f>IFERROR(IF(AG730&lt;&gt;"",Q730*VLOOKUP(N730,'【参考】数式用'!$AG$2:$AL$50,MATCH(P730,'【参考】数式用'!$AI$4:$AL$4,0)+2,0), ""), "")</f>
        <v/>
      </c>
      <c r="V730" s="655"/>
      <c r="W730" s="656"/>
      <c r="X730" s="41"/>
      <c r="Y730" s="657"/>
      <c r="Z730" s="658"/>
      <c r="AA730" s="654" t="str">
        <f>IFERROR(IF(Y730="ー", "", ROUNDDOWN(Z730*VLOOKUP(N730,'【参考】数式用'!$AR$2:$AW$50,MATCH(Y730,'【参考】数式用'!$AT$4:$AW$4)+2,FALSE)*0.5, 0)), "")</f>
        <v/>
      </c>
      <c r="AB730" s="659"/>
      <c r="AC730" s="651" t="str">
        <f>IFERROR(IF(AG730&lt;&gt;"",Z730*VLOOKUP(N730,'【参考】数式用'!$AG$2:$AL$50,MATCH(Y730,'【参考】数式用'!$AI$4:$AL$4,0)+2,0), ""), "")</f>
        <v/>
      </c>
      <c r="AD730" s="56"/>
      <c r="AE730" s="660"/>
      <c r="AF730" s="661"/>
      <c r="AG730" s="618" t="str">
        <f>IFERROR(VLOOKUP(O730, '【参考】数式用'!$AY$5:$AY$13, 1, FALSE), "")</f>
        <v/>
      </c>
      <c r="AH730" s="619" t="str">
        <f>IFERROR(VLOOKUP(N730, '【参考】数式用'!$BA$2:$BB$50, 2, FALSE), "")</f>
        <v/>
      </c>
      <c r="AI730" s="620" t="str">
        <f t="shared" si="1"/>
        <v/>
      </c>
      <c r="AJ730" s="621" t="str">
        <f t="shared" si="2"/>
        <v/>
      </c>
      <c r="AK730" s="622"/>
      <c r="AL730" s="622"/>
      <c r="AM730" s="514"/>
      <c r="AN730" s="514"/>
      <c r="AO730" s="514"/>
      <c r="AP730" s="514"/>
      <c r="AQ730" s="514"/>
      <c r="AR730" s="514"/>
      <c r="AS730" s="514"/>
      <c r="AT730" s="514"/>
      <c r="AU730" s="2"/>
      <c r="AV730" s="2"/>
      <c r="AW730" s="2"/>
      <c r="AX730" s="2"/>
      <c r="AY730" s="2"/>
      <c r="AZ730" s="2"/>
    </row>
    <row r="731" ht="30.0" customHeight="1">
      <c r="A731" s="645">
        <v>718.0</v>
      </c>
      <c r="B731" s="646" t="str">
        <f>IF('基本情報入力シート'!C756="","",'基本情報入力シート'!C756)</f>
        <v/>
      </c>
      <c r="C731" s="40"/>
      <c r="D731" s="40"/>
      <c r="E731" s="40"/>
      <c r="F731" s="40"/>
      <c r="G731" s="40"/>
      <c r="H731" s="40"/>
      <c r="I731" s="56"/>
      <c r="J731" s="647" t="str">
        <f>IF('基本情報入力シート'!M756="","",'基本情報入力シート'!M756)</f>
        <v/>
      </c>
      <c r="K731" s="647" t="str">
        <f>IF('基本情報入力シート'!R756="","",'基本情報入力シート'!R756)</f>
        <v/>
      </c>
      <c r="L731" s="647" t="str">
        <f>IF('基本情報入力シート'!W756="","",'基本情報入力シート'!W756)</f>
        <v/>
      </c>
      <c r="M731" s="647" t="str">
        <f>IF('基本情報入力シート'!X756="","",'基本情報入力シート'!X756)</f>
        <v/>
      </c>
      <c r="N731" s="648" t="str">
        <f>IF('基本情報入力シート'!Y756="","",'基本情報入力シート'!Y756)</f>
        <v/>
      </c>
      <c r="O731" s="649"/>
      <c r="P731" s="650"/>
      <c r="Q731" s="651"/>
      <c r="R731" s="56"/>
      <c r="S731" s="652" t="str">
        <f>IFERROR(ROUNDDOWN(Q731*VLOOKUP(N731,'【参考】数式用'!$AR$2:$AW$50,MATCH(P731,'【参考】数式用'!$AT$4:$AW$4)+2,FALSE)*0.5, 0), "")</f>
        <v/>
      </c>
      <c r="T731" s="653"/>
      <c r="U731" s="654" t="str">
        <f>IFERROR(IF(AG731&lt;&gt;"",Q731*VLOOKUP(N731,'【参考】数式用'!$AG$2:$AL$50,MATCH(P731,'【参考】数式用'!$AI$4:$AL$4,0)+2,0), ""), "")</f>
        <v/>
      </c>
      <c r="V731" s="655"/>
      <c r="W731" s="656"/>
      <c r="X731" s="41"/>
      <c r="Y731" s="657"/>
      <c r="Z731" s="658"/>
      <c r="AA731" s="654" t="str">
        <f>IFERROR(IF(Y731="ー", "", ROUNDDOWN(Z731*VLOOKUP(N731,'【参考】数式用'!$AR$2:$AW$50,MATCH(Y731,'【参考】数式用'!$AT$4:$AW$4)+2,FALSE)*0.5, 0)), "")</f>
        <v/>
      </c>
      <c r="AB731" s="659"/>
      <c r="AC731" s="651" t="str">
        <f>IFERROR(IF(AG731&lt;&gt;"",Z731*VLOOKUP(N731,'【参考】数式用'!$AG$2:$AL$50,MATCH(Y731,'【参考】数式用'!$AI$4:$AL$4,0)+2,0), ""), "")</f>
        <v/>
      </c>
      <c r="AD731" s="56"/>
      <c r="AE731" s="660"/>
      <c r="AF731" s="661"/>
      <c r="AG731" s="618" t="str">
        <f>IFERROR(VLOOKUP(O731, '【参考】数式用'!$AY$5:$AY$13, 1, FALSE), "")</f>
        <v/>
      </c>
      <c r="AH731" s="619" t="str">
        <f>IFERROR(VLOOKUP(N731, '【参考】数式用'!$BA$2:$BB$50, 2, FALSE), "")</f>
        <v/>
      </c>
      <c r="AI731" s="620" t="str">
        <f t="shared" si="1"/>
        <v/>
      </c>
      <c r="AJ731" s="621" t="str">
        <f t="shared" si="2"/>
        <v/>
      </c>
      <c r="AK731" s="622"/>
      <c r="AL731" s="622"/>
      <c r="AM731" s="514"/>
      <c r="AN731" s="514"/>
      <c r="AO731" s="514"/>
      <c r="AP731" s="514"/>
      <c r="AQ731" s="514"/>
      <c r="AR731" s="514"/>
      <c r="AS731" s="514"/>
      <c r="AT731" s="514"/>
      <c r="AU731" s="2"/>
      <c r="AV731" s="2"/>
      <c r="AW731" s="2"/>
      <c r="AX731" s="2"/>
      <c r="AY731" s="2"/>
      <c r="AZ731" s="2"/>
    </row>
    <row r="732" ht="30.0" customHeight="1">
      <c r="A732" s="645">
        <v>719.0</v>
      </c>
      <c r="B732" s="646" t="str">
        <f>IF('基本情報入力シート'!C757="","",'基本情報入力シート'!C757)</f>
        <v/>
      </c>
      <c r="C732" s="40"/>
      <c r="D732" s="40"/>
      <c r="E732" s="40"/>
      <c r="F732" s="40"/>
      <c r="G732" s="40"/>
      <c r="H732" s="40"/>
      <c r="I732" s="56"/>
      <c r="J732" s="647" t="str">
        <f>IF('基本情報入力シート'!M757="","",'基本情報入力シート'!M757)</f>
        <v/>
      </c>
      <c r="K732" s="647" t="str">
        <f>IF('基本情報入力シート'!R757="","",'基本情報入力シート'!R757)</f>
        <v/>
      </c>
      <c r="L732" s="647" t="str">
        <f>IF('基本情報入力シート'!W757="","",'基本情報入力シート'!W757)</f>
        <v/>
      </c>
      <c r="M732" s="647" t="str">
        <f>IF('基本情報入力シート'!X757="","",'基本情報入力シート'!X757)</f>
        <v/>
      </c>
      <c r="N732" s="648" t="str">
        <f>IF('基本情報入力シート'!Y757="","",'基本情報入力シート'!Y757)</f>
        <v/>
      </c>
      <c r="O732" s="649"/>
      <c r="P732" s="650"/>
      <c r="Q732" s="651"/>
      <c r="R732" s="56"/>
      <c r="S732" s="652" t="str">
        <f>IFERROR(ROUNDDOWN(Q732*VLOOKUP(N732,'【参考】数式用'!$AR$2:$AW$50,MATCH(P732,'【参考】数式用'!$AT$4:$AW$4)+2,FALSE)*0.5, 0), "")</f>
        <v/>
      </c>
      <c r="T732" s="653"/>
      <c r="U732" s="654" t="str">
        <f>IFERROR(IF(AG732&lt;&gt;"",Q732*VLOOKUP(N732,'【参考】数式用'!$AG$2:$AL$50,MATCH(P732,'【参考】数式用'!$AI$4:$AL$4,0)+2,0), ""), "")</f>
        <v/>
      </c>
      <c r="V732" s="655"/>
      <c r="W732" s="656"/>
      <c r="X732" s="41"/>
      <c r="Y732" s="657"/>
      <c r="Z732" s="658"/>
      <c r="AA732" s="654" t="str">
        <f>IFERROR(IF(Y732="ー", "", ROUNDDOWN(Z732*VLOOKUP(N732,'【参考】数式用'!$AR$2:$AW$50,MATCH(Y732,'【参考】数式用'!$AT$4:$AW$4)+2,FALSE)*0.5, 0)), "")</f>
        <v/>
      </c>
      <c r="AB732" s="659"/>
      <c r="AC732" s="651" t="str">
        <f>IFERROR(IF(AG732&lt;&gt;"",Z732*VLOOKUP(N732,'【参考】数式用'!$AG$2:$AL$50,MATCH(Y732,'【参考】数式用'!$AI$4:$AL$4,0)+2,0), ""), "")</f>
        <v/>
      </c>
      <c r="AD732" s="56"/>
      <c r="AE732" s="660"/>
      <c r="AF732" s="661"/>
      <c r="AG732" s="618" t="str">
        <f>IFERROR(VLOOKUP(O732, '【参考】数式用'!$AY$5:$AY$13, 1, FALSE), "")</f>
        <v/>
      </c>
      <c r="AH732" s="619" t="str">
        <f>IFERROR(VLOOKUP(N732, '【参考】数式用'!$BA$2:$BB$50, 2, FALSE), "")</f>
        <v/>
      </c>
      <c r="AI732" s="620" t="str">
        <f t="shared" si="1"/>
        <v/>
      </c>
      <c r="AJ732" s="621" t="str">
        <f t="shared" si="2"/>
        <v/>
      </c>
      <c r="AK732" s="622"/>
      <c r="AL732" s="622"/>
      <c r="AM732" s="514"/>
      <c r="AN732" s="514"/>
      <c r="AO732" s="514"/>
      <c r="AP732" s="514"/>
      <c r="AQ732" s="514"/>
      <c r="AR732" s="514"/>
      <c r="AS732" s="514"/>
      <c r="AT732" s="514"/>
      <c r="AU732" s="2"/>
      <c r="AV732" s="2"/>
      <c r="AW732" s="2"/>
      <c r="AX732" s="2"/>
      <c r="AY732" s="2"/>
      <c r="AZ732" s="2"/>
    </row>
    <row r="733" ht="30.0" customHeight="1">
      <c r="A733" s="645">
        <v>720.0</v>
      </c>
      <c r="B733" s="646" t="str">
        <f>IF('基本情報入力シート'!C758="","",'基本情報入力シート'!C758)</f>
        <v/>
      </c>
      <c r="C733" s="40"/>
      <c r="D733" s="40"/>
      <c r="E733" s="40"/>
      <c r="F733" s="40"/>
      <c r="G733" s="40"/>
      <c r="H733" s="40"/>
      <c r="I733" s="56"/>
      <c r="J733" s="647" t="str">
        <f>IF('基本情報入力シート'!M758="","",'基本情報入力シート'!M758)</f>
        <v/>
      </c>
      <c r="K733" s="647" t="str">
        <f>IF('基本情報入力シート'!R758="","",'基本情報入力シート'!R758)</f>
        <v/>
      </c>
      <c r="L733" s="647" t="str">
        <f>IF('基本情報入力シート'!W758="","",'基本情報入力シート'!W758)</f>
        <v/>
      </c>
      <c r="M733" s="647" t="str">
        <f>IF('基本情報入力シート'!X758="","",'基本情報入力シート'!X758)</f>
        <v/>
      </c>
      <c r="N733" s="648" t="str">
        <f>IF('基本情報入力シート'!Y758="","",'基本情報入力シート'!Y758)</f>
        <v/>
      </c>
      <c r="O733" s="649"/>
      <c r="P733" s="650"/>
      <c r="Q733" s="651"/>
      <c r="R733" s="56"/>
      <c r="S733" s="652" t="str">
        <f>IFERROR(ROUNDDOWN(Q733*VLOOKUP(N733,'【参考】数式用'!$AR$2:$AW$50,MATCH(P733,'【参考】数式用'!$AT$4:$AW$4)+2,FALSE)*0.5, 0), "")</f>
        <v/>
      </c>
      <c r="T733" s="653"/>
      <c r="U733" s="654" t="str">
        <f>IFERROR(IF(AG733&lt;&gt;"",Q733*VLOOKUP(N733,'【参考】数式用'!$AG$2:$AL$50,MATCH(P733,'【参考】数式用'!$AI$4:$AL$4,0)+2,0), ""), "")</f>
        <v/>
      </c>
      <c r="V733" s="655"/>
      <c r="W733" s="656"/>
      <c r="X733" s="41"/>
      <c r="Y733" s="657"/>
      <c r="Z733" s="658"/>
      <c r="AA733" s="654" t="str">
        <f>IFERROR(IF(Y733="ー", "", ROUNDDOWN(Z733*VLOOKUP(N733,'【参考】数式用'!$AR$2:$AW$50,MATCH(Y733,'【参考】数式用'!$AT$4:$AW$4)+2,FALSE)*0.5, 0)), "")</f>
        <v/>
      </c>
      <c r="AB733" s="659"/>
      <c r="AC733" s="651" t="str">
        <f>IFERROR(IF(AG733&lt;&gt;"",Z733*VLOOKUP(N733,'【参考】数式用'!$AG$2:$AL$50,MATCH(Y733,'【参考】数式用'!$AI$4:$AL$4,0)+2,0), ""), "")</f>
        <v/>
      </c>
      <c r="AD733" s="56"/>
      <c r="AE733" s="660"/>
      <c r="AF733" s="661"/>
      <c r="AG733" s="618" t="str">
        <f>IFERROR(VLOOKUP(O733, '【参考】数式用'!$AY$5:$AY$13, 1, FALSE), "")</f>
        <v/>
      </c>
      <c r="AH733" s="619" t="str">
        <f>IFERROR(VLOOKUP(N733, '【参考】数式用'!$BA$2:$BB$50, 2, FALSE), "")</f>
        <v/>
      </c>
      <c r="AI733" s="620" t="str">
        <f t="shared" si="1"/>
        <v/>
      </c>
      <c r="AJ733" s="621" t="str">
        <f t="shared" si="2"/>
        <v/>
      </c>
      <c r="AK733" s="622"/>
      <c r="AL733" s="622"/>
      <c r="AM733" s="514"/>
      <c r="AN733" s="514"/>
      <c r="AO733" s="514"/>
      <c r="AP733" s="514"/>
      <c r="AQ733" s="514"/>
      <c r="AR733" s="514"/>
      <c r="AS733" s="514"/>
      <c r="AT733" s="514"/>
      <c r="AU733" s="2"/>
      <c r="AV733" s="2"/>
      <c r="AW733" s="2"/>
      <c r="AX733" s="2"/>
      <c r="AY733" s="2"/>
      <c r="AZ733" s="2"/>
    </row>
    <row r="734" ht="30.0" customHeight="1">
      <c r="A734" s="645">
        <v>721.0</v>
      </c>
      <c r="B734" s="646" t="str">
        <f>IF('基本情報入力シート'!C759="","",'基本情報入力シート'!C759)</f>
        <v/>
      </c>
      <c r="C734" s="40"/>
      <c r="D734" s="40"/>
      <c r="E734" s="40"/>
      <c r="F734" s="40"/>
      <c r="G734" s="40"/>
      <c r="H734" s="40"/>
      <c r="I734" s="56"/>
      <c r="J734" s="647" t="str">
        <f>IF('基本情報入力シート'!M759="","",'基本情報入力シート'!M759)</f>
        <v/>
      </c>
      <c r="K734" s="647" t="str">
        <f>IF('基本情報入力シート'!R759="","",'基本情報入力シート'!R759)</f>
        <v/>
      </c>
      <c r="L734" s="647" t="str">
        <f>IF('基本情報入力シート'!W759="","",'基本情報入力シート'!W759)</f>
        <v/>
      </c>
      <c r="M734" s="647" t="str">
        <f>IF('基本情報入力シート'!X759="","",'基本情報入力シート'!X759)</f>
        <v/>
      </c>
      <c r="N734" s="648" t="str">
        <f>IF('基本情報入力シート'!Y759="","",'基本情報入力シート'!Y759)</f>
        <v/>
      </c>
      <c r="O734" s="649"/>
      <c r="P734" s="650"/>
      <c r="Q734" s="651"/>
      <c r="R734" s="56"/>
      <c r="S734" s="652" t="str">
        <f>IFERROR(ROUNDDOWN(Q734*VLOOKUP(N734,'【参考】数式用'!$AR$2:$AW$50,MATCH(P734,'【参考】数式用'!$AT$4:$AW$4)+2,FALSE)*0.5, 0), "")</f>
        <v/>
      </c>
      <c r="T734" s="653"/>
      <c r="U734" s="654" t="str">
        <f>IFERROR(IF(AG734&lt;&gt;"",Q734*VLOOKUP(N734,'【参考】数式用'!$AG$2:$AL$50,MATCH(P734,'【参考】数式用'!$AI$4:$AL$4,0)+2,0), ""), "")</f>
        <v/>
      </c>
      <c r="V734" s="655"/>
      <c r="W734" s="656"/>
      <c r="X734" s="41"/>
      <c r="Y734" s="657"/>
      <c r="Z734" s="658"/>
      <c r="AA734" s="654" t="str">
        <f>IFERROR(IF(Y734="ー", "", ROUNDDOWN(Z734*VLOOKUP(N734,'【参考】数式用'!$AR$2:$AW$50,MATCH(Y734,'【参考】数式用'!$AT$4:$AW$4)+2,FALSE)*0.5, 0)), "")</f>
        <v/>
      </c>
      <c r="AB734" s="659"/>
      <c r="AC734" s="651" t="str">
        <f>IFERROR(IF(AG734&lt;&gt;"",Z734*VLOOKUP(N734,'【参考】数式用'!$AG$2:$AL$50,MATCH(Y734,'【参考】数式用'!$AI$4:$AL$4,0)+2,0), ""), "")</f>
        <v/>
      </c>
      <c r="AD734" s="56"/>
      <c r="AE734" s="660"/>
      <c r="AF734" s="661"/>
      <c r="AG734" s="618" t="str">
        <f>IFERROR(VLOOKUP(O734, '【参考】数式用'!$AY$5:$AY$13, 1, FALSE), "")</f>
        <v/>
      </c>
      <c r="AH734" s="619" t="str">
        <f>IFERROR(VLOOKUP(N734, '【参考】数式用'!$BA$2:$BB$50, 2, FALSE), "")</f>
        <v/>
      </c>
      <c r="AI734" s="620" t="str">
        <f t="shared" si="1"/>
        <v/>
      </c>
      <c r="AJ734" s="621" t="str">
        <f t="shared" si="2"/>
        <v/>
      </c>
      <c r="AK734" s="622"/>
      <c r="AL734" s="622"/>
      <c r="AM734" s="514"/>
      <c r="AN734" s="514"/>
      <c r="AO734" s="514"/>
      <c r="AP734" s="514"/>
      <c r="AQ734" s="514"/>
      <c r="AR734" s="514"/>
      <c r="AS734" s="514"/>
      <c r="AT734" s="514"/>
      <c r="AU734" s="2"/>
      <c r="AV734" s="2"/>
      <c r="AW734" s="2"/>
      <c r="AX734" s="2"/>
      <c r="AY734" s="2"/>
      <c r="AZ734" s="2"/>
    </row>
    <row r="735" ht="30.0" customHeight="1">
      <c r="A735" s="645">
        <v>722.0</v>
      </c>
      <c r="B735" s="646" t="str">
        <f>IF('基本情報入力シート'!C760="","",'基本情報入力シート'!C760)</f>
        <v/>
      </c>
      <c r="C735" s="40"/>
      <c r="D735" s="40"/>
      <c r="E735" s="40"/>
      <c r="F735" s="40"/>
      <c r="G735" s="40"/>
      <c r="H735" s="40"/>
      <c r="I735" s="56"/>
      <c r="J735" s="647" t="str">
        <f>IF('基本情報入力シート'!M760="","",'基本情報入力シート'!M760)</f>
        <v/>
      </c>
      <c r="K735" s="647" t="str">
        <f>IF('基本情報入力シート'!R760="","",'基本情報入力シート'!R760)</f>
        <v/>
      </c>
      <c r="L735" s="647" t="str">
        <f>IF('基本情報入力シート'!W760="","",'基本情報入力シート'!W760)</f>
        <v/>
      </c>
      <c r="M735" s="647" t="str">
        <f>IF('基本情報入力シート'!X760="","",'基本情報入力シート'!X760)</f>
        <v/>
      </c>
      <c r="N735" s="648" t="str">
        <f>IF('基本情報入力シート'!Y760="","",'基本情報入力シート'!Y760)</f>
        <v/>
      </c>
      <c r="O735" s="649"/>
      <c r="P735" s="650"/>
      <c r="Q735" s="651"/>
      <c r="R735" s="56"/>
      <c r="S735" s="652" t="str">
        <f>IFERROR(ROUNDDOWN(Q735*VLOOKUP(N735,'【参考】数式用'!$AR$2:$AW$50,MATCH(P735,'【参考】数式用'!$AT$4:$AW$4)+2,FALSE)*0.5, 0), "")</f>
        <v/>
      </c>
      <c r="T735" s="653"/>
      <c r="U735" s="654" t="str">
        <f>IFERROR(IF(AG735&lt;&gt;"",Q735*VLOOKUP(N735,'【参考】数式用'!$AG$2:$AL$50,MATCH(P735,'【参考】数式用'!$AI$4:$AL$4,0)+2,0), ""), "")</f>
        <v/>
      </c>
      <c r="V735" s="655"/>
      <c r="W735" s="656"/>
      <c r="X735" s="41"/>
      <c r="Y735" s="657"/>
      <c r="Z735" s="658"/>
      <c r="AA735" s="654" t="str">
        <f>IFERROR(IF(Y735="ー", "", ROUNDDOWN(Z735*VLOOKUP(N735,'【参考】数式用'!$AR$2:$AW$50,MATCH(Y735,'【参考】数式用'!$AT$4:$AW$4)+2,FALSE)*0.5, 0)), "")</f>
        <v/>
      </c>
      <c r="AB735" s="659"/>
      <c r="AC735" s="651" t="str">
        <f>IFERROR(IF(AG735&lt;&gt;"",Z735*VLOOKUP(N735,'【参考】数式用'!$AG$2:$AL$50,MATCH(Y735,'【参考】数式用'!$AI$4:$AL$4,0)+2,0), ""), "")</f>
        <v/>
      </c>
      <c r="AD735" s="56"/>
      <c r="AE735" s="660"/>
      <c r="AF735" s="661"/>
      <c r="AG735" s="618" t="str">
        <f>IFERROR(VLOOKUP(O735, '【参考】数式用'!$AY$5:$AY$13, 1, FALSE), "")</f>
        <v/>
      </c>
      <c r="AH735" s="619" t="str">
        <f>IFERROR(VLOOKUP(N735, '【参考】数式用'!$BA$2:$BB$50, 2, FALSE), "")</f>
        <v/>
      </c>
      <c r="AI735" s="620" t="str">
        <f t="shared" si="1"/>
        <v/>
      </c>
      <c r="AJ735" s="621" t="str">
        <f t="shared" si="2"/>
        <v/>
      </c>
      <c r="AK735" s="622"/>
      <c r="AL735" s="622"/>
      <c r="AM735" s="514"/>
      <c r="AN735" s="514"/>
      <c r="AO735" s="514"/>
      <c r="AP735" s="514"/>
      <c r="AQ735" s="514"/>
      <c r="AR735" s="514"/>
      <c r="AS735" s="514"/>
      <c r="AT735" s="514"/>
      <c r="AU735" s="2"/>
      <c r="AV735" s="2"/>
      <c r="AW735" s="2"/>
      <c r="AX735" s="2"/>
      <c r="AY735" s="2"/>
      <c r="AZ735" s="2"/>
    </row>
    <row r="736" ht="30.0" customHeight="1">
      <c r="A736" s="645">
        <v>723.0</v>
      </c>
      <c r="B736" s="646" t="str">
        <f>IF('基本情報入力シート'!C761="","",'基本情報入力シート'!C761)</f>
        <v/>
      </c>
      <c r="C736" s="40"/>
      <c r="D736" s="40"/>
      <c r="E736" s="40"/>
      <c r="F736" s="40"/>
      <c r="G736" s="40"/>
      <c r="H736" s="40"/>
      <c r="I736" s="56"/>
      <c r="J736" s="647" t="str">
        <f>IF('基本情報入力シート'!M761="","",'基本情報入力シート'!M761)</f>
        <v/>
      </c>
      <c r="K736" s="647" t="str">
        <f>IF('基本情報入力シート'!R761="","",'基本情報入力シート'!R761)</f>
        <v/>
      </c>
      <c r="L736" s="647" t="str">
        <f>IF('基本情報入力シート'!W761="","",'基本情報入力シート'!W761)</f>
        <v/>
      </c>
      <c r="M736" s="647" t="str">
        <f>IF('基本情報入力シート'!X761="","",'基本情報入力シート'!X761)</f>
        <v/>
      </c>
      <c r="N736" s="648" t="str">
        <f>IF('基本情報入力シート'!Y761="","",'基本情報入力シート'!Y761)</f>
        <v/>
      </c>
      <c r="O736" s="649"/>
      <c r="P736" s="650"/>
      <c r="Q736" s="651"/>
      <c r="R736" s="56"/>
      <c r="S736" s="652" t="str">
        <f>IFERROR(ROUNDDOWN(Q736*VLOOKUP(N736,'【参考】数式用'!$AR$2:$AW$50,MATCH(P736,'【参考】数式用'!$AT$4:$AW$4)+2,FALSE)*0.5, 0), "")</f>
        <v/>
      </c>
      <c r="T736" s="653"/>
      <c r="U736" s="654" t="str">
        <f>IFERROR(IF(AG736&lt;&gt;"",Q736*VLOOKUP(N736,'【参考】数式用'!$AG$2:$AL$50,MATCH(P736,'【参考】数式用'!$AI$4:$AL$4,0)+2,0), ""), "")</f>
        <v/>
      </c>
      <c r="V736" s="655"/>
      <c r="W736" s="656"/>
      <c r="X736" s="41"/>
      <c r="Y736" s="657"/>
      <c r="Z736" s="658"/>
      <c r="AA736" s="654" t="str">
        <f>IFERROR(IF(Y736="ー", "", ROUNDDOWN(Z736*VLOOKUP(N736,'【参考】数式用'!$AR$2:$AW$50,MATCH(Y736,'【参考】数式用'!$AT$4:$AW$4)+2,FALSE)*0.5, 0)), "")</f>
        <v/>
      </c>
      <c r="AB736" s="659"/>
      <c r="AC736" s="651" t="str">
        <f>IFERROR(IF(AG736&lt;&gt;"",Z736*VLOOKUP(N736,'【参考】数式用'!$AG$2:$AL$50,MATCH(Y736,'【参考】数式用'!$AI$4:$AL$4,0)+2,0), ""), "")</f>
        <v/>
      </c>
      <c r="AD736" s="56"/>
      <c r="AE736" s="660"/>
      <c r="AF736" s="661"/>
      <c r="AG736" s="618" t="str">
        <f>IFERROR(VLOOKUP(O736, '【参考】数式用'!$AY$5:$AY$13, 1, FALSE), "")</f>
        <v/>
      </c>
      <c r="AH736" s="619" t="str">
        <f>IFERROR(VLOOKUP(N736, '【参考】数式用'!$BA$2:$BB$50, 2, FALSE), "")</f>
        <v/>
      </c>
      <c r="AI736" s="620" t="str">
        <f t="shared" si="1"/>
        <v/>
      </c>
      <c r="AJ736" s="621" t="str">
        <f t="shared" si="2"/>
        <v/>
      </c>
      <c r="AK736" s="622"/>
      <c r="AL736" s="622"/>
      <c r="AM736" s="514"/>
      <c r="AN736" s="514"/>
      <c r="AO736" s="514"/>
      <c r="AP736" s="514"/>
      <c r="AQ736" s="514"/>
      <c r="AR736" s="514"/>
      <c r="AS736" s="514"/>
      <c r="AT736" s="514"/>
      <c r="AU736" s="2"/>
      <c r="AV736" s="2"/>
      <c r="AW736" s="2"/>
      <c r="AX736" s="2"/>
      <c r="AY736" s="2"/>
      <c r="AZ736" s="2"/>
    </row>
    <row r="737" ht="30.0" customHeight="1">
      <c r="A737" s="645">
        <v>724.0</v>
      </c>
      <c r="B737" s="646" t="str">
        <f>IF('基本情報入力シート'!C762="","",'基本情報入力シート'!C762)</f>
        <v/>
      </c>
      <c r="C737" s="40"/>
      <c r="D737" s="40"/>
      <c r="E737" s="40"/>
      <c r="F737" s="40"/>
      <c r="G737" s="40"/>
      <c r="H737" s="40"/>
      <c r="I737" s="56"/>
      <c r="J737" s="647" t="str">
        <f>IF('基本情報入力シート'!M762="","",'基本情報入力シート'!M762)</f>
        <v/>
      </c>
      <c r="K737" s="647" t="str">
        <f>IF('基本情報入力シート'!R762="","",'基本情報入力シート'!R762)</f>
        <v/>
      </c>
      <c r="L737" s="647" t="str">
        <f>IF('基本情報入力シート'!W762="","",'基本情報入力シート'!W762)</f>
        <v/>
      </c>
      <c r="M737" s="647" t="str">
        <f>IF('基本情報入力シート'!X762="","",'基本情報入力シート'!X762)</f>
        <v/>
      </c>
      <c r="N737" s="648" t="str">
        <f>IF('基本情報入力シート'!Y762="","",'基本情報入力シート'!Y762)</f>
        <v/>
      </c>
      <c r="O737" s="649"/>
      <c r="P737" s="650"/>
      <c r="Q737" s="651"/>
      <c r="R737" s="56"/>
      <c r="S737" s="652" t="str">
        <f>IFERROR(ROUNDDOWN(Q737*VLOOKUP(N737,'【参考】数式用'!$AR$2:$AW$50,MATCH(P737,'【参考】数式用'!$AT$4:$AW$4)+2,FALSE)*0.5, 0), "")</f>
        <v/>
      </c>
      <c r="T737" s="653"/>
      <c r="U737" s="654" t="str">
        <f>IFERROR(IF(AG737&lt;&gt;"",Q737*VLOOKUP(N737,'【参考】数式用'!$AG$2:$AL$50,MATCH(P737,'【参考】数式用'!$AI$4:$AL$4,0)+2,0), ""), "")</f>
        <v/>
      </c>
      <c r="V737" s="655"/>
      <c r="W737" s="656"/>
      <c r="X737" s="41"/>
      <c r="Y737" s="657"/>
      <c r="Z737" s="658"/>
      <c r="AA737" s="654" t="str">
        <f>IFERROR(IF(Y737="ー", "", ROUNDDOWN(Z737*VLOOKUP(N737,'【参考】数式用'!$AR$2:$AW$50,MATCH(Y737,'【参考】数式用'!$AT$4:$AW$4)+2,FALSE)*0.5, 0)), "")</f>
        <v/>
      </c>
      <c r="AB737" s="659"/>
      <c r="AC737" s="651" t="str">
        <f>IFERROR(IF(AG737&lt;&gt;"",Z737*VLOOKUP(N737,'【参考】数式用'!$AG$2:$AL$50,MATCH(Y737,'【参考】数式用'!$AI$4:$AL$4,0)+2,0), ""), "")</f>
        <v/>
      </c>
      <c r="AD737" s="56"/>
      <c r="AE737" s="660"/>
      <c r="AF737" s="661"/>
      <c r="AG737" s="618" t="str">
        <f>IFERROR(VLOOKUP(O737, '【参考】数式用'!$AY$5:$AY$13, 1, FALSE), "")</f>
        <v/>
      </c>
      <c r="AH737" s="619" t="str">
        <f>IFERROR(VLOOKUP(N737, '【参考】数式用'!$BA$2:$BB$50, 2, FALSE), "")</f>
        <v/>
      </c>
      <c r="AI737" s="620" t="str">
        <f t="shared" si="1"/>
        <v/>
      </c>
      <c r="AJ737" s="621" t="str">
        <f t="shared" si="2"/>
        <v/>
      </c>
      <c r="AK737" s="622"/>
      <c r="AL737" s="622"/>
      <c r="AM737" s="514"/>
      <c r="AN737" s="514"/>
      <c r="AO737" s="514"/>
      <c r="AP737" s="514"/>
      <c r="AQ737" s="514"/>
      <c r="AR737" s="514"/>
      <c r="AS737" s="514"/>
      <c r="AT737" s="514"/>
      <c r="AU737" s="2"/>
      <c r="AV737" s="2"/>
      <c r="AW737" s="2"/>
      <c r="AX737" s="2"/>
      <c r="AY737" s="2"/>
      <c r="AZ737" s="2"/>
    </row>
    <row r="738" ht="30.0" customHeight="1">
      <c r="A738" s="645">
        <v>725.0</v>
      </c>
      <c r="B738" s="646" t="str">
        <f>IF('基本情報入力シート'!C763="","",'基本情報入力シート'!C763)</f>
        <v/>
      </c>
      <c r="C738" s="40"/>
      <c r="D738" s="40"/>
      <c r="E738" s="40"/>
      <c r="F738" s="40"/>
      <c r="G738" s="40"/>
      <c r="H738" s="40"/>
      <c r="I738" s="56"/>
      <c r="J738" s="647" t="str">
        <f>IF('基本情報入力シート'!M763="","",'基本情報入力シート'!M763)</f>
        <v/>
      </c>
      <c r="K738" s="647" t="str">
        <f>IF('基本情報入力シート'!R763="","",'基本情報入力シート'!R763)</f>
        <v/>
      </c>
      <c r="L738" s="647" t="str">
        <f>IF('基本情報入力シート'!W763="","",'基本情報入力シート'!W763)</f>
        <v/>
      </c>
      <c r="M738" s="647" t="str">
        <f>IF('基本情報入力シート'!X763="","",'基本情報入力シート'!X763)</f>
        <v/>
      </c>
      <c r="N738" s="648" t="str">
        <f>IF('基本情報入力シート'!Y763="","",'基本情報入力シート'!Y763)</f>
        <v/>
      </c>
      <c r="O738" s="649"/>
      <c r="P738" s="650"/>
      <c r="Q738" s="651"/>
      <c r="R738" s="56"/>
      <c r="S738" s="652" t="str">
        <f>IFERROR(ROUNDDOWN(Q738*VLOOKUP(N738,'【参考】数式用'!$AR$2:$AW$50,MATCH(P738,'【参考】数式用'!$AT$4:$AW$4)+2,FALSE)*0.5, 0), "")</f>
        <v/>
      </c>
      <c r="T738" s="653"/>
      <c r="U738" s="654" t="str">
        <f>IFERROR(IF(AG738&lt;&gt;"",Q738*VLOOKUP(N738,'【参考】数式用'!$AG$2:$AL$50,MATCH(P738,'【参考】数式用'!$AI$4:$AL$4,0)+2,0), ""), "")</f>
        <v/>
      </c>
      <c r="V738" s="655"/>
      <c r="W738" s="656"/>
      <c r="X738" s="41"/>
      <c r="Y738" s="657"/>
      <c r="Z738" s="658"/>
      <c r="AA738" s="654" t="str">
        <f>IFERROR(IF(Y738="ー", "", ROUNDDOWN(Z738*VLOOKUP(N738,'【参考】数式用'!$AR$2:$AW$50,MATCH(Y738,'【参考】数式用'!$AT$4:$AW$4)+2,FALSE)*0.5, 0)), "")</f>
        <v/>
      </c>
      <c r="AB738" s="659"/>
      <c r="AC738" s="651" t="str">
        <f>IFERROR(IF(AG738&lt;&gt;"",Z738*VLOOKUP(N738,'【参考】数式用'!$AG$2:$AL$50,MATCH(Y738,'【参考】数式用'!$AI$4:$AL$4,0)+2,0), ""), "")</f>
        <v/>
      </c>
      <c r="AD738" s="56"/>
      <c r="AE738" s="660"/>
      <c r="AF738" s="661"/>
      <c r="AG738" s="618" t="str">
        <f>IFERROR(VLOOKUP(O738, '【参考】数式用'!$AY$5:$AY$13, 1, FALSE), "")</f>
        <v/>
      </c>
      <c r="AH738" s="619" t="str">
        <f>IFERROR(VLOOKUP(N738, '【参考】数式用'!$BA$2:$BB$50, 2, FALSE), "")</f>
        <v/>
      </c>
      <c r="AI738" s="620" t="str">
        <f t="shared" si="1"/>
        <v/>
      </c>
      <c r="AJ738" s="621" t="str">
        <f t="shared" si="2"/>
        <v/>
      </c>
      <c r="AK738" s="622"/>
      <c r="AL738" s="622"/>
      <c r="AM738" s="514"/>
      <c r="AN738" s="514"/>
      <c r="AO738" s="514"/>
      <c r="AP738" s="514"/>
      <c r="AQ738" s="514"/>
      <c r="AR738" s="514"/>
      <c r="AS738" s="514"/>
      <c r="AT738" s="514"/>
      <c r="AU738" s="2"/>
      <c r="AV738" s="2"/>
      <c r="AW738" s="2"/>
      <c r="AX738" s="2"/>
      <c r="AY738" s="2"/>
      <c r="AZ738" s="2"/>
    </row>
    <row r="739" ht="30.0" customHeight="1">
      <c r="A739" s="645">
        <v>726.0</v>
      </c>
      <c r="B739" s="646" t="str">
        <f>IF('基本情報入力シート'!C764="","",'基本情報入力シート'!C764)</f>
        <v/>
      </c>
      <c r="C739" s="40"/>
      <c r="D739" s="40"/>
      <c r="E739" s="40"/>
      <c r="F739" s="40"/>
      <c r="G739" s="40"/>
      <c r="H739" s="40"/>
      <c r="I739" s="56"/>
      <c r="J739" s="647" t="str">
        <f>IF('基本情報入力シート'!M764="","",'基本情報入力シート'!M764)</f>
        <v/>
      </c>
      <c r="K739" s="647" t="str">
        <f>IF('基本情報入力シート'!R764="","",'基本情報入力シート'!R764)</f>
        <v/>
      </c>
      <c r="L739" s="647" t="str">
        <f>IF('基本情報入力シート'!W764="","",'基本情報入力シート'!W764)</f>
        <v/>
      </c>
      <c r="M739" s="647" t="str">
        <f>IF('基本情報入力シート'!X764="","",'基本情報入力シート'!X764)</f>
        <v/>
      </c>
      <c r="N739" s="648" t="str">
        <f>IF('基本情報入力シート'!Y764="","",'基本情報入力シート'!Y764)</f>
        <v/>
      </c>
      <c r="O739" s="649"/>
      <c r="P739" s="650"/>
      <c r="Q739" s="651"/>
      <c r="R739" s="56"/>
      <c r="S739" s="652" t="str">
        <f>IFERROR(ROUNDDOWN(Q739*VLOOKUP(N739,'【参考】数式用'!$AR$2:$AW$50,MATCH(P739,'【参考】数式用'!$AT$4:$AW$4)+2,FALSE)*0.5, 0), "")</f>
        <v/>
      </c>
      <c r="T739" s="653"/>
      <c r="U739" s="654" t="str">
        <f>IFERROR(IF(AG739&lt;&gt;"",Q739*VLOOKUP(N739,'【参考】数式用'!$AG$2:$AL$50,MATCH(P739,'【参考】数式用'!$AI$4:$AL$4,0)+2,0), ""), "")</f>
        <v/>
      </c>
      <c r="V739" s="655"/>
      <c r="W739" s="656"/>
      <c r="X739" s="41"/>
      <c r="Y739" s="657"/>
      <c r="Z739" s="658"/>
      <c r="AA739" s="654" t="str">
        <f>IFERROR(IF(Y739="ー", "", ROUNDDOWN(Z739*VLOOKUP(N739,'【参考】数式用'!$AR$2:$AW$50,MATCH(Y739,'【参考】数式用'!$AT$4:$AW$4)+2,FALSE)*0.5, 0)), "")</f>
        <v/>
      </c>
      <c r="AB739" s="659"/>
      <c r="AC739" s="651" t="str">
        <f>IFERROR(IF(AG739&lt;&gt;"",Z739*VLOOKUP(N739,'【参考】数式用'!$AG$2:$AL$50,MATCH(Y739,'【参考】数式用'!$AI$4:$AL$4,0)+2,0), ""), "")</f>
        <v/>
      </c>
      <c r="AD739" s="56"/>
      <c r="AE739" s="660"/>
      <c r="AF739" s="661"/>
      <c r="AG739" s="618" t="str">
        <f>IFERROR(VLOOKUP(O739, '【参考】数式用'!$AY$5:$AY$13, 1, FALSE), "")</f>
        <v/>
      </c>
      <c r="AH739" s="619" t="str">
        <f>IFERROR(VLOOKUP(N739, '【参考】数式用'!$BA$2:$BB$50, 2, FALSE), "")</f>
        <v/>
      </c>
      <c r="AI739" s="620" t="str">
        <f t="shared" si="1"/>
        <v/>
      </c>
      <c r="AJ739" s="621" t="str">
        <f t="shared" si="2"/>
        <v/>
      </c>
      <c r="AK739" s="622"/>
      <c r="AL739" s="622"/>
      <c r="AM739" s="514"/>
      <c r="AN739" s="514"/>
      <c r="AO739" s="514"/>
      <c r="AP739" s="514"/>
      <c r="AQ739" s="514"/>
      <c r="AR739" s="514"/>
      <c r="AS739" s="514"/>
      <c r="AT739" s="514"/>
      <c r="AU739" s="2"/>
      <c r="AV739" s="2"/>
      <c r="AW739" s="2"/>
      <c r="AX739" s="2"/>
      <c r="AY739" s="2"/>
      <c r="AZ739" s="2"/>
    </row>
    <row r="740" ht="30.0" customHeight="1">
      <c r="A740" s="645">
        <v>727.0</v>
      </c>
      <c r="B740" s="646" t="str">
        <f>IF('基本情報入力シート'!C765="","",'基本情報入力シート'!C765)</f>
        <v/>
      </c>
      <c r="C740" s="40"/>
      <c r="D740" s="40"/>
      <c r="E740" s="40"/>
      <c r="F740" s="40"/>
      <c r="G740" s="40"/>
      <c r="H740" s="40"/>
      <c r="I740" s="56"/>
      <c r="J740" s="647" t="str">
        <f>IF('基本情報入力シート'!M765="","",'基本情報入力シート'!M765)</f>
        <v/>
      </c>
      <c r="K740" s="647" t="str">
        <f>IF('基本情報入力シート'!R765="","",'基本情報入力シート'!R765)</f>
        <v/>
      </c>
      <c r="L740" s="647" t="str">
        <f>IF('基本情報入力シート'!W765="","",'基本情報入力シート'!W765)</f>
        <v/>
      </c>
      <c r="M740" s="647" t="str">
        <f>IF('基本情報入力シート'!X765="","",'基本情報入力シート'!X765)</f>
        <v/>
      </c>
      <c r="N740" s="648" t="str">
        <f>IF('基本情報入力シート'!Y765="","",'基本情報入力シート'!Y765)</f>
        <v/>
      </c>
      <c r="O740" s="649"/>
      <c r="P740" s="650"/>
      <c r="Q740" s="651"/>
      <c r="R740" s="56"/>
      <c r="S740" s="652" t="str">
        <f>IFERROR(ROUNDDOWN(Q740*VLOOKUP(N740,'【参考】数式用'!$AR$2:$AW$50,MATCH(P740,'【参考】数式用'!$AT$4:$AW$4)+2,FALSE)*0.5, 0), "")</f>
        <v/>
      </c>
      <c r="T740" s="653"/>
      <c r="U740" s="654" t="str">
        <f>IFERROR(IF(AG740&lt;&gt;"",Q740*VLOOKUP(N740,'【参考】数式用'!$AG$2:$AL$50,MATCH(P740,'【参考】数式用'!$AI$4:$AL$4,0)+2,0), ""), "")</f>
        <v/>
      </c>
      <c r="V740" s="655"/>
      <c r="W740" s="656"/>
      <c r="X740" s="41"/>
      <c r="Y740" s="657"/>
      <c r="Z740" s="658"/>
      <c r="AA740" s="654" t="str">
        <f>IFERROR(IF(Y740="ー", "", ROUNDDOWN(Z740*VLOOKUP(N740,'【参考】数式用'!$AR$2:$AW$50,MATCH(Y740,'【参考】数式用'!$AT$4:$AW$4)+2,FALSE)*0.5, 0)), "")</f>
        <v/>
      </c>
      <c r="AB740" s="659"/>
      <c r="AC740" s="651" t="str">
        <f>IFERROR(IF(AG740&lt;&gt;"",Z740*VLOOKUP(N740,'【参考】数式用'!$AG$2:$AL$50,MATCH(Y740,'【参考】数式用'!$AI$4:$AL$4,0)+2,0), ""), "")</f>
        <v/>
      </c>
      <c r="AD740" s="56"/>
      <c r="AE740" s="660"/>
      <c r="AF740" s="661"/>
      <c r="AG740" s="618" t="str">
        <f>IFERROR(VLOOKUP(O740, '【参考】数式用'!$AY$5:$AY$13, 1, FALSE), "")</f>
        <v/>
      </c>
      <c r="AH740" s="619" t="str">
        <f>IFERROR(VLOOKUP(N740, '【参考】数式用'!$BA$2:$BB$50, 2, FALSE), "")</f>
        <v/>
      </c>
      <c r="AI740" s="620" t="str">
        <f t="shared" si="1"/>
        <v/>
      </c>
      <c r="AJ740" s="621" t="str">
        <f t="shared" si="2"/>
        <v/>
      </c>
      <c r="AK740" s="622"/>
      <c r="AL740" s="622"/>
      <c r="AM740" s="514"/>
      <c r="AN740" s="514"/>
      <c r="AO740" s="514"/>
      <c r="AP740" s="514"/>
      <c r="AQ740" s="514"/>
      <c r="AR740" s="514"/>
      <c r="AS740" s="514"/>
      <c r="AT740" s="514"/>
      <c r="AU740" s="2"/>
      <c r="AV740" s="2"/>
      <c r="AW740" s="2"/>
      <c r="AX740" s="2"/>
      <c r="AY740" s="2"/>
      <c r="AZ740" s="2"/>
    </row>
    <row r="741" ht="30.0" customHeight="1">
      <c r="A741" s="645">
        <v>728.0</v>
      </c>
      <c r="B741" s="646" t="str">
        <f>IF('基本情報入力シート'!C766="","",'基本情報入力シート'!C766)</f>
        <v/>
      </c>
      <c r="C741" s="40"/>
      <c r="D741" s="40"/>
      <c r="E741" s="40"/>
      <c r="F741" s="40"/>
      <c r="G741" s="40"/>
      <c r="H741" s="40"/>
      <c r="I741" s="56"/>
      <c r="J741" s="647" t="str">
        <f>IF('基本情報入力シート'!M766="","",'基本情報入力シート'!M766)</f>
        <v/>
      </c>
      <c r="K741" s="647" t="str">
        <f>IF('基本情報入力シート'!R766="","",'基本情報入力シート'!R766)</f>
        <v/>
      </c>
      <c r="L741" s="647" t="str">
        <f>IF('基本情報入力シート'!W766="","",'基本情報入力シート'!W766)</f>
        <v/>
      </c>
      <c r="M741" s="647" t="str">
        <f>IF('基本情報入力シート'!X766="","",'基本情報入力シート'!X766)</f>
        <v/>
      </c>
      <c r="N741" s="648" t="str">
        <f>IF('基本情報入力シート'!Y766="","",'基本情報入力シート'!Y766)</f>
        <v/>
      </c>
      <c r="O741" s="649"/>
      <c r="P741" s="650"/>
      <c r="Q741" s="651"/>
      <c r="R741" s="56"/>
      <c r="S741" s="652" t="str">
        <f>IFERROR(ROUNDDOWN(Q741*VLOOKUP(N741,'【参考】数式用'!$AR$2:$AW$50,MATCH(P741,'【参考】数式用'!$AT$4:$AW$4)+2,FALSE)*0.5, 0), "")</f>
        <v/>
      </c>
      <c r="T741" s="653"/>
      <c r="U741" s="654" t="str">
        <f>IFERROR(IF(AG741&lt;&gt;"",Q741*VLOOKUP(N741,'【参考】数式用'!$AG$2:$AL$50,MATCH(P741,'【参考】数式用'!$AI$4:$AL$4,0)+2,0), ""), "")</f>
        <v/>
      </c>
      <c r="V741" s="655"/>
      <c r="W741" s="656"/>
      <c r="X741" s="41"/>
      <c r="Y741" s="657"/>
      <c r="Z741" s="658"/>
      <c r="AA741" s="654" t="str">
        <f>IFERROR(IF(Y741="ー", "", ROUNDDOWN(Z741*VLOOKUP(N741,'【参考】数式用'!$AR$2:$AW$50,MATCH(Y741,'【参考】数式用'!$AT$4:$AW$4)+2,FALSE)*0.5, 0)), "")</f>
        <v/>
      </c>
      <c r="AB741" s="659"/>
      <c r="AC741" s="651" t="str">
        <f>IFERROR(IF(AG741&lt;&gt;"",Z741*VLOOKUP(N741,'【参考】数式用'!$AG$2:$AL$50,MATCH(Y741,'【参考】数式用'!$AI$4:$AL$4,0)+2,0), ""), "")</f>
        <v/>
      </c>
      <c r="AD741" s="56"/>
      <c r="AE741" s="660"/>
      <c r="AF741" s="661"/>
      <c r="AG741" s="618" t="str">
        <f>IFERROR(VLOOKUP(O741, '【参考】数式用'!$AY$5:$AY$13, 1, FALSE), "")</f>
        <v/>
      </c>
      <c r="AH741" s="619" t="str">
        <f>IFERROR(VLOOKUP(N741, '【参考】数式用'!$BA$2:$BB$50, 2, FALSE), "")</f>
        <v/>
      </c>
      <c r="AI741" s="620" t="str">
        <f t="shared" si="1"/>
        <v/>
      </c>
      <c r="AJ741" s="621" t="str">
        <f t="shared" si="2"/>
        <v/>
      </c>
      <c r="AK741" s="622"/>
      <c r="AL741" s="622"/>
      <c r="AM741" s="514"/>
      <c r="AN741" s="514"/>
      <c r="AO741" s="514"/>
      <c r="AP741" s="514"/>
      <c r="AQ741" s="514"/>
      <c r="AR741" s="514"/>
      <c r="AS741" s="514"/>
      <c r="AT741" s="514"/>
      <c r="AU741" s="2"/>
      <c r="AV741" s="2"/>
      <c r="AW741" s="2"/>
      <c r="AX741" s="2"/>
      <c r="AY741" s="2"/>
      <c r="AZ741" s="2"/>
    </row>
    <row r="742" ht="30.0" customHeight="1">
      <c r="A742" s="645">
        <v>729.0</v>
      </c>
      <c r="B742" s="646" t="str">
        <f>IF('基本情報入力シート'!C767="","",'基本情報入力シート'!C767)</f>
        <v/>
      </c>
      <c r="C742" s="40"/>
      <c r="D742" s="40"/>
      <c r="E742" s="40"/>
      <c r="F742" s="40"/>
      <c r="G742" s="40"/>
      <c r="H742" s="40"/>
      <c r="I742" s="56"/>
      <c r="J742" s="647" t="str">
        <f>IF('基本情報入力シート'!M767="","",'基本情報入力シート'!M767)</f>
        <v/>
      </c>
      <c r="K742" s="647" t="str">
        <f>IF('基本情報入力シート'!R767="","",'基本情報入力シート'!R767)</f>
        <v/>
      </c>
      <c r="L742" s="647" t="str">
        <f>IF('基本情報入力シート'!W767="","",'基本情報入力シート'!W767)</f>
        <v/>
      </c>
      <c r="M742" s="647" t="str">
        <f>IF('基本情報入力シート'!X767="","",'基本情報入力シート'!X767)</f>
        <v/>
      </c>
      <c r="N742" s="648" t="str">
        <f>IF('基本情報入力シート'!Y767="","",'基本情報入力シート'!Y767)</f>
        <v/>
      </c>
      <c r="O742" s="649"/>
      <c r="P742" s="650"/>
      <c r="Q742" s="651"/>
      <c r="R742" s="56"/>
      <c r="S742" s="652" t="str">
        <f>IFERROR(ROUNDDOWN(Q742*VLOOKUP(N742,'【参考】数式用'!$AR$2:$AW$50,MATCH(P742,'【参考】数式用'!$AT$4:$AW$4)+2,FALSE)*0.5, 0), "")</f>
        <v/>
      </c>
      <c r="T742" s="653"/>
      <c r="U742" s="654" t="str">
        <f>IFERROR(IF(AG742&lt;&gt;"",Q742*VLOOKUP(N742,'【参考】数式用'!$AG$2:$AL$50,MATCH(P742,'【参考】数式用'!$AI$4:$AL$4,0)+2,0), ""), "")</f>
        <v/>
      </c>
      <c r="V742" s="655"/>
      <c r="W742" s="656"/>
      <c r="X742" s="41"/>
      <c r="Y742" s="657"/>
      <c r="Z742" s="658"/>
      <c r="AA742" s="654" t="str">
        <f>IFERROR(IF(Y742="ー", "", ROUNDDOWN(Z742*VLOOKUP(N742,'【参考】数式用'!$AR$2:$AW$50,MATCH(Y742,'【参考】数式用'!$AT$4:$AW$4)+2,FALSE)*0.5, 0)), "")</f>
        <v/>
      </c>
      <c r="AB742" s="659"/>
      <c r="AC742" s="651" t="str">
        <f>IFERROR(IF(AG742&lt;&gt;"",Z742*VLOOKUP(N742,'【参考】数式用'!$AG$2:$AL$50,MATCH(Y742,'【参考】数式用'!$AI$4:$AL$4,0)+2,0), ""), "")</f>
        <v/>
      </c>
      <c r="AD742" s="56"/>
      <c r="AE742" s="660"/>
      <c r="AF742" s="661"/>
      <c r="AG742" s="618" t="str">
        <f>IFERROR(VLOOKUP(O742, '【参考】数式用'!$AY$5:$AY$13, 1, FALSE), "")</f>
        <v/>
      </c>
      <c r="AH742" s="619" t="str">
        <f>IFERROR(VLOOKUP(N742, '【参考】数式用'!$BA$2:$BB$50, 2, FALSE), "")</f>
        <v/>
      </c>
      <c r="AI742" s="620" t="str">
        <f t="shared" si="1"/>
        <v/>
      </c>
      <c r="AJ742" s="621" t="str">
        <f t="shared" si="2"/>
        <v/>
      </c>
      <c r="AK742" s="622"/>
      <c r="AL742" s="622"/>
      <c r="AM742" s="514"/>
      <c r="AN742" s="514"/>
      <c r="AO742" s="514"/>
      <c r="AP742" s="514"/>
      <c r="AQ742" s="514"/>
      <c r="AR742" s="514"/>
      <c r="AS742" s="514"/>
      <c r="AT742" s="514"/>
      <c r="AU742" s="2"/>
      <c r="AV742" s="2"/>
      <c r="AW742" s="2"/>
      <c r="AX742" s="2"/>
      <c r="AY742" s="2"/>
      <c r="AZ742" s="2"/>
    </row>
    <row r="743" ht="30.0" customHeight="1">
      <c r="A743" s="645">
        <v>730.0</v>
      </c>
      <c r="B743" s="646" t="str">
        <f>IF('基本情報入力シート'!C768="","",'基本情報入力シート'!C768)</f>
        <v/>
      </c>
      <c r="C743" s="40"/>
      <c r="D743" s="40"/>
      <c r="E743" s="40"/>
      <c r="F743" s="40"/>
      <c r="G743" s="40"/>
      <c r="H743" s="40"/>
      <c r="I743" s="56"/>
      <c r="J743" s="647" t="str">
        <f>IF('基本情報入力シート'!M768="","",'基本情報入力シート'!M768)</f>
        <v/>
      </c>
      <c r="K743" s="647" t="str">
        <f>IF('基本情報入力シート'!R768="","",'基本情報入力シート'!R768)</f>
        <v/>
      </c>
      <c r="L743" s="647" t="str">
        <f>IF('基本情報入力シート'!W768="","",'基本情報入力シート'!W768)</f>
        <v/>
      </c>
      <c r="M743" s="647" t="str">
        <f>IF('基本情報入力シート'!X768="","",'基本情報入力シート'!X768)</f>
        <v/>
      </c>
      <c r="N743" s="648" t="str">
        <f>IF('基本情報入力シート'!Y768="","",'基本情報入力シート'!Y768)</f>
        <v/>
      </c>
      <c r="O743" s="649"/>
      <c r="P743" s="650"/>
      <c r="Q743" s="651"/>
      <c r="R743" s="56"/>
      <c r="S743" s="652" t="str">
        <f>IFERROR(ROUNDDOWN(Q743*VLOOKUP(N743,'【参考】数式用'!$AR$2:$AW$50,MATCH(P743,'【参考】数式用'!$AT$4:$AW$4)+2,FALSE)*0.5, 0), "")</f>
        <v/>
      </c>
      <c r="T743" s="653"/>
      <c r="U743" s="654" t="str">
        <f>IFERROR(IF(AG743&lt;&gt;"",Q743*VLOOKUP(N743,'【参考】数式用'!$AG$2:$AL$50,MATCH(P743,'【参考】数式用'!$AI$4:$AL$4,0)+2,0), ""), "")</f>
        <v/>
      </c>
      <c r="V743" s="655"/>
      <c r="W743" s="656"/>
      <c r="X743" s="41"/>
      <c r="Y743" s="657"/>
      <c r="Z743" s="658"/>
      <c r="AA743" s="654" t="str">
        <f>IFERROR(IF(Y743="ー", "", ROUNDDOWN(Z743*VLOOKUP(N743,'【参考】数式用'!$AR$2:$AW$50,MATCH(Y743,'【参考】数式用'!$AT$4:$AW$4)+2,FALSE)*0.5, 0)), "")</f>
        <v/>
      </c>
      <c r="AB743" s="659"/>
      <c r="AC743" s="651" t="str">
        <f>IFERROR(IF(AG743&lt;&gt;"",Z743*VLOOKUP(N743,'【参考】数式用'!$AG$2:$AL$50,MATCH(Y743,'【参考】数式用'!$AI$4:$AL$4,0)+2,0), ""), "")</f>
        <v/>
      </c>
      <c r="AD743" s="56"/>
      <c r="AE743" s="660"/>
      <c r="AF743" s="661"/>
      <c r="AG743" s="618" t="str">
        <f>IFERROR(VLOOKUP(O743, '【参考】数式用'!$AY$5:$AY$13, 1, FALSE), "")</f>
        <v/>
      </c>
      <c r="AH743" s="619" t="str">
        <f>IFERROR(VLOOKUP(N743, '【参考】数式用'!$BA$2:$BB$50, 2, FALSE), "")</f>
        <v/>
      </c>
      <c r="AI743" s="620" t="str">
        <f t="shared" si="1"/>
        <v/>
      </c>
      <c r="AJ743" s="621" t="str">
        <f t="shared" si="2"/>
        <v/>
      </c>
      <c r="AK743" s="622"/>
      <c r="AL743" s="622"/>
      <c r="AM743" s="514"/>
      <c r="AN743" s="514"/>
      <c r="AO743" s="514"/>
      <c r="AP743" s="514"/>
      <c r="AQ743" s="514"/>
      <c r="AR743" s="514"/>
      <c r="AS743" s="514"/>
      <c r="AT743" s="514"/>
      <c r="AU743" s="2"/>
      <c r="AV743" s="2"/>
      <c r="AW743" s="2"/>
      <c r="AX743" s="2"/>
      <c r="AY743" s="2"/>
      <c r="AZ743" s="2"/>
    </row>
    <row r="744" ht="30.0" customHeight="1">
      <c r="A744" s="645">
        <v>731.0</v>
      </c>
      <c r="B744" s="646" t="str">
        <f>IF('基本情報入力シート'!C769="","",'基本情報入力シート'!C769)</f>
        <v/>
      </c>
      <c r="C744" s="40"/>
      <c r="D744" s="40"/>
      <c r="E744" s="40"/>
      <c r="F744" s="40"/>
      <c r="G744" s="40"/>
      <c r="H744" s="40"/>
      <c r="I744" s="56"/>
      <c r="J744" s="647" t="str">
        <f>IF('基本情報入力シート'!M769="","",'基本情報入力シート'!M769)</f>
        <v/>
      </c>
      <c r="K744" s="647" t="str">
        <f>IF('基本情報入力シート'!R769="","",'基本情報入力シート'!R769)</f>
        <v/>
      </c>
      <c r="L744" s="647" t="str">
        <f>IF('基本情報入力シート'!W769="","",'基本情報入力シート'!W769)</f>
        <v/>
      </c>
      <c r="M744" s="647" t="str">
        <f>IF('基本情報入力シート'!X769="","",'基本情報入力シート'!X769)</f>
        <v/>
      </c>
      <c r="N744" s="648" t="str">
        <f>IF('基本情報入力シート'!Y769="","",'基本情報入力シート'!Y769)</f>
        <v/>
      </c>
      <c r="O744" s="649"/>
      <c r="P744" s="650"/>
      <c r="Q744" s="651"/>
      <c r="R744" s="56"/>
      <c r="S744" s="652" t="str">
        <f>IFERROR(ROUNDDOWN(Q744*VLOOKUP(N744,'【参考】数式用'!$AR$2:$AW$50,MATCH(P744,'【参考】数式用'!$AT$4:$AW$4)+2,FALSE)*0.5, 0), "")</f>
        <v/>
      </c>
      <c r="T744" s="653"/>
      <c r="U744" s="654" t="str">
        <f>IFERROR(IF(AG744&lt;&gt;"",Q744*VLOOKUP(N744,'【参考】数式用'!$AG$2:$AL$50,MATCH(P744,'【参考】数式用'!$AI$4:$AL$4,0)+2,0), ""), "")</f>
        <v/>
      </c>
      <c r="V744" s="655"/>
      <c r="W744" s="656"/>
      <c r="X744" s="41"/>
      <c r="Y744" s="657"/>
      <c r="Z744" s="658"/>
      <c r="AA744" s="654" t="str">
        <f>IFERROR(IF(Y744="ー", "", ROUNDDOWN(Z744*VLOOKUP(N744,'【参考】数式用'!$AR$2:$AW$50,MATCH(Y744,'【参考】数式用'!$AT$4:$AW$4)+2,FALSE)*0.5, 0)), "")</f>
        <v/>
      </c>
      <c r="AB744" s="659"/>
      <c r="AC744" s="651" t="str">
        <f>IFERROR(IF(AG744&lt;&gt;"",Z744*VLOOKUP(N744,'【参考】数式用'!$AG$2:$AL$50,MATCH(Y744,'【参考】数式用'!$AI$4:$AL$4,0)+2,0), ""), "")</f>
        <v/>
      </c>
      <c r="AD744" s="56"/>
      <c r="AE744" s="660"/>
      <c r="AF744" s="661"/>
      <c r="AG744" s="618" t="str">
        <f>IFERROR(VLOOKUP(O744, '【参考】数式用'!$AY$5:$AY$13, 1, FALSE), "")</f>
        <v/>
      </c>
      <c r="AH744" s="619" t="str">
        <f>IFERROR(VLOOKUP(N744, '【参考】数式用'!$BA$2:$BB$50, 2, FALSE), "")</f>
        <v/>
      </c>
      <c r="AI744" s="620" t="str">
        <f t="shared" si="1"/>
        <v/>
      </c>
      <c r="AJ744" s="621" t="str">
        <f t="shared" si="2"/>
        <v/>
      </c>
      <c r="AK744" s="622"/>
      <c r="AL744" s="622"/>
      <c r="AM744" s="514"/>
      <c r="AN744" s="514"/>
      <c r="AO744" s="514"/>
      <c r="AP744" s="514"/>
      <c r="AQ744" s="514"/>
      <c r="AR744" s="514"/>
      <c r="AS744" s="514"/>
      <c r="AT744" s="514"/>
      <c r="AU744" s="2"/>
      <c r="AV744" s="2"/>
      <c r="AW744" s="2"/>
      <c r="AX744" s="2"/>
      <c r="AY744" s="2"/>
      <c r="AZ744" s="2"/>
    </row>
    <row r="745" ht="30.0" customHeight="1">
      <c r="A745" s="645">
        <v>732.0</v>
      </c>
      <c r="B745" s="646" t="str">
        <f>IF('基本情報入力シート'!C770="","",'基本情報入力シート'!C770)</f>
        <v/>
      </c>
      <c r="C745" s="40"/>
      <c r="D745" s="40"/>
      <c r="E745" s="40"/>
      <c r="F745" s="40"/>
      <c r="G745" s="40"/>
      <c r="H745" s="40"/>
      <c r="I745" s="56"/>
      <c r="J745" s="647" t="str">
        <f>IF('基本情報入力シート'!M770="","",'基本情報入力シート'!M770)</f>
        <v/>
      </c>
      <c r="K745" s="647" t="str">
        <f>IF('基本情報入力シート'!R770="","",'基本情報入力シート'!R770)</f>
        <v/>
      </c>
      <c r="L745" s="647" t="str">
        <f>IF('基本情報入力シート'!W770="","",'基本情報入力シート'!W770)</f>
        <v/>
      </c>
      <c r="M745" s="647" t="str">
        <f>IF('基本情報入力シート'!X770="","",'基本情報入力シート'!X770)</f>
        <v/>
      </c>
      <c r="N745" s="648" t="str">
        <f>IF('基本情報入力シート'!Y770="","",'基本情報入力シート'!Y770)</f>
        <v/>
      </c>
      <c r="O745" s="649"/>
      <c r="P745" s="650"/>
      <c r="Q745" s="651"/>
      <c r="R745" s="56"/>
      <c r="S745" s="652" t="str">
        <f>IFERROR(ROUNDDOWN(Q745*VLOOKUP(N745,'【参考】数式用'!$AR$2:$AW$50,MATCH(P745,'【参考】数式用'!$AT$4:$AW$4)+2,FALSE)*0.5, 0), "")</f>
        <v/>
      </c>
      <c r="T745" s="653"/>
      <c r="U745" s="654" t="str">
        <f>IFERROR(IF(AG745&lt;&gt;"",Q745*VLOOKUP(N745,'【参考】数式用'!$AG$2:$AL$50,MATCH(P745,'【参考】数式用'!$AI$4:$AL$4,0)+2,0), ""), "")</f>
        <v/>
      </c>
      <c r="V745" s="655"/>
      <c r="W745" s="656"/>
      <c r="X745" s="41"/>
      <c r="Y745" s="657"/>
      <c r="Z745" s="658"/>
      <c r="AA745" s="654" t="str">
        <f>IFERROR(IF(Y745="ー", "", ROUNDDOWN(Z745*VLOOKUP(N745,'【参考】数式用'!$AR$2:$AW$50,MATCH(Y745,'【参考】数式用'!$AT$4:$AW$4)+2,FALSE)*0.5, 0)), "")</f>
        <v/>
      </c>
      <c r="AB745" s="659"/>
      <c r="AC745" s="651" t="str">
        <f>IFERROR(IF(AG745&lt;&gt;"",Z745*VLOOKUP(N745,'【参考】数式用'!$AG$2:$AL$50,MATCH(Y745,'【参考】数式用'!$AI$4:$AL$4,0)+2,0), ""), "")</f>
        <v/>
      </c>
      <c r="AD745" s="56"/>
      <c r="AE745" s="660"/>
      <c r="AF745" s="661"/>
      <c r="AG745" s="618" t="str">
        <f>IFERROR(VLOOKUP(O745, '【参考】数式用'!$AY$5:$AY$13, 1, FALSE), "")</f>
        <v/>
      </c>
      <c r="AH745" s="619" t="str">
        <f>IFERROR(VLOOKUP(N745, '【参考】数式用'!$BA$2:$BB$50, 2, FALSE), "")</f>
        <v/>
      </c>
      <c r="AI745" s="620" t="str">
        <f t="shared" si="1"/>
        <v/>
      </c>
      <c r="AJ745" s="621" t="str">
        <f t="shared" si="2"/>
        <v/>
      </c>
      <c r="AK745" s="622"/>
      <c r="AL745" s="622"/>
      <c r="AM745" s="514"/>
      <c r="AN745" s="514"/>
      <c r="AO745" s="514"/>
      <c r="AP745" s="514"/>
      <c r="AQ745" s="514"/>
      <c r="AR745" s="514"/>
      <c r="AS745" s="514"/>
      <c r="AT745" s="514"/>
      <c r="AU745" s="2"/>
      <c r="AV745" s="2"/>
      <c r="AW745" s="2"/>
      <c r="AX745" s="2"/>
      <c r="AY745" s="2"/>
      <c r="AZ745" s="2"/>
    </row>
    <row r="746" ht="30.0" customHeight="1">
      <c r="A746" s="645">
        <v>733.0</v>
      </c>
      <c r="B746" s="646" t="str">
        <f>IF('基本情報入力シート'!C771="","",'基本情報入力シート'!C771)</f>
        <v/>
      </c>
      <c r="C746" s="40"/>
      <c r="D746" s="40"/>
      <c r="E746" s="40"/>
      <c r="F746" s="40"/>
      <c r="G746" s="40"/>
      <c r="H746" s="40"/>
      <c r="I746" s="56"/>
      <c r="J746" s="647" t="str">
        <f>IF('基本情報入力シート'!M771="","",'基本情報入力シート'!M771)</f>
        <v/>
      </c>
      <c r="K746" s="647" t="str">
        <f>IF('基本情報入力シート'!R771="","",'基本情報入力シート'!R771)</f>
        <v/>
      </c>
      <c r="L746" s="647" t="str">
        <f>IF('基本情報入力シート'!W771="","",'基本情報入力シート'!W771)</f>
        <v/>
      </c>
      <c r="M746" s="647" t="str">
        <f>IF('基本情報入力シート'!X771="","",'基本情報入力シート'!X771)</f>
        <v/>
      </c>
      <c r="N746" s="648" t="str">
        <f>IF('基本情報入力シート'!Y771="","",'基本情報入力シート'!Y771)</f>
        <v/>
      </c>
      <c r="O746" s="649"/>
      <c r="P746" s="650"/>
      <c r="Q746" s="651"/>
      <c r="R746" s="56"/>
      <c r="S746" s="652" t="str">
        <f>IFERROR(ROUNDDOWN(Q746*VLOOKUP(N746,'【参考】数式用'!$AR$2:$AW$50,MATCH(P746,'【参考】数式用'!$AT$4:$AW$4)+2,FALSE)*0.5, 0), "")</f>
        <v/>
      </c>
      <c r="T746" s="653"/>
      <c r="U746" s="654" t="str">
        <f>IFERROR(IF(AG746&lt;&gt;"",Q746*VLOOKUP(N746,'【参考】数式用'!$AG$2:$AL$50,MATCH(P746,'【参考】数式用'!$AI$4:$AL$4,0)+2,0), ""), "")</f>
        <v/>
      </c>
      <c r="V746" s="655"/>
      <c r="W746" s="656"/>
      <c r="X746" s="41"/>
      <c r="Y746" s="657"/>
      <c r="Z746" s="658"/>
      <c r="AA746" s="654" t="str">
        <f>IFERROR(IF(Y746="ー", "", ROUNDDOWN(Z746*VLOOKUP(N746,'【参考】数式用'!$AR$2:$AW$50,MATCH(Y746,'【参考】数式用'!$AT$4:$AW$4)+2,FALSE)*0.5, 0)), "")</f>
        <v/>
      </c>
      <c r="AB746" s="659"/>
      <c r="AC746" s="651" t="str">
        <f>IFERROR(IF(AG746&lt;&gt;"",Z746*VLOOKUP(N746,'【参考】数式用'!$AG$2:$AL$50,MATCH(Y746,'【参考】数式用'!$AI$4:$AL$4,0)+2,0), ""), "")</f>
        <v/>
      </c>
      <c r="AD746" s="56"/>
      <c r="AE746" s="660"/>
      <c r="AF746" s="661"/>
      <c r="AG746" s="618" t="str">
        <f>IFERROR(VLOOKUP(O746, '【参考】数式用'!$AY$5:$AY$13, 1, FALSE), "")</f>
        <v/>
      </c>
      <c r="AH746" s="619" t="str">
        <f>IFERROR(VLOOKUP(N746, '【参考】数式用'!$BA$2:$BB$50, 2, FALSE), "")</f>
        <v/>
      </c>
      <c r="AI746" s="620" t="str">
        <f t="shared" si="1"/>
        <v/>
      </c>
      <c r="AJ746" s="621" t="str">
        <f t="shared" si="2"/>
        <v/>
      </c>
      <c r="AK746" s="622"/>
      <c r="AL746" s="622"/>
      <c r="AM746" s="514"/>
      <c r="AN746" s="514"/>
      <c r="AO746" s="514"/>
      <c r="AP746" s="514"/>
      <c r="AQ746" s="514"/>
      <c r="AR746" s="514"/>
      <c r="AS746" s="514"/>
      <c r="AT746" s="514"/>
      <c r="AU746" s="2"/>
      <c r="AV746" s="2"/>
      <c r="AW746" s="2"/>
      <c r="AX746" s="2"/>
      <c r="AY746" s="2"/>
      <c r="AZ746" s="2"/>
    </row>
    <row r="747" ht="30.0" customHeight="1">
      <c r="A747" s="645">
        <v>734.0</v>
      </c>
      <c r="B747" s="646" t="str">
        <f>IF('基本情報入力シート'!C772="","",'基本情報入力シート'!C772)</f>
        <v/>
      </c>
      <c r="C747" s="40"/>
      <c r="D747" s="40"/>
      <c r="E747" s="40"/>
      <c r="F747" s="40"/>
      <c r="G747" s="40"/>
      <c r="H747" s="40"/>
      <c r="I747" s="56"/>
      <c r="J747" s="647" t="str">
        <f>IF('基本情報入力シート'!M772="","",'基本情報入力シート'!M772)</f>
        <v/>
      </c>
      <c r="K747" s="647" t="str">
        <f>IF('基本情報入力シート'!R772="","",'基本情報入力シート'!R772)</f>
        <v/>
      </c>
      <c r="L747" s="647" t="str">
        <f>IF('基本情報入力シート'!W772="","",'基本情報入力シート'!W772)</f>
        <v/>
      </c>
      <c r="M747" s="647" t="str">
        <f>IF('基本情報入力シート'!X772="","",'基本情報入力シート'!X772)</f>
        <v/>
      </c>
      <c r="N747" s="648" t="str">
        <f>IF('基本情報入力シート'!Y772="","",'基本情報入力シート'!Y772)</f>
        <v/>
      </c>
      <c r="O747" s="649"/>
      <c r="P747" s="650"/>
      <c r="Q747" s="651"/>
      <c r="R747" s="56"/>
      <c r="S747" s="652" t="str">
        <f>IFERROR(ROUNDDOWN(Q747*VLOOKUP(N747,'【参考】数式用'!$AR$2:$AW$50,MATCH(P747,'【参考】数式用'!$AT$4:$AW$4)+2,FALSE)*0.5, 0), "")</f>
        <v/>
      </c>
      <c r="T747" s="653"/>
      <c r="U747" s="654" t="str">
        <f>IFERROR(IF(AG747&lt;&gt;"",Q747*VLOOKUP(N747,'【参考】数式用'!$AG$2:$AL$50,MATCH(P747,'【参考】数式用'!$AI$4:$AL$4,0)+2,0), ""), "")</f>
        <v/>
      </c>
      <c r="V747" s="655"/>
      <c r="W747" s="656"/>
      <c r="X747" s="41"/>
      <c r="Y747" s="657"/>
      <c r="Z747" s="658"/>
      <c r="AA747" s="654" t="str">
        <f>IFERROR(IF(Y747="ー", "", ROUNDDOWN(Z747*VLOOKUP(N747,'【参考】数式用'!$AR$2:$AW$50,MATCH(Y747,'【参考】数式用'!$AT$4:$AW$4)+2,FALSE)*0.5, 0)), "")</f>
        <v/>
      </c>
      <c r="AB747" s="659"/>
      <c r="AC747" s="651" t="str">
        <f>IFERROR(IF(AG747&lt;&gt;"",Z747*VLOOKUP(N747,'【参考】数式用'!$AG$2:$AL$50,MATCH(Y747,'【参考】数式用'!$AI$4:$AL$4,0)+2,0), ""), "")</f>
        <v/>
      </c>
      <c r="AD747" s="56"/>
      <c r="AE747" s="660"/>
      <c r="AF747" s="661"/>
      <c r="AG747" s="618" t="str">
        <f>IFERROR(VLOOKUP(O747, '【参考】数式用'!$AY$5:$AY$13, 1, FALSE), "")</f>
        <v/>
      </c>
      <c r="AH747" s="619" t="str">
        <f>IFERROR(VLOOKUP(N747, '【参考】数式用'!$BA$2:$BB$50, 2, FALSE), "")</f>
        <v/>
      </c>
      <c r="AI747" s="620" t="str">
        <f t="shared" si="1"/>
        <v/>
      </c>
      <c r="AJ747" s="621" t="str">
        <f t="shared" si="2"/>
        <v/>
      </c>
      <c r="AK747" s="622"/>
      <c r="AL747" s="622"/>
      <c r="AM747" s="514"/>
      <c r="AN747" s="514"/>
      <c r="AO747" s="514"/>
      <c r="AP747" s="514"/>
      <c r="AQ747" s="514"/>
      <c r="AR747" s="514"/>
      <c r="AS747" s="514"/>
      <c r="AT747" s="514"/>
      <c r="AU747" s="2"/>
      <c r="AV747" s="2"/>
      <c r="AW747" s="2"/>
      <c r="AX747" s="2"/>
      <c r="AY747" s="2"/>
      <c r="AZ747" s="2"/>
    </row>
    <row r="748" ht="30.0" customHeight="1">
      <c r="A748" s="645">
        <v>735.0</v>
      </c>
      <c r="B748" s="646" t="str">
        <f>IF('基本情報入力シート'!C773="","",'基本情報入力シート'!C773)</f>
        <v/>
      </c>
      <c r="C748" s="40"/>
      <c r="D748" s="40"/>
      <c r="E748" s="40"/>
      <c r="F748" s="40"/>
      <c r="G748" s="40"/>
      <c r="H748" s="40"/>
      <c r="I748" s="56"/>
      <c r="J748" s="647" t="str">
        <f>IF('基本情報入力シート'!M773="","",'基本情報入力シート'!M773)</f>
        <v/>
      </c>
      <c r="K748" s="647" t="str">
        <f>IF('基本情報入力シート'!R773="","",'基本情報入力シート'!R773)</f>
        <v/>
      </c>
      <c r="L748" s="647" t="str">
        <f>IF('基本情報入力シート'!W773="","",'基本情報入力シート'!W773)</f>
        <v/>
      </c>
      <c r="M748" s="647" t="str">
        <f>IF('基本情報入力シート'!X773="","",'基本情報入力シート'!X773)</f>
        <v/>
      </c>
      <c r="N748" s="648" t="str">
        <f>IF('基本情報入力シート'!Y773="","",'基本情報入力シート'!Y773)</f>
        <v/>
      </c>
      <c r="O748" s="649"/>
      <c r="P748" s="650"/>
      <c r="Q748" s="651"/>
      <c r="R748" s="56"/>
      <c r="S748" s="652" t="str">
        <f>IFERROR(ROUNDDOWN(Q748*VLOOKUP(N748,'【参考】数式用'!$AR$2:$AW$50,MATCH(P748,'【参考】数式用'!$AT$4:$AW$4)+2,FALSE)*0.5, 0), "")</f>
        <v/>
      </c>
      <c r="T748" s="653"/>
      <c r="U748" s="654" t="str">
        <f>IFERROR(IF(AG748&lt;&gt;"",Q748*VLOOKUP(N748,'【参考】数式用'!$AG$2:$AL$50,MATCH(P748,'【参考】数式用'!$AI$4:$AL$4,0)+2,0), ""), "")</f>
        <v/>
      </c>
      <c r="V748" s="655"/>
      <c r="W748" s="656"/>
      <c r="X748" s="41"/>
      <c r="Y748" s="657"/>
      <c r="Z748" s="658"/>
      <c r="AA748" s="654" t="str">
        <f>IFERROR(IF(Y748="ー", "", ROUNDDOWN(Z748*VLOOKUP(N748,'【参考】数式用'!$AR$2:$AW$50,MATCH(Y748,'【参考】数式用'!$AT$4:$AW$4)+2,FALSE)*0.5, 0)), "")</f>
        <v/>
      </c>
      <c r="AB748" s="659"/>
      <c r="AC748" s="651" t="str">
        <f>IFERROR(IF(AG748&lt;&gt;"",Z748*VLOOKUP(N748,'【参考】数式用'!$AG$2:$AL$50,MATCH(Y748,'【参考】数式用'!$AI$4:$AL$4,0)+2,0), ""), "")</f>
        <v/>
      </c>
      <c r="AD748" s="56"/>
      <c r="AE748" s="660"/>
      <c r="AF748" s="661"/>
      <c r="AG748" s="618" t="str">
        <f>IFERROR(VLOOKUP(O748, '【参考】数式用'!$AY$5:$AY$13, 1, FALSE), "")</f>
        <v/>
      </c>
      <c r="AH748" s="619" t="str">
        <f>IFERROR(VLOOKUP(N748, '【参考】数式用'!$BA$2:$BB$50, 2, FALSE), "")</f>
        <v/>
      </c>
      <c r="AI748" s="620" t="str">
        <f t="shared" si="1"/>
        <v/>
      </c>
      <c r="AJ748" s="621" t="str">
        <f t="shared" si="2"/>
        <v/>
      </c>
      <c r="AK748" s="622"/>
      <c r="AL748" s="622"/>
      <c r="AM748" s="514"/>
      <c r="AN748" s="514"/>
      <c r="AO748" s="514"/>
      <c r="AP748" s="514"/>
      <c r="AQ748" s="514"/>
      <c r="AR748" s="514"/>
      <c r="AS748" s="514"/>
      <c r="AT748" s="514"/>
      <c r="AU748" s="2"/>
      <c r="AV748" s="2"/>
      <c r="AW748" s="2"/>
      <c r="AX748" s="2"/>
      <c r="AY748" s="2"/>
      <c r="AZ748" s="2"/>
    </row>
    <row r="749" ht="30.0" customHeight="1">
      <c r="A749" s="645">
        <v>736.0</v>
      </c>
      <c r="B749" s="646" t="str">
        <f>IF('基本情報入力シート'!C774="","",'基本情報入力シート'!C774)</f>
        <v/>
      </c>
      <c r="C749" s="40"/>
      <c r="D749" s="40"/>
      <c r="E749" s="40"/>
      <c r="F749" s="40"/>
      <c r="G749" s="40"/>
      <c r="H749" s="40"/>
      <c r="I749" s="56"/>
      <c r="J749" s="647" t="str">
        <f>IF('基本情報入力シート'!M774="","",'基本情報入力シート'!M774)</f>
        <v/>
      </c>
      <c r="K749" s="647" t="str">
        <f>IF('基本情報入力シート'!R774="","",'基本情報入力シート'!R774)</f>
        <v/>
      </c>
      <c r="L749" s="647" t="str">
        <f>IF('基本情報入力シート'!W774="","",'基本情報入力シート'!W774)</f>
        <v/>
      </c>
      <c r="M749" s="647" t="str">
        <f>IF('基本情報入力シート'!X774="","",'基本情報入力シート'!X774)</f>
        <v/>
      </c>
      <c r="N749" s="648" t="str">
        <f>IF('基本情報入力シート'!Y774="","",'基本情報入力シート'!Y774)</f>
        <v/>
      </c>
      <c r="O749" s="649"/>
      <c r="P749" s="650"/>
      <c r="Q749" s="651"/>
      <c r="R749" s="56"/>
      <c r="S749" s="652" t="str">
        <f>IFERROR(ROUNDDOWN(Q749*VLOOKUP(N749,'【参考】数式用'!$AR$2:$AW$50,MATCH(P749,'【参考】数式用'!$AT$4:$AW$4)+2,FALSE)*0.5, 0), "")</f>
        <v/>
      </c>
      <c r="T749" s="653"/>
      <c r="U749" s="654" t="str">
        <f>IFERROR(IF(AG749&lt;&gt;"",Q749*VLOOKUP(N749,'【参考】数式用'!$AG$2:$AL$50,MATCH(P749,'【参考】数式用'!$AI$4:$AL$4,0)+2,0), ""), "")</f>
        <v/>
      </c>
      <c r="V749" s="655"/>
      <c r="W749" s="656"/>
      <c r="X749" s="41"/>
      <c r="Y749" s="657"/>
      <c r="Z749" s="658"/>
      <c r="AA749" s="654" t="str">
        <f>IFERROR(IF(Y749="ー", "", ROUNDDOWN(Z749*VLOOKUP(N749,'【参考】数式用'!$AR$2:$AW$50,MATCH(Y749,'【参考】数式用'!$AT$4:$AW$4)+2,FALSE)*0.5, 0)), "")</f>
        <v/>
      </c>
      <c r="AB749" s="659"/>
      <c r="AC749" s="651" t="str">
        <f>IFERROR(IF(AG749&lt;&gt;"",Z749*VLOOKUP(N749,'【参考】数式用'!$AG$2:$AL$50,MATCH(Y749,'【参考】数式用'!$AI$4:$AL$4,0)+2,0), ""), "")</f>
        <v/>
      </c>
      <c r="AD749" s="56"/>
      <c r="AE749" s="660"/>
      <c r="AF749" s="661"/>
      <c r="AG749" s="618" t="str">
        <f>IFERROR(VLOOKUP(O749, '【参考】数式用'!$AY$5:$AY$13, 1, FALSE), "")</f>
        <v/>
      </c>
      <c r="AH749" s="619" t="str">
        <f>IFERROR(VLOOKUP(N749, '【参考】数式用'!$BA$2:$BB$50, 2, FALSE), "")</f>
        <v/>
      </c>
      <c r="AI749" s="620" t="str">
        <f t="shared" si="1"/>
        <v/>
      </c>
      <c r="AJ749" s="621" t="str">
        <f t="shared" si="2"/>
        <v/>
      </c>
      <c r="AK749" s="622"/>
      <c r="AL749" s="622"/>
      <c r="AM749" s="514"/>
      <c r="AN749" s="514"/>
      <c r="AO749" s="514"/>
      <c r="AP749" s="514"/>
      <c r="AQ749" s="514"/>
      <c r="AR749" s="514"/>
      <c r="AS749" s="514"/>
      <c r="AT749" s="514"/>
      <c r="AU749" s="2"/>
      <c r="AV749" s="2"/>
      <c r="AW749" s="2"/>
      <c r="AX749" s="2"/>
      <c r="AY749" s="2"/>
      <c r="AZ749" s="2"/>
    </row>
    <row r="750" ht="30.0" customHeight="1">
      <c r="A750" s="645">
        <v>737.0</v>
      </c>
      <c r="B750" s="646" t="str">
        <f>IF('基本情報入力シート'!C775="","",'基本情報入力シート'!C775)</f>
        <v/>
      </c>
      <c r="C750" s="40"/>
      <c r="D750" s="40"/>
      <c r="E750" s="40"/>
      <c r="F750" s="40"/>
      <c r="G750" s="40"/>
      <c r="H750" s="40"/>
      <c r="I750" s="56"/>
      <c r="J750" s="647" t="str">
        <f>IF('基本情報入力シート'!M775="","",'基本情報入力シート'!M775)</f>
        <v/>
      </c>
      <c r="K750" s="647" t="str">
        <f>IF('基本情報入力シート'!R775="","",'基本情報入力シート'!R775)</f>
        <v/>
      </c>
      <c r="L750" s="647" t="str">
        <f>IF('基本情報入力シート'!W775="","",'基本情報入力シート'!W775)</f>
        <v/>
      </c>
      <c r="M750" s="647" t="str">
        <f>IF('基本情報入力シート'!X775="","",'基本情報入力シート'!X775)</f>
        <v/>
      </c>
      <c r="N750" s="648" t="str">
        <f>IF('基本情報入力シート'!Y775="","",'基本情報入力シート'!Y775)</f>
        <v/>
      </c>
      <c r="O750" s="649"/>
      <c r="P750" s="650"/>
      <c r="Q750" s="651"/>
      <c r="R750" s="56"/>
      <c r="S750" s="652" t="str">
        <f>IFERROR(ROUNDDOWN(Q750*VLOOKUP(N750,'【参考】数式用'!$AR$2:$AW$50,MATCH(P750,'【参考】数式用'!$AT$4:$AW$4)+2,FALSE)*0.5, 0), "")</f>
        <v/>
      </c>
      <c r="T750" s="653"/>
      <c r="U750" s="654" t="str">
        <f>IFERROR(IF(AG750&lt;&gt;"",Q750*VLOOKUP(N750,'【参考】数式用'!$AG$2:$AL$50,MATCH(P750,'【参考】数式用'!$AI$4:$AL$4,0)+2,0), ""), "")</f>
        <v/>
      </c>
      <c r="V750" s="655"/>
      <c r="W750" s="656"/>
      <c r="X750" s="41"/>
      <c r="Y750" s="657"/>
      <c r="Z750" s="658"/>
      <c r="AA750" s="654" t="str">
        <f>IFERROR(IF(Y750="ー", "", ROUNDDOWN(Z750*VLOOKUP(N750,'【参考】数式用'!$AR$2:$AW$50,MATCH(Y750,'【参考】数式用'!$AT$4:$AW$4)+2,FALSE)*0.5, 0)), "")</f>
        <v/>
      </c>
      <c r="AB750" s="659"/>
      <c r="AC750" s="651" t="str">
        <f>IFERROR(IF(AG750&lt;&gt;"",Z750*VLOOKUP(N750,'【参考】数式用'!$AG$2:$AL$50,MATCH(Y750,'【参考】数式用'!$AI$4:$AL$4,0)+2,0), ""), "")</f>
        <v/>
      </c>
      <c r="AD750" s="56"/>
      <c r="AE750" s="660"/>
      <c r="AF750" s="661"/>
      <c r="AG750" s="618" t="str">
        <f>IFERROR(VLOOKUP(O750, '【参考】数式用'!$AY$5:$AY$13, 1, FALSE), "")</f>
        <v/>
      </c>
      <c r="AH750" s="619" t="str">
        <f>IFERROR(VLOOKUP(N750, '【参考】数式用'!$BA$2:$BB$50, 2, FALSE), "")</f>
        <v/>
      </c>
      <c r="AI750" s="620" t="str">
        <f t="shared" si="1"/>
        <v/>
      </c>
      <c r="AJ750" s="621" t="str">
        <f t="shared" si="2"/>
        <v/>
      </c>
      <c r="AK750" s="622"/>
      <c r="AL750" s="622"/>
      <c r="AM750" s="514"/>
      <c r="AN750" s="514"/>
      <c r="AO750" s="514"/>
      <c r="AP750" s="514"/>
      <c r="AQ750" s="514"/>
      <c r="AR750" s="514"/>
      <c r="AS750" s="514"/>
      <c r="AT750" s="514"/>
      <c r="AU750" s="2"/>
      <c r="AV750" s="2"/>
      <c r="AW750" s="2"/>
      <c r="AX750" s="2"/>
      <c r="AY750" s="2"/>
      <c r="AZ750" s="2"/>
    </row>
    <row r="751" ht="30.0" customHeight="1">
      <c r="A751" s="645">
        <v>738.0</v>
      </c>
      <c r="B751" s="646" t="str">
        <f>IF('基本情報入力シート'!C776="","",'基本情報入力シート'!C776)</f>
        <v/>
      </c>
      <c r="C751" s="40"/>
      <c r="D751" s="40"/>
      <c r="E751" s="40"/>
      <c r="F751" s="40"/>
      <c r="G751" s="40"/>
      <c r="H751" s="40"/>
      <c r="I751" s="56"/>
      <c r="J751" s="647" t="str">
        <f>IF('基本情報入力シート'!M776="","",'基本情報入力シート'!M776)</f>
        <v/>
      </c>
      <c r="K751" s="647" t="str">
        <f>IF('基本情報入力シート'!R776="","",'基本情報入力シート'!R776)</f>
        <v/>
      </c>
      <c r="L751" s="647" t="str">
        <f>IF('基本情報入力シート'!W776="","",'基本情報入力シート'!W776)</f>
        <v/>
      </c>
      <c r="M751" s="647" t="str">
        <f>IF('基本情報入力シート'!X776="","",'基本情報入力シート'!X776)</f>
        <v/>
      </c>
      <c r="N751" s="648" t="str">
        <f>IF('基本情報入力シート'!Y776="","",'基本情報入力シート'!Y776)</f>
        <v/>
      </c>
      <c r="O751" s="649"/>
      <c r="P751" s="650"/>
      <c r="Q751" s="651"/>
      <c r="R751" s="56"/>
      <c r="S751" s="652" t="str">
        <f>IFERROR(ROUNDDOWN(Q751*VLOOKUP(N751,'【参考】数式用'!$AR$2:$AW$50,MATCH(P751,'【参考】数式用'!$AT$4:$AW$4)+2,FALSE)*0.5, 0), "")</f>
        <v/>
      </c>
      <c r="T751" s="653"/>
      <c r="U751" s="654" t="str">
        <f>IFERROR(IF(AG751&lt;&gt;"",Q751*VLOOKUP(N751,'【参考】数式用'!$AG$2:$AL$50,MATCH(P751,'【参考】数式用'!$AI$4:$AL$4,0)+2,0), ""), "")</f>
        <v/>
      </c>
      <c r="V751" s="655"/>
      <c r="W751" s="656"/>
      <c r="X751" s="41"/>
      <c r="Y751" s="657"/>
      <c r="Z751" s="658"/>
      <c r="AA751" s="654" t="str">
        <f>IFERROR(IF(Y751="ー", "", ROUNDDOWN(Z751*VLOOKUP(N751,'【参考】数式用'!$AR$2:$AW$50,MATCH(Y751,'【参考】数式用'!$AT$4:$AW$4)+2,FALSE)*0.5, 0)), "")</f>
        <v/>
      </c>
      <c r="AB751" s="659"/>
      <c r="AC751" s="651" t="str">
        <f>IFERROR(IF(AG751&lt;&gt;"",Z751*VLOOKUP(N751,'【参考】数式用'!$AG$2:$AL$50,MATCH(Y751,'【参考】数式用'!$AI$4:$AL$4,0)+2,0), ""), "")</f>
        <v/>
      </c>
      <c r="AD751" s="56"/>
      <c r="AE751" s="660"/>
      <c r="AF751" s="661"/>
      <c r="AG751" s="618" t="str">
        <f>IFERROR(VLOOKUP(O751, '【参考】数式用'!$AY$5:$AY$13, 1, FALSE), "")</f>
        <v/>
      </c>
      <c r="AH751" s="619" t="str">
        <f>IFERROR(VLOOKUP(N751, '【参考】数式用'!$BA$2:$BB$50, 2, FALSE), "")</f>
        <v/>
      </c>
      <c r="AI751" s="620" t="str">
        <f t="shared" si="1"/>
        <v/>
      </c>
      <c r="AJ751" s="621" t="str">
        <f t="shared" si="2"/>
        <v/>
      </c>
      <c r="AK751" s="622"/>
      <c r="AL751" s="622"/>
      <c r="AM751" s="514"/>
      <c r="AN751" s="514"/>
      <c r="AO751" s="514"/>
      <c r="AP751" s="514"/>
      <c r="AQ751" s="514"/>
      <c r="AR751" s="514"/>
      <c r="AS751" s="514"/>
      <c r="AT751" s="514"/>
      <c r="AU751" s="2"/>
      <c r="AV751" s="2"/>
      <c r="AW751" s="2"/>
      <c r="AX751" s="2"/>
      <c r="AY751" s="2"/>
      <c r="AZ751" s="2"/>
    </row>
    <row r="752" ht="30.0" customHeight="1">
      <c r="A752" s="645">
        <v>739.0</v>
      </c>
      <c r="B752" s="646" t="str">
        <f>IF('基本情報入力シート'!C777="","",'基本情報入力シート'!C777)</f>
        <v/>
      </c>
      <c r="C752" s="40"/>
      <c r="D752" s="40"/>
      <c r="E752" s="40"/>
      <c r="F752" s="40"/>
      <c r="G752" s="40"/>
      <c r="H752" s="40"/>
      <c r="I752" s="56"/>
      <c r="J752" s="647" t="str">
        <f>IF('基本情報入力シート'!M777="","",'基本情報入力シート'!M777)</f>
        <v/>
      </c>
      <c r="K752" s="647" t="str">
        <f>IF('基本情報入力シート'!R777="","",'基本情報入力シート'!R777)</f>
        <v/>
      </c>
      <c r="L752" s="647" t="str">
        <f>IF('基本情報入力シート'!W777="","",'基本情報入力シート'!W777)</f>
        <v/>
      </c>
      <c r="M752" s="647" t="str">
        <f>IF('基本情報入力シート'!X777="","",'基本情報入力シート'!X777)</f>
        <v/>
      </c>
      <c r="N752" s="648" t="str">
        <f>IF('基本情報入力シート'!Y777="","",'基本情報入力シート'!Y777)</f>
        <v/>
      </c>
      <c r="O752" s="649"/>
      <c r="P752" s="650"/>
      <c r="Q752" s="651"/>
      <c r="R752" s="56"/>
      <c r="S752" s="652" t="str">
        <f>IFERROR(ROUNDDOWN(Q752*VLOOKUP(N752,'【参考】数式用'!$AR$2:$AW$50,MATCH(P752,'【参考】数式用'!$AT$4:$AW$4)+2,FALSE)*0.5, 0), "")</f>
        <v/>
      </c>
      <c r="T752" s="653"/>
      <c r="U752" s="654" t="str">
        <f>IFERROR(IF(AG752&lt;&gt;"",Q752*VLOOKUP(N752,'【参考】数式用'!$AG$2:$AL$50,MATCH(P752,'【参考】数式用'!$AI$4:$AL$4,0)+2,0), ""), "")</f>
        <v/>
      </c>
      <c r="V752" s="655"/>
      <c r="W752" s="656"/>
      <c r="X752" s="41"/>
      <c r="Y752" s="657"/>
      <c r="Z752" s="658"/>
      <c r="AA752" s="654" t="str">
        <f>IFERROR(IF(Y752="ー", "", ROUNDDOWN(Z752*VLOOKUP(N752,'【参考】数式用'!$AR$2:$AW$50,MATCH(Y752,'【参考】数式用'!$AT$4:$AW$4)+2,FALSE)*0.5, 0)), "")</f>
        <v/>
      </c>
      <c r="AB752" s="659"/>
      <c r="AC752" s="651" t="str">
        <f>IFERROR(IF(AG752&lt;&gt;"",Z752*VLOOKUP(N752,'【参考】数式用'!$AG$2:$AL$50,MATCH(Y752,'【参考】数式用'!$AI$4:$AL$4,0)+2,0), ""), "")</f>
        <v/>
      </c>
      <c r="AD752" s="56"/>
      <c r="AE752" s="660"/>
      <c r="AF752" s="661"/>
      <c r="AG752" s="618" t="str">
        <f>IFERROR(VLOOKUP(O752, '【参考】数式用'!$AY$5:$AY$13, 1, FALSE), "")</f>
        <v/>
      </c>
      <c r="AH752" s="619" t="str">
        <f>IFERROR(VLOOKUP(N752, '【参考】数式用'!$BA$2:$BB$50, 2, FALSE), "")</f>
        <v/>
      </c>
      <c r="AI752" s="620" t="str">
        <f t="shared" si="1"/>
        <v/>
      </c>
      <c r="AJ752" s="621" t="str">
        <f t="shared" si="2"/>
        <v/>
      </c>
      <c r="AK752" s="622"/>
      <c r="AL752" s="622"/>
      <c r="AM752" s="514"/>
      <c r="AN752" s="514"/>
      <c r="AO752" s="514"/>
      <c r="AP752" s="514"/>
      <c r="AQ752" s="514"/>
      <c r="AR752" s="514"/>
      <c r="AS752" s="514"/>
      <c r="AT752" s="514"/>
      <c r="AU752" s="2"/>
      <c r="AV752" s="2"/>
      <c r="AW752" s="2"/>
      <c r="AX752" s="2"/>
      <c r="AY752" s="2"/>
      <c r="AZ752" s="2"/>
    </row>
    <row r="753" ht="30.0" customHeight="1">
      <c r="A753" s="645">
        <v>740.0</v>
      </c>
      <c r="B753" s="646" t="str">
        <f>IF('基本情報入力シート'!C778="","",'基本情報入力シート'!C778)</f>
        <v/>
      </c>
      <c r="C753" s="40"/>
      <c r="D753" s="40"/>
      <c r="E753" s="40"/>
      <c r="F753" s="40"/>
      <c r="G753" s="40"/>
      <c r="H753" s="40"/>
      <c r="I753" s="56"/>
      <c r="J753" s="647" t="str">
        <f>IF('基本情報入力シート'!M778="","",'基本情報入力シート'!M778)</f>
        <v/>
      </c>
      <c r="K753" s="647" t="str">
        <f>IF('基本情報入力シート'!R778="","",'基本情報入力シート'!R778)</f>
        <v/>
      </c>
      <c r="L753" s="647" t="str">
        <f>IF('基本情報入力シート'!W778="","",'基本情報入力シート'!W778)</f>
        <v/>
      </c>
      <c r="M753" s="647" t="str">
        <f>IF('基本情報入力シート'!X778="","",'基本情報入力シート'!X778)</f>
        <v/>
      </c>
      <c r="N753" s="648" t="str">
        <f>IF('基本情報入力シート'!Y778="","",'基本情報入力シート'!Y778)</f>
        <v/>
      </c>
      <c r="O753" s="649"/>
      <c r="P753" s="650"/>
      <c r="Q753" s="651"/>
      <c r="R753" s="56"/>
      <c r="S753" s="652" t="str">
        <f>IFERROR(ROUNDDOWN(Q753*VLOOKUP(N753,'【参考】数式用'!$AR$2:$AW$50,MATCH(P753,'【参考】数式用'!$AT$4:$AW$4)+2,FALSE)*0.5, 0), "")</f>
        <v/>
      </c>
      <c r="T753" s="653"/>
      <c r="U753" s="654" t="str">
        <f>IFERROR(IF(AG753&lt;&gt;"",Q753*VLOOKUP(N753,'【参考】数式用'!$AG$2:$AL$50,MATCH(P753,'【参考】数式用'!$AI$4:$AL$4,0)+2,0), ""), "")</f>
        <v/>
      </c>
      <c r="V753" s="655"/>
      <c r="W753" s="656"/>
      <c r="X753" s="41"/>
      <c r="Y753" s="657"/>
      <c r="Z753" s="658"/>
      <c r="AA753" s="654" t="str">
        <f>IFERROR(IF(Y753="ー", "", ROUNDDOWN(Z753*VLOOKUP(N753,'【参考】数式用'!$AR$2:$AW$50,MATCH(Y753,'【参考】数式用'!$AT$4:$AW$4)+2,FALSE)*0.5, 0)), "")</f>
        <v/>
      </c>
      <c r="AB753" s="659"/>
      <c r="AC753" s="651" t="str">
        <f>IFERROR(IF(AG753&lt;&gt;"",Z753*VLOOKUP(N753,'【参考】数式用'!$AG$2:$AL$50,MATCH(Y753,'【参考】数式用'!$AI$4:$AL$4,0)+2,0), ""), "")</f>
        <v/>
      </c>
      <c r="AD753" s="56"/>
      <c r="AE753" s="660"/>
      <c r="AF753" s="661"/>
      <c r="AG753" s="618" t="str">
        <f>IFERROR(VLOOKUP(O753, '【参考】数式用'!$AY$5:$AY$13, 1, FALSE), "")</f>
        <v/>
      </c>
      <c r="AH753" s="619" t="str">
        <f>IFERROR(VLOOKUP(N753, '【参考】数式用'!$BA$2:$BB$50, 2, FALSE), "")</f>
        <v/>
      </c>
      <c r="AI753" s="620" t="str">
        <f t="shared" si="1"/>
        <v/>
      </c>
      <c r="AJ753" s="621" t="str">
        <f t="shared" si="2"/>
        <v/>
      </c>
      <c r="AK753" s="622"/>
      <c r="AL753" s="622"/>
      <c r="AM753" s="514"/>
      <c r="AN753" s="514"/>
      <c r="AO753" s="514"/>
      <c r="AP753" s="514"/>
      <c r="AQ753" s="514"/>
      <c r="AR753" s="514"/>
      <c r="AS753" s="514"/>
      <c r="AT753" s="514"/>
      <c r="AU753" s="2"/>
      <c r="AV753" s="2"/>
      <c r="AW753" s="2"/>
      <c r="AX753" s="2"/>
      <c r="AY753" s="2"/>
      <c r="AZ753" s="2"/>
    </row>
    <row r="754" ht="30.0" customHeight="1">
      <c r="A754" s="645">
        <v>741.0</v>
      </c>
      <c r="B754" s="646" t="str">
        <f>IF('基本情報入力シート'!C779="","",'基本情報入力シート'!C779)</f>
        <v/>
      </c>
      <c r="C754" s="40"/>
      <c r="D754" s="40"/>
      <c r="E754" s="40"/>
      <c r="F754" s="40"/>
      <c r="G754" s="40"/>
      <c r="H754" s="40"/>
      <c r="I754" s="56"/>
      <c r="J754" s="647" t="str">
        <f>IF('基本情報入力シート'!M779="","",'基本情報入力シート'!M779)</f>
        <v/>
      </c>
      <c r="K754" s="647" t="str">
        <f>IF('基本情報入力シート'!R779="","",'基本情報入力シート'!R779)</f>
        <v/>
      </c>
      <c r="L754" s="647" t="str">
        <f>IF('基本情報入力シート'!W779="","",'基本情報入力シート'!W779)</f>
        <v/>
      </c>
      <c r="M754" s="647" t="str">
        <f>IF('基本情報入力シート'!X779="","",'基本情報入力シート'!X779)</f>
        <v/>
      </c>
      <c r="N754" s="648" t="str">
        <f>IF('基本情報入力シート'!Y779="","",'基本情報入力シート'!Y779)</f>
        <v/>
      </c>
      <c r="O754" s="649"/>
      <c r="P754" s="650"/>
      <c r="Q754" s="651"/>
      <c r="R754" s="56"/>
      <c r="S754" s="652" t="str">
        <f>IFERROR(ROUNDDOWN(Q754*VLOOKUP(N754,'【参考】数式用'!$AR$2:$AW$50,MATCH(P754,'【参考】数式用'!$AT$4:$AW$4)+2,FALSE)*0.5, 0), "")</f>
        <v/>
      </c>
      <c r="T754" s="653"/>
      <c r="U754" s="654" t="str">
        <f>IFERROR(IF(AG754&lt;&gt;"",Q754*VLOOKUP(N754,'【参考】数式用'!$AG$2:$AL$50,MATCH(P754,'【参考】数式用'!$AI$4:$AL$4,0)+2,0), ""), "")</f>
        <v/>
      </c>
      <c r="V754" s="655"/>
      <c r="W754" s="656"/>
      <c r="X754" s="41"/>
      <c r="Y754" s="657"/>
      <c r="Z754" s="658"/>
      <c r="AA754" s="654" t="str">
        <f>IFERROR(IF(Y754="ー", "", ROUNDDOWN(Z754*VLOOKUP(N754,'【参考】数式用'!$AR$2:$AW$50,MATCH(Y754,'【参考】数式用'!$AT$4:$AW$4)+2,FALSE)*0.5, 0)), "")</f>
        <v/>
      </c>
      <c r="AB754" s="659"/>
      <c r="AC754" s="651" t="str">
        <f>IFERROR(IF(AG754&lt;&gt;"",Z754*VLOOKUP(N754,'【参考】数式用'!$AG$2:$AL$50,MATCH(Y754,'【参考】数式用'!$AI$4:$AL$4,0)+2,0), ""), "")</f>
        <v/>
      </c>
      <c r="AD754" s="56"/>
      <c r="AE754" s="660"/>
      <c r="AF754" s="661"/>
      <c r="AG754" s="618" t="str">
        <f>IFERROR(VLOOKUP(O754, '【参考】数式用'!$AY$5:$AY$13, 1, FALSE), "")</f>
        <v/>
      </c>
      <c r="AH754" s="619" t="str">
        <f>IFERROR(VLOOKUP(N754, '【参考】数式用'!$BA$2:$BB$50, 2, FALSE), "")</f>
        <v/>
      </c>
      <c r="AI754" s="620" t="str">
        <f t="shared" si="1"/>
        <v/>
      </c>
      <c r="AJ754" s="621" t="str">
        <f t="shared" si="2"/>
        <v/>
      </c>
      <c r="AK754" s="622"/>
      <c r="AL754" s="622"/>
      <c r="AM754" s="514"/>
      <c r="AN754" s="514"/>
      <c r="AO754" s="514"/>
      <c r="AP754" s="514"/>
      <c r="AQ754" s="514"/>
      <c r="AR754" s="514"/>
      <c r="AS754" s="514"/>
      <c r="AT754" s="514"/>
      <c r="AU754" s="2"/>
      <c r="AV754" s="2"/>
      <c r="AW754" s="2"/>
      <c r="AX754" s="2"/>
      <c r="AY754" s="2"/>
      <c r="AZ754" s="2"/>
    </row>
    <row r="755" ht="30.0" customHeight="1">
      <c r="A755" s="645">
        <v>742.0</v>
      </c>
      <c r="B755" s="646" t="str">
        <f>IF('基本情報入力シート'!C780="","",'基本情報入力シート'!C780)</f>
        <v/>
      </c>
      <c r="C755" s="40"/>
      <c r="D755" s="40"/>
      <c r="E755" s="40"/>
      <c r="F755" s="40"/>
      <c r="G755" s="40"/>
      <c r="H755" s="40"/>
      <c r="I755" s="56"/>
      <c r="J755" s="647" t="str">
        <f>IF('基本情報入力シート'!M780="","",'基本情報入力シート'!M780)</f>
        <v/>
      </c>
      <c r="K755" s="647" t="str">
        <f>IF('基本情報入力シート'!R780="","",'基本情報入力シート'!R780)</f>
        <v/>
      </c>
      <c r="L755" s="647" t="str">
        <f>IF('基本情報入力シート'!W780="","",'基本情報入力シート'!W780)</f>
        <v/>
      </c>
      <c r="M755" s="647" t="str">
        <f>IF('基本情報入力シート'!X780="","",'基本情報入力シート'!X780)</f>
        <v/>
      </c>
      <c r="N755" s="648" t="str">
        <f>IF('基本情報入力シート'!Y780="","",'基本情報入力シート'!Y780)</f>
        <v/>
      </c>
      <c r="O755" s="649"/>
      <c r="P755" s="650"/>
      <c r="Q755" s="651"/>
      <c r="R755" s="56"/>
      <c r="S755" s="652" t="str">
        <f>IFERROR(ROUNDDOWN(Q755*VLOOKUP(N755,'【参考】数式用'!$AR$2:$AW$50,MATCH(P755,'【参考】数式用'!$AT$4:$AW$4)+2,FALSE)*0.5, 0), "")</f>
        <v/>
      </c>
      <c r="T755" s="653"/>
      <c r="U755" s="654" t="str">
        <f>IFERROR(IF(AG755&lt;&gt;"",Q755*VLOOKUP(N755,'【参考】数式用'!$AG$2:$AL$50,MATCH(P755,'【参考】数式用'!$AI$4:$AL$4,0)+2,0), ""), "")</f>
        <v/>
      </c>
      <c r="V755" s="655"/>
      <c r="W755" s="656"/>
      <c r="X755" s="41"/>
      <c r="Y755" s="657"/>
      <c r="Z755" s="658"/>
      <c r="AA755" s="654" t="str">
        <f>IFERROR(IF(Y755="ー", "", ROUNDDOWN(Z755*VLOOKUP(N755,'【参考】数式用'!$AR$2:$AW$50,MATCH(Y755,'【参考】数式用'!$AT$4:$AW$4)+2,FALSE)*0.5, 0)), "")</f>
        <v/>
      </c>
      <c r="AB755" s="659"/>
      <c r="AC755" s="651" t="str">
        <f>IFERROR(IF(AG755&lt;&gt;"",Z755*VLOOKUP(N755,'【参考】数式用'!$AG$2:$AL$50,MATCH(Y755,'【参考】数式用'!$AI$4:$AL$4,0)+2,0), ""), "")</f>
        <v/>
      </c>
      <c r="AD755" s="56"/>
      <c r="AE755" s="660"/>
      <c r="AF755" s="661"/>
      <c r="AG755" s="618" t="str">
        <f>IFERROR(VLOOKUP(O755, '【参考】数式用'!$AY$5:$AY$13, 1, FALSE), "")</f>
        <v/>
      </c>
      <c r="AH755" s="619" t="str">
        <f>IFERROR(VLOOKUP(N755, '【参考】数式用'!$BA$2:$BB$50, 2, FALSE), "")</f>
        <v/>
      </c>
      <c r="AI755" s="620" t="str">
        <f t="shared" si="1"/>
        <v/>
      </c>
      <c r="AJ755" s="621" t="str">
        <f t="shared" si="2"/>
        <v/>
      </c>
      <c r="AK755" s="622"/>
      <c r="AL755" s="622"/>
      <c r="AM755" s="514"/>
      <c r="AN755" s="514"/>
      <c r="AO755" s="514"/>
      <c r="AP755" s="514"/>
      <c r="AQ755" s="514"/>
      <c r="AR755" s="514"/>
      <c r="AS755" s="514"/>
      <c r="AT755" s="514"/>
      <c r="AU755" s="2"/>
      <c r="AV755" s="2"/>
      <c r="AW755" s="2"/>
      <c r="AX755" s="2"/>
      <c r="AY755" s="2"/>
      <c r="AZ755" s="2"/>
    </row>
    <row r="756" ht="30.0" customHeight="1">
      <c r="A756" s="645">
        <v>743.0</v>
      </c>
      <c r="B756" s="646" t="str">
        <f>IF('基本情報入力シート'!C781="","",'基本情報入力シート'!C781)</f>
        <v/>
      </c>
      <c r="C756" s="40"/>
      <c r="D756" s="40"/>
      <c r="E756" s="40"/>
      <c r="F756" s="40"/>
      <c r="G756" s="40"/>
      <c r="H756" s="40"/>
      <c r="I756" s="56"/>
      <c r="J756" s="647" t="str">
        <f>IF('基本情報入力シート'!M781="","",'基本情報入力シート'!M781)</f>
        <v/>
      </c>
      <c r="K756" s="647" t="str">
        <f>IF('基本情報入力シート'!R781="","",'基本情報入力シート'!R781)</f>
        <v/>
      </c>
      <c r="L756" s="647" t="str">
        <f>IF('基本情報入力シート'!W781="","",'基本情報入力シート'!W781)</f>
        <v/>
      </c>
      <c r="M756" s="647" t="str">
        <f>IF('基本情報入力シート'!X781="","",'基本情報入力シート'!X781)</f>
        <v/>
      </c>
      <c r="N756" s="648" t="str">
        <f>IF('基本情報入力シート'!Y781="","",'基本情報入力シート'!Y781)</f>
        <v/>
      </c>
      <c r="O756" s="649"/>
      <c r="P756" s="650"/>
      <c r="Q756" s="651"/>
      <c r="R756" s="56"/>
      <c r="S756" s="652" t="str">
        <f>IFERROR(ROUNDDOWN(Q756*VLOOKUP(N756,'【参考】数式用'!$AR$2:$AW$50,MATCH(P756,'【参考】数式用'!$AT$4:$AW$4)+2,FALSE)*0.5, 0), "")</f>
        <v/>
      </c>
      <c r="T756" s="653"/>
      <c r="U756" s="654" t="str">
        <f>IFERROR(IF(AG756&lt;&gt;"",Q756*VLOOKUP(N756,'【参考】数式用'!$AG$2:$AL$50,MATCH(P756,'【参考】数式用'!$AI$4:$AL$4,0)+2,0), ""), "")</f>
        <v/>
      </c>
      <c r="V756" s="655"/>
      <c r="W756" s="656"/>
      <c r="X756" s="41"/>
      <c r="Y756" s="657"/>
      <c r="Z756" s="658"/>
      <c r="AA756" s="654" t="str">
        <f>IFERROR(IF(Y756="ー", "", ROUNDDOWN(Z756*VLOOKUP(N756,'【参考】数式用'!$AR$2:$AW$50,MATCH(Y756,'【参考】数式用'!$AT$4:$AW$4)+2,FALSE)*0.5, 0)), "")</f>
        <v/>
      </c>
      <c r="AB756" s="659"/>
      <c r="AC756" s="651" t="str">
        <f>IFERROR(IF(AG756&lt;&gt;"",Z756*VLOOKUP(N756,'【参考】数式用'!$AG$2:$AL$50,MATCH(Y756,'【参考】数式用'!$AI$4:$AL$4,0)+2,0), ""), "")</f>
        <v/>
      </c>
      <c r="AD756" s="56"/>
      <c r="AE756" s="660"/>
      <c r="AF756" s="661"/>
      <c r="AG756" s="618" t="str">
        <f>IFERROR(VLOOKUP(O756, '【参考】数式用'!$AY$5:$AY$13, 1, FALSE), "")</f>
        <v/>
      </c>
      <c r="AH756" s="619" t="str">
        <f>IFERROR(VLOOKUP(N756, '【参考】数式用'!$BA$2:$BB$50, 2, FALSE), "")</f>
        <v/>
      </c>
      <c r="AI756" s="620" t="str">
        <f t="shared" si="1"/>
        <v/>
      </c>
      <c r="AJ756" s="621" t="str">
        <f t="shared" si="2"/>
        <v/>
      </c>
      <c r="AK756" s="622"/>
      <c r="AL756" s="622"/>
      <c r="AM756" s="514"/>
      <c r="AN756" s="514"/>
      <c r="AO756" s="514"/>
      <c r="AP756" s="514"/>
      <c r="AQ756" s="514"/>
      <c r="AR756" s="514"/>
      <c r="AS756" s="514"/>
      <c r="AT756" s="514"/>
      <c r="AU756" s="2"/>
      <c r="AV756" s="2"/>
      <c r="AW756" s="2"/>
      <c r="AX756" s="2"/>
      <c r="AY756" s="2"/>
      <c r="AZ756" s="2"/>
    </row>
    <row r="757" ht="30.0" customHeight="1">
      <c r="A757" s="645">
        <v>744.0</v>
      </c>
      <c r="B757" s="646" t="str">
        <f>IF('基本情報入力シート'!C782="","",'基本情報入力シート'!C782)</f>
        <v/>
      </c>
      <c r="C757" s="40"/>
      <c r="D757" s="40"/>
      <c r="E757" s="40"/>
      <c r="F757" s="40"/>
      <c r="G757" s="40"/>
      <c r="H757" s="40"/>
      <c r="I757" s="56"/>
      <c r="J757" s="647" t="str">
        <f>IF('基本情報入力シート'!M782="","",'基本情報入力シート'!M782)</f>
        <v/>
      </c>
      <c r="K757" s="647" t="str">
        <f>IF('基本情報入力シート'!R782="","",'基本情報入力シート'!R782)</f>
        <v/>
      </c>
      <c r="L757" s="647" t="str">
        <f>IF('基本情報入力シート'!W782="","",'基本情報入力シート'!W782)</f>
        <v/>
      </c>
      <c r="M757" s="647" t="str">
        <f>IF('基本情報入力シート'!X782="","",'基本情報入力シート'!X782)</f>
        <v/>
      </c>
      <c r="N757" s="648" t="str">
        <f>IF('基本情報入力シート'!Y782="","",'基本情報入力シート'!Y782)</f>
        <v/>
      </c>
      <c r="O757" s="649"/>
      <c r="P757" s="650"/>
      <c r="Q757" s="651"/>
      <c r="R757" s="56"/>
      <c r="S757" s="652" t="str">
        <f>IFERROR(ROUNDDOWN(Q757*VLOOKUP(N757,'【参考】数式用'!$AR$2:$AW$50,MATCH(P757,'【参考】数式用'!$AT$4:$AW$4)+2,FALSE)*0.5, 0), "")</f>
        <v/>
      </c>
      <c r="T757" s="653"/>
      <c r="U757" s="654" t="str">
        <f>IFERROR(IF(AG757&lt;&gt;"",Q757*VLOOKUP(N757,'【参考】数式用'!$AG$2:$AL$50,MATCH(P757,'【参考】数式用'!$AI$4:$AL$4,0)+2,0), ""), "")</f>
        <v/>
      </c>
      <c r="V757" s="655"/>
      <c r="W757" s="656"/>
      <c r="X757" s="41"/>
      <c r="Y757" s="657"/>
      <c r="Z757" s="658"/>
      <c r="AA757" s="654" t="str">
        <f>IFERROR(IF(Y757="ー", "", ROUNDDOWN(Z757*VLOOKUP(N757,'【参考】数式用'!$AR$2:$AW$50,MATCH(Y757,'【参考】数式用'!$AT$4:$AW$4)+2,FALSE)*0.5, 0)), "")</f>
        <v/>
      </c>
      <c r="AB757" s="659"/>
      <c r="AC757" s="651" t="str">
        <f>IFERROR(IF(AG757&lt;&gt;"",Z757*VLOOKUP(N757,'【参考】数式用'!$AG$2:$AL$50,MATCH(Y757,'【参考】数式用'!$AI$4:$AL$4,0)+2,0), ""), "")</f>
        <v/>
      </c>
      <c r="AD757" s="56"/>
      <c r="AE757" s="660"/>
      <c r="AF757" s="661"/>
      <c r="AG757" s="618" t="str">
        <f>IFERROR(VLOOKUP(O757, '【参考】数式用'!$AY$5:$AY$13, 1, FALSE), "")</f>
        <v/>
      </c>
      <c r="AH757" s="619" t="str">
        <f>IFERROR(VLOOKUP(N757, '【参考】数式用'!$BA$2:$BB$50, 2, FALSE), "")</f>
        <v/>
      </c>
      <c r="AI757" s="620" t="str">
        <f t="shared" si="1"/>
        <v/>
      </c>
      <c r="AJ757" s="621" t="str">
        <f t="shared" si="2"/>
        <v/>
      </c>
      <c r="AK757" s="622"/>
      <c r="AL757" s="622"/>
      <c r="AM757" s="514"/>
      <c r="AN757" s="514"/>
      <c r="AO757" s="514"/>
      <c r="AP757" s="514"/>
      <c r="AQ757" s="514"/>
      <c r="AR757" s="514"/>
      <c r="AS757" s="514"/>
      <c r="AT757" s="514"/>
      <c r="AU757" s="2"/>
      <c r="AV757" s="2"/>
      <c r="AW757" s="2"/>
      <c r="AX757" s="2"/>
      <c r="AY757" s="2"/>
      <c r="AZ757" s="2"/>
    </row>
    <row r="758" ht="30.0" customHeight="1">
      <c r="A758" s="645">
        <v>745.0</v>
      </c>
      <c r="B758" s="646" t="str">
        <f>IF('基本情報入力シート'!C783="","",'基本情報入力シート'!C783)</f>
        <v/>
      </c>
      <c r="C758" s="40"/>
      <c r="D758" s="40"/>
      <c r="E758" s="40"/>
      <c r="F758" s="40"/>
      <c r="G758" s="40"/>
      <c r="H758" s="40"/>
      <c r="I758" s="56"/>
      <c r="J758" s="647" t="str">
        <f>IF('基本情報入力シート'!M783="","",'基本情報入力シート'!M783)</f>
        <v/>
      </c>
      <c r="K758" s="647" t="str">
        <f>IF('基本情報入力シート'!R783="","",'基本情報入力シート'!R783)</f>
        <v/>
      </c>
      <c r="L758" s="647" t="str">
        <f>IF('基本情報入力シート'!W783="","",'基本情報入力シート'!W783)</f>
        <v/>
      </c>
      <c r="M758" s="647" t="str">
        <f>IF('基本情報入力シート'!X783="","",'基本情報入力シート'!X783)</f>
        <v/>
      </c>
      <c r="N758" s="648" t="str">
        <f>IF('基本情報入力シート'!Y783="","",'基本情報入力シート'!Y783)</f>
        <v/>
      </c>
      <c r="O758" s="649"/>
      <c r="P758" s="650"/>
      <c r="Q758" s="651"/>
      <c r="R758" s="56"/>
      <c r="S758" s="652" t="str">
        <f>IFERROR(ROUNDDOWN(Q758*VLOOKUP(N758,'【参考】数式用'!$AR$2:$AW$50,MATCH(P758,'【参考】数式用'!$AT$4:$AW$4)+2,FALSE)*0.5, 0), "")</f>
        <v/>
      </c>
      <c r="T758" s="653"/>
      <c r="U758" s="654" t="str">
        <f>IFERROR(IF(AG758&lt;&gt;"",Q758*VLOOKUP(N758,'【参考】数式用'!$AG$2:$AL$50,MATCH(P758,'【参考】数式用'!$AI$4:$AL$4,0)+2,0), ""), "")</f>
        <v/>
      </c>
      <c r="V758" s="655"/>
      <c r="W758" s="656"/>
      <c r="X758" s="41"/>
      <c r="Y758" s="657"/>
      <c r="Z758" s="658"/>
      <c r="AA758" s="654" t="str">
        <f>IFERROR(IF(Y758="ー", "", ROUNDDOWN(Z758*VLOOKUP(N758,'【参考】数式用'!$AR$2:$AW$50,MATCH(Y758,'【参考】数式用'!$AT$4:$AW$4)+2,FALSE)*0.5, 0)), "")</f>
        <v/>
      </c>
      <c r="AB758" s="659"/>
      <c r="AC758" s="651" t="str">
        <f>IFERROR(IF(AG758&lt;&gt;"",Z758*VLOOKUP(N758,'【参考】数式用'!$AG$2:$AL$50,MATCH(Y758,'【参考】数式用'!$AI$4:$AL$4,0)+2,0), ""), "")</f>
        <v/>
      </c>
      <c r="AD758" s="56"/>
      <c r="AE758" s="660"/>
      <c r="AF758" s="661"/>
      <c r="AG758" s="618" t="str">
        <f>IFERROR(VLOOKUP(O758, '【参考】数式用'!$AY$5:$AY$13, 1, FALSE), "")</f>
        <v/>
      </c>
      <c r="AH758" s="619" t="str">
        <f>IFERROR(VLOOKUP(N758, '【参考】数式用'!$BA$2:$BB$50, 2, FALSE), "")</f>
        <v/>
      </c>
      <c r="AI758" s="620" t="str">
        <f t="shared" si="1"/>
        <v/>
      </c>
      <c r="AJ758" s="621" t="str">
        <f t="shared" si="2"/>
        <v/>
      </c>
      <c r="AK758" s="622"/>
      <c r="AL758" s="622"/>
      <c r="AM758" s="514"/>
      <c r="AN758" s="514"/>
      <c r="AO758" s="514"/>
      <c r="AP758" s="514"/>
      <c r="AQ758" s="514"/>
      <c r="AR758" s="514"/>
      <c r="AS758" s="514"/>
      <c r="AT758" s="514"/>
      <c r="AU758" s="2"/>
      <c r="AV758" s="2"/>
      <c r="AW758" s="2"/>
      <c r="AX758" s="2"/>
      <c r="AY758" s="2"/>
      <c r="AZ758" s="2"/>
    </row>
    <row r="759" ht="30.0" customHeight="1">
      <c r="A759" s="645">
        <v>746.0</v>
      </c>
      <c r="B759" s="646" t="str">
        <f>IF('基本情報入力シート'!C784="","",'基本情報入力シート'!C784)</f>
        <v/>
      </c>
      <c r="C759" s="40"/>
      <c r="D759" s="40"/>
      <c r="E759" s="40"/>
      <c r="F759" s="40"/>
      <c r="G759" s="40"/>
      <c r="H759" s="40"/>
      <c r="I759" s="56"/>
      <c r="J759" s="647" t="str">
        <f>IF('基本情報入力シート'!M784="","",'基本情報入力シート'!M784)</f>
        <v/>
      </c>
      <c r="K759" s="647" t="str">
        <f>IF('基本情報入力シート'!R784="","",'基本情報入力シート'!R784)</f>
        <v/>
      </c>
      <c r="L759" s="647" t="str">
        <f>IF('基本情報入力シート'!W784="","",'基本情報入力シート'!W784)</f>
        <v/>
      </c>
      <c r="M759" s="647" t="str">
        <f>IF('基本情報入力シート'!X784="","",'基本情報入力シート'!X784)</f>
        <v/>
      </c>
      <c r="N759" s="648" t="str">
        <f>IF('基本情報入力シート'!Y784="","",'基本情報入力シート'!Y784)</f>
        <v/>
      </c>
      <c r="O759" s="649"/>
      <c r="P759" s="650"/>
      <c r="Q759" s="651"/>
      <c r="R759" s="56"/>
      <c r="S759" s="652" t="str">
        <f>IFERROR(ROUNDDOWN(Q759*VLOOKUP(N759,'【参考】数式用'!$AR$2:$AW$50,MATCH(P759,'【参考】数式用'!$AT$4:$AW$4)+2,FALSE)*0.5, 0), "")</f>
        <v/>
      </c>
      <c r="T759" s="653"/>
      <c r="U759" s="654" t="str">
        <f>IFERROR(IF(AG759&lt;&gt;"",Q759*VLOOKUP(N759,'【参考】数式用'!$AG$2:$AL$50,MATCH(P759,'【参考】数式用'!$AI$4:$AL$4,0)+2,0), ""), "")</f>
        <v/>
      </c>
      <c r="V759" s="655"/>
      <c r="W759" s="656"/>
      <c r="X759" s="41"/>
      <c r="Y759" s="657"/>
      <c r="Z759" s="658"/>
      <c r="AA759" s="654" t="str">
        <f>IFERROR(IF(Y759="ー", "", ROUNDDOWN(Z759*VLOOKUP(N759,'【参考】数式用'!$AR$2:$AW$50,MATCH(Y759,'【参考】数式用'!$AT$4:$AW$4)+2,FALSE)*0.5, 0)), "")</f>
        <v/>
      </c>
      <c r="AB759" s="659"/>
      <c r="AC759" s="651" t="str">
        <f>IFERROR(IF(AG759&lt;&gt;"",Z759*VLOOKUP(N759,'【参考】数式用'!$AG$2:$AL$50,MATCH(Y759,'【参考】数式用'!$AI$4:$AL$4,0)+2,0), ""), "")</f>
        <v/>
      </c>
      <c r="AD759" s="56"/>
      <c r="AE759" s="660"/>
      <c r="AF759" s="661"/>
      <c r="AG759" s="618" t="str">
        <f>IFERROR(VLOOKUP(O759, '【参考】数式用'!$AY$5:$AY$13, 1, FALSE), "")</f>
        <v/>
      </c>
      <c r="AH759" s="619" t="str">
        <f>IFERROR(VLOOKUP(N759, '【参考】数式用'!$BA$2:$BB$50, 2, FALSE), "")</f>
        <v/>
      </c>
      <c r="AI759" s="620" t="str">
        <f t="shared" si="1"/>
        <v/>
      </c>
      <c r="AJ759" s="621" t="str">
        <f t="shared" si="2"/>
        <v/>
      </c>
      <c r="AK759" s="622"/>
      <c r="AL759" s="622"/>
      <c r="AM759" s="514"/>
      <c r="AN759" s="514"/>
      <c r="AO759" s="514"/>
      <c r="AP759" s="514"/>
      <c r="AQ759" s="514"/>
      <c r="AR759" s="514"/>
      <c r="AS759" s="514"/>
      <c r="AT759" s="514"/>
      <c r="AU759" s="2"/>
      <c r="AV759" s="2"/>
      <c r="AW759" s="2"/>
      <c r="AX759" s="2"/>
      <c r="AY759" s="2"/>
      <c r="AZ759" s="2"/>
    </row>
    <row r="760" ht="30.0" customHeight="1">
      <c r="A760" s="645">
        <v>747.0</v>
      </c>
      <c r="B760" s="646" t="str">
        <f>IF('基本情報入力シート'!C785="","",'基本情報入力シート'!C785)</f>
        <v/>
      </c>
      <c r="C760" s="40"/>
      <c r="D760" s="40"/>
      <c r="E760" s="40"/>
      <c r="F760" s="40"/>
      <c r="G760" s="40"/>
      <c r="H760" s="40"/>
      <c r="I760" s="56"/>
      <c r="J760" s="647" t="str">
        <f>IF('基本情報入力シート'!M785="","",'基本情報入力シート'!M785)</f>
        <v/>
      </c>
      <c r="K760" s="647" t="str">
        <f>IF('基本情報入力シート'!R785="","",'基本情報入力シート'!R785)</f>
        <v/>
      </c>
      <c r="L760" s="647" t="str">
        <f>IF('基本情報入力シート'!W785="","",'基本情報入力シート'!W785)</f>
        <v/>
      </c>
      <c r="M760" s="647" t="str">
        <f>IF('基本情報入力シート'!X785="","",'基本情報入力シート'!X785)</f>
        <v/>
      </c>
      <c r="N760" s="648" t="str">
        <f>IF('基本情報入力シート'!Y785="","",'基本情報入力シート'!Y785)</f>
        <v/>
      </c>
      <c r="O760" s="649"/>
      <c r="P760" s="650"/>
      <c r="Q760" s="651"/>
      <c r="R760" s="56"/>
      <c r="S760" s="652" t="str">
        <f>IFERROR(ROUNDDOWN(Q760*VLOOKUP(N760,'【参考】数式用'!$AR$2:$AW$50,MATCH(P760,'【参考】数式用'!$AT$4:$AW$4)+2,FALSE)*0.5, 0), "")</f>
        <v/>
      </c>
      <c r="T760" s="653"/>
      <c r="U760" s="654" t="str">
        <f>IFERROR(IF(AG760&lt;&gt;"",Q760*VLOOKUP(N760,'【参考】数式用'!$AG$2:$AL$50,MATCH(P760,'【参考】数式用'!$AI$4:$AL$4,0)+2,0), ""), "")</f>
        <v/>
      </c>
      <c r="V760" s="655"/>
      <c r="W760" s="656"/>
      <c r="X760" s="41"/>
      <c r="Y760" s="657"/>
      <c r="Z760" s="658"/>
      <c r="AA760" s="654" t="str">
        <f>IFERROR(IF(Y760="ー", "", ROUNDDOWN(Z760*VLOOKUP(N760,'【参考】数式用'!$AR$2:$AW$50,MATCH(Y760,'【参考】数式用'!$AT$4:$AW$4)+2,FALSE)*0.5, 0)), "")</f>
        <v/>
      </c>
      <c r="AB760" s="659"/>
      <c r="AC760" s="651" t="str">
        <f>IFERROR(IF(AG760&lt;&gt;"",Z760*VLOOKUP(N760,'【参考】数式用'!$AG$2:$AL$50,MATCH(Y760,'【参考】数式用'!$AI$4:$AL$4,0)+2,0), ""), "")</f>
        <v/>
      </c>
      <c r="AD760" s="56"/>
      <c r="AE760" s="660"/>
      <c r="AF760" s="661"/>
      <c r="AG760" s="618" t="str">
        <f>IFERROR(VLOOKUP(O760, '【参考】数式用'!$AY$5:$AY$13, 1, FALSE), "")</f>
        <v/>
      </c>
      <c r="AH760" s="619" t="str">
        <f>IFERROR(VLOOKUP(N760, '【参考】数式用'!$BA$2:$BB$50, 2, FALSE), "")</f>
        <v/>
      </c>
      <c r="AI760" s="620" t="str">
        <f t="shared" si="1"/>
        <v/>
      </c>
      <c r="AJ760" s="621" t="str">
        <f t="shared" si="2"/>
        <v/>
      </c>
      <c r="AK760" s="622"/>
      <c r="AL760" s="622"/>
      <c r="AM760" s="514"/>
      <c r="AN760" s="514"/>
      <c r="AO760" s="514"/>
      <c r="AP760" s="514"/>
      <c r="AQ760" s="514"/>
      <c r="AR760" s="514"/>
      <c r="AS760" s="514"/>
      <c r="AT760" s="514"/>
      <c r="AU760" s="2"/>
      <c r="AV760" s="2"/>
      <c r="AW760" s="2"/>
      <c r="AX760" s="2"/>
      <c r="AY760" s="2"/>
      <c r="AZ760" s="2"/>
    </row>
    <row r="761" ht="30.0" customHeight="1">
      <c r="A761" s="645">
        <v>748.0</v>
      </c>
      <c r="B761" s="646" t="str">
        <f>IF('基本情報入力シート'!C786="","",'基本情報入力シート'!C786)</f>
        <v/>
      </c>
      <c r="C761" s="40"/>
      <c r="D761" s="40"/>
      <c r="E761" s="40"/>
      <c r="F761" s="40"/>
      <c r="G761" s="40"/>
      <c r="H761" s="40"/>
      <c r="I761" s="56"/>
      <c r="J761" s="647" t="str">
        <f>IF('基本情報入力シート'!M786="","",'基本情報入力シート'!M786)</f>
        <v/>
      </c>
      <c r="K761" s="647" t="str">
        <f>IF('基本情報入力シート'!R786="","",'基本情報入力シート'!R786)</f>
        <v/>
      </c>
      <c r="L761" s="647" t="str">
        <f>IF('基本情報入力シート'!W786="","",'基本情報入力シート'!W786)</f>
        <v/>
      </c>
      <c r="M761" s="647" t="str">
        <f>IF('基本情報入力シート'!X786="","",'基本情報入力シート'!X786)</f>
        <v/>
      </c>
      <c r="N761" s="648" t="str">
        <f>IF('基本情報入力シート'!Y786="","",'基本情報入力シート'!Y786)</f>
        <v/>
      </c>
      <c r="O761" s="649"/>
      <c r="P761" s="650"/>
      <c r="Q761" s="651"/>
      <c r="R761" s="56"/>
      <c r="S761" s="652" t="str">
        <f>IFERROR(ROUNDDOWN(Q761*VLOOKUP(N761,'【参考】数式用'!$AR$2:$AW$50,MATCH(P761,'【参考】数式用'!$AT$4:$AW$4)+2,FALSE)*0.5, 0), "")</f>
        <v/>
      </c>
      <c r="T761" s="653"/>
      <c r="U761" s="654" t="str">
        <f>IFERROR(IF(AG761&lt;&gt;"",Q761*VLOOKUP(N761,'【参考】数式用'!$AG$2:$AL$50,MATCH(P761,'【参考】数式用'!$AI$4:$AL$4,0)+2,0), ""), "")</f>
        <v/>
      </c>
      <c r="V761" s="655"/>
      <c r="W761" s="656"/>
      <c r="X761" s="41"/>
      <c r="Y761" s="657"/>
      <c r="Z761" s="658"/>
      <c r="AA761" s="654" t="str">
        <f>IFERROR(IF(Y761="ー", "", ROUNDDOWN(Z761*VLOOKUP(N761,'【参考】数式用'!$AR$2:$AW$50,MATCH(Y761,'【参考】数式用'!$AT$4:$AW$4)+2,FALSE)*0.5, 0)), "")</f>
        <v/>
      </c>
      <c r="AB761" s="659"/>
      <c r="AC761" s="651" t="str">
        <f>IFERROR(IF(AG761&lt;&gt;"",Z761*VLOOKUP(N761,'【参考】数式用'!$AG$2:$AL$50,MATCH(Y761,'【参考】数式用'!$AI$4:$AL$4,0)+2,0), ""), "")</f>
        <v/>
      </c>
      <c r="AD761" s="56"/>
      <c r="AE761" s="660"/>
      <c r="AF761" s="661"/>
      <c r="AG761" s="618" t="str">
        <f>IFERROR(VLOOKUP(O761, '【参考】数式用'!$AY$5:$AY$13, 1, FALSE), "")</f>
        <v/>
      </c>
      <c r="AH761" s="619" t="str">
        <f>IFERROR(VLOOKUP(N761, '【参考】数式用'!$BA$2:$BB$50, 2, FALSE), "")</f>
        <v/>
      </c>
      <c r="AI761" s="620" t="str">
        <f t="shared" si="1"/>
        <v/>
      </c>
      <c r="AJ761" s="621" t="str">
        <f t="shared" si="2"/>
        <v/>
      </c>
      <c r="AK761" s="622"/>
      <c r="AL761" s="622"/>
      <c r="AM761" s="514"/>
      <c r="AN761" s="514"/>
      <c r="AO761" s="514"/>
      <c r="AP761" s="514"/>
      <c r="AQ761" s="514"/>
      <c r="AR761" s="514"/>
      <c r="AS761" s="514"/>
      <c r="AT761" s="514"/>
      <c r="AU761" s="2"/>
      <c r="AV761" s="2"/>
      <c r="AW761" s="2"/>
      <c r="AX761" s="2"/>
      <c r="AY761" s="2"/>
      <c r="AZ761" s="2"/>
    </row>
    <row r="762" ht="30.0" customHeight="1">
      <c r="A762" s="645">
        <v>749.0</v>
      </c>
      <c r="B762" s="646" t="str">
        <f>IF('基本情報入力シート'!C787="","",'基本情報入力シート'!C787)</f>
        <v/>
      </c>
      <c r="C762" s="40"/>
      <c r="D762" s="40"/>
      <c r="E762" s="40"/>
      <c r="F762" s="40"/>
      <c r="G762" s="40"/>
      <c r="H762" s="40"/>
      <c r="I762" s="56"/>
      <c r="J762" s="647" t="str">
        <f>IF('基本情報入力シート'!M787="","",'基本情報入力シート'!M787)</f>
        <v/>
      </c>
      <c r="K762" s="647" t="str">
        <f>IF('基本情報入力シート'!R787="","",'基本情報入力シート'!R787)</f>
        <v/>
      </c>
      <c r="L762" s="647" t="str">
        <f>IF('基本情報入力シート'!W787="","",'基本情報入力シート'!W787)</f>
        <v/>
      </c>
      <c r="M762" s="647" t="str">
        <f>IF('基本情報入力シート'!X787="","",'基本情報入力シート'!X787)</f>
        <v/>
      </c>
      <c r="N762" s="648" t="str">
        <f>IF('基本情報入力シート'!Y787="","",'基本情報入力シート'!Y787)</f>
        <v/>
      </c>
      <c r="O762" s="649"/>
      <c r="P762" s="650"/>
      <c r="Q762" s="651"/>
      <c r="R762" s="56"/>
      <c r="S762" s="652" t="str">
        <f>IFERROR(ROUNDDOWN(Q762*VLOOKUP(N762,'【参考】数式用'!$AR$2:$AW$50,MATCH(P762,'【参考】数式用'!$AT$4:$AW$4)+2,FALSE)*0.5, 0), "")</f>
        <v/>
      </c>
      <c r="T762" s="653"/>
      <c r="U762" s="654" t="str">
        <f>IFERROR(IF(AG762&lt;&gt;"",Q762*VLOOKUP(N762,'【参考】数式用'!$AG$2:$AL$50,MATCH(P762,'【参考】数式用'!$AI$4:$AL$4,0)+2,0), ""), "")</f>
        <v/>
      </c>
      <c r="V762" s="655"/>
      <c r="W762" s="656"/>
      <c r="X762" s="41"/>
      <c r="Y762" s="657"/>
      <c r="Z762" s="658"/>
      <c r="AA762" s="654" t="str">
        <f>IFERROR(IF(Y762="ー", "", ROUNDDOWN(Z762*VLOOKUP(N762,'【参考】数式用'!$AR$2:$AW$50,MATCH(Y762,'【参考】数式用'!$AT$4:$AW$4)+2,FALSE)*0.5, 0)), "")</f>
        <v/>
      </c>
      <c r="AB762" s="659"/>
      <c r="AC762" s="651" t="str">
        <f>IFERROR(IF(AG762&lt;&gt;"",Z762*VLOOKUP(N762,'【参考】数式用'!$AG$2:$AL$50,MATCH(Y762,'【参考】数式用'!$AI$4:$AL$4,0)+2,0), ""), "")</f>
        <v/>
      </c>
      <c r="AD762" s="56"/>
      <c r="AE762" s="660"/>
      <c r="AF762" s="661"/>
      <c r="AG762" s="618" t="str">
        <f>IFERROR(VLOOKUP(O762, '【参考】数式用'!$AY$5:$AY$13, 1, FALSE), "")</f>
        <v/>
      </c>
      <c r="AH762" s="619" t="str">
        <f>IFERROR(VLOOKUP(N762, '【参考】数式用'!$BA$2:$BB$50, 2, FALSE), "")</f>
        <v/>
      </c>
      <c r="AI762" s="620" t="str">
        <f t="shared" si="1"/>
        <v/>
      </c>
      <c r="AJ762" s="621" t="str">
        <f t="shared" si="2"/>
        <v/>
      </c>
      <c r="AK762" s="622"/>
      <c r="AL762" s="622"/>
      <c r="AM762" s="514"/>
      <c r="AN762" s="514"/>
      <c r="AO762" s="514"/>
      <c r="AP762" s="514"/>
      <c r="AQ762" s="514"/>
      <c r="AR762" s="514"/>
      <c r="AS762" s="514"/>
      <c r="AT762" s="514"/>
      <c r="AU762" s="2"/>
      <c r="AV762" s="2"/>
      <c r="AW762" s="2"/>
      <c r="AX762" s="2"/>
      <c r="AY762" s="2"/>
      <c r="AZ762" s="2"/>
    </row>
    <row r="763" ht="30.0" customHeight="1">
      <c r="A763" s="645">
        <v>750.0</v>
      </c>
      <c r="B763" s="646" t="str">
        <f>IF('基本情報入力シート'!C788="","",'基本情報入力シート'!C788)</f>
        <v/>
      </c>
      <c r="C763" s="40"/>
      <c r="D763" s="40"/>
      <c r="E763" s="40"/>
      <c r="F763" s="40"/>
      <c r="G763" s="40"/>
      <c r="H763" s="40"/>
      <c r="I763" s="56"/>
      <c r="J763" s="647" t="str">
        <f>IF('基本情報入力シート'!M788="","",'基本情報入力シート'!M788)</f>
        <v/>
      </c>
      <c r="K763" s="647" t="str">
        <f>IF('基本情報入力シート'!R788="","",'基本情報入力シート'!R788)</f>
        <v/>
      </c>
      <c r="L763" s="647" t="str">
        <f>IF('基本情報入力シート'!W788="","",'基本情報入力シート'!W788)</f>
        <v/>
      </c>
      <c r="M763" s="647" t="str">
        <f>IF('基本情報入力シート'!X788="","",'基本情報入力シート'!X788)</f>
        <v/>
      </c>
      <c r="N763" s="648" t="str">
        <f>IF('基本情報入力シート'!Y788="","",'基本情報入力シート'!Y788)</f>
        <v/>
      </c>
      <c r="O763" s="649"/>
      <c r="P763" s="650"/>
      <c r="Q763" s="651"/>
      <c r="R763" s="56"/>
      <c r="S763" s="652" t="str">
        <f>IFERROR(ROUNDDOWN(Q763*VLOOKUP(N763,'【参考】数式用'!$AR$2:$AW$50,MATCH(P763,'【参考】数式用'!$AT$4:$AW$4)+2,FALSE)*0.5, 0), "")</f>
        <v/>
      </c>
      <c r="T763" s="653"/>
      <c r="U763" s="654" t="str">
        <f>IFERROR(IF(AG763&lt;&gt;"",Q763*VLOOKUP(N763,'【参考】数式用'!$AG$2:$AL$50,MATCH(P763,'【参考】数式用'!$AI$4:$AL$4,0)+2,0), ""), "")</f>
        <v/>
      </c>
      <c r="V763" s="655"/>
      <c r="W763" s="656"/>
      <c r="X763" s="41"/>
      <c r="Y763" s="657"/>
      <c r="Z763" s="658"/>
      <c r="AA763" s="654" t="str">
        <f>IFERROR(IF(Y763="ー", "", ROUNDDOWN(Z763*VLOOKUP(N763,'【参考】数式用'!$AR$2:$AW$50,MATCH(Y763,'【参考】数式用'!$AT$4:$AW$4)+2,FALSE)*0.5, 0)), "")</f>
        <v/>
      </c>
      <c r="AB763" s="659"/>
      <c r="AC763" s="651" t="str">
        <f>IFERROR(IF(AG763&lt;&gt;"",Z763*VLOOKUP(N763,'【参考】数式用'!$AG$2:$AL$50,MATCH(Y763,'【参考】数式用'!$AI$4:$AL$4,0)+2,0), ""), "")</f>
        <v/>
      </c>
      <c r="AD763" s="56"/>
      <c r="AE763" s="660"/>
      <c r="AF763" s="661"/>
      <c r="AG763" s="618" t="str">
        <f>IFERROR(VLOOKUP(O763, '【参考】数式用'!$AY$5:$AY$13, 1, FALSE), "")</f>
        <v/>
      </c>
      <c r="AH763" s="619" t="str">
        <f>IFERROR(VLOOKUP(N763, '【参考】数式用'!$BA$2:$BB$50, 2, FALSE), "")</f>
        <v/>
      </c>
      <c r="AI763" s="620" t="str">
        <f t="shared" si="1"/>
        <v/>
      </c>
      <c r="AJ763" s="621" t="str">
        <f t="shared" si="2"/>
        <v/>
      </c>
      <c r="AK763" s="622"/>
      <c r="AL763" s="622"/>
      <c r="AM763" s="514"/>
      <c r="AN763" s="514"/>
      <c r="AO763" s="514"/>
      <c r="AP763" s="514"/>
      <c r="AQ763" s="514"/>
      <c r="AR763" s="514"/>
      <c r="AS763" s="514"/>
      <c r="AT763" s="514"/>
      <c r="AU763" s="2"/>
      <c r="AV763" s="2"/>
      <c r="AW763" s="2"/>
      <c r="AX763" s="2"/>
      <c r="AY763" s="2"/>
      <c r="AZ763" s="2"/>
    </row>
    <row r="764" ht="30.0" customHeight="1">
      <c r="A764" s="645">
        <v>751.0</v>
      </c>
      <c r="B764" s="646" t="str">
        <f>IF('基本情報入力シート'!C789="","",'基本情報入力シート'!C789)</f>
        <v/>
      </c>
      <c r="C764" s="40"/>
      <c r="D764" s="40"/>
      <c r="E764" s="40"/>
      <c r="F764" s="40"/>
      <c r="G764" s="40"/>
      <c r="H764" s="40"/>
      <c r="I764" s="56"/>
      <c r="J764" s="647" t="str">
        <f>IF('基本情報入力シート'!M789="","",'基本情報入力シート'!M789)</f>
        <v/>
      </c>
      <c r="K764" s="647" t="str">
        <f>IF('基本情報入力シート'!R789="","",'基本情報入力シート'!R789)</f>
        <v/>
      </c>
      <c r="L764" s="647" t="str">
        <f>IF('基本情報入力シート'!W789="","",'基本情報入力シート'!W789)</f>
        <v/>
      </c>
      <c r="M764" s="647" t="str">
        <f>IF('基本情報入力シート'!X789="","",'基本情報入力シート'!X789)</f>
        <v/>
      </c>
      <c r="N764" s="648" t="str">
        <f>IF('基本情報入力シート'!Y789="","",'基本情報入力シート'!Y789)</f>
        <v/>
      </c>
      <c r="O764" s="649"/>
      <c r="P764" s="650"/>
      <c r="Q764" s="651"/>
      <c r="R764" s="56"/>
      <c r="S764" s="652" t="str">
        <f>IFERROR(ROUNDDOWN(Q764*VLOOKUP(N764,'【参考】数式用'!$AR$2:$AW$50,MATCH(P764,'【参考】数式用'!$AT$4:$AW$4)+2,FALSE)*0.5, 0), "")</f>
        <v/>
      </c>
      <c r="T764" s="653"/>
      <c r="U764" s="654" t="str">
        <f>IFERROR(IF(AG764&lt;&gt;"",Q764*VLOOKUP(N764,'【参考】数式用'!$AG$2:$AL$50,MATCH(P764,'【参考】数式用'!$AI$4:$AL$4,0)+2,0), ""), "")</f>
        <v/>
      </c>
      <c r="V764" s="655"/>
      <c r="W764" s="656"/>
      <c r="X764" s="41"/>
      <c r="Y764" s="657"/>
      <c r="Z764" s="658"/>
      <c r="AA764" s="654" t="str">
        <f>IFERROR(IF(Y764="ー", "", ROUNDDOWN(Z764*VLOOKUP(N764,'【参考】数式用'!$AR$2:$AW$50,MATCH(Y764,'【参考】数式用'!$AT$4:$AW$4)+2,FALSE)*0.5, 0)), "")</f>
        <v/>
      </c>
      <c r="AB764" s="659"/>
      <c r="AC764" s="651" t="str">
        <f>IFERROR(IF(AG764&lt;&gt;"",Z764*VLOOKUP(N764,'【参考】数式用'!$AG$2:$AL$50,MATCH(Y764,'【参考】数式用'!$AI$4:$AL$4,0)+2,0), ""), "")</f>
        <v/>
      </c>
      <c r="AD764" s="56"/>
      <c r="AE764" s="660"/>
      <c r="AF764" s="661"/>
      <c r="AG764" s="618" t="str">
        <f>IFERROR(VLOOKUP(O764, '【参考】数式用'!$AY$5:$AY$13, 1, FALSE), "")</f>
        <v/>
      </c>
      <c r="AH764" s="619" t="str">
        <f>IFERROR(VLOOKUP(N764, '【参考】数式用'!$BA$2:$BB$50, 2, FALSE), "")</f>
        <v/>
      </c>
      <c r="AI764" s="620" t="str">
        <f t="shared" si="1"/>
        <v/>
      </c>
      <c r="AJ764" s="621" t="str">
        <f t="shared" si="2"/>
        <v/>
      </c>
      <c r="AK764" s="622"/>
      <c r="AL764" s="622"/>
      <c r="AM764" s="514"/>
      <c r="AN764" s="514"/>
      <c r="AO764" s="514"/>
      <c r="AP764" s="514"/>
      <c r="AQ764" s="514"/>
      <c r="AR764" s="514"/>
      <c r="AS764" s="514"/>
      <c r="AT764" s="514"/>
      <c r="AU764" s="2"/>
      <c r="AV764" s="2"/>
      <c r="AW764" s="2"/>
      <c r="AX764" s="2"/>
      <c r="AY764" s="2"/>
      <c r="AZ764" s="2"/>
    </row>
    <row r="765" ht="30.0" customHeight="1">
      <c r="A765" s="645">
        <v>752.0</v>
      </c>
      <c r="B765" s="646" t="str">
        <f>IF('基本情報入力シート'!C790="","",'基本情報入力シート'!C790)</f>
        <v/>
      </c>
      <c r="C765" s="40"/>
      <c r="D765" s="40"/>
      <c r="E765" s="40"/>
      <c r="F765" s="40"/>
      <c r="G765" s="40"/>
      <c r="H765" s="40"/>
      <c r="I765" s="56"/>
      <c r="J765" s="647" t="str">
        <f>IF('基本情報入力シート'!M790="","",'基本情報入力シート'!M790)</f>
        <v/>
      </c>
      <c r="K765" s="647" t="str">
        <f>IF('基本情報入力シート'!R790="","",'基本情報入力シート'!R790)</f>
        <v/>
      </c>
      <c r="L765" s="647" t="str">
        <f>IF('基本情報入力シート'!W790="","",'基本情報入力シート'!W790)</f>
        <v/>
      </c>
      <c r="M765" s="647" t="str">
        <f>IF('基本情報入力シート'!X790="","",'基本情報入力シート'!X790)</f>
        <v/>
      </c>
      <c r="N765" s="648" t="str">
        <f>IF('基本情報入力シート'!Y790="","",'基本情報入力シート'!Y790)</f>
        <v/>
      </c>
      <c r="O765" s="649"/>
      <c r="P765" s="650"/>
      <c r="Q765" s="651"/>
      <c r="R765" s="56"/>
      <c r="S765" s="652" t="str">
        <f>IFERROR(ROUNDDOWN(Q765*VLOOKUP(N765,'【参考】数式用'!$AR$2:$AW$50,MATCH(P765,'【参考】数式用'!$AT$4:$AW$4)+2,FALSE)*0.5, 0), "")</f>
        <v/>
      </c>
      <c r="T765" s="653"/>
      <c r="U765" s="654" t="str">
        <f>IFERROR(IF(AG765&lt;&gt;"",Q765*VLOOKUP(N765,'【参考】数式用'!$AG$2:$AL$50,MATCH(P765,'【参考】数式用'!$AI$4:$AL$4,0)+2,0), ""), "")</f>
        <v/>
      </c>
      <c r="V765" s="655"/>
      <c r="W765" s="656"/>
      <c r="X765" s="41"/>
      <c r="Y765" s="657"/>
      <c r="Z765" s="658"/>
      <c r="AA765" s="654" t="str">
        <f>IFERROR(IF(Y765="ー", "", ROUNDDOWN(Z765*VLOOKUP(N765,'【参考】数式用'!$AR$2:$AW$50,MATCH(Y765,'【参考】数式用'!$AT$4:$AW$4)+2,FALSE)*0.5, 0)), "")</f>
        <v/>
      </c>
      <c r="AB765" s="659"/>
      <c r="AC765" s="651" t="str">
        <f>IFERROR(IF(AG765&lt;&gt;"",Z765*VLOOKUP(N765,'【参考】数式用'!$AG$2:$AL$50,MATCH(Y765,'【参考】数式用'!$AI$4:$AL$4,0)+2,0), ""), "")</f>
        <v/>
      </c>
      <c r="AD765" s="56"/>
      <c r="AE765" s="660"/>
      <c r="AF765" s="661"/>
      <c r="AG765" s="618" t="str">
        <f>IFERROR(VLOOKUP(O765, '【参考】数式用'!$AY$5:$AY$13, 1, FALSE), "")</f>
        <v/>
      </c>
      <c r="AH765" s="619" t="str">
        <f>IFERROR(VLOOKUP(N765, '【参考】数式用'!$BA$2:$BB$50, 2, FALSE), "")</f>
        <v/>
      </c>
      <c r="AI765" s="620" t="str">
        <f t="shared" si="1"/>
        <v/>
      </c>
      <c r="AJ765" s="621" t="str">
        <f t="shared" si="2"/>
        <v/>
      </c>
      <c r="AK765" s="622"/>
      <c r="AL765" s="622"/>
      <c r="AM765" s="514"/>
      <c r="AN765" s="514"/>
      <c r="AO765" s="514"/>
      <c r="AP765" s="514"/>
      <c r="AQ765" s="514"/>
      <c r="AR765" s="514"/>
      <c r="AS765" s="514"/>
      <c r="AT765" s="514"/>
      <c r="AU765" s="2"/>
      <c r="AV765" s="2"/>
      <c r="AW765" s="2"/>
      <c r="AX765" s="2"/>
      <c r="AY765" s="2"/>
      <c r="AZ765" s="2"/>
    </row>
    <row r="766" ht="30.0" customHeight="1">
      <c r="A766" s="645">
        <v>753.0</v>
      </c>
      <c r="B766" s="646" t="str">
        <f>IF('基本情報入力シート'!C791="","",'基本情報入力シート'!C791)</f>
        <v/>
      </c>
      <c r="C766" s="40"/>
      <c r="D766" s="40"/>
      <c r="E766" s="40"/>
      <c r="F766" s="40"/>
      <c r="G766" s="40"/>
      <c r="H766" s="40"/>
      <c r="I766" s="56"/>
      <c r="J766" s="647" t="str">
        <f>IF('基本情報入力シート'!M791="","",'基本情報入力シート'!M791)</f>
        <v/>
      </c>
      <c r="K766" s="647" t="str">
        <f>IF('基本情報入力シート'!R791="","",'基本情報入力シート'!R791)</f>
        <v/>
      </c>
      <c r="L766" s="647" t="str">
        <f>IF('基本情報入力シート'!W791="","",'基本情報入力シート'!W791)</f>
        <v/>
      </c>
      <c r="M766" s="647" t="str">
        <f>IF('基本情報入力シート'!X791="","",'基本情報入力シート'!X791)</f>
        <v/>
      </c>
      <c r="N766" s="648" t="str">
        <f>IF('基本情報入力シート'!Y791="","",'基本情報入力シート'!Y791)</f>
        <v/>
      </c>
      <c r="O766" s="649"/>
      <c r="P766" s="650"/>
      <c r="Q766" s="651"/>
      <c r="R766" s="56"/>
      <c r="S766" s="652" t="str">
        <f>IFERROR(ROUNDDOWN(Q766*VLOOKUP(N766,'【参考】数式用'!$AR$2:$AW$50,MATCH(P766,'【参考】数式用'!$AT$4:$AW$4)+2,FALSE)*0.5, 0), "")</f>
        <v/>
      </c>
      <c r="T766" s="653"/>
      <c r="U766" s="654" t="str">
        <f>IFERROR(IF(AG766&lt;&gt;"",Q766*VLOOKUP(N766,'【参考】数式用'!$AG$2:$AL$50,MATCH(P766,'【参考】数式用'!$AI$4:$AL$4,0)+2,0), ""), "")</f>
        <v/>
      </c>
      <c r="V766" s="655"/>
      <c r="W766" s="656"/>
      <c r="X766" s="41"/>
      <c r="Y766" s="657"/>
      <c r="Z766" s="658"/>
      <c r="AA766" s="654" t="str">
        <f>IFERROR(IF(Y766="ー", "", ROUNDDOWN(Z766*VLOOKUP(N766,'【参考】数式用'!$AR$2:$AW$50,MATCH(Y766,'【参考】数式用'!$AT$4:$AW$4)+2,FALSE)*0.5, 0)), "")</f>
        <v/>
      </c>
      <c r="AB766" s="659"/>
      <c r="AC766" s="651" t="str">
        <f>IFERROR(IF(AG766&lt;&gt;"",Z766*VLOOKUP(N766,'【参考】数式用'!$AG$2:$AL$50,MATCH(Y766,'【参考】数式用'!$AI$4:$AL$4,0)+2,0), ""), "")</f>
        <v/>
      </c>
      <c r="AD766" s="56"/>
      <c r="AE766" s="660"/>
      <c r="AF766" s="661"/>
      <c r="AG766" s="618" t="str">
        <f>IFERROR(VLOOKUP(O766, '【参考】数式用'!$AY$5:$AY$13, 1, FALSE), "")</f>
        <v/>
      </c>
      <c r="AH766" s="619" t="str">
        <f>IFERROR(VLOOKUP(N766, '【参考】数式用'!$BA$2:$BB$50, 2, FALSE), "")</f>
        <v/>
      </c>
      <c r="AI766" s="620" t="str">
        <f t="shared" si="1"/>
        <v/>
      </c>
      <c r="AJ766" s="621" t="str">
        <f t="shared" si="2"/>
        <v/>
      </c>
      <c r="AK766" s="622"/>
      <c r="AL766" s="622"/>
      <c r="AM766" s="514"/>
      <c r="AN766" s="514"/>
      <c r="AO766" s="514"/>
      <c r="AP766" s="514"/>
      <c r="AQ766" s="514"/>
      <c r="AR766" s="514"/>
      <c r="AS766" s="514"/>
      <c r="AT766" s="514"/>
      <c r="AU766" s="2"/>
      <c r="AV766" s="2"/>
      <c r="AW766" s="2"/>
      <c r="AX766" s="2"/>
      <c r="AY766" s="2"/>
      <c r="AZ766" s="2"/>
    </row>
    <row r="767" ht="30.0" customHeight="1">
      <c r="A767" s="645">
        <v>754.0</v>
      </c>
      <c r="B767" s="646" t="str">
        <f>IF('基本情報入力シート'!C792="","",'基本情報入力シート'!C792)</f>
        <v/>
      </c>
      <c r="C767" s="40"/>
      <c r="D767" s="40"/>
      <c r="E767" s="40"/>
      <c r="F767" s="40"/>
      <c r="G767" s="40"/>
      <c r="H767" s="40"/>
      <c r="I767" s="56"/>
      <c r="J767" s="647" t="str">
        <f>IF('基本情報入力シート'!M792="","",'基本情報入力シート'!M792)</f>
        <v/>
      </c>
      <c r="K767" s="647" t="str">
        <f>IF('基本情報入力シート'!R792="","",'基本情報入力シート'!R792)</f>
        <v/>
      </c>
      <c r="L767" s="647" t="str">
        <f>IF('基本情報入力シート'!W792="","",'基本情報入力シート'!W792)</f>
        <v/>
      </c>
      <c r="M767" s="647" t="str">
        <f>IF('基本情報入力シート'!X792="","",'基本情報入力シート'!X792)</f>
        <v/>
      </c>
      <c r="N767" s="648" t="str">
        <f>IF('基本情報入力シート'!Y792="","",'基本情報入力シート'!Y792)</f>
        <v/>
      </c>
      <c r="O767" s="649"/>
      <c r="P767" s="650"/>
      <c r="Q767" s="651"/>
      <c r="R767" s="56"/>
      <c r="S767" s="652" t="str">
        <f>IFERROR(ROUNDDOWN(Q767*VLOOKUP(N767,'【参考】数式用'!$AR$2:$AW$50,MATCH(P767,'【参考】数式用'!$AT$4:$AW$4)+2,FALSE)*0.5, 0), "")</f>
        <v/>
      </c>
      <c r="T767" s="653"/>
      <c r="U767" s="654" t="str">
        <f>IFERROR(IF(AG767&lt;&gt;"",Q767*VLOOKUP(N767,'【参考】数式用'!$AG$2:$AL$50,MATCH(P767,'【参考】数式用'!$AI$4:$AL$4,0)+2,0), ""), "")</f>
        <v/>
      </c>
      <c r="V767" s="655"/>
      <c r="W767" s="656"/>
      <c r="X767" s="41"/>
      <c r="Y767" s="657"/>
      <c r="Z767" s="658"/>
      <c r="AA767" s="654" t="str">
        <f>IFERROR(IF(Y767="ー", "", ROUNDDOWN(Z767*VLOOKUP(N767,'【参考】数式用'!$AR$2:$AW$50,MATCH(Y767,'【参考】数式用'!$AT$4:$AW$4)+2,FALSE)*0.5, 0)), "")</f>
        <v/>
      </c>
      <c r="AB767" s="659"/>
      <c r="AC767" s="651" t="str">
        <f>IFERROR(IF(AG767&lt;&gt;"",Z767*VLOOKUP(N767,'【参考】数式用'!$AG$2:$AL$50,MATCH(Y767,'【参考】数式用'!$AI$4:$AL$4,0)+2,0), ""), "")</f>
        <v/>
      </c>
      <c r="AD767" s="56"/>
      <c r="AE767" s="660"/>
      <c r="AF767" s="661"/>
      <c r="AG767" s="618" t="str">
        <f>IFERROR(VLOOKUP(O767, '【参考】数式用'!$AY$5:$AY$13, 1, FALSE), "")</f>
        <v/>
      </c>
      <c r="AH767" s="619" t="str">
        <f>IFERROR(VLOOKUP(N767, '【参考】数式用'!$BA$2:$BB$50, 2, FALSE), "")</f>
        <v/>
      </c>
      <c r="AI767" s="620" t="str">
        <f t="shared" si="1"/>
        <v/>
      </c>
      <c r="AJ767" s="621" t="str">
        <f t="shared" si="2"/>
        <v/>
      </c>
      <c r="AK767" s="622"/>
      <c r="AL767" s="622"/>
      <c r="AM767" s="514"/>
      <c r="AN767" s="514"/>
      <c r="AO767" s="514"/>
      <c r="AP767" s="514"/>
      <c r="AQ767" s="514"/>
      <c r="AR767" s="514"/>
      <c r="AS767" s="514"/>
      <c r="AT767" s="514"/>
      <c r="AU767" s="2"/>
      <c r="AV767" s="2"/>
      <c r="AW767" s="2"/>
      <c r="AX767" s="2"/>
      <c r="AY767" s="2"/>
      <c r="AZ767" s="2"/>
    </row>
    <row r="768" ht="30.0" customHeight="1">
      <c r="A768" s="645">
        <v>755.0</v>
      </c>
      <c r="B768" s="646" t="str">
        <f>IF('基本情報入力シート'!C793="","",'基本情報入力シート'!C793)</f>
        <v/>
      </c>
      <c r="C768" s="40"/>
      <c r="D768" s="40"/>
      <c r="E768" s="40"/>
      <c r="F768" s="40"/>
      <c r="G768" s="40"/>
      <c r="H768" s="40"/>
      <c r="I768" s="56"/>
      <c r="J768" s="647" t="str">
        <f>IF('基本情報入力シート'!M793="","",'基本情報入力シート'!M793)</f>
        <v/>
      </c>
      <c r="K768" s="647" t="str">
        <f>IF('基本情報入力シート'!R793="","",'基本情報入力シート'!R793)</f>
        <v/>
      </c>
      <c r="L768" s="647" t="str">
        <f>IF('基本情報入力シート'!W793="","",'基本情報入力シート'!W793)</f>
        <v/>
      </c>
      <c r="M768" s="647" t="str">
        <f>IF('基本情報入力シート'!X793="","",'基本情報入力シート'!X793)</f>
        <v/>
      </c>
      <c r="N768" s="648" t="str">
        <f>IF('基本情報入力シート'!Y793="","",'基本情報入力シート'!Y793)</f>
        <v/>
      </c>
      <c r="O768" s="649"/>
      <c r="P768" s="650"/>
      <c r="Q768" s="651"/>
      <c r="R768" s="56"/>
      <c r="S768" s="652" t="str">
        <f>IFERROR(ROUNDDOWN(Q768*VLOOKUP(N768,'【参考】数式用'!$AR$2:$AW$50,MATCH(P768,'【参考】数式用'!$AT$4:$AW$4)+2,FALSE)*0.5, 0), "")</f>
        <v/>
      </c>
      <c r="T768" s="653"/>
      <c r="U768" s="654" t="str">
        <f>IFERROR(IF(AG768&lt;&gt;"",Q768*VLOOKUP(N768,'【参考】数式用'!$AG$2:$AL$50,MATCH(P768,'【参考】数式用'!$AI$4:$AL$4,0)+2,0), ""), "")</f>
        <v/>
      </c>
      <c r="V768" s="655"/>
      <c r="W768" s="656"/>
      <c r="X768" s="41"/>
      <c r="Y768" s="657"/>
      <c r="Z768" s="658"/>
      <c r="AA768" s="654" t="str">
        <f>IFERROR(IF(Y768="ー", "", ROUNDDOWN(Z768*VLOOKUP(N768,'【参考】数式用'!$AR$2:$AW$50,MATCH(Y768,'【参考】数式用'!$AT$4:$AW$4)+2,FALSE)*0.5, 0)), "")</f>
        <v/>
      </c>
      <c r="AB768" s="659"/>
      <c r="AC768" s="651" t="str">
        <f>IFERROR(IF(AG768&lt;&gt;"",Z768*VLOOKUP(N768,'【参考】数式用'!$AG$2:$AL$50,MATCH(Y768,'【参考】数式用'!$AI$4:$AL$4,0)+2,0), ""), "")</f>
        <v/>
      </c>
      <c r="AD768" s="56"/>
      <c r="AE768" s="660"/>
      <c r="AF768" s="661"/>
      <c r="AG768" s="618" t="str">
        <f>IFERROR(VLOOKUP(O768, '【参考】数式用'!$AY$5:$AY$13, 1, FALSE), "")</f>
        <v/>
      </c>
      <c r="AH768" s="619" t="str">
        <f>IFERROR(VLOOKUP(N768, '【参考】数式用'!$BA$2:$BB$50, 2, FALSE), "")</f>
        <v/>
      </c>
      <c r="AI768" s="620" t="str">
        <f t="shared" si="1"/>
        <v/>
      </c>
      <c r="AJ768" s="621" t="str">
        <f t="shared" si="2"/>
        <v/>
      </c>
      <c r="AK768" s="622"/>
      <c r="AL768" s="622"/>
      <c r="AM768" s="514"/>
      <c r="AN768" s="514"/>
      <c r="AO768" s="514"/>
      <c r="AP768" s="514"/>
      <c r="AQ768" s="514"/>
      <c r="AR768" s="514"/>
      <c r="AS768" s="514"/>
      <c r="AT768" s="514"/>
      <c r="AU768" s="2"/>
      <c r="AV768" s="2"/>
      <c r="AW768" s="2"/>
      <c r="AX768" s="2"/>
      <c r="AY768" s="2"/>
      <c r="AZ768" s="2"/>
    </row>
    <row r="769" ht="30.0" customHeight="1">
      <c r="A769" s="645">
        <v>756.0</v>
      </c>
      <c r="B769" s="646" t="str">
        <f>IF('基本情報入力シート'!C794="","",'基本情報入力シート'!C794)</f>
        <v/>
      </c>
      <c r="C769" s="40"/>
      <c r="D769" s="40"/>
      <c r="E769" s="40"/>
      <c r="F769" s="40"/>
      <c r="G769" s="40"/>
      <c r="H769" s="40"/>
      <c r="I769" s="56"/>
      <c r="J769" s="647" t="str">
        <f>IF('基本情報入力シート'!M794="","",'基本情報入力シート'!M794)</f>
        <v/>
      </c>
      <c r="K769" s="647" t="str">
        <f>IF('基本情報入力シート'!R794="","",'基本情報入力シート'!R794)</f>
        <v/>
      </c>
      <c r="L769" s="647" t="str">
        <f>IF('基本情報入力シート'!W794="","",'基本情報入力シート'!W794)</f>
        <v/>
      </c>
      <c r="M769" s="647" t="str">
        <f>IF('基本情報入力シート'!X794="","",'基本情報入力シート'!X794)</f>
        <v/>
      </c>
      <c r="N769" s="648" t="str">
        <f>IF('基本情報入力シート'!Y794="","",'基本情報入力シート'!Y794)</f>
        <v/>
      </c>
      <c r="O769" s="649"/>
      <c r="P769" s="650"/>
      <c r="Q769" s="651"/>
      <c r="R769" s="56"/>
      <c r="S769" s="652" t="str">
        <f>IFERROR(ROUNDDOWN(Q769*VLOOKUP(N769,'【参考】数式用'!$AR$2:$AW$50,MATCH(P769,'【参考】数式用'!$AT$4:$AW$4)+2,FALSE)*0.5, 0), "")</f>
        <v/>
      </c>
      <c r="T769" s="653"/>
      <c r="U769" s="654" t="str">
        <f>IFERROR(IF(AG769&lt;&gt;"",Q769*VLOOKUP(N769,'【参考】数式用'!$AG$2:$AL$50,MATCH(P769,'【参考】数式用'!$AI$4:$AL$4,0)+2,0), ""), "")</f>
        <v/>
      </c>
      <c r="V769" s="655"/>
      <c r="W769" s="656"/>
      <c r="X769" s="41"/>
      <c r="Y769" s="657"/>
      <c r="Z769" s="658"/>
      <c r="AA769" s="654" t="str">
        <f>IFERROR(IF(Y769="ー", "", ROUNDDOWN(Z769*VLOOKUP(N769,'【参考】数式用'!$AR$2:$AW$50,MATCH(Y769,'【参考】数式用'!$AT$4:$AW$4)+2,FALSE)*0.5, 0)), "")</f>
        <v/>
      </c>
      <c r="AB769" s="659"/>
      <c r="AC769" s="651" t="str">
        <f>IFERROR(IF(AG769&lt;&gt;"",Z769*VLOOKUP(N769,'【参考】数式用'!$AG$2:$AL$50,MATCH(Y769,'【参考】数式用'!$AI$4:$AL$4,0)+2,0), ""), "")</f>
        <v/>
      </c>
      <c r="AD769" s="56"/>
      <c r="AE769" s="660"/>
      <c r="AF769" s="661"/>
      <c r="AG769" s="618" t="str">
        <f>IFERROR(VLOOKUP(O769, '【参考】数式用'!$AY$5:$AY$13, 1, FALSE), "")</f>
        <v/>
      </c>
      <c r="AH769" s="619" t="str">
        <f>IFERROR(VLOOKUP(N769, '【参考】数式用'!$BA$2:$BB$50, 2, FALSE), "")</f>
        <v/>
      </c>
      <c r="AI769" s="620" t="str">
        <f t="shared" si="1"/>
        <v/>
      </c>
      <c r="AJ769" s="621" t="str">
        <f t="shared" si="2"/>
        <v/>
      </c>
      <c r="AK769" s="622"/>
      <c r="AL769" s="622"/>
      <c r="AM769" s="514"/>
      <c r="AN769" s="514"/>
      <c r="AO769" s="514"/>
      <c r="AP769" s="514"/>
      <c r="AQ769" s="514"/>
      <c r="AR769" s="514"/>
      <c r="AS769" s="514"/>
      <c r="AT769" s="514"/>
      <c r="AU769" s="2"/>
      <c r="AV769" s="2"/>
      <c r="AW769" s="2"/>
      <c r="AX769" s="2"/>
      <c r="AY769" s="2"/>
      <c r="AZ769" s="2"/>
    </row>
    <row r="770" ht="30.0" customHeight="1">
      <c r="A770" s="645">
        <v>757.0</v>
      </c>
      <c r="B770" s="646" t="str">
        <f>IF('基本情報入力シート'!C795="","",'基本情報入力シート'!C795)</f>
        <v/>
      </c>
      <c r="C770" s="40"/>
      <c r="D770" s="40"/>
      <c r="E770" s="40"/>
      <c r="F770" s="40"/>
      <c r="G770" s="40"/>
      <c r="H770" s="40"/>
      <c r="I770" s="56"/>
      <c r="J770" s="647" t="str">
        <f>IF('基本情報入力シート'!M795="","",'基本情報入力シート'!M795)</f>
        <v/>
      </c>
      <c r="K770" s="647" t="str">
        <f>IF('基本情報入力シート'!R795="","",'基本情報入力シート'!R795)</f>
        <v/>
      </c>
      <c r="L770" s="647" t="str">
        <f>IF('基本情報入力シート'!W795="","",'基本情報入力シート'!W795)</f>
        <v/>
      </c>
      <c r="M770" s="647" t="str">
        <f>IF('基本情報入力シート'!X795="","",'基本情報入力シート'!X795)</f>
        <v/>
      </c>
      <c r="N770" s="648" t="str">
        <f>IF('基本情報入力シート'!Y795="","",'基本情報入力シート'!Y795)</f>
        <v/>
      </c>
      <c r="O770" s="649"/>
      <c r="P770" s="650"/>
      <c r="Q770" s="651"/>
      <c r="R770" s="56"/>
      <c r="S770" s="652" t="str">
        <f>IFERROR(ROUNDDOWN(Q770*VLOOKUP(N770,'【参考】数式用'!$AR$2:$AW$50,MATCH(P770,'【参考】数式用'!$AT$4:$AW$4)+2,FALSE)*0.5, 0), "")</f>
        <v/>
      </c>
      <c r="T770" s="653"/>
      <c r="U770" s="654" t="str">
        <f>IFERROR(IF(AG770&lt;&gt;"",Q770*VLOOKUP(N770,'【参考】数式用'!$AG$2:$AL$50,MATCH(P770,'【参考】数式用'!$AI$4:$AL$4,0)+2,0), ""), "")</f>
        <v/>
      </c>
      <c r="V770" s="655"/>
      <c r="W770" s="656"/>
      <c r="X770" s="41"/>
      <c r="Y770" s="657"/>
      <c r="Z770" s="658"/>
      <c r="AA770" s="654" t="str">
        <f>IFERROR(IF(Y770="ー", "", ROUNDDOWN(Z770*VLOOKUP(N770,'【参考】数式用'!$AR$2:$AW$50,MATCH(Y770,'【参考】数式用'!$AT$4:$AW$4)+2,FALSE)*0.5, 0)), "")</f>
        <v/>
      </c>
      <c r="AB770" s="659"/>
      <c r="AC770" s="651" t="str">
        <f>IFERROR(IF(AG770&lt;&gt;"",Z770*VLOOKUP(N770,'【参考】数式用'!$AG$2:$AL$50,MATCH(Y770,'【参考】数式用'!$AI$4:$AL$4,0)+2,0), ""), "")</f>
        <v/>
      </c>
      <c r="AD770" s="56"/>
      <c r="AE770" s="660"/>
      <c r="AF770" s="661"/>
      <c r="AG770" s="618" t="str">
        <f>IFERROR(VLOOKUP(O770, '【参考】数式用'!$AY$5:$AY$13, 1, FALSE), "")</f>
        <v/>
      </c>
      <c r="AH770" s="619" t="str">
        <f>IFERROR(VLOOKUP(N770, '【参考】数式用'!$BA$2:$BB$50, 2, FALSE), "")</f>
        <v/>
      </c>
      <c r="AI770" s="620" t="str">
        <f t="shared" si="1"/>
        <v/>
      </c>
      <c r="AJ770" s="621" t="str">
        <f t="shared" si="2"/>
        <v/>
      </c>
      <c r="AK770" s="622"/>
      <c r="AL770" s="622"/>
      <c r="AM770" s="514"/>
      <c r="AN770" s="514"/>
      <c r="AO770" s="514"/>
      <c r="AP770" s="514"/>
      <c r="AQ770" s="514"/>
      <c r="AR770" s="514"/>
      <c r="AS770" s="514"/>
      <c r="AT770" s="514"/>
      <c r="AU770" s="2"/>
      <c r="AV770" s="2"/>
      <c r="AW770" s="2"/>
      <c r="AX770" s="2"/>
      <c r="AY770" s="2"/>
      <c r="AZ770" s="2"/>
    </row>
    <row r="771" ht="30.0" customHeight="1">
      <c r="A771" s="645">
        <v>758.0</v>
      </c>
      <c r="B771" s="646" t="str">
        <f>IF('基本情報入力シート'!C796="","",'基本情報入力シート'!C796)</f>
        <v/>
      </c>
      <c r="C771" s="40"/>
      <c r="D771" s="40"/>
      <c r="E771" s="40"/>
      <c r="F771" s="40"/>
      <c r="G771" s="40"/>
      <c r="H771" s="40"/>
      <c r="I771" s="56"/>
      <c r="J771" s="647" t="str">
        <f>IF('基本情報入力シート'!M796="","",'基本情報入力シート'!M796)</f>
        <v/>
      </c>
      <c r="K771" s="647" t="str">
        <f>IF('基本情報入力シート'!R796="","",'基本情報入力シート'!R796)</f>
        <v/>
      </c>
      <c r="L771" s="647" t="str">
        <f>IF('基本情報入力シート'!W796="","",'基本情報入力シート'!W796)</f>
        <v/>
      </c>
      <c r="M771" s="647" t="str">
        <f>IF('基本情報入力シート'!X796="","",'基本情報入力シート'!X796)</f>
        <v/>
      </c>
      <c r="N771" s="648" t="str">
        <f>IF('基本情報入力シート'!Y796="","",'基本情報入力シート'!Y796)</f>
        <v/>
      </c>
      <c r="O771" s="649"/>
      <c r="P771" s="650"/>
      <c r="Q771" s="651"/>
      <c r="R771" s="56"/>
      <c r="S771" s="652" t="str">
        <f>IFERROR(ROUNDDOWN(Q771*VLOOKUP(N771,'【参考】数式用'!$AR$2:$AW$50,MATCH(P771,'【参考】数式用'!$AT$4:$AW$4)+2,FALSE)*0.5, 0), "")</f>
        <v/>
      </c>
      <c r="T771" s="653"/>
      <c r="U771" s="654" t="str">
        <f>IFERROR(IF(AG771&lt;&gt;"",Q771*VLOOKUP(N771,'【参考】数式用'!$AG$2:$AL$50,MATCH(P771,'【参考】数式用'!$AI$4:$AL$4,0)+2,0), ""), "")</f>
        <v/>
      </c>
      <c r="V771" s="655"/>
      <c r="W771" s="656"/>
      <c r="X771" s="41"/>
      <c r="Y771" s="657"/>
      <c r="Z771" s="658"/>
      <c r="AA771" s="654" t="str">
        <f>IFERROR(IF(Y771="ー", "", ROUNDDOWN(Z771*VLOOKUP(N771,'【参考】数式用'!$AR$2:$AW$50,MATCH(Y771,'【参考】数式用'!$AT$4:$AW$4)+2,FALSE)*0.5, 0)), "")</f>
        <v/>
      </c>
      <c r="AB771" s="659"/>
      <c r="AC771" s="651" t="str">
        <f>IFERROR(IF(AG771&lt;&gt;"",Z771*VLOOKUP(N771,'【参考】数式用'!$AG$2:$AL$50,MATCH(Y771,'【参考】数式用'!$AI$4:$AL$4,0)+2,0), ""), "")</f>
        <v/>
      </c>
      <c r="AD771" s="56"/>
      <c r="AE771" s="660"/>
      <c r="AF771" s="661"/>
      <c r="AG771" s="618" t="str">
        <f>IFERROR(VLOOKUP(O771, '【参考】数式用'!$AY$5:$AY$13, 1, FALSE), "")</f>
        <v/>
      </c>
      <c r="AH771" s="619" t="str">
        <f>IFERROR(VLOOKUP(N771, '【参考】数式用'!$BA$2:$BB$50, 2, FALSE), "")</f>
        <v/>
      </c>
      <c r="AI771" s="620" t="str">
        <f t="shared" si="1"/>
        <v/>
      </c>
      <c r="AJ771" s="621" t="str">
        <f t="shared" si="2"/>
        <v/>
      </c>
      <c r="AK771" s="622"/>
      <c r="AL771" s="622"/>
      <c r="AM771" s="514"/>
      <c r="AN771" s="514"/>
      <c r="AO771" s="514"/>
      <c r="AP771" s="514"/>
      <c r="AQ771" s="514"/>
      <c r="AR771" s="514"/>
      <c r="AS771" s="514"/>
      <c r="AT771" s="514"/>
      <c r="AU771" s="2"/>
      <c r="AV771" s="2"/>
      <c r="AW771" s="2"/>
      <c r="AX771" s="2"/>
      <c r="AY771" s="2"/>
      <c r="AZ771" s="2"/>
    </row>
    <row r="772" ht="30.0" customHeight="1">
      <c r="A772" s="645">
        <v>759.0</v>
      </c>
      <c r="B772" s="646" t="str">
        <f>IF('基本情報入力シート'!C797="","",'基本情報入力シート'!C797)</f>
        <v/>
      </c>
      <c r="C772" s="40"/>
      <c r="D772" s="40"/>
      <c r="E772" s="40"/>
      <c r="F772" s="40"/>
      <c r="G772" s="40"/>
      <c r="H772" s="40"/>
      <c r="I772" s="56"/>
      <c r="J772" s="647" t="str">
        <f>IF('基本情報入力シート'!M797="","",'基本情報入力シート'!M797)</f>
        <v/>
      </c>
      <c r="K772" s="647" t="str">
        <f>IF('基本情報入力シート'!R797="","",'基本情報入力シート'!R797)</f>
        <v/>
      </c>
      <c r="L772" s="647" t="str">
        <f>IF('基本情報入力シート'!W797="","",'基本情報入力シート'!W797)</f>
        <v/>
      </c>
      <c r="M772" s="647" t="str">
        <f>IF('基本情報入力シート'!X797="","",'基本情報入力シート'!X797)</f>
        <v/>
      </c>
      <c r="N772" s="648" t="str">
        <f>IF('基本情報入力シート'!Y797="","",'基本情報入力シート'!Y797)</f>
        <v/>
      </c>
      <c r="O772" s="649"/>
      <c r="P772" s="650"/>
      <c r="Q772" s="651"/>
      <c r="R772" s="56"/>
      <c r="S772" s="652" t="str">
        <f>IFERROR(ROUNDDOWN(Q772*VLOOKUP(N772,'【参考】数式用'!$AR$2:$AW$50,MATCH(P772,'【参考】数式用'!$AT$4:$AW$4)+2,FALSE)*0.5, 0), "")</f>
        <v/>
      </c>
      <c r="T772" s="653"/>
      <c r="U772" s="654" t="str">
        <f>IFERROR(IF(AG772&lt;&gt;"",Q772*VLOOKUP(N772,'【参考】数式用'!$AG$2:$AL$50,MATCH(P772,'【参考】数式用'!$AI$4:$AL$4,0)+2,0), ""), "")</f>
        <v/>
      </c>
      <c r="V772" s="655"/>
      <c r="W772" s="656"/>
      <c r="X772" s="41"/>
      <c r="Y772" s="657"/>
      <c r="Z772" s="658"/>
      <c r="AA772" s="654" t="str">
        <f>IFERROR(IF(Y772="ー", "", ROUNDDOWN(Z772*VLOOKUP(N772,'【参考】数式用'!$AR$2:$AW$50,MATCH(Y772,'【参考】数式用'!$AT$4:$AW$4)+2,FALSE)*0.5, 0)), "")</f>
        <v/>
      </c>
      <c r="AB772" s="659"/>
      <c r="AC772" s="651" t="str">
        <f>IFERROR(IF(AG772&lt;&gt;"",Z772*VLOOKUP(N772,'【参考】数式用'!$AG$2:$AL$50,MATCH(Y772,'【参考】数式用'!$AI$4:$AL$4,0)+2,0), ""), "")</f>
        <v/>
      </c>
      <c r="AD772" s="56"/>
      <c r="AE772" s="660"/>
      <c r="AF772" s="661"/>
      <c r="AG772" s="618" t="str">
        <f>IFERROR(VLOOKUP(O772, '【参考】数式用'!$AY$5:$AY$13, 1, FALSE), "")</f>
        <v/>
      </c>
      <c r="AH772" s="619" t="str">
        <f>IFERROR(VLOOKUP(N772, '【参考】数式用'!$BA$2:$BB$50, 2, FALSE), "")</f>
        <v/>
      </c>
      <c r="AI772" s="620" t="str">
        <f t="shared" si="1"/>
        <v/>
      </c>
      <c r="AJ772" s="621" t="str">
        <f t="shared" si="2"/>
        <v/>
      </c>
      <c r="AK772" s="622"/>
      <c r="AL772" s="622"/>
      <c r="AM772" s="514"/>
      <c r="AN772" s="514"/>
      <c r="AO772" s="514"/>
      <c r="AP772" s="514"/>
      <c r="AQ772" s="514"/>
      <c r="AR772" s="514"/>
      <c r="AS772" s="514"/>
      <c r="AT772" s="514"/>
      <c r="AU772" s="2"/>
      <c r="AV772" s="2"/>
      <c r="AW772" s="2"/>
      <c r="AX772" s="2"/>
      <c r="AY772" s="2"/>
      <c r="AZ772" s="2"/>
    </row>
    <row r="773" ht="30.0" customHeight="1">
      <c r="A773" s="645">
        <v>760.0</v>
      </c>
      <c r="B773" s="646" t="str">
        <f>IF('基本情報入力シート'!C798="","",'基本情報入力シート'!C798)</f>
        <v/>
      </c>
      <c r="C773" s="40"/>
      <c r="D773" s="40"/>
      <c r="E773" s="40"/>
      <c r="F773" s="40"/>
      <c r="G773" s="40"/>
      <c r="H773" s="40"/>
      <c r="I773" s="56"/>
      <c r="J773" s="647" t="str">
        <f>IF('基本情報入力シート'!M798="","",'基本情報入力シート'!M798)</f>
        <v/>
      </c>
      <c r="K773" s="647" t="str">
        <f>IF('基本情報入力シート'!R798="","",'基本情報入力シート'!R798)</f>
        <v/>
      </c>
      <c r="L773" s="647" t="str">
        <f>IF('基本情報入力シート'!W798="","",'基本情報入力シート'!W798)</f>
        <v/>
      </c>
      <c r="M773" s="647" t="str">
        <f>IF('基本情報入力シート'!X798="","",'基本情報入力シート'!X798)</f>
        <v/>
      </c>
      <c r="N773" s="648" t="str">
        <f>IF('基本情報入力シート'!Y798="","",'基本情報入力シート'!Y798)</f>
        <v/>
      </c>
      <c r="O773" s="649"/>
      <c r="P773" s="650"/>
      <c r="Q773" s="651"/>
      <c r="R773" s="56"/>
      <c r="S773" s="652" t="str">
        <f>IFERROR(ROUNDDOWN(Q773*VLOOKUP(N773,'【参考】数式用'!$AR$2:$AW$50,MATCH(P773,'【参考】数式用'!$AT$4:$AW$4)+2,FALSE)*0.5, 0), "")</f>
        <v/>
      </c>
      <c r="T773" s="653"/>
      <c r="U773" s="654" t="str">
        <f>IFERROR(IF(AG773&lt;&gt;"",Q773*VLOOKUP(N773,'【参考】数式用'!$AG$2:$AL$50,MATCH(P773,'【参考】数式用'!$AI$4:$AL$4,0)+2,0), ""), "")</f>
        <v/>
      </c>
      <c r="V773" s="655"/>
      <c r="W773" s="656"/>
      <c r="X773" s="41"/>
      <c r="Y773" s="657"/>
      <c r="Z773" s="658"/>
      <c r="AA773" s="654" t="str">
        <f>IFERROR(IF(Y773="ー", "", ROUNDDOWN(Z773*VLOOKUP(N773,'【参考】数式用'!$AR$2:$AW$50,MATCH(Y773,'【参考】数式用'!$AT$4:$AW$4)+2,FALSE)*0.5, 0)), "")</f>
        <v/>
      </c>
      <c r="AB773" s="659"/>
      <c r="AC773" s="651" t="str">
        <f>IFERROR(IF(AG773&lt;&gt;"",Z773*VLOOKUP(N773,'【参考】数式用'!$AG$2:$AL$50,MATCH(Y773,'【参考】数式用'!$AI$4:$AL$4,0)+2,0), ""), "")</f>
        <v/>
      </c>
      <c r="AD773" s="56"/>
      <c r="AE773" s="660"/>
      <c r="AF773" s="661"/>
      <c r="AG773" s="618" t="str">
        <f>IFERROR(VLOOKUP(O773, '【参考】数式用'!$AY$5:$AY$13, 1, FALSE), "")</f>
        <v/>
      </c>
      <c r="AH773" s="619" t="str">
        <f>IFERROR(VLOOKUP(N773, '【参考】数式用'!$BA$2:$BB$50, 2, FALSE), "")</f>
        <v/>
      </c>
      <c r="AI773" s="620" t="str">
        <f t="shared" si="1"/>
        <v/>
      </c>
      <c r="AJ773" s="621" t="str">
        <f t="shared" si="2"/>
        <v/>
      </c>
      <c r="AK773" s="622"/>
      <c r="AL773" s="622"/>
      <c r="AM773" s="514"/>
      <c r="AN773" s="514"/>
      <c r="AO773" s="514"/>
      <c r="AP773" s="514"/>
      <c r="AQ773" s="514"/>
      <c r="AR773" s="514"/>
      <c r="AS773" s="514"/>
      <c r="AT773" s="514"/>
      <c r="AU773" s="2"/>
      <c r="AV773" s="2"/>
      <c r="AW773" s="2"/>
      <c r="AX773" s="2"/>
      <c r="AY773" s="2"/>
      <c r="AZ773" s="2"/>
    </row>
    <row r="774" ht="30.0" customHeight="1">
      <c r="A774" s="645">
        <v>761.0</v>
      </c>
      <c r="B774" s="646" t="str">
        <f>IF('基本情報入力シート'!C799="","",'基本情報入力シート'!C799)</f>
        <v/>
      </c>
      <c r="C774" s="40"/>
      <c r="D774" s="40"/>
      <c r="E774" s="40"/>
      <c r="F774" s="40"/>
      <c r="G774" s="40"/>
      <c r="H774" s="40"/>
      <c r="I774" s="56"/>
      <c r="J774" s="647" t="str">
        <f>IF('基本情報入力シート'!M799="","",'基本情報入力シート'!M799)</f>
        <v/>
      </c>
      <c r="K774" s="647" t="str">
        <f>IF('基本情報入力シート'!R799="","",'基本情報入力シート'!R799)</f>
        <v/>
      </c>
      <c r="L774" s="647" t="str">
        <f>IF('基本情報入力シート'!W799="","",'基本情報入力シート'!W799)</f>
        <v/>
      </c>
      <c r="M774" s="647" t="str">
        <f>IF('基本情報入力シート'!X799="","",'基本情報入力シート'!X799)</f>
        <v/>
      </c>
      <c r="N774" s="648" t="str">
        <f>IF('基本情報入力シート'!Y799="","",'基本情報入力シート'!Y799)</f>
        <v/>
      </c>
      <c r="O774" s="649"/>
      <c r="P774" s="650"/>
      <c r="Q774" s="651"/>
      <c r="R774" s="56"/>
      <c r="S774" s="652" t="str">
        <f>IFERROR(ROUNDDOWN(Q774*VLOOKUP(N774,'【参考】数式用'!$AR$2:$AW$50,MATCH(P774,'【参考】数式用'!$AT$4:$AW$4)+2,FALSE)*0.5, 0), "")</f>
        <v/>
      </c>
      <c r="T774" s="653"/>
      <c r="U774" s="654" t="str">
        <f>IFERROR(IF(AG774&lt;&gt;"",Q774*VLOOKUP(N774,'【参考】数式用'!$AG$2:$AL$50,MATCH(P774,'【参考】数式用'!$AI$4:$AL$4,0)+2,0), ""), "")</f>
        <v/>
      </c>
      <c r="V774" s="655"/>
      <c r="W774" s="656"/>
      <c r="X774" s="41"/>
      <c r="Y774" s="657"/>
      <c r="Z774" s="658"/>
      <c r="AA774" s="654" t="str">
        <f>IFERROR(IF(Y774="ー", "", ROUNDDOWN(Z774*VLOOKUP(N774,'【参考】数式用'!$AR$2:$AW$50,MATCH(Y774,'【参考】数式用'!$AT$4:$AW$4)+2,FALSE)*0.5, 0)), "")</f>
        <v/>
      </c>
      <c r="AB774" s="659"/>
      <c r="AC774" s="651" t="str">
        <f>IFERROR(IF(AG774&lt;&gt;"",Z774*VLOOKUP(N774,'【参考】数式用'!$AG$2:$AL$50,MATCH(Y774,'【参考】数式用'!$AI$4:$AL$4,0)+2,0), ""), "")</f>
        <v/>
      </c>
      <c r="AD774" s="56"/>
      <c r="AE774" s="660"/>
      <c r="AF774" s="661"/>
      <c r="AG774" s="618" t="str">
        <f>IFERROR(VLOOKUP(O774, '【参考】数式用'!$AY$5:$AY$13, 1, FALSE), "")</f>
        <v/>
      </c>
      <c r="AH774" s="619" t="str">
        <f>IFERROR(VLOOKUP(N774, '【参考】数式用'!$BA$2:$BB$50, 2, FALSE), "")</f>
        <v/>
      </c>
      <c r="AI774" s="620" t="str">
        <f t="shared" si="1"/>
        <v/>
      </c>
      <c r="AJ774" s="621" t="str">
        <f t="shared" si="2"/>
        <v/>
      </c>
      <c r="AK774" s="622"/>
      <c r="AL774" s="622"/>
      <c r="AM774" s="514"/>
      <c r="AN774" s="514"/>
      <c r="AO774" s="514"/>
      <c r="AP774" s="514"/>
      <c r="AQ774" s="514"/>
      <c r="AR774" s="514"/>
      <c r="AS774" s="514"/>
      <c r="AT774" s="514"/>
      <c r="AU774" s="2"/>
      <c r="AV774" s="2"/>
      <c r="AW774" s="2"/>
      <c r="AX774" s="2"/>
      <c r="AY774" s="2"/>
      <c r="AZ774" s="2"/>
    </row>
    <row r="775" ht="30.0" customHeight="1">
      <c r="A775" s="645">
        <v>762.0</v>
      </c>
      <c r="B775" s="646" t="str">
        <f>IF('基本情報入力シート'!C800="","",'基本情報入力シート'!C800)</f>
        <v/>
      </c>
      <c r="C775" s="40"/>
      <c r="D775" s="40"/>
      <c r="E775" s="40"/>
      <c r="F775" s="40"/>
      <c r="G775" s="40"/>
      <c r="H775" s="40"/>
      <c r="I775" s="56"/>
      <c r="J775" s="647" t="str">
        <f>IF('基本情報入力シート'!M800="","",'基本情報入力シート'!M800)</f>
        <v/>
      </c>
      <c r="K775" s="647" t="str">
        <f>IF('基本情報入力シート'!R800="","",'基本情報入力シート'!R800)</f>
        <v/>
      </c>
      <c r="L775" s="647" t="str">
        <f>IF('基本情報入力シート'!W800="","",'基本情報入力シート'!W800)</f>
        <v/>
      </c>
      <c r="M775" s="647" t="str">
        <f>IF('基本情報入力シート'!X800="","",'基本情報入力シート'!X800)</f>
        <v/>
      </c>
      <c r="N775" s="648" t="str">
        <f>IF('基本情報入力シート'!Y800="","",'基本情報入力シート'!Y800)</f>
        <v/>
      </c>
      <c r="O775" s="649"/>
      <c r="P775" s="650"/>
      <c r="Q775" s="651"/>
      <c r="R775" s="56"/>
      <c r="S775" s="652" t="str">
        <f>IFERROR(ROUNDDOWN(Q775*VLOOKUP(N775,'【参考】数式用'!$AR$2:$AW$50,MATCH(P775,'【参考】数式用'!$AT$4:$AW$4)+2,FALSE)*0.5, 0), "")</f>
        <v/>
      </c>
      <c r="T775" s="653"/>
      <c r="U775" s="654" t="str">
        <f>IFERROR(IF(AG775&lt;&gt;"",Q775*VLOOKUP(N775,'【参考】数式用'!$AG$2:$AL$50,MATCH(P775,'【参考】数式用'!$AI$4:$AL$4,0)+2,0), ""), "")</f>
        <v/>
      </c>
      <c r="V775" s="655"/>
      <c r="W775" s="656"/>
      <c r="X775" s="41"/>
      <c r="Y775" s="657"/>
      <c r="Z775" s="658"/>
      <c r="AA775" s="654" t="str">
        <f>IFERROR(IF(Y775="ー", "", ROUNDDOWN(Z775*VLOOKUP(N775,'【参考】数式用'!$AR$2:$AW$50,MATCH(Y775,'【参考】数式用'!$AT$4:$AW$4)+2,FALSE)*0.5, 0)), "")</f>
        <v/>
      </c>
      <c r="AB775" s="659"/>
      <c r="AC775" s="651" t="str">
        <f>IFERROR(IF(AG775&lt;&gt;"",Z775*VLOOKUP(N775,'【参考】数式用'!$AG$2:$AL$50,MATCH(Y775,'【参考】数式用'!$AI$4:$AL$4,0)+2,0), ""), "")</f>
        <v/>
      </c>
      <c r="AD775" s="56"/>
      <c r="AE775" s="660"/>
      <c r="AF775" s="661"/>
      <c r="AG775" s="618" t="str">
        <f>IFERROR(VLOOKUP(O775, '【参考】数式用'!$AY$5:$AY$13, 1, FALSE), "")</f>
        <v/>
      </c>
      <c r="AH775" s="619" t="str">
        <f>IFERROR(VLOOKUP(N775, '【参考】数式用'!$BA$2:$BB$50, 2, FALSE), "")</f>
        <v/>
      </c>
      <c r="AI775" s="620" t="str">
        <f t="shared" si="1"/>
        <v/>
      </c>
      <c r="AJ775" s="621" t="str">
        <f t="shared" si="2"/>
        <v/>
      </c>
      <c r="AK775" s="622"/>
      <c r="AL775" s="622"/>
      <c r="AM775" s="514"/>
      <c r="AN775" s="514"/>
      <c r="AO775" s="514"/>
      <c r="AP775" s="514"/>
      <c r="AQ775" s="514"/>
      <c r="AR775" s="514"/>
      <c r="AS775" s="514"/>
      <c r="AT775" s="514"/>
      <c r="AU775" s="2"/>
      <c r="AV775" s="2"/>
      <c r="AW775" s="2"/>
      <c r="AX775" s="2"/>
      <c r="AY775" s="2"/>
      <c r="AZ775" s="2"/>
    </row>
    <row r="776" ht="30.0" customHeight="1">
      <c r="A776" s="645">
        <v>763.0</v>
      </c>
      <c r="B776" s="646" t="str">
        <f>IF('基本情報入力シート'!C801="","",'基本情報入力シート'!C801)</f>
        <v/>
      </c>
      <c r="C776" s="40"/>
      <c r="D776" s="40"/>
      <c r="E776" s="40"/>
      <c r="F776" s="40"/>
      <c r="G776" s="40"/>
      <c r="H776" s="40"/>
      <c r="I776" s="56"/>
      <c r="J776" s="647" t="str">
        <f>IF('基本情報入力シート'!M801="","",'基本情報入力シート'!M801)</f>
        <v/>
      </c>
      <c r="K776" s="647" t="str">
        <f>IF('基本情報入力シート'!R801="","",'基本情報入力シート'!R801)</f>
        <v/>
      </c>
      <c r="L776" s="647" t="str">
        <f>IF('基本情報入力シート'!W801="","",'基本情報入力シート'!W801)</f>
        <v/>
      </c>
      <c r="M776" s="647" t="str">
        <f>IF('基本情報入力シート'!X801="","",'基本情報入力シート'!X801)</f>
        <v/>
      </c>
      <c r="N776" s="648" t="str">
        <f>IF('基本情報入力シート'!Y801="","",'基本情報入力シート'!Y801)</f>
        <v/>
      </c>
      <c r="O776" s="649"/>
      <c r="P776" s="650"/>
      <c r="Q776" s="651"/>
      <c r="R776" s="56"/>
      <c r="S776" s="652" t="str">
        <f>IFERROR(ROUNDDOWN(Q776*VLOOKUP(N776,'【参考】数式用'!$AR$2:$AW$50,MATCH(P776,'【参考】数式用'!$AT$4:$AW$4)+2,FALSE)*0.5, 0), "")</f>
        <v/>
      </c>
      <c r="T776" s="653"/>
      <c r="U776" s="654" t="str">
        <f>IFERROR(IF(AG776&lt;&gt;"",Q776*VLOOKUP(N776,'【参考】数式用'!$AG$2:$AL$50,MATCH(P776,'【参考】数式用'!$AI$4:$AL$4,0)+2,0), ""), "")</f>
        <v/>
      </c>
      <c r="V776" s="655"/>
      <c r="W776" s="656"/>
      <c r="X776" s="41"/>
      <c r="Y776" s="657"/>
      <c r="Z776" s="658"/>
      <c r="AA776" s="654" t="str">
        <f>IFERROR(IF(Y776="ー", "", ROUNDDOWN(Z776*VLOOKUP(N776,'【参考】数式用'!$AR$2:$AW$50,MATCH(Y776,'【参考】数式用'!$AT$4:$AW$4)+2,FALSE)*0.5, 0)), "")</f>
        <v/>
      </c>
      <c r="AB776" s="659"/>
      <c r="AC776" s="651" t="str">
        <f>IFERROR(IF(AG776&lt;&gt;"",Z776*VLOOKUP(N776,'【参考】数式用'!$AG$2:$AL$50,MATCH(Y776,'【参考】数式用'!$AI$4:$AL$4,0)+2,0), ""), "")</f>
        <v/>
      </c>
      <c r="AD776" s="56"/>
      <c r="AE776" s="660"/>
      <c r="AF776" s="661"/>
      <c r="AG776" s="618" t="str">
        <f>IFERROR(VLOOKUP(O776, '【参考】数式用'!$AY$5:$AY$13, 1, FALSE), "")</f>
        <v/>
      </c>
      <c r="AH776" s="619" t="str">
        <f>IFERROR(VLOOKUP(N776, '【参考】数式用'!$BA$2:$BB$50, 2, FALSE), "")</f>
        <v/>
      </c>
      <c r="AI776" s="620" t="str">
        <f t="shared" si="1"/>
        <v/>
      </c>
      <c r="AJ776" s="621" t="str">
        <f t="shared" si="2"/>
        <v/>
      </c>
      <c r="AK776" s="622"/>
      <c r="AL776" s="622"/>
      <c r="AM776" s="514"/>
      <c r="AN776" s="514"/>
      <c r="AO776" s="514"/>
      <c r="AP776" s="514"/>
      <c r="AQ776" s="514"/>
      <c r="AR776" s="514"/>
      <c r="AS776" s="514"/>
      <c r="AT776" s="514"/>
      <c r="AU776" s="2"/>
      <c r="AV776" s="2"/>
      <c r="AW776" s="2"/>
      <c r="AX776" s="2"/>
      <c r="AY776" s="2"/>
      <c r="AZ776" s="2"/>
    </row>
    <row r="777" ht="30.0" customHeight="1">
      <c r="A777" s="645">
        <v>764.0</v>
      </c>
      <c r="B777" s="646" t="str">
        <f>IF('基本情報入力シート'!C802="","",'基本情報入力シート'!C802)</f>
        <v/>
      </c>
      <c r="C777" s="40"/>
      <c r="D777" s="40"/>
      <c r="E777" s="40"/>
      <c r="F777" s="40"/>
      <c r="G777" s="40"/>
      <c r="H777" s="40"/>
      <c r="I777" s="56"/>
      <c r="J777" s="647" t="str">
        <f>IF('基本情報入力シート'!M802="","",'基本情報入力シート'!M802)</f>
        <v/>
      </c>
      <c r="K777" s="647" t="str">
        <f>IF('基本情報入力シート'!R802="","",'基本情報入力シート'!R802)</f>
        <v/>
      </c>
      <c r="L777" s="647" t="str">
        <f>IF('基本情報入力シート'!W802="","",'基本情報入力シート'!W802)</f>
        <v/>
      </c>
      <c r="M777" s="647" t="str">
        <f>IF('基本情報入力シート'!X802="","",'基本情報入力シート'!X802)</f>
        <v/>
      </c>
      <c r="N777" s="648" t="str">
        <f>IF('基本情報入力シート'!Y802="","",'基本情報入力シート'!Y802)</f>
        <v/>
      </c>
      <c r="O777" s="649"/>
      <c r="P777" s="650"/>
      <c r="Q777" s="651"/>
      <c r="R777" s="56"/>
      <c r="S777" s="652" t="str">
        <f>IFERROR(ROUNDDOWN(Q777*VLOOKUP(N777,'【参考】数式用'!$AR$2:$AW$50,MATCH(P777,'【参考】数式用'!$AT$4:$AW$4)+2,FALSE)*0.5, 0), "")</f>
        <v/>
      </c>
      <c r="T777" s="653"/>
      <c r="U777" s="654" t="str">
        <f>IFERROR(IF(AG777&lt;&gt;"",Q777*VLOOKUP(N777,'【参考】数式用'!$AG$2:$AL$50,MATCH(P777,'【参考】数式用'!$AI$4:$AL$4,0)+2,0), ""), "")</f>
        <v/>
      </c>
      <c r="V777" s="655"/>
      <c r="W777" s="656"/>
      <c r="X777" s="41"/>
      <c r="Y777" s="657"/>
      <c r="Z777" s="658"/>
      <c r="AA777" s="654" t="str">
        <f>IFERROR(IF(Y777="ー", "", ROUNDDOWN(Z777*VLOOKUP(N777,'【参考】数式用'!$AR$2:$AW$50,MATCH(Y777,'【参考】数式用'!$AT$4:$AW$4)+2,FALSE)*0.5, 0)), "")</f>
        <v/>
      </c>
      <c r="AB777" s="659"/>
      <c r="AC777" s="651" t="str">
        <f>IFERROR(IF(AG777&lt;&gt;"",Z777*VLOOKUP(N777,'【参考】数式用'!$AG$2:$AL$50,MATCH(Y777,'【参考】数式用'!$AI$4:$AL$4,0)+2,0), ""), "")</f>
        <v/>
      </c>
      <c r="AD777" s="56"/>
      <c r="AE777" s="660"/>
      <c r="AF777" s="661"/>
      <c r="AG777" s="618" t="str">
        <f>IFERROR(VLOOKUP(O777, '【参考】数式用'!$AY$5:$AY$13, 1, FALSE), "")</f>
        <v/>
      </c>
      <c r="AH777" s="619" t="str">
        <f>IFERROR(VLOOKUP(N777, '【参考】数式用'!$BA$2:$BB$50, 2, FALSE), "")</f>
        <v/>
      </c>
      <c r="AI777" s="620" t="str">
        <f t="shared" si="1"/>
        <v/>
      </c>
      <c r="AJ777" s="621" t="str">
        <f t="shared" si="2"/>
        <v/>
      </c>
      <c r="AK777" s="622"/>
      <c r="AL777" s="622"/>
      <c r="AM777" s="514"/>
      <c r="AN777" s="514"/>
      <c r="AO777" s="514"/>
      <c r="AP777" s="514"/>
      <c r="AQ777" s="514"/>
      <c r="AR777" s="514"/>
      <c r="AS777" s="514"/>
      <c r="AT777" s="514"/>
      <c r="AU777" s="2"/>
      <c r="AV777" s="2"/>
      <c r="AW777" s="2"/>
      <c r="AX777" s="2"/>
      <c r="AY777" s="2"/>
      <c r="AZ777" s="2"/>
    </row>
    <row r="778" ht="30.0" customHeight="1">
      <c r="A778" s="645">
        <v>765.0</v>
      </c>
      <c r="B778" s="646" t="str">
        <f>IF('基本情報入力シート'!C803="","",'基本情報入力シート'!C803)</f>
        <v/>
      </c>
      <c r="C778" s="40"/>
      <c r="D778" s="40"/>
      <c r="E778" s="40"/>
      <c r="F778" s="40"/>
      <c r="G778" s="40"/>
      <c r="H778" s="40"/>
      <c r="I778" s="56"/>
      <c r="J778" s="647" t="str">
        <f>IF('基本情報入力シート'!M803="","",'基本情報入力シート'!M803)</f>
        <v/>
      </c>
      <c r="K778" s="647" t="str">
        <f>IF('基本情報入力シート'!R803="","",'基本情報入力シート'!R803)</f>
        <v/>
      </c>
      <c r="L778" s="647" t="str">
        <f>IF('基本情報入力シート'!W803="","",'基本情報入力シート'!W803)</f>
        <v/>
      </c>
      <c r="M778" s="647" t="str">
        <f>IF('基本情報入力シート'!X803="","",'基本情報入力シート'!X803)</f>
        <v/>
      </c>
      <c r="N778" s="648" t="str">
        <f>IF('基本情報入力シート'!Y803="","",'基本情報入力シート'!Y803)</f>
        <v/>
      </c>
      <c r="O778" s="649"/>
      <c r="P778" s="650"/>
      <c r="Q778" s="651"/>
      <c r="R778" s="56"/>
      <c r="S778" s="652" t="str">
        <f>IFERROR(ROUNDDOWN(Q778*VLOOKUP(N778,'【参考】数式用'!$AR$2:$AW$50,MATCH(P778,'【参考】数式用'!$AT$4:$AW$4)+2,FALSE)*0.5, 0), "")</f>
        <v/>
      </c>
      <c r="T778" s="653"/>
      <c r="U778" s="654" t="str">
        <f>IFERROR(IF(AG778&lt;&gt;"",Q778*VLOOKUP(N778,'【参考】数式用'!$AG$2:$AL$50,MATCH(P778,'【参考】数式用'!$AI$4:$AL$4,0)+2,0), ""), "")</f>
        <v/>
      </c>
      <c r="V778" s="655"/>
      <c r="W778" s="656"/>
      <c r="X778" s="41"/>
      <c r="Y778" s="657"/>
      <c r="Z778" s="658"/>
      <c r="AA778" s="654" t="str">
        <f>IFERROR(IF(Y778="ー", "", ROUNDDOWN(Z778*VLOOKUP(N778,'【参考】数式用'!$AR$2:$AW$50,MATCH(Y778,'【参考】数式用'!$AT$4:$AW$4)+2,FALSE)*0.5, 0)), "")</f>
        <v/>
      </c>
      <c r="AB778" s="659"/>
      <c r="AC778" s="651" t="str">
        <f>IFERROR(IF(AG778&lt;&gt;"",Z778*VLOOKUP(N778,'【参考】数式用'!$AG$2:$AL$50,MATCH(Y778,'【参考】数式用'!$AI$4:$AL$4,0)+2,0), ""), "")</f>
        <v/>
      </c>
      <c r="AD778" s="56"/>
      <c r="AE778" s="660"/>
      <c r="AF778" s="661"/>
      <c r="AG778" s="618" t="str">
        <f>IFERROR(VLOOKUP(O778, '【参考】数式用'!$AY$5:$AY$13, 1, FALSE), "")</f>
        <v/>
      </c>
      <c r="AH778" s="619" t="str">
        <f>IFERROR(VLOOKUP(N778, '【参考】数式用'!$BA$2:$BB$50, 2, FALSE), "")</f>
        <v/>
      </c>
      <c r="AI778" s="620" t="str">
        <f t="shared" si="1"/>
        <v/>
      </c>
      <c r="AJ778" s="621" t="str">
        <f t="shared" si="2"/>
        <v/>
      </c>
      <c r="AK778" s="622"/>
      <c r="AL778" s="622"/>
      <c r="AM778" s="514"/>
      <c r="AN778" s="514"/>
      <c r="AO778" s="514"/>
      <c r="AP778" s="514"/>
      <c r="AQ778" s="514"/>
      <c r="AR778" s="514"/>
      <c r="AS778" s="514"/>
      <c r="AT778" s="514"/>
      <c r="AU778" s="2"/>
      <c r="AV778" s="2"/>
      <c r="AW778" s="2"/>
      <c r="AX778" s="2"/>
      <c r="AY778" s="2"/>
      <c r="AZ778" s="2"/>
    </row>
    <row r="779" ht="30.0" customHeight="1">
      <c r="A779" s="645">
        <v>766.0</v>
      </c>
      <c r="B779" s="646" t="str">
        <f>IF('基本情報入力シート'!C804="","",'基本情報入力シート'!C804)</f>
        <v/>
      </c>
      <c r="C779" s="40"/>
      <c r="D779" s="40"/>
      <c r="E779" s="40"/>
      <c r="F779" s="40"/>
      <c r="G779" s="40"/>
      <c r="H779" s="40"/>
      <c r="I779" s="56"/>
      <c r="J779" s="647" t="str">
        <f>IF('基本情報入力シート'!M804="","",'基本情報入力シート'!M804)</f>
        <v/>
      </c>
      <c r="K779" s="647" t="str">
        <f>IF('基本情報入力シート'!R804="","",'基本情報入力シート'!R804)</f>
        <v/>
      </c>
      <c r="L779" s="647" t="str">
        <f>IF('基本情報入力シート'!W804="","",'基本情報入力シート'!W804)</f>
        <v/>
      </c>
      <c r="M779" s="647" t="str">
        <f>IF('基本情報入力シート'!X804="","",'基本情報入力シート'!X804)</f>
        <v/>
      </c>
      <c r="N779" s="648" t="str">
        <f>IF('基本情報入力シート'!Y804="","",'基本情報入力シート'!Y804)</f>
        <v/>
      </c>
      <c r="O779" s="649"/>
      <c r="P779" s="650"/>
      <c r="Q779" s="651"/>
      <c r="R779" s="56"/>
      <c r="S779" s="652" t="str">
        <f>IFERROR(ROUNDDOWN(Q779*VLOOKUP(N779,'【参考】数式用'!$AR$2:$AW$50,MATCH(P779,'【参考】数式用'!$AT$4:$AW$4)+2,FALSE)*0.5, 0), "")</f>
        <v/>
      </c>
      <c r="T779" s="653"/>
      <c r="U779" s="654" t="str">
        <f>IFERROR(IF(AG779&lt;&gt;"",Q779*VLOOKUP(N779,'【参考】数式用'!$AG$2:$AL$50,MATCH(P779,'【参考】数式用'!$AI$4:$AL$4,0)+2,0), ""), "")</f>
        <v/>
      </c>
      <c r="V779" s="655"/>
      <c r="W779" s="656"/>
      <c r="X779" s="41"/>
      <c r="Y779" s="657"/>
      <c r="Z779" s="658"/>
      <c r="AA779" s="654" t="str">
        <f>IFERROR(IF(Y779="ー", "", ROUNDDOWN(Z779*VLOOKUP(N779,'【参考】数式用'!$AR$2:$AW$50,MATCH(Y779,'【参考】数式用'!$AT$4:$AW$4)+2,FALSE)*0.5, 0)), "")</f>
        <v/>
      </c>
      <c r="AB779" s="659"/>
      <c r="AC779" s="651" t="str">
        <f>IFERROR(IF(AG779&lt;&gt;"",Z779*VLOOKUP(N779,'【参考】数式用'!$AG$2:$AL$50,MATCH(Y779,'【参考】数式用'!$AI$4:$AL$4,0)+2,0), ""), "")</f>
        <v/>
      </c>
      <c r="AD779" s="56"/>
      <c r="AE779" s="660"/>
      <c r="AF779" s="661"/>
      <c r="AG779" s="618" t="str">
        <f>IFERROR(VLOOKUP(O779, '【参考】数式用'!$AY$5:$AY$13, 1, FALSE), "")</f>
        <v/>
      </c>
      <c r="AH779" s="619" t="str">
        <f>IFERROR(VLOOKUP(N779, '【参考】数式用'!$BA$2:$BB$50, 2, FALSE), "")</f>
        <v/>
      </c>
      <c r="AI779" s="620" t="str">
        <f t="shared" si="1"/>
        <v/>
      </c>
      <c r="AJ779" s="621" t="str">
        <f t="shared" si="2"/>
        <v/>
      </c>
      <c r="AK779" s="622"/>
      <c r="AL779" s="622"/>
      <c r="AM779" s="514"/>
      <c r="AN779" s="514"/>
      <c r="AO779" s="514"/>
      <c r="AP779" s="514"/>
      <c r="AQ779" s="514"/>
      <c r="AR779" s="514"/>
      <c r="AS779" s="514"/>
      <c r="AT779" s="514"/>
      <c r="AU779" s="2"/>
      <c r="AV779" s="2"/>
      <c r="AW779" s="2"/>
      <c r="AX779" s="2"/>
      <c r="AY779" s="2"/>
      <c r="AZ779" s="2"/>
    </row>
    <row r="780" ht="30.0" customHeight="1">
      <c r="A780" s="645">
        <v>767.0</v>
      </c>
      <c r="B780" s="646" t="str">
        <f>IF('基本情報入力シート'!C805="","",'基本情報入力シート'!C805)</f>
        <v/>
      </c>
      <c r="C780" s="40"/>
      <c r="D780" s="40"/>
      <c r="E780" s="40"/>
      <c r="F780" s="40"/>
      <c r="G780" s="40"/>
      <c r="H780" s="40"/>
      <c r="I780" s="56"/>
      <c r="J780" s="647" t="str">
        <f>IF('基本情報入力シート'!M805="","",'基本情報入力シート'!M805)</f>
        <v/>
      </c>
      <c r="K780" s="647" t="str">
        <f>IF('基本情報入力シート'!R805="","",'基本情報入力シート'!R805)</f>
        <v/>
      </c>
      <c r="L780" s="647" t="str">
        <f>IF('基本情報入力シート'!W805="","",'基本情報入力シート'!W805)</f>
        <v/>
      </c>
      <c r="M780" s="647" t="str">
        <f>IF('基本情報入力シート'!X805="","",'基本情報入力シート'!X805)</f>
        <v/>
      </c>
      <c r="N780" s="648" t="str">
        <f>IF('基本情報入力シート'!Y805="","",'基本情報入力シート'!Y805)</f>
        <v/>
      </c>
      <c r="O780" s="649"/>
      <c r="P780" s="650"/>
      <c r="Q780" s="651"/>
      <c r="R780" s="56"/>
      <c r="S780" s="652" t="str">
        <f>IFERROR(ROUNDDOWN(Q780*VLOOKUP(N780,'【参考】数式用'!$AR$2:$AW$50,MATCH(P780,'【参考】数式用'!$AT$4:$AW$4)+2,FALSE)*0.5, 0), "")</f>
        <v/>
      </c>
      <c r="T780" s="653"/>
      <c r="U780" s="654" t="str">
        <f>IFERROR(IF(AG780&lt;&gt;"",Q780*VLOOKUP(N780,'【参考】数式用'!$AG$2:$AL$50,MATCH(P780,'【参考】数式用'!$AI$4:$AL$4,0)+2,0), ""), "")</f>
        <v/>
      </c>
      <c r="V780" s="655"/>
      <c r="W780" s="656"/>
      <c r="X780" s="41"/>
      <c r="Y780" s="657"/>
      <c r="Z780" s="658"/>
      <c r="AA780" s="654" t="str">
        <f>IFERROR(IF(Y780="ー", "", ROUNDDOWN(Z780*VLOOKUP(N780,'【参考】数式用'!$AR$2:$AW$50,MATCH(Y780,'【参考】数式用'!$AT$4:$AW$4)+2,FALSE)*0.5, 0)), "")</f>
        <v/>
      </c>
      <c r="AB780" s="659"/>
      <c r="AC780" s="651" t="str">
        <f>IFERROR(IF(AG780&lt;&gt;"",Z780*VLOOKUP(N780,'【参考】数式用'!$AG$2:$AL$50,MATCH(Y780,'【参考】数式用'!$AI$4:$AL$4,0)+2,0), ""), "")</f>
        <v/>
      </c>
      <c r="AD780" s="56"/>
      <c r="AE780" s="660"/>
      <c r="AF780" s="661"/>
      <c r="AG780" s="618" t="str">
        <f>IFERROR(VLOOKUP(O780, '【参考】数式用'!$AY$5:$AY$13, 1, FALSE), "")</f>
        <v/>
      </c>
      <c r="AH780" s="619" t="str">
        <f>IFERROR(VLOOKUP(N780, '【参考】数式用'!$BA$2:$BB$50, 2, FALSE), "")</f>
        <v/>
      </c>
      <c r="AI780" s="620" t="str">
        <f t="shared" si="1"/>
        <v/>
      </c>
      <c r="AJ780" s="621" t="str">
        <f t="shared" si="2"/>
        <v/>
      </c>
      <c r="AK780" s="622"/>
      <c r="AL780" s="622"/>
      <c r="AM780" s="514"/>
      <c r="AN780" s="514"/>
      <c r="AO780" s="514"/>
      <c r="AP780" s="514"/>
      <c r="AQ780" s="514"/>
      <c r="AR780" s="514"/>
      <c r="AS780" s="514"/>
      <c r="AT780" s="514"/>
      <c r="AU780" s="2"/>
      <c r="AV780" s="2"/>
      <c r="AW780" s="2"/>
      <c r="AX780" s="2"/>
      <c r="AY780" s="2"/>
      <c r="AZ780" s="2"/>
    </row>
    <row r="781" ht="30.0" customHeight="1">
      <c r="A781" s="645">
        <v>768.0</v>
      </c>
      <c r="B781" s="646" t="str">
        <f>IF('基本情報入力シート'!C806="","",'基本情報入力シート'!C806)</f>
        <v/>
      </c>
      <c r="C781" s="40"/>
      <c r="D781" s="40"/>
      <c r="E781" s="40"/>
      <c r="F781" s="40"/>
      <c r="G781" s="40"/>
      <c r="H781" s="40"/>
      <c r="I781" s="56"/>
      <c r="J781" s="647" t="str">
        <f>IF('基本情報入力シート'!M806="","",'基本情報入力シート'!M806)</f>
        <v/>
      </c>
      <c r="K781" s="647" t="str">
        <f>IF('基本情報入力シート'!R806="","",'基本情報入力シート'!R806)</f>
        <v/>
      </c>
      <c r="L781" s="647" t="str">
        <f>IF('基本情報入力シート'!W806="","",'基本情報入力シート'!W806)</f>
        <v/>
      </c>
      <c r="M781" s="647" t="str">
        <f>IF('基本情報入力シート'!X806="","",'基本情報入力シート'!X806)</f>
        <v/>
      </c>
      <c r="N781" s="648" t="str">
        <f>IF('基本情報入力シート'!Y806="","",'基本情報入力シート'!Y806)</f>
        <v/>
      </c>
      <c r="O781" s="649"/>
      <c r="P781" s="650"/>
      <c r="Q781" s="651"/>
      <c r="R781" s="56"/>
      <c r="S781" s="652" t="str">
        <f>IFERROR(ROUNDDOWN(Q781*VLOOKUP(N781,'【参考】数式用'!$AR$2:$AW$50,MATCH(P781,'【参考】数式用'!$AT$4:$AW$4)+2,FALSE)*0.5, 0), "")</f>
        <v/>
      </c>
      <c r="T781" s="653"/>
      <c r="U781" s="654" t="str">
        <f>IFERROR(IF(AG781&lt;&gt;"",Q781*VLOOKUP(N781,'【参考】数式用'!$AG$2:$AL$50,MATCH(P781,'【参考】数式用'!$AI$4:$AL$4,0)+2,0), ""), "")</f>
        <v/>
      </c>
      <c r="V781" s="655"/>
      <c r="W781" s="656"/>
      <c r="X781" s="41"/>
      <c r="Y781" s="657"/>
      <c r="Z781" s="658"/>
      <c r="AA781" s="654" t="str">
        <f>IFERROR(IF(Y781="ー", "", ROUNDDOWN(Z781*VLOOKUP(N781,'【参考】数式用'!$AR$2:$AW$50,MATCH(Y781,'【参考】数式用'!$AT$4:$AW$4)+2,FALSE)*0.5, 0)), "")</f>
        <v/>
      </c>
      <c r="AB781" s="659"/>
      <c r="AC781" s="651" t="str">
        <f>IFERROR(IF(AG781&lt;&gt;"",Z781*VLOOKUP(N781,'【参考】数式用'!$AG$2:$AL$50,MATCH(Y781,'【参考】数式用'!$AI$4:$AL$4,0)+2,0), ""), "")</f>
        <v/>
      </c>
      <c r="AD781" s="56"/>
      <c r="AE781" s="660"/>
      <c r="AF781" s="661"/>
      <c r="AG781" s="618" t="str">
        <f>IFERROR(VLOOKUP(O781, '【参考】数式用'!$AY$5:$AY$13, 1, FALSE), "")</f>
        <v/>
      </c>
      <c r="AH781" s="619" t="str">
        <f>IFERROR(VLOOKUP(N781, '【参考】数式用'!$BA$2:$BB$50, 2, FALSE), "")</f>
        <v/>
      </c>
      <c r="AI781" s="620" t="str">
        <f t="shared" si="1"/>
        <v/>
      </c>
      <c r="AJ781" s="621" t="str">
        <f t="shared" si="2"/>
        <v/>
      </c>
      <c r="AK781" s="622"/>
      <c r="AL781" s="622"/>
      <c r="AM781" s="514"/>
      <c r="AN781" s="514"/>
      <c r="AO781" s="514"/>
      <c r="AP781" s="514"/>
      <c r="AQ781" s="514"/>
      <c r="AR781" s="514"/>
      <c r="AS781" s="514"/>
      <c r="AT781" s="514"/>
      <c r="AU781" s="2"/>
      <c r="AV781" s="2"/>
      <c r="AW781" s="2"/>
      <c r="AX781" s="2"/>
      <c r="AY781" s="2"/>
      <c r="AZ781" s="2"/>
    </row>
    <row r="782" ht="30.0" customHeight="1">
      <c r="A782" s="645">
        <v>769.0</v>
      </c>
      <c r="B782" s="646" t="str">
        <f>IF('基本情報入力シート'!C807="","",'基本情報入力シート'!C807)</f>
        <v/>
      </c>
      <c r="C782" s="40"/>
      <c r="D782" s="40"/>
      <c r="E782" s="40"/>
      <c r="F782" s="40"/>
      <c r="G782" s="40"/>
      <c r="H782" s="40"/>
      <c r="I782" s="56"/>
      <c r="J782" s="647" t="str">
        <f>IF('基本情報入力シート'!M807="","",'基本情報入力シート'!M807)</f>
        <v/>
      </c>
      <c r="K782" s="647" t="str">
        <f>IF('基本情報入力シート'!R807="","",'基本情報入力シート'!R807)</f>
        <v/>
      </c>
      <c r="L782" s="647" t="str">
        <f>IF('基本情報入力シート'!W807="","",'基本情報入力シート'!W807)</f>
        <v/>
      </c>
      <c r="M782" s="647" t="str">
        <f>IF('基本情報入力シート'!X807="","",'基本情報入力シート'!X807)</f>
        <v/>
      </c>
      <c r="N782" s="648" t="str">
        <f>IF('基本情報入力シート'!Y807="","",'基本情報入力シート'!Y807)</f>
        <v/>
      </c>
      <c r="O782" s="649"/>
      <c r="P782" s="650"/>
      <c r="Q782" s="651"/>
      <c r="R782" s="56"/>
      <c r="S782" s="652" t="str">
        <f>IFERROR(ROUNDDOWN(Q782*VLOOKUP(N782,'【参考】数式用'!$AR$2:$AW$50,MATCH(P782,'【参考】数式用'!$AT$4:$AW$4)+2,FALSE)*0.5, 0), "")</f>
        <v/>
      </c>
      <c r="T782" s="653"/>
      <c r="U782" s="654" t="str">
        <f>IFERROR(IF(AG782&lt;&gt;"",Q782*VLOOKUP(N782,'【参考】数式用'!$AG$2:$AL$50,MATCH(P782,'【参考】数式用'!$AI$4:$AL$4,0)+2,0), ""), "")</f>
        <v/>
      </c>
      <c r="V782" s="655"/>
      <c r="W782" s="656"/>
      <c r="X782" s="41"/>
      <c r="Y782" s="657"/>
      <c r="Z782" s="658"/>
      <c r="AA782" s="654" t="str">
        <f>IFERROR(IF(Y782="ー", "", ROUNDDOWN(Z782*VLOOKUP(N782,'【参考】数式用'!$AR$2:$AW$50,MATCH(Y782,'【参考】数式用'!$AT$4:$AW$4)+2,FALSE)*0.5, 0)), "")</f>
        <v/>
      </c>
      <c r="AB782" s="659"/>
      <c r="AC782" s="651" t="str">
        <f>IFERROR(IF(AG782&lt;&gt;"",Z782*VLOOKUP(N782,'【参考】数式用'!$AG$2:$AL$50,MATCH(Y782,'【参考】数式用'!$AI$4:$AL$4,0)+2,0), ""), "")</f>
        <v/>
      </c>
      <c r="AD782" s="56"/>
      <c r="AE782" s="660"/>
      <c r="AF782" s="661"/>
      <c r="AG782" s="618" t="str">
        <f>IFERROR(VLOOKUP(O782, '【参考】数式用'!$AY$5:$AY$13, 1, FALSE), "")</f>
        <v/>
      </c>
      <c r="AH782" s="619" t="str">
        <f>IFERROR(VLOOKUP(N782, '【参考】数式用'!$BA$2:$BB$50, 2, FALSE), "")</f>
        <v/>
      </c>
      <c r="AI782" s="620" t="str">
        <f t="shared" si="1"/>
        <v/>
      </c>
      <c r="AJ782" s="621" t="str">
        <f t="shared" si="2"/>
        <v/>
      </c>
      <c r="AK782" s="622"/>
      <c r="AL782" s="622"/>
      <c r="AM782" s="514"/>
      <c r="AN782" s="514"/>
      <c r="AO782" s="514"/>
      <c r="AP782" s="514"/>
      <c r="AQ782" s="514"/>
      <c r="AR782" s="514"/>
      <c r="AS782" s="514"/>
      <c r="AT782" s="514"/>
      <c r="AU782" s="2"/>
      <c r="AV782" s="2"/>
      <c r="AW782" s="2"/>
      <c r="AX782" s="2"/>
      <c r="AY782" s="2"/>
      <c r="AZ782" s="2"/>
    </row>
    <row r="783" ht="30.0" customHeight="1">
      <c r="A783" s="645">
        <v>770.0</v>
      </c>
      <c r="B783" s="646" t="str">
        <f>IF('基本情報入力シート'!C808="","",'基本情報入力シート'!C808)</f>
        <v/>
      </c>
      <c r="C783" s="40"/>
      <c r="D783" s="40"/>
      <c r="E783" s="40"/>
      <c r="F783" s="40"/>
      <c r="G783" s="40"/>
      <c r="H783" s="40"/>
      <c r="I783" s="56"/>
      <c r="J783" s="647" t="str">
        <f>IF('基本情報入力シート'!M808="","",'基本情報入力シート'!M808)</f>
        <v/>
      </c>
      <c r="K783" s="647" t="str">
        <f>IF('基本情報入力シート'!R808="","",'基本情報入力シート'!R808)</f>
        <v/>
      </c>
      <c r="L783" s="647" t="str">
        <f>IF('基本情報入力シート'!W808="","",'基本情報入力シート'!W808)</f>
        <v/>
      </c>
      <c r="M783" s="647" t="str">
        <f>IF('基本情報入力シート'!X808="","",'基本情報入力シート'!X808)</f>
        <v/>
      </c>
      <c r="N783" s="648" t="str">
        <f>IF('基本情報入力シート'!Y808="","",'基本情報入力シート'!Y808)</f>
        <v/>
      </c>
      <c r="O783" s="649"/>
      <c r="P783" s="650"/>
      <c r="Q783" s="651"/>
      <c r="R783" s="56"/>
      <c r="S783" s="652" t="str">
        <f>IFERROR(ROUNDDOWN(Q783*VLOOKUP(N783,'【参考】数式用'!$AR$2:$AW$50,MATCH(P783,'【参考】数式用'!$AT$4:$AW$4)+2,FALSE)*0.5, 0), "")</f>
        <v/>
      </c>
      <c r="T783" s="653"/>
      <c r="U783" s="654" t="str">
        <f>IFERROR(IF(AG783&lt;&gt;"",Q783*VLOOKUP(N783,'【参考】数式用'!$AG$2:$AL$50,MATCH(P783,'【参考】数式用'!$AI$4:$AL$4,0)+2,0), ""), "")</f>
        <v/>
      </c>
      <c r="V783" s="655"/>
      <c r="W783" s="656"/>
      <c r="X783" s="41"/>
      <c r="Y783" s="657"/>
      <c r="Z783" s="658"/>
      <c r="AA783" s="654" t="str">
        <f>IFERROR(IF(Y783="ー", "", ROUNDDOWN(Z783*VLOOKUP(N783,'【参考】数式用'!$AR$2:$AW$50,MATCH(Y783,'【参考】数式用'!$AT$4:$AW$4)+2,FALSE)*0.5, 0)), "")</f>
        <v/>
      </c>
      <c r="AB783" s="659"/>
      <c r="AC783" s="651" t="str">
        <f>IFERROR(IF(AG783&lt;&gt;"",Z783*VLOOKUP(N783,'【参考】数式用'!$AG$2:$AL$50,MATCH(Y783,'【参考】数式用'!$AI$4:$AL$4,0)+2,0), ""), "")</f>
        <v/>
      </c>
      <c r="AD783" s="56"/>
      <c r="AE783" s="660"/>
      <c r="AF783" s="661"/>
      <c r="AG783" s="618" t="str">
        <f>IFERROR(VLOOKUP(O783, '【参考】数式用'!$AY$5:$AY$13, 1, FALSE), "")</f>
        <v/>
      </c>
      <c r="AH783" s="619" t="str">
        <f>IFERROR(VLOOKUP(N783, '【参考】数式用'!$BA$2:$BB$50, 2, FALSE), "")</f>
        <v/>
      </c>
      <c r="AI783" s="620" t="str">
        <f t="shared" si="1"/>
        <v/>
      </c>
      <c r="AJ783" s="621" t="str">
        <f t="shared" si="2"/>
        <v/>
      </c>
      <c r="AK783" s="622"/>
      <c r="AL783" s="622"/>
      <c r="AM783" s="514"/>
      <c r="AN783" s="514"/>
      <c r="AO783" s="514"/>
      <c r="AP783" s="514"/>
      <c r="AQ783" s="514"/>
      <c r="AR783" s="514"/>
      <c r="AS783" s="514"/>
      <c r="AT783" s="514"/>
      <c r="AU783" s="2"/>
      <c r="AV783" s="2"/>
      <c r="AW783" s="2"/>
      <c r="AX783" s="2"/>
      <c r="AY783" s="2"/>
      <c r="AZ783" s="2"/>
    </row>
    <row r="784" ht="30.0" customHeight="1">
      <c r="A784" s="645">
        <v>771.0</v>
      </c>
      <c r="B784" s="646" t="str">
        <f>IF('基本情報入力シート'!C809="","",'基本情報入力シート'!C809)</f>
        <v/>
      </c>
      <c r="C784" s="40"/>
      <c r="D784" s="40"/>
      <c r="E784" s="40"/>
      <c r="F784" s="40"/>
      <c r="G784" s="40"/>
      <c r="H784" s="40"/>
      <c r="I784" s="56"/>
      <c r="J784" s="647" t="str">
        <f>IF('基本情報入力シート'!M809="","",'基本情報入力シート'!M809)</f>
        <v/>
      </c>
      <c r="K784" s="647" t="str">
        <f>IF('基本情報入力シート'!R809="","",'基本情報入力シート'!R809)</f>
        <v/>
      </c>
      <c r="L784" s="647" t="str">
        <f>IF('基本情報入力シート'!W809="","",'基本情報入力シート'!W809)</f>
        <v/>
      </c>
      <c r="M784" s="647" t="str">
        <f>IF('基本情報入力シート'!X809="","",'基本情報入力シート'!X809)</f>
        <v/>
      </c>
      <c r="N784" s="648" t="str">
        <f>IF('基本情報入力シート'!Y809="","",'基本情報入力シート'!Y809)</f>
        <v/>
      </c>
      <c r="O784" s="649"/>
      <c r="P784" s="650"/>
      <c r="Q784" s="651"/>
      <c r="R784" s="56"/>
      <c r="S784" s="652" t="str">
        <f>IFERROR(ROUNDDOWN(Q784*VLOOKUP(N784,'【参考】数式用'!$AR$2:$AW$50,MATCH(P784,'【参考】数式用'!$AT$4:$AW$4)+2,FALSE)*0.5, 0), "")</f>
        <v/>
      </c>
      <c r="T784" s="653"/>
      <c r="U784" s="654" t="str">
        <f>IFERROR(IF(AG784&lt;&gt;"",Q784*VLOOKUP(N784,'【参考】数式用'!$AG$2:$AL$50,MATCH(P784,'【参考】数式用'!$AI$4:$AL$4,0)+2,0), ""), "")</f>
        <v/>
      </c>
      <c r="V784" s="655"/>
      <c r="W784" s="656"/>
      <c r="X784" s="41"/>
      <c r="Y784" s="657"/>
      <c r="Z784" s="658"/>
      <c r="AA784" s="654" t="str">
        <f>IFERROR(IF(Y784="ー", "", ROUNDDOWN(Z784*VLOOKUP(N784,'【参考】数式用'!$AR$2:$AW$50,MATCH(Y784,'【参考】数式用'!$AT$4:$AW$4)+2,FALSE)*0.5, 0)), "")</f>
        <v/>
      </c>
      <c r="AB784" s="659"/>
      <c r="AC784" s="651" t="str">
        <f>IFERROR(IF(AG784&lt;&gt;"",Z784*VLOOKUP(N784,'【参考】数式用'!$AG$2:$AL$50,MATCH(Y784,'【参考】数式用'!$AI$4:$AL$4,0)+2,0), ""), "")</f>
        <v/>
      </c>
      <c r="AD784" s="56"/>
      <c r="AE784" s="660"/>
      <c r="AF784" s="661"/>
      <c r="AG784" s="618" t="str">
        <f>IFERROR(VLOOKUP(O784, '【参考】数式用'!$AY$5:$AY$13, 1, FALSE), "")</f>
        <v/>
      </c>
      <c r="AH784" s="619" t="str">
        <f>IFERROR(VLOOKUP(N784, '【参考】数式用'!$BA$2:$BB$50, 2, FALSE), "")</f>
        <v/>
      </c>
      <c r="AI784" s="620" t="str">
        <f t="shared" si="1"/>
        <v/>
      </c>
      <c r="AJ784" s="621" t="str">
        <f t="shared" si="2"/>
        <v/>
      </c>
      <c r="AK784" s="622"/>
      <c r="AL784" s="622"/>
      <c r="AM784" s="514"/>
      <c r="AN784" s="514"/>
      <c r="AO784" s="514"/>
      <c r="AP784" s="514"/>
      <c r="AQ784" s="514"/>
      <c r="AR784" s="514"/>
      <c r="AS784" s="514"/>
      <c r="AT784" s="514"/>
      <c r="AU784" s="2"/>
      <c r="AV784" s="2"/>
      <c r="AW784" s="2"/>
      <c r="AX784" s="2"/>
      <c r="AY784" s="2"/>
      <c r="AZ784" s="2"/>
    </row>
    <row r="785" ht="30.0" customHeight="1">
      <c r="A785" s="645">
        <v>772.0</v>
      </c>
      <c r="B785" s="646" t="str">
        <f>IF('基本情報入力シート'!C810="","",'基本情報入力シート'!C810)</f>
        <v/>
      </c>
      <c r="C785" s="40"/>
      <c r="D785" s="40"/>
      <c r="E785" s="40"/>
      <c r="F785" s="40"/>
      <c r="G785" s="40"/>
      <c r="H785" s="40"/>
      <c r="I785" s="56"/>
      <c r="J785" s="647" t="str">
        <f>IF('基本情報入力シート'!M810="","",'基本情報入力シート'!M810)</f>
        <v/>
      </c>
      <c r="K785" s="647" t="str">
        <f>IF('基本情報入力シート'!R810="","",'基本情報入力シート'!R810)</f>
        <v/>
      </c>
      <c r="L785" s="647" t="str">
        <f>IF('基本情報入力シート'!W810="","",'基本情報入力シート'!W810)</f>
        <v/>
      </c>
      <c r="M785" s="647" t="str">
        <f>IF('基本情報入力シート'!X810="","",'基本情報入力シート'!X810)</f>
        <v/>
      </c>
      <c r="N785" s="648" t="str">
        <f>IF('基本情報入力シート'!Y810="","",'基本情報入力シート'!Y810)</f>
        <v/>
      </c>
      <c r="O785" s="649"/>
      <c r="P785" s="650"/>
      <c r="Q785" s="651"/>
      <c r="R785" s="56"/>
      <c r="S785" s="652" t="str">
        <f>IFERROR(ROUNDDOWN(Q785*VLOOKUP(N785,'【参考】数式用'!$AR$2:$AW$50,MATCH(P785,'【参考】数式用'!$AT$4:$AW$4)+2,FALSE)*0.5, 0), "")</f>
        <v/>
      </c>
      <c r="T785" s="653"/>
      <c r="U785" s="654" t="str">
        <f>IFERROR(IF(AG785&lt;&gt;"",Q785*VLOOKUP(N785,'【参考】数式用'!$AG$2:$AL$50,MATCH(P785,'【参考】数式用'!$AI$4:$AL$4,0)+2,0), ""), "")</f>
        <v/>
      </c>
      <c r="V785" s="655"/>
      <c r="W785" s="656"/>
      <c r="X785" s="41"/>
      <c r="Y785" s="657"/>
      <c r="Z785" s="658"/>
      <c r="AA785" s="654" t="str">
        <f>IFERROR(IF(Y785="ー", "", ROUNDDOWN(Z785*VLOOKUP(N785,'【参考】数式用'!$AR$2:$AW$50,MATCH(Y785,'【参考】数式用'!$AT$4:$AW$4)+2,FALSE)*0.5, 0)), "")</f>
        <v/>
      </c>
      <c r="AB785" s="659"/>
      <c r="AC785" s="651" t="str">
        <f>IFERROR(IF(AG785&lt;&gt;"",Z785*VLOOKUP(N785,'【参考】数式用'!$AG$2:$AL$50,MATCH(Y785,'【参考】数式用'!$AI$4:$AL$4,0)+2,0), ""), "")</f>
        <v/>
      </c>
      <c r="AD785" s="56"/>
      <c r="AE785" s="660"/>
      <c r="AF785" s="661"/>
      <c r="AG785" s="618" t="str">
        <f>IFERROR(VLOOKUP(O785, '【参考】数式用'!$AY$5:$AY$13, 1, FALSE), "")</f>
        <v/>
      </c>
      <c r="AH785" s="619" t="str">
        <f>IFERROR(VLOOKUP(N785, '【参考】数式用'!$BA$2:$BB$50, 2, FALSE), "")</f>
        <v/>
      </c>
      <c r="AI785" s="620" t="str">
        <f t="shared" si="1"/>
        <v/>
      </c>
      <c r="AJ785" s="621" t="str">
        <f t="shared" si="2"/>
        <v/>
      </c>
      <c r="AK785" s="622"/>
      <c r="AL785" s="622"/>
      <c r="AM785" s="514"/>
      <c r="AN785" s="514"/>
      <c r="AO785" s="514"/>
      <c r="AP785" s="514"/>
      <c r="AQ785" s="514"/>
      <c r="AR785" s="514"/>
      <c r="AS785" s="514"/>
      <c r="AT785" s="514"/>
      <c r="AU785" s="2"/>
      <c r="AV785" s="2"/>
      <c r="AW785" s="2"/>
      <c r="AX785" s="2"/>
      <c r="AY785" s="2"/>
      <c r="AZ785" s="2"/>
    </row>
    <row r="786" ht="30.0" customHeight="1">
      <c r="A786" s="645">
        <v>773.0</v>
      </c>
      <c r="B786" s="646" t="str">
        <f>IF('基本情報入力シート'!C811="","",'基本情報入力シート'!C811)</f>
        <v/>
      </c>
      <c r="C786" s="40"/>
      <c r="D786" s="40"/>
      <c r="E786" s="40"/>
      <c r="F786" s="40"/>
      <c r="G786" s="40"/>
      <c r="H786" s="40"/>
      <c r="I786" s="56"/>
      <c r="J786" s="647" t="str">
        <f>IF('基本情報入力シート'!M811="","",'基本情報入力シート'!M811)</f>
        <v/>
      </c>
      <c r="K786" s="647" t="str">
        <f>IF('基本情報入力シート'!R811="","",'基本情報入力シート'!R811)</f>
        <v/>
      </c>
      <c r="L786" s="647" t="str">
        <f>IF('基本情報入力シート'!W811="","",'基本情報入力シート'!W811)</f>
        <v/>
      </c>
      <c r="M786" s="647" t="str">
        <f>IF('基本情報入力シート'!X811="","",'基本情報入力シート'!X811)</f>
        <v/>
      </c>
      <c r="N786" s="648" t="str">
        <f>IF('基本情報入力シート'!Y811="","",'基本情報入力シート'!Y811)</f>
        <v/>
      </c>
      <c r="O786" s="649"/>
      <c r="P786" s="650"/>
      <c r="Q786" s="651"/>
      <c r="R786" s="56"/>
      <c r="S786" s="652" t="str">
        <f>IFERROR(ROUNDDOWN(Q786*VLOOKUP(N786,'【参考】数式用'!$AR$2:$AW$50,MATCH(P786,'【参考】数式用'!$AT$4:$AW$4)+2,FALSE)*0.5, 0), "")</f>
        <v/>
      </c>
      <c r="T786" s="653"/>
      <c r="U786" s="654" t="str">
        <f>IFERROR(IF(AG786&lt;&gt;"",Q786*VLOOKUP(N786,'【参考】数式用'!$AG$2:$AL$50,MATCH(P786,'【参考】数式用'!$AI$4:$AL$4,0)+2,0), ""), "")</f>
        <v/>
      </c>
      <c r="V786" s="655"/>
      <c r="W786" s="656"/>
      <c r="X786" s="41"/>
      <c r="Y786" s="657"/>
      <c r="Z786" s="658"/>
      <c r="AA786" s="654" t="str">
        <f>IFERROR(IF(Y786="ー", "", ROUNDDOWN(Z786*VLOOKUP(N786,'【参考】数式用'!$AR$2:$AW$50,MATCH(Y786,'【参考】数式用'!$AT$4:$AW$4)+2,FALSE)*0.5, 0)), "")</f>
        <v/>
      </c>
      <c r="AB786" s="659"/>
      <c r="AC786" s="651" t="str">
        <f>IFERROR(IF(AG786&lt;&gt;"",Z786*VLOOKUP(N786,'【参考】数式用'!$AG$2:$AL$50,MATCH(Y786,'【参考】数式用'!$AI$4:$AL$4,0)+2,0), ""), "")</f>
        <v/>
      </c>
      <c r="AD786" s="56"/>
      <c r="AE786" s="660"/>
      <c r="AF786" s="661"/>
      <c r="AG786" s="618" t="str">
        <f>IFERROR(VLOOKUP(O786, '【参考】数式用'!$AY$5:$AY$13, 1, FALSE), "")</f>
        <v/>
      </c>
      <c r="AH786" s="619" t="str">
        <f>IFERROR(VLOOKUP(N786, '【参考】数式用'!$BA$2:$BB$50, 2, FALSE), "")</f>
        <v/>
      </c>
      <c r="AI786" s="620" t="str">
        <f t="shared" si="1"/>
        <v/>
      </c>
      <c r="AJ786" s="621" t="str">
        <f t="shared" si="2"/>
        <v/>
      </c>
      <c r="AK786" s="622"/>
      <c r="AL786" s="622"/>
      <c r="AM786" s="514"/>
      <c r="AN786" s="514"/>
      <c r="AO786" s="514"/>
      <c r="AP786" s="514"/>
      <c r="AQ786" s="514"/>
      <c r="AR786" s="514"/>
      <c r="AS786" s="514"/>
      <c r="AT786" s="514"/>
      <c r="AU786" s="2"/>
      <c r="AV786" s="2"/>
      <c r="AW786" s="2"/>
      <c r="AX786" s="2"/>
      <c r="AY786" s="2"/>
      <c r="AZ786" s="2"/>
    </row>
    <row r="787" ht="30.0" customHeight="1">
      <c r="A787" s="645">
        <v>774.0</v>
      </c>
      <c r="B787" s="646" t="str">
        <f>IF('基本情報入力シート'!C812="","",'基本情報入力シート'!C812)</f>
        <v/>
      </c>
      <c r="C787" s="40"/>
      <c r="D787" s="40"/>
      <c r="E787" s="40"/>
      <c r="F787" s="40"/>
      <c r="G787" s="40"/>
      <c r="H787" s="40"/>
      <c r="I787" s="56"/>
      <c r="J787" s="647" t="str">
        <f>IF('基本情報入力シート'!M812="","",'基本情報入力シート'!M812)</f>
        <v/>
      </c>
      <c r="K787" s="647" t="str">
        <f>IF('基本情報入力シート'!R812="","",'基本情報入力シート'!R812)</f>
        <v/>
      </c>
      <c r="L787" s="647" t="str">
        <f>IF('基本情報入力シート'!W812="","",'基本情報入力シート'!W812)</f>
        <v/>
      </c>
      <c r="M787" s="647" t="str">
        <f>IF('基本情報入力シート'!X812="","",'基本情報入力シート'!X812)</f>
        <v/>
      </c>
      <c r="N787" s="648" t="str">
        <f>IF('基本情報入力シート'!Y812="","",'基本情報入力シート'!Y812)</f>
        <v/>
      </c>
      <c r="O787" s="649"/>
      <c r="P787" s="650"/>
      <c r="Q787" s="651"/>
      <c r="R787" s="56"/>
      <c r="S787" s="652" t="str">
        <f>IFERROR(ROUNDDOWN(Q787*VLOOKUP(N787,'【参考】数式用'!$AR$2:$AW$50,MATCH(P787,'【参考】数式用'!$AT$4:$AW$4)+2,FALSE)*0.5, 0), "")</f>
        <v/>
      </c>
      <c r="T787" s="653"/>
      <c r="U787" s="654" t="str">
        <f>IFERROR(IF(AG787&lt;&gt;"",Q787*VLOOKUP(N787,'【参考】数式用'!$AG$2:$AL$50,MATCH(P787,'【参考】数式用'!$AI$4:$AL$4,0)+2,0), ""), "")</f>
        <v/>
      </c>
      <c r="V787" s="655"/>
      <c r="W787" s="656"/>
      <c r="X787" s="41"/>
      <c r="Y787" s="657"/>
      <c r="Z787" s="658"/>
      <c r="AA787" s="654" t="str">
        <f>IFERROR(IF(Y787="ー", "", ROUNDDOWN(Z787*VLOOKUP(N787,'【参考】数式用'!$AR$2:$AW$50,MATCH(Y787,'【参考】数式用'!$AT$4:$AW$4)+2,FALSE)*0.5, 0)), "")</f>
        <v/>
      </c>
      <c r="AB787" s="659"/>
      <c r="AC787" s="651" t="str">
        <f>IFERROR(IF(AG787&lt;&gt;"",Z787*VLOOKUP(N787,'【参考】数式用'!$AG$2:$AL$50,MATCH(Y787,'【参考】数式用'!$AI$4:$AL$4,0)+2,0), ""), "")</f>
        <v/>
      </c>
      <c r="AD787" s="56"/>
      <c r="AE787" s="660"/>
      <c r="AF787" s="661"/>
      <c r="AG787" s="618" t="str">
        <f>IFERROR(VLOOKUP(O787, '【参考】数式用'!$AY$5:$AY$13, 1, FALSE), "")</f>
        <v/>
      </c>
      <c r="AH787" s="619" t="str">
        <f>IFERROR(VLOOKUP(N787, '【参考】数式用'!$BA$2:$BB$50, 2, FALSE), "")</f>
        <v/>
      </c>
      <c r="AI787" s="620" t="str">
        <f t="shared" si="1"/>
        <v/>
      </c>
      <c r="AJ787" s="621" t="str">
        <f t="shared" si="2"/>
        <v/>
      </c>
      <c r="AK787" s="622"/>
      <c r="AL787" s="622"/>
      <c r="AM787" s="514"/>
      <c r="AN787" s="514"/>
      <c r="AO787" s="514"/>
      <c r="AP787" s="514"/>
      <c r="AQ787" s="514"/>
      <c r="AR787" s="514"/>
      <c r="AS787" s="514"/>
      <c r="AT787" s="514"/>
      <c r="AU787" s="2"/>
      <c r="AV787" s="2"/>
      <c r="AW787" s="2"/>
      <c r="AX787" s="2"/>
      <c r="AY787" s="2"/>
      <c r="AZ787" s="2"/>
    </row>
    <row r="788" ht="30.0" customHeight="1">
      <c r="A788" s="645">
        <v>775.0</v>
      </c>
      <c r="B788" s="646" t="str">
        <f>IF('基本情報入力シート'!C813="","",'基本情報入力シート'!C813)</f>
        <v/>
      </c>
      <c r="C788" s="40"/>
      <c r="D788" s="40"/>
      <c r="E788" s="40"/>
      <c r="F788" s="40"/>
      <c r="G788" s="40"/>
      <c r="H788" s="40"/>
      <c r="I788" s="56"/>
      <c r="J788" s="647" t="str">
        <f>IF('基本情報入力シート'!M813="","",'基本情報入力シート'!M813)</f>
        <v/>
      </c>
      <c r="K788" s="647" t="str">
        <f>IF('基本情報入力シート'!R813="","",'基本情報入力シート'!R813)</f>
        <v/>
      </c>
      <c r="L788" s="647" t="str">
        <f>IF('基本情報入力シート'!W813="","",'基本情報入力シート'!W813)</f>
        <v/>
      </c>
      <c r="M788" s="647" t="str">
        <f>IF('基本情報入力シート'!X813="","",'基本情報入力シート'!X813)</f>
        <v/>
      </c>
      <c r="N788" s="648" t="str">
        <f>IF('基本情報入力シート'!Y813="","",'基本情報入力シート'!Y813)</f>
        <v/>
      </c>
      <c r="O788" s="649"/>
      <c r="P788" s="650"/>
      <c r="Q788" s="651"/>
      <c r="R788" s="56"/>
      <c r="S788" s="652" t="str">
        <f>IFERROR(ROUNDDOWN(Q788*VLOOKUP(N788,'【参考】数式用'!$AR$2:$AW$50,MATCH(P788,'【参考】数式用'!$AT$4:$AW$4)+2,FALSE)*0.5, 0), "")</f>
        <v/>
      </c>
      <c r="T788" s="653"/>
      <c r="U788" s="654" t="str">
        <f>IFERROR(IF(AG788&lt;&gt;"",Q788*VLOOKUP(N788,'【参考】数式用'!$AG$2:$AL$50,MATCH(P788,'【参考】数式用'!$AI$4:$AL$4,0)+2,0), ""), "")</f>
        <v/>
      </c>
      <c r="V788" s="655"/>
      <c r="W788" s="656"/>
      <c r="X788" s="41"/>
      <c r="Y788" s="657"/>
      <c r="Z788" s="658"/>
      <c r="AA788" s="654" t="str">
        <f>IFERROR(IF(Y788="ー", "", ROUNDDOWN(Z788*VLOOKUP(N788,'【参考】数式用'!$AR$2:$AW$50,MATCH(Y788,'【参考】数式用'!$AT$4:$AW$4)+2,FALSE)*0.5, 0)), "")</f>
        <v/>
      </c>
      <c r="AB788" s="659"/>
      <c r="AC788" s="651" t="str">
        <f>IFERROR(IF(AG788&lt;&gt;"",Z788*VLOOKUP(N788,'【参考】数式用'!$AG$2:$AL$50,MATCH(Y788,'【参考】数式用'!$AI$4:$AL$4,0)+2,0), ""), "")</f>
        <v/>
      </c>
      <c r="AD788" s="56"/>
      <c r="AE788" s="660"/>
      <c r="AF788" s="661"/>
      <c r="AG788" s="618" t="str">
        <f>IFERROR(VLOOKUP(O788, '【参考】数式用'!$AY$5:$AY$13, 1, FALSE), "")</f>
        <v/>
      </c>
      <c r="AH788" s="619" t="str">
        <f>IFERROR(VLOOKUP(N788, '【参考】数式用'!$BA$2:$BB$50, 2, FALSE), "")</f>
        <v/>
      </c>
      <c r="AI788" s="620" t="str">
        <f t="shared" si="1"/>
        <v/>
      </c>
      <c r="AJ788" s="621" t="str">
        <f t="shared" si="2"/>
        <v/>
      </c>
      <c r="AK788" s="622"/>
      <c r="AL788" s="622"/>
      <c r="AM788" s="514"/>
      <c r="AN788" s="514"/>
      <c r="AO788" s="514"/>
      <c r="AP788" s="514"/>
      <c r="AQ788" s="514"/>
      <c r="AR788" s="514"/>
      <c r="AS788" s="514"/>
      <c r="AT788" s="514"/>
      <c r="AU788" s="2"/>
      <c r="AV788" s="2"/>
      <c r="AW788" s="2"/>
      <c r="AX788" s="2"/>
      <c r="AY788" s="2"/>
      <c r="AZ788" s="2"/>
    </row>
    <row r="789" ht="30.0" customHeight="1">
      <c r="A789" s="645">
        <v>776.0</v>
      </c>
      <c r="B789" s="646" t="str">
        <f>IF('基本情報入力シート'!C814="","",'基本情報入力シート'!C814)</f>
        <v/>
      </c>
      <c r="C789" s="40"/>
      <c r="D789" s="40"/>
      <c r="E789" s="40"/>
      <c r="F789" s="40"/>
      <c r="G789" s="40"/>
      <c r="H789" s="40"/>
      <c r="I789" s="56"/>
      <c r="J789" s="647" t="str">
        <f>IF('基本情報入力シート'!M814="","",'基本情報入力シート'!M814)</f>
        <v/>
      </c>
      <c r="K789" s="647" t="str">
        <f>IF('基本情報入力シート'!R814="","",'基本情報入力シート'!R814)</f>
        <v/>
      </c>
      <c r="L789" s="647" t="str">
        <f>IF('基本情報入力シート'!W814="","",'基本情報入力シート'!W814)</f>
        <v/>
      </c>
      <c r="M789" s="647" t="str">
        <f>IF('基本情報入力シート'!X814="","",'基本情報入力シート'!X814)</f>
        <v/>
      </c>
      <c r="N789" s="648" t="str">
        <f>IF('基本情報入力シート'!Y814="","",'基本情報入力シート'!Y814)</f>
        <v/>
      </c>
      <c r="O789" s="649"/>
      <c r="P789" s="650"/>
      <c r="Q789" s="651"/>
      <c r="R789" s="56"/>
      <c r="S789" s="652" t="str">
        <f>IFERROR(ROUNDDOWN(Q789*VLOOKUP(N789,'【参考】数式用'!$AR$2:$AW$50,MATCH(P789,'【参考】数式用'!$AT$4:$AW$4)+2,FALSE)*0.5, 0), "")</f>
        <v/>
      </c>
      <c r="T789" s="653"/>
      <c r="U789" s="654" t="str">
        <f>IFERROR(IF(AG789&lt;&gt;"",Q789*VLOOKUP(N789,'【参考】数式用'!$AG$2:$AL$50,MATCH(P789,'【参考】数式用'!$AI$4:$AL$4,0)+2,0), ""), "")</f>
        <v/>
      </c>
      <c r="V789" s="655"/>
      <c r="W789" s="656"/>
      <c r="X789" s="41"/>
      <c r="Y789" s="657"/>
      <c r="Z789" s="658"/>
      <c r="AA789" s="654" t="str">
        <f>IFERROR(IF(Y789="ー", "", ROUNDDOWN(Z789*VLOOKUP(N789,'【参考】数式用'!$AR$2:$AW$50,MATCH(Y789,'【参考】数式用'!$AT$4:$AW$4)+2,FALSE)*0.5, 0)), "")</f>
        <v/>
      </c>
      <c r="AB789" s="659"/>
      <c r="AC789" s="651" t="str">
        <f>IFERROR(IF(AG789&lt;&gt;"",Z789*VLOOKUP(N789,'【参考】数式用'!$AG$2:$AL$50,MATCH(Y789,'【参考】数式用'!$AI$4:$AL$4,0)+2,0), ""), "")</f>
        <v/>
      </c>
      <c r="AD789" s="56"/>
      <c r="AE789" s="660"/>
      <c r="AF789" s="661"/>
      <c r="AG789" s="618" t="str">
        <f>IFERROR(VLOOKUP(O789, '【参考】数式用'!$AY$5:$AY$13, 1, FALSE), "")</f>
        <v/>
      </c>
      <c r="AH789" s="619" t="str">
        <f>IFERROR(VLOOKUP(N789, '【参考】数式用'!$BA$2:$BB$50, 2, FALSE), "")</f>
        <v/>
      </c>
      <c r="AI789" s="620" t="str">
        <f t="shared" si="1"/>
        <v/>
      </c>
      <c r="AJ789" s="621" t="str">
        <f t="shared" si="2"/>
        <v/>
      </c>
      <c r="AK789" s="622"/>
      <c r="AL789" s="622"/>
      <c r="AM789" s="514"/>
      <c r="AN789" s="514"/>
      <c r="AO789" s="514"/>
      <c r="AP789" s="514"/>
      <c r="AQ789" s="514"/>
      <c r="AR789" s="514"/>
      <c r="AS789" s="514"/>
      <c r="AT789" s="514"/>
      <c r="AU789" s="2"/>
      <c r="AV789" s="2"/>
      <c r="AW789" s="2"/>
      <c r="AX789" s="2"/>
      <c r="AY789" s="2"/>
      <c r="AZ789" s="2"/>
    </row>
    <row r="790" ht="30.0" customHeight="1">
      <c r="A790" s="645">
        <v>777.0</v>
      </c>
      <c r="B790" s="646" t="str">
        <f>IF('基本情報入力シート'!C815="","",'基本情報入力シート'!C815)</f>
        <v/>
      </c>
      <c r="C790" s="40"/>
      <c r="D790" s="40"/>
      <c r="E790" s="40"/>
      <c r="F790" s="40"/>
      <c r="G790" s="40"/>
      <c r="H790" s="40"/>
      <c r="I790" s="56"/>
      <c r="J790" s="647" t="str">
        <f>IF('基本情報入力シート'!M815="","",'基本情報入力シート'!M815)</f>
        <v/>
      </c>
      <c r="K790" s="647" t="str">
        <f>IF('基本情報入力シート'!R815="","",'基本情報入力シート'!R815)</f>
        <v/>
      </c>
      <c r="L790" s="647" t="str">
        <f>IF('基本情報入力シート'!W815="","",'基本情報入力シート'!W815)</f>
        <v/>
      </c>
      <c r="M790" s="647" t="str">
        <f>IF('基本情報入力シート'!X815="","",'基本情報入力シート'!X815)</f>
        <v/>
      </c>
      <c r="N790" s="648" t="str">
        <f>IF('基本情報入力シート'!Y815="","",'基本情報入力シート'!Y815)</f>
        <v/>
      </c>
      <c r="O790" s="649"/>
      <c r="P790" s="650"/>
      <c r="Q790" s="651"/>
      <c r="R790" s="56"/>
      <c r="S790" s="652" t="str">
        <f>IFERROR(ROUNDDOWN(Q790*VLOOKUP(N790,'【参考】数式用'!$AR$2:$AW$50,MATCH(P790,'【参考】数式用'!$AT$4:$AW$4)+2,FALSE)*0.5, 0), "")</f>
        <v/>
      </c>
      <c r="T790" s="653"/>
      <c r="U790" s="654" t="str">
        <f>IFERROR(IF(AG790&lt;&gt;"",Q790*VLOOKUP(N790,'【参考】数式用'!$AG$2:$AL$50,MATCH(P790,'【参考】数式用'!$AI$4:$AL$4,0)+2,0), ""), "")</f>
        <v/>
      </c>
      <c r="V790" s="655"/>
      <c r="W790" s="656"/>
      <c r="X790" s="41"/>
      <c r="Y790" s="657"/>
      <c r="Z790" s="658"/>
      <c r="AA790" s="654" t="str">
        <f>IFERROR(IF(Y790="ー", "", ROUNDDOWN(Z790*VLOOKUP(N790,'【参考】数式用'!$AR$2:$AW$50,MATCH(Y790,'【参考】数式用'!$AT$4:$AW$4)+2,FALSE)*0.5, 0)), "")</f>
        <v/>
      </c>
      <c r="AB790" s="659"/>
      <c r="AC790" s="651" t="str">
        <f>IFERROR(IF(AG790&lt;&gt;"",Z790*VLOOKUP(N790,'【参考】数式用'!$AG$2:$AL$50,MATCH(Y790,'【参考】数式用'!$AI$4:$AL$4,0)+2,0), ""), "")</f>
        <v/>
      </c>
      <c r="AD790" s="56"/>
      <c r="AE790" s="660"/>
      <c r="AF790" s="661"/>
      <c r="AG790" s="618" t="str">
        <f>IFERROR(VLOOKUP(O790, '【参考】数式用'!$AY$5:$AY$13, 1, FALSE), "")</f>
        <v/>
      </c>
      <c r="AH790" s="619" t="str">
        <f>IFERROR(VLOOKUP(N790, '【参考】数式用'!$BA$2:$BB$50, 2, FALSE), "")</f>
        <v/>
      </c>
      <c r="AI790" s="620" t="str">
        <f t="shared" si="1"/>
        <v/>
      </c>
      <c r="AJ790" s="621" t="str">
        <f t="shared" si="2"/>
        <v/>
      </c>
      <c r="AK790" s="622"/>
      <c r="AL790" s="622"/>
      <c r="AM790" s="514"/>
      <c r="AN790" s="514"/>
      <c r="AO790" s="514"/>
      <c r="AP790" s="514"/>
      <c r="AQ790" s="514"/>
      <c r="AR790" s="514"/>
      <c r="AS790" s="514"/>
      <c r="AT790" s="514"/>
      <c r="AU790" s="2"/>
      <c r="AV790" s="2"/>
      <c r="AW790" s="2"/>
      <c r="AX790" s="2"/>
      <c r="AY790" s="2"/>
      <c r="AZ790" s="2"/>
    </row>
    <row r="791" ht="30.0" customHeight="1">
      <c r="A791" s="645">
        <v>778.0</v>
      </c>
      <c r="B791" s="646" t="str">
        <f>IF('基本情報入力シート'!C816="","",'基本情報入力シート'!C816)</f>
        <v/>
      </c>
      <c r="C791" s="40"/>
      <c r="D791" s="40"/>
      <c r="E791" s="40"/>
      <c r="F791" s="40"/>
      <c r="G791" s="40"/>
      <c r="H791" s="40"/>
      <c r="I791" s="56"/>
      <c r="J791" s="647" t="str">
        <f>IF('基本情報入力シート'!M816="","",'基本情報入力シート'!M816)</f>
        <v/>
      </c>
      <c r="K791" s="647" t="str">
        <f>IF('基本情報入力シート'!R816="","",'基本情報入力シート'!R816)</f>
        <v/>
      </c>
      <c r="L791" s="647" t="str">
        <f>IF('基本情報入力シート'!W816="","",'基本情報入力シート'!W816)</f>
        <v/>
      </c>
      <c r="M791" s="647" t="str">
        <f>IF('基本情報入力シート'!X816="","",'基本情報入力シート'!X816)</f>
        <v/>
      </c>
      <c r="N791" s="648" t="str">
        <f>IF('基本情報入力シート'!Y816="","",'基本情報入力シート'!Y816)</f>
        <v/>
      </c>
      <c r="O791" s="649"/>
      <c r="P791" s="650"/>
      <c r="Q791" s="651"/>
      <c r="R791" s="56"/>
      <c r="S791" s="652" t="str">
        <f>IFERROR(ROUNDDOWN(Q791*VLOOKUP(N791,'【参考】数式用'!$AR$2:$AW$50,MATCH(P791,'【参考】数式用'!$AT$4:$AW$4)+2,FALSE)*0.5, 0), "")</f>
        <v/>
      </c>
      <c r="T791" s="653"/>
      <c r="U791" s="654" t="str">
        <f>IFERROR(IF(AG791&lt;&gt;"",Q791*VLOOKUP(N791,'【参考】数式用'!$AG$2:$AL$50,MATCH(P791,'【参考】数式用'!$AI$4:$AL$4,0)+2,0), ""), "")</f>
        <v/>
      </c>
      <c r="V791" s="655"/>
      <c r="W791" s="656"/>
      <c r="X791" s="41"/>
      <c r="Y791" s="657"/>
      <c r="Z791" s="658"/>
      <c r="AA791" s="654" t="str">
        <f>IFERROR(IF(Y791="ー", "", ROUNDDOWN(Z791*VLOOKUP(N791,'【参考】数式用'!$AR$2:$AW$50,MATCH(Y791,'【参考】数式用'!$AT$4:$AW$4)+2,FALSE)*0.5, 0)), "")</f>
        <v/>
      </c>
      <c r="AB791" s="659"/>
      <c r="AC791" s="651" t="str">
        <f>IFERROR(IF(AG791&lt;&gt;"",Z791*VLOOKUP(N791,'【参考】数式用'!$AG$2:$AL$50,MATCH(Y791,'【参考】数式用'!$AI$4:$AL$4,0)+2,0), ""), "")</f>
        <v/>
      </c>
      <c r="AD791" s="56"/>
      <c r="AE791" s="660"/>
      <c r="AF791" s="661"/>
      <c r="AG791" s="618" t="str">
        <f>IFERROR(VLOOKUP(O791, '【参考】数式用'!$AY$5:$AY$13, 1, FALSE), "")</f>
        <v/>
      </c>
      <c r="AH791" s="619" t="str">
        <f>IFERROR(VLOOKUP(N791, '【参考】数式用'!$BA$2:$BB$50, 2, FALSE), "")</f>
        <v/>
      </c>
      <c r="AI791" s="620" t="str">
        <f t="shared" si="1"/>
        <v/>
      </c>
      <c r="AJ791" s="621" t="str">
        <f t="shared" si="2"/>
        <v/>
      </c>
      <c r="AK791" s="622"/>
      <c r="AL791" s="622"/>
      <c r="AM791" s="514"/>
      <c r="AN791" s="514"/>
      <c r="AO791" s="514"/>
      <c r="AP791" s="514"/>
      <c r="AQ791" s="514"/>
      <c r="AR791" s="514"/>
      <c r="AS791" s="514"/>
      <c r="AT791" s="514"/>
      <c r="AU791" s="2"/>
      <c r="AV791" s="2"/>
      <c r="AW791" s="2"/>
      <c r="AX791" s="2"/>
      <c r="AY791" s="2"/>
      <c r="AZ791" s="2"/>
    </row>
    <row r="792" ht="30.0" customHeight="1">
      <c r="A792" s="645">
        <v>779.0</v>
      </c>
      <c r="B792" s="646" t="str">
        <f>IF('基本情報入力シート'!C817="","",'基本情報入力シート'!C817)</f>
        <v/>
      </c>
      <c r="C792" s="40"/>
      <c r="D792" s="40"/>
      <c r="E792" s="40"/>
      <c r="F792" s="40"/>
      <c r="G792" s="40"/>
      <c r="H792" s="40"/>
      <c r="I792" s="56"/>
      <c r="J792" s="647" t="str">
        <f>IF('基本情報入力シート'!M817="","",'基本情報入力シート'!M817)</f>
        <v/>
      </c>
      <c r="K792" s="647" t="str">
        <f>IF('基本情報入力シート'!R817="","",'基本情報入力シート'!R817)</f>
        <v/>
      </c>
      <c r="L792" s="647" t="str">
        <f>IF('基本情報入力シート'!W817="","",'基本情報入力シート'!W817)</f>
        <v/>
      </c>
      <c r="M792" s="647" t="str">
        <f>IF('基本情報入力シート'!X817="","",'基本情報入力シート'!X817)</f>
        <v/>
      </c>
      <c r="N792" s="648" t="str">
        <f>IF('基本情報入力シート'!Y817="","",'基本情報入力シート'!Y817)</f>
        <v/>
      </c>
      <c r="O792" s="649"/>
      <c r="P792" s="650"/>
      <c r="Q792" s="651"/>
      <c r="R792" s="56"/>
      <c r="S792" s="652" t="str">
        <f>IFERROR(ROUNDDOWN(Q792*VLOOKUP(N792,'【参考】数式用'!$AR$2:$AW$50,MATCH(P792,'【参考】数式用'!$AT$4:$AW$4)+2,FALSE)*0.5, 0), "")</f>
        <v/>
      </c>
      <c r="T792" s="653"/>
      <c r="U792" s="654" t="str">
        <f>IFERROR(IF(AG792&lt;&gt;"",Q792*VLOOKUP(N792,'【参考】数式用'!$AG$2:$AL$50,MATCH(P792,'【参考】数式用'!$AI$4:$AL$4,0)+2,0), ""), "")</f>
        <v/>
      </c>
      <c r="V792" s="655"/>
      <c r="W792" s="656"/>
      <c r="X792" s="41"/>
      <c r="Y792" s="657"/>
      <c r="Z792" s="658"/>
      <c r="AA792" s="654" t="str">
        <f>IFERROR(IF(Y792="ー", "", ROUNDDOWN(Z792*VLOOKUP(N792,'【参考】数式用'!$AR$2:$AW$50,MATCH(Y792,'【参考】数式用'!$AT$4:$AW$4)+2,FALSE)*0.5, 0)), "")</f>
        <v/>
      </c>
      <c r="AB792" s="659"/>
      <c r="AC792" s="651" t="str">
        <f>IFERROR(IF(AG792&lt;&gt;"",Z792*VLOOKUP(N792,'【参考】数式用'!$AG$2:$AL$50,MATCH(Y792,'【参考】数式用'!$AI$4:$AL$4,0)+2,0), ""), "")</f>
        <v/>
      </c>
      <c r="AD792" s="56"/>
      <c r="AE792" s="660"/>
      <c r="AF792" s="661"/>
      <c r="AG792" s="618" t="str">
        <f>IFERROR(VLOOKUP(O792, '【参考】数式用'!$AY$5:$AY$13, 1, FALSE), "")</f>
        <v/>
      </c>
      <c r="AH792" s="619" t="str">
        <f>IFERROR(VLOOKUP(N792, '【参考】数式用'!$BA$2:$BB$50, 2, FALSE), "")</f>
        <v/>
      </c>
      <c r="AI792" s="620" t="str">
        <f t="shared" si="1"/>
        <v/>
      </c>
      <c r="AJ792" s="621" t="str">
        <f t="shared" si="2"/>
        <v/>
      </c>
      <c r="AK792" s="622"/>
      <c r="AL792" s="622"/>
      <c r="AM792" s="514"/>
      <c r="AN792" s="514"/>
      <c r="AO792" s="514"/>
      <c r="AP792" s="514"/>
      <c r="AQ792" s="514"/>
      <c r="AR792" s="514"/>
      <c r="AS792" s="514"/>
      <c r="AT792" s="514"/>
      <c r="AU792" s="2"/>
      <c r="AV792" s="2"/>
      <c r="AW792" s="2"/>
      <c r="AX792" s="2"/>
      <c r="AY792" s="2"/>
      <c r="AZ792" s="2"/>
    </row>
    <row r="793" ht="30.0" customHeight="1">
      <c r="A793" s="645">
        <v>780.0</v>
      </c>
      <c r="B793" s="646" t="str">
        <f>IF('基本情報入力シート'!C818="","",'基本情報入力シート'!C818)</f>
        <v/>
      </c>
      <c r="C793" s="40"/>
      <c r="D793" s="40"/>
      <c r="E793" s="40"/>
      <c r="F793" s="40"/>
      <c r="G793" s="40"/>
      <c r="H793" s="40"/>
      <c r="I793" s="56"/>
      <c r="J793" s="647" t="str">
        <f>IF('基本情報入力シート'!M818="","",'基本情報入力シート'!M818)</f>
        <v/>
      </c>
      <c r="K793" s="647" t="str">
        <f>IF('基本情報入力シート'!R818="","",'基本情報入力シート'!R818)</f>
        <v/>
      </c>
      <c r="L793" s="647" t="str">
        <f>IF('基本情報入力シート'!W818="","",'基本情報入力シート'!W818)</f>
        <v/>
      </c>
      <c r="M793" s="647" t="str">
        <f>IF('基本情報入力シート'!X818="","",'基本情報入力シート'!X818)</f>
        <v/>
      </c>
      <c r="N793" s="648" t="str">
        <f>IF('基本情報入力シート'!Y818="","",'基本情報入力シート'!Y818)</f>
        <v/>
      </c>
      <c r="O793" s="649"/>
      <c r="P793" s="650"/>
      <c r="Q793" s="651"/>
      <c r="R793" s="56"/>
      <c r="S793" s="652" t="str">
        <f>IFERROR(ROUNDDOWN(Q793*VLOOKUP(N793,'【参考】数式用'!$AR$2:$AW$50,MATCH(P793,'【参考】数式用'!$AT$4:$AW$4)+2,FALSE)*0.5, 0), "")</f>
        <v/>
      </c>
      <c r="T793" s="653"/>
      <c r="U793" s="654" t="str">
        <f>IFERROR(IF(AG793&lt;&gt;"",Q793*VLOOKUP(N793,'【参考】数式用'!$AG$2:$AL$50,MATCH(P793,'【参考】数式用'!$AI$4:$AL$4,0)+2,0), ""), "")</f>
        <v/>
      </c>
      <c r="V793" s="655"/>
      <c r="W793" s="656"/>
      <c r="X793" s="41"/>
      <c r="Y793" s="657"/>
      <c r="Z793" s="658"/>
      <c r="AA793" s="654" t="str">
        <f>IFERROR(IF(Y793="ー", "", ROUNDDOWN(Z793*VLOOKUP(N793,'【参考】数式用'!$AR$2:$AW$50,MATCH(Y793,'【参考】数式用'!$AT$4:$AW$4)+2,FALSE)*0.5, 0)), "")</f>
        <v/>
      </c>
      <c r="AB793" s="659"/>
      <c r="AC793" s="651" t="str">
        <f>IFERROR(IF(AG793&lt;&gt;"",Z793*VLOOKUP(N793,'【参考】数式用'!$AG$2:$AL$50,MATCH(Y793,'【参考】数式用'!$AI$4:$AL$4,0)+2,0), ""), "")</f>
        <v/>
      </c>
      <c r="AD793" s="56"/>
      <c r="AE793" s="660"/>
      <c r="AF793" s="661"/>
      <c r="AG793" s="618" t="str">
        <f>IFERROR(VLOOKUP(O793, '【参考】数式用'!$AY$5:$AY$13, 1, FALSE), "")</f>
        <v/>
      </c>
      <c r="AH793" s="619" t="str">
        <f>IFERROR(VLOOKUP(N793, '【参考】数式用'!$BA$2:$BB$50, 2, FALSE), "")</f>
        <v/>
      </c>
      <c r="AI793" s="620" t="str">
        <f t="shared" si="1"/>
        <v/>
      </c>
      <c r="AJ793" s="621" t="str">
        <f t="shared" si="2"/>
        <v/>
      </c>
      <c r="AK793" s="622"/>
      <c r="AL793" s="622"/>
      <c r="AM793" s="514"/>
      <c r="AN793" s="514"/>
      <c r="AO793" s="514"/>
      <c r="AP793" s="514"/>
      <c r="AQ793" s="514"/>
      <c r="AR793" s="514"/>
      <c r="AS793" s="514"/>
      <c r="AT793" s="514"/>
      <c r="AU793" s="2"/>
      <c r="AV793" s="2"/>
      <c r="AW793" s="2"/>
      <c r="AX793" s="2"/>
      <c r="AY793" s="2"/>
      <c r="AZ793" s="2"/>
    </row>
    <row r="794" ht="30.0" customHeight="1">
      <c r="A794" s="645">
        <v>781.0</v>
      </c>
      <c r="B794" s="646" t="str">
        <f>IF('基本情報入力シート'!C819="","",'基本情報入力シート'!C819)</f>
        <v/>
      </c>
      <c r="C794" s="40"/>
      <c r="D794" s="40"/>
      <c r="E794" s="40"/>
      <c r="F794" s="40"/>
      <c r="G794" s="40"/>
      <c r="H794" s="40"/>
      <c r="I794" s="56"/>
      <c r="J794" s="647" t="str">
        <f>IF('基本情報入力シート'!M819="","",'基本情報入力シート'!M819)</f>
        <v/>
      </c>
      <c r="K794" s="647" t="str">
        <f>IF('基本情報入力シート'!R819="","",'基本情報入力シート'!R819)</f>
        <v/>
      </c>
      <c r="L794" s="647" t="str">
        <f>IF('基本情報入力シート'!W819="","",'基本情報入力シート'!W819)</f>
        <v/>
      </c>
      <c r="M794" s="647" t="str">
        <f>IF('基本情報入力シート'!X819="","",'基本情報入力シート'!X819)</f>
        <v/>
      </c>
      <c r="N794" s="648" t="str">
        <f>IF('基本情報入力シート'!Y819="","",'基本情報入力シート'!Y819)</f>
        <v/>
      </c>
      <c r="O794" s="649"/>
      <c r="P794" s="650"/>
      <c r="Q794" s="651"/>
      <c r="R794" s="56"/>
      <c r="S794" s="652" t="str">
        <f>IFERROR(ROUNDDOWN(Q794*VLOOKUP(N794,'【参考】数式用'!$AR$2:$AW$50,MATCH(P794,'【参考】数式用'!$AT$4:$AW$4)+2,FALSE)*0.5, 0), "")</f>
        <v/>
      </c>
      <c r="T794" s="653"/>
      <c r="U794" s="654" t="str">
        <f>IFERROR(IF(AG794&lt;&gt;"",Q794*VLOOKUP(N794,'【参考】数式用'!$AG$2:$AL$50,MATCH(P794,'【参考】数式用'!$AI$4:$AL$4,0)+2,0), ""), "")</f>
        <v/>
      </c>
      <c r="V794" s="655"/>
      <c r="W794" s="656"/>
      <c r="X794" s="41"/>
      <c r="Y794" s="657"/>
      <c r="Z794" s="658"/>
      <c r="AA794" s="654" t="str">
        <f>IFERROR(IF(Y794="ー", "", ROUNDDOWN(Z794*VLOOKUP(N794,'【参考】数式用'!$AR$2:$AW$50,MATCH(Y794,'【参考】数式用'!$AT$4:$AW$4)+2,FALSE)*0.5, 0)), "")</f>
        <v/>
      </c>
      <c r="AB794" s="659"/>
      <c r="AC794" s="651" t="str">
        <f>IFERROR(IF(AG794&lt;&gt;"",Z794*VLOOKUP(N794,'【参考】数式用'!$AG$2:$AL$50,MATCH(Y794,'【参考】数式用'!$AI$4:$AL$4,0)+2,0), ""), "")</f>
        <v/>
      </c>
      <c r="AD794" s="56"/>
      <c r="AE794" s="660"/>
      <c r="AF794" s="661"/>
      <c r="AG794" s="618" t="str">
        <f>IFERROR(VLOOKUP(O794, '【参考】数式用'!$AY$5:$AY$13, 1, FALSE), "")</f>
        <v/>
      </c>
      <c r="AH794" s="619" t="str">
        <f>IFERROR(VLOOKUP(N794, '【参考】数式用'!$BA$2:$BB$50, 2, FALSE), "")</f>
        <v/>
      </c>
      <c r="AI794" s="620" t="str">
        <f t="shared" si="1"/>
        <v/>
      </c>
      <c r="AJ794" s="621" t="str">
        <f t="shared" si="2"/>
        <v/>
      </c>
      <c r="AK794" s="622"/>
      <c r="AL794" s="622"/>
      <c r="AM794" s="514"/>
      <c r="AN794" s="514"/>
      <c r="AO794" s="514"/>
      <c r="AP794" s="514"/>
      <c r="AQ794" s="514"/>
      <c r="AR794" s="514"/>
      <c r="AS794" s="514"/>
      <c r="AT794" s="514"/>
      <c r="AU794" s="2"/>
      <c r="AV794" s="2"/>
      <c r="AW794" s="2"/>
      <c r="AX794" s="2"/>
      <c r="AY794" s="2"/>
      <c r="AZ794" s="2"/>
    </row>
    <row r="795" ht="30.0" customHeight="1">
      <c r="A795" s="645">
        <v>782.0</v>
      </c>
      <c r="B795" s="646" t="str">
        <f>IF('基本情報入力シート'!C820="","",'基本情報入力シート'!C820)</f>
        <v/>
      </c>
      <c r="C795" s="40"/>
      <c r="D795" s="40"/>
      <c r="E795" s="40"/>
      <c r="F795" s="40"/>
      <c r="G795" s="40"/>
      <c r="H795" s="40"/>
      <c r="I795" s="56"/>
      <c r="J795" s="647" t="str">
        <f>IF('基本情報入力シート'!M820="","",'基本情報入力シート'!M820)</f>
        <v/>
      </c>
      <c r="K795" s="647" t="str">
        <f>IF('基本情報入力シート'!R820="","",'基本情報入力シート'!R820)</f>
        <v/>
      </c>
      <c r="L795" s="647" t="str">
        <f>IF('基本情報入力シート'!W820="","",'基本情報入力シート'!W820)</f>
        <v/>
      </c>
      <c r="M795" s="647" t="str">
        <f>IF('基本情報入力シート'!X820="","",'基本情報入力シート'!X820)</f>
        <v/>
      </c>
      <c r="N795" s="648" t="str">
        <f>IF('基本情報入力シート'!Y820="","",'基本情報入力シート'!Y820)</f>
        <v/>
      </c>
      <c r="O795" s="649"/>
      <c r="P795" s="650"/>
      <c r="Q795" s="651"/>
      <c r="R795" s="56"/>
      <c r="S795" s="652" t="str">
        <f>IFERROR(ROUNDDOWN(Q795*VLOOKUP(N795,'【参考】数式用'!$AR$2:$AW$50,MATCH(P795,'【参考】数式用'!$AT$4:$AW$4)+2,FALSE)*0.5, 0), "")</f>
        <v/>
      </c>
      <c r="T795" s="653"/>
      <c r="U795" s="654" t="str">
        <f>IFERROR(IF(AG795&lt;&gt;"",Q795*VLOOKUP(N795,'【参考】数式用'!$AG$2:$AL$50,MATCH(P795,'【参考】数式用'!$AI$4:$AL$4,0)+2,0), ""), "")</f>
        <v/>
      </c>
      <c r="V795" s="655"/>
      <c r="W795" s="656"/>
      <c r="X795" s="41"/>
      <c r="Y795" s="657"/>
      <c r="Z795" s="658"/>
      <c r="AA795" s="654" t="str">
        <f>IFERROR(IF(Y795="ー", "", ROUNDDOWN(Z795*VLOOKUP(N795,'【参考】数式用'!$AR$2:$AW$50,MATCH(Y795,'【参考】数式用'!$AT$4:$AW$4)+2,FALSE)*0.5, 0)), "")</f>
        <v/>
      </c>
      <c r="AB795" s="659"/>
      <c r="AC795" s="651" t="str">
        <f>IFERROR(IF(AG795&lt;&gt;"",Z795*VLOOKUP(N795,'【参考】数式用'!$AG$2:$AL$50,MATCH(Y795,'【参考】数式用'!$AI$4:$AL$4,0)+2,0), ""), "")</f>
        <v/>
      </c>
      <c r="AD795" s="56"/>
      <c r="AE795" s="660"/>
      <c r="AF795" s="661"/>
      <c r="AG795" s="618" t="str">
        <f>IFERROR(VLOOKUP(O795, '【参考】数式用'!$AY$5:$AY$13, 1, FALSE), "")</f>
        <v/>
      </c>
      <c r="AH795" s="619" t="str">
        <f>IFERROR(VLOOKUP(N795, '【参考】数式用'!$BA$2:$BB$50, 2, FALSE), "")</f>
        <v/>
      </c>
      <c r="AI795" s="620" t="str">
        <f t="shared" si="1"/>
        <v/>
      </c>
      <c r="AJ795" s="621" t="str">
        <f t="shared" si="2"/>
        <v/>
      </c>
      <c r="AK795" s="622"/>
      <c r="AL795" s="622"/>
      <c r="AM795" s="514"/>
      <c r="AN795" s="514"/>
      <c r="AO795" s="514"/>
      <c r="AP795" s="514"/>
      <c r="AQ795" s="514"/>
      <c r="AR795" s="514"/>
      <c r="AS795" s="514"/>
      <c r="AT795" s="514"/>
      <c r="AU795" s="2"/>
      <c r="AV795" s="2"/>
      <c r="AW795" s="2"/>
      <c r="AX795" s="2"/>
      <c r="AY795" s="2"/>
      <c r="AZ795" s="2"/>
    </row>
    <row r="796" ht="30.0" customHeight="1">
      <c r="A796" s="645">
        <v>783.0</v>
      </c>
      <c r="B796" s="646" t="str">
        <f>IF('基本情報入力シート'!C821="","",'基本情報入力シート'!C821)</f>
        <v/>
      </c>
      <c r="C796" s="40"/>
      <c r="D796" s="40"/>
      <c r="E796" s="40"/>
      <c r="F796" s="40"/>
      <c r="G796" s="40"/>
      <c r="H796" s="40"/>
      <c r="I796" s="56"/>
      <c r="J796" s="647" t="str">
        <f>IF('基本情報入力シート'!M821="","",'基本情報入力シート'!M821)</f>
        <v/>
      </c>
      <c r="K796" s="647" t="str">
        <f>IF('基本情報入力シート'!R821="","",'基本情報入力シート'!R821)</f>
        <v/>
      </c>
      <c r="L796" s="647" t="str">
        <f>IF('基本情報入力シート'!W821="","",'基本情報入力シート'!W821)</f>
        <v/>
      </c>
      <c r="M796" s="647" t="str">
        <f>IF('基本情報入力シート'!X821="","",'基本情報入力シート'!X821)</f>
        <v/>
      </c>
      <c r="N796" s="648" t="str">
        <f>IF('基本情報入力シート'!Y821="","",'基本情報入力シート'!Y821)</f>
        <v/>
      </c>
      <c r="O796" s="649"/>
      <c r="P796" s="650"/>
      <c r="Q796" s="651"/>
      <c r="R796" s="56"/>
      <c r="S796" s="652" t="str">
        <f>IFERROR(ROUNDDOWN(Q796*VLOOKUP(N796,'【参考】数式用'!$AR$2:$AW$50,MATCH(P796,'【参考】数式用'!$AT$4:$AW$4)+2,FALSE)*0.5, 0), "")</f>
        <v/>
      </c>
      <c r="T796" s="653"/>
      <c r="U796" s="654" t="str">
        <f>IFERROR(IF(AG796&lt;&gt;"",Q796*VLOOKUP(N796,'【参考】数式用'!$AG$2:$AL$50,MATCH(P796,'【参考】数式用'!$AI$4:$AL$4,0)+2,0), ""), "")</f>
        <v/>
      </c>
      <c r="V796" s="655"/>
      <c r="W796" s="656"/>
      <c r="X796" s="41"/>
      <c r="Y796" s="657"/>
      <c r="Z796" s="658"/>
      <c r="AA796" s="654" t="str">
        <f>IFERROR(IF(Y796="ー", "", ROUNDDOWN(Z796*VLOOKUP(N796,'【参考】数式用'!$AR$2:$AW$50,MATCH(Y796,'【参考】数式用'!$AT$4:$AW$4)+2,FALSE)*0.5, 0)), "")</f>
        <v/>
      </c>
      <c r="AB796" s="659"/>
      <c r="AC796" s="651" t="str">
        <f>IFERROR(IF(AG796&lt;&gt;"",Z796*VLOOKUP(N796,'【参考】数式用'!$AG$2:$AL$50,MATCH(Y796,'【参考】数式用'!$AI$4:$AL$4,0)+2,0), ""), "")</f>
        <v/>
      </c>
      <c r="AD796" s="56"/>
      <c r="AE796" s="660"/>
      <c r="AF796" s="661"/>
      <c r="AG796" s="618" t="str">
        <f>IFERROR(VLOOKUP(O796, '【参考】数式用'!$AY$5:$AY$13, 1, FALSE), "")</f>
        <v/>
      </c>
      <c r="AH796" s="619" t="str">
        <f>IFERROR(VLOOKUP(N796, '【参考】数式用'!$BA$2:$BB$50, 2, FALSE), "")</f>
        <v/>
      </c>
      <c r="AI796" s="620" t="str">
        <f t="shared" si="1"/>
        <v/>
      </c>
      <c r="AJ796" s="621" t="str">
        <f t="shared" si="2"/>
        <v/>
      </c>
      <c r="AK796" s="622"/>
      <c r="AL796" s="622"/>
      <c r="AM796" s="514"/>
      <c r="AN796" s="514"/>
      <c r="AO796" s="514"/>
      <c r="AP796" s="514"/>
      <c r="AQ796" s="514"/>
      <c r="AR796" s="514"/>
      <c r="AS796" s="514"/>
      <c r="AT796" s="514"/>
      <c r="AU796" s="2"/>
      <c r="AV796" s="2"/>
      <c r="AW796" s="2"/>
      <c r="AX796" s="2"/>
      <c r="AY796" s="2"/>
      <c r="AZ796" s="2"/>
    </row>
    <row r="797" ht="30.0" customHeight="1">
      <c r="A797" s="645">
        <v>784.0</v>
      </c>
      <c r="B797" s="646" t="str">
        <f>IF('基本情報入力シート'!C822="","",'基本情報入力シート'!C822)</f>
        <v/>
      </c>
      <c r="C797" s="40"/>
      <c r="D797" s="40"/>
      <c r="E797" s="40"/>
      <c r="F797" s="40"/>
      <c r="G797" s="40"/>
      <c r="H797" s="40"/>
      <c r="I797" s="56"/>
      <c r="J797" s="647" t="str">
        <f>IF('基本情報入力シート'!M822="","",'基本情報入力シート'!M822)</f>
        <v/>
      </c>
      <c r="K797" s="647" t="str">
        <f>IF('基本情報入力シート'!R822="","",'基本情報入力シート'!R822)</f>
        <v/>
      </c>
      <c r="L797" s="647" t="str">
        <f>IF('基本情報入力シート'!W822="","",'基本情報入力シート'!W822)</f>
        <v/>
      </c>
      <c r="M797" s="647" t="str">
        <f>IF('基本情報入力シート'!X822="","",'基本情報入力シート'!X822)</f>
        <v/>
      </c>
      <c r="N797" s="648" t="str">
        <f>IF('基本情報入力シート'!Y822="","",'基本情報入力シート'!Y822)</f>
        <v/>
      </c>
      <c r="O797" s="649"/>
      <c r="P797" s="650"/>
      <c r="Q797" s="651"/>
      <c r="R797" s="56"/>
      <c r="S797" s="652" t="str">
        <f>IFERROR(ROUNDDOWN(Q797*VLOOKUP(N797,'【参考】数式用'!$AR$2:$AW$50,MATCH(P797,'【参考】数式用'!$AT$4:$AW$4)+2,FALSE)*0.5, 0), "")</f>
        <v/>
      </c>
      <c r="T797" s="653"/>
      <c r="U797" s="654" t="str">
        <f>IFERROR(IF(AG797&lt;&gt;"",Q797*VLOOKUP(N797,'【参考】数式用'!$AG$2:$AL$50,MATCH(P797,'【参考】数式用'!$AI$4:$AL$4,0)+2,0), ""), "")</f>
        <v/>
      </c>
      <c r="V797" s="655"/>
      <c r="W797" s="656"/>
      <c r="X797" s="41"/>
      <c r="Y797" s="657"/>
      <c r="Z797" s="658"/>
      <c r="AA797" s="654" t="str">
        <f>IFERROR(IF(Y797="ー", "", ROUNDDOWN(Z797*VLOOKUP(N797,'【参考】数式用'!$AR$2:$AW$50,MATCH(Y797,'【参考】数式用'!$AT$4:$AW$4)+2,FALSE)*0.5, 0)), "")</f>
        <v/>
      </c>
      <c r="AB797" s="659"/>
      <c r="AC797" s="651" t="str">
        <f>IFERROR(IF(AG797&lt;&gt;"",Z797*VLOOKUP(N797,'【参考】数式用'!$AG$2:$AL$50,MATCH(Y797,'【参考】数式用'!$AI$4:$AL$4,0)+2,0), ""), "")</f>
        <v/>
      </c>
      <c r="AD797" s="56"/>
      <c r="AE797" s="660"/>
      <c r="AF797" s="661"/>
      <c r="AG797" s="618" t="str">
        <f>IFERROR(VLOOKUP(O797, '【参考】数式用'!$AY$5:$AY$13, 1, FALSE), "")</f>
        <v/>
      </c>
      <c r="AH797" s="619" t="str">
        <f>IFERROR(VLOOKUP(N797, '【参考】数式用'!$BA$2:$BB$50, 2, FALSE), "")</f>
        <v/>
      </c>
      <c r="AI797" s="620" t="str">
        <f t="shared" si="1"/>
        <v/>
      </c>
      <c r="AJ797" s="621" t="str">
        <f t="shared" si="2"/>
        <v/>
      </c>
      <c r="AK797" s="622"/>
      <c r="AL797" s="622"/>
      <c r="AM797" s="514"/>
      <c r="AN797" s="514"/>
      <c r="AO797" s="514"/>
      <c r="AP797" s="514"/>
      <c r="AQ797" s="514"/>
      <c r="AR797" s="514"/>
      <c r="AS797" s="514"/>
      <c r="AT797" s="514"/>
      <c r="AU797" s="2"/>
      <c r="AV797" s="2"/>
      <c r="AW797" s="2"/>
      <c r="AX797" s="2"/>
      <c r="AY797" s="2"/>
      <c r="AZ797" s="2"/>
    </row>
    <row r="798" ht="30.0" customHeight="1">
      <c r="A798" s="645">
        <v>785.0</v>
      </c>
      <c r="B798" s="646" t="str">
        <f>IF('基本情報入力シート'!C823="","",'基本情報入力シート'!C823)</f>
        <v/>
      </c>
      <c r="C798" s="40"/>
      <c r="D798" s="40"/>
      <c r="E798" s="40"/>
      <c r="F798" s="40"/>
      <c r="G798" s="40"/>
      <c r="H798" s="40"/>
      <c r="I798" s="56"/>
      <c r="J798" s="647" t="str">
        <f>IF('基本情報入力シート'!M823="","",'基本情報入力シート'!M823)</f>
        <v/>
      </c>
      <c r="K798" s="647" t="str">
        <f>IF('基本情報入力シート'!R823="","",'基本情報入力シート'!R823)</f>
        <v/>
      </c>
      <c r="L798" s="647" t="str">
        <f>IF('基本情報入力シート'!W823="","",'基本情報入力シート'!W823)</f>
        <v/>
      </c>
      <c r="M798" s="647" t="str">
        <f>IF('基本情報入力シート'!X823="","",'基本情報入力シート'!X823)</f>
        <v/>
      </c>
      <c r="N798" s="648" t="str">
        <f>IF('基本情報入力シート'!Y823="","",'基本情報入力シート'!Y823)</f>
        <v/>
      </c>
      <c r="O798" s="649"/>
      <c r="P798" s="650"/>
      <c r="Q798" s="651"/>
      <c r="R798" s="56"/>
      <c r="S798" s="652" t="str">
        <f>IFERROR(ROUNDDOWN(Q798*VLOOKUP(N798,'【参考】数式用'!$AR$2:$AW$50,MATCH(P798,'【参考】数式用'!$AT$4:$AW$4)+2,FALSE)*0.5, 0), "")</f>
        <v/>
      </c>
      <c r="T798" s="653"/>
      <c r="U798" s="654" t="str">
        <f>IFERROR(IF(AG798&lt;&gt;"",Q798*VLOOKUP(N798,'【参考】数式用'!$AG$2:$AL$50,MATCH(P798,'【参考】数式用'!$AI$4:$AL$4,0)+2,0), ""), "")</f>
        <v/>
      </c>
      <c r="V798" s="655"/>
      <c r="W798" s="656"/>
      <c r="X798" s="41"/>
      <c r="Y798" s="657"/>
      <c r="Z798" s="658"/>
      <c r="AA798" s="654" t="str">
        <f>IFERROR(IF(Y798="ー", "", ROUNDDOWN(Z798*VLOOKUP(N798,'【参考】数式用'!$AR$2:$AW$50,MATCH(Y798,'【参考】数式用'!$AT$4:$AW$4)+2,FALSE)*0.5, 0)), "")</f>
        <v/>
      </c>
      <c r="AB798" s="659"/>
      <c r="AC798" s="651" t="str">
        <f>IFERROR(IF(AG798&lt;&gt;"",Z798*VLOOKUP(N798,'【参考】数式用'!$AG$2:$AL$50,MATCH(Y798,'【参考】数式用'!$AI$4:$AL$4,0)+2,0), ""), "")</f>
        <v/>
      </c>
      <c r="AD798" s="56"/>
      <c r="AE798" s="660"/>
      <c r="AF798" s="661"/>
      <c r="AG798" s="618" t="str">
        <f>IFERROR(VLOOKUP(O798, '【参考】数式用'!$AY$5:$AY$13, 1, FALSE), "")</f>
        <v/>
      </c>
      <c r="AH798" s="619" t="str">
        <f>IFERROR(VLOOKUP(N798, '【参考】数式用'!$BA$2:$BB$50, 2, FALSE), "")</f>
        <v/>
      </c>
      <c r="AI798" s="620" t="str">
        <f t="shared" si="1"/>
        <v/>
      </c>
      <c r="AJ798" s="621" t="str">
        <f t="shared" si="2"/>
        <v/>
      </c>
      <c r="AK798" s="622"/>
      <c r="AL798" s="622"/>
      <c r="AM798" s="514"/>
      <c r="AN798" s="514"/>
      <c r="AO798" s="514"/>
      <c r="AP798" s="514"/>
      <c r="AQ798" s="514"/>
      <c r="AR798" s="514"/>
      <c r="AS798" s="514"/>
      <c r="AT798" s="514"/>
      <c r="AU798" s="2"/>
      <c r="AV798" s="2"/>
      <c r="AW798" s="2"/>
      <c r="AX798" s="2"/>
      <c r="AY798" s="2"/>
      <c r="AZ798" s="2"/>
    </row>
    <row r="799" ht="30.0" customHeight="1">
      <c r="A799" s="645">
        <v>786.0</v>
      </c>
      <c r="B799" s="646" t="str">
        <f>IF('基本情報入力シート'!C824="","",'基本情報入力シート'!C824)</f>
        <v/>
      </c>
      <c r="C799" s="40"/>
      <c r="D799" s="40"/>
      <c r="E799" s="40"/>
      <c r="F799" s="40"/>
      <c r="G799" s="40"/>
      <c r="H799" s="40"/>
      <c r="I799" s="56"/>
      <c r="J799" s="647" t="str">
        <f>IF('基本情報入力シート'!M824="","",'基本情報入力シート'!M824)</f>
        <v/>
      </c>
      <c r="K799" s="647" t="str">
        <f>IF('基本情報入力シート'!R824="","",'基本情報入力シート'!R824)</f>
        <v/>
      </c>
      <c r="L799" s="647" t="str">
        <f>IF('基本情報入力シート'!W824="","",'基本情報入力シート'!W824)</f>
        <v/>
      </c>
      <c r="M799" s="647" t="str">
        <f>IF('基本情報入力シート'!X824="","",'基本情報入力シート'!X824)</f>
        <v/>
      </c>
      <c r="N799" s="648" t="str">
        <f>IF('基本情報入力シート'!Y824="","",'基本情報入力シート'!Y824)</f>
        <v/>
      </c>
      <c r="O799" s="649"/>
      <c r="P799" s="650"/>
      <c r="Q799" s="651"/>
      <c r="R799" s="56"/>
      <c r="S799" s="652" t="str">
        <f>IFERROR(ROUNDDOWN(Q799*VLOOKUP(N799,'【参考】数式用'!$AR$2:$AW$50,MATCH(P799,'【参考】数式用'!$AT$4:$AW$4)+2,FALSE)*0.5, 0), "")</f>
        <v/>
      </c>
      <c r="T799" s="653"/>
      <c r="U799" s="654" t="str">
        <f>IFERROR(IF(AG799&lt;&gt;"",Q799*VLOOKUP(N799,'【参考】数式用'!$AG$2:$AL$50,MATCH(P799,'【参考】数式用'!$AI$4:$AL$4,0)+2,0), ""), "")</f>
        <v/>
      </c>
      <c r="V799" s="655"/>
      <c r="W799" s="656"/>
      <c r="X799" s="41"/>
      <c r="Y799" s="657"/>
      <c r="Z799" s="658"/>
      <c r="AA799" s="654" t="str">
        <f>IFERROR(IF(Y799="ー", "", ROUNDDOWN(Z799*VLOOKUP(N799,'【参考】数式用'!$AR$2:$AW$50,MATCH(Y799,'【参考】数式用'!$AT$4:$AW$4)+2,FALSE)*0.5, 0)), "")</f>
        <v/>
      </c>
      <c r="AB799" s="659"/>
      <c r="AC799" s="651" t="str">
        <f>IFERROR(IF(AG799&lt;&gt;"",Z799*VLOOKUP(N799,'【参考】数式用'!$AG$2:$AL$50,MATCH(Y799,'【参考】数式用'!$AI$4:$AL$4,0)+2,0), ""), "")</f>
        <v/>
      </c>
      <c r="AD799" s="56"/>
      <c r="AE799" s="660"/>
      <c r="AF799" s="661"/>
      <c r="AG799" s="618" t="str">
        <f>IFERROR(VLOOKUP(O799, '【参考】数式用'!$AY$5:$AY$13, 1, FALSE), "")</f>
        <v/>
      </c>
      <c r="AH799" s="619" t="str">
        <f>IFERROR(VLOOKUP(N799, '【参考】数式用'!$BA$2:$BB$50, 2, FALSE), "")</f>
        <v/>
      </c>
      <c r="AI799" s="620" t="str">
        <f t="shared" si="1"/>
        <v/>
      </c>
      <c r="AJ799" s="621" t="str">
        <f t="shared" si="2"/>
        <v/>
      </c>
      <c r="AK799" s="622"/>
      <c r="AL799" s="622"/>
      <c r="AM799" s="514"/>
      <c r="AN799" s="514"/>
      <c r="AO799" s="514"/>
      <c r="AP799" s="514"/>
      <c r="AQ799" s="514"/>
      <c r="AR799" s="514"/>
      <c r="AS799" s="514"/>
      <c r="AT799" s="514"/>
      <c r="AU799" s="2"/>
      <c r="AV799" s="2"/>
      <c r="AW799" s="2"/>
      <c r="AX799" s="2"/>
      <c r="AY799" s="2"/>
      <c r="AZ799" s="2"/>
    </row>
    <row r="800" ht="30.0" customHeight="1">
      <c r="A800" s="645">
        <v>787.0</v>
      </c>
      <c r="B800" s="646" t="str">
        <f>IF('基本情報入力シート'!C825="","",'基本情報入力シート'!C825)</f>
        <v/>
      </c>
      <c r="C800" s="40"/>
      <c r="D800" s="40"/>
      <c r="E800" s="40"/>
      <c r="F800" s="40"/>
      <c r="G800" s="40"/>
      <c r="H800" s="40"/>
      <c r="I800" s="56"/>
      <c r="J800" s="647" t="str">
        <f>IF('基本情報入力シート'!M825="","",'基本情報入力シート'!M825)</f>
        <v/>
      </c>
      <c r="K800" s="647" t="str">
        <f>IF('基本情報入力シート'!R825="","",'基本情報入力シート'!R825)</f>
        <v/>
      </c>
      <c r="L800" s="647" t="str">
        <f>IF('基本情報入力シート'!W825="","",'基本情報入力シート'!W825)</f>
        <v/>
      </c>
      <c r="M800" s="647" t="str">
        <f>IF('基本情報入力シート'!X825="","",'基本情報入力シート'!X825)</f>
        <v/>
      </c>
      <c r="N800" s="648" t="str">
        <f>IF('基本情報入力シート'!Y825="","",'基本情報入力シート'!Y825)</f>
        <v/>
      </c>
      <c r="O800" s="649"/>
      <c r="P800" s="650"/>
      <c r="Q800" s="651"/>
      <c r="R800" s="56"/>
      <c r="S800" s="652" t="str">
        <f>IFERROR(ROUNDDOWN(Q800*VLOOKUP(N800,'【参考】数式用'!$AR$2:$AW$50,MATCH(P800,'【参考】数式用'!$AT$4:$AW$4)+2,FALSE)*0.5, 0), "")</f>
        <v/>
      </c>
      <c r="T800" s="653"/>
      <c r="U800" s="654" t="str">
        <f>IFERROR(IF(AG800&lt;&gt;"",Q800*VLOOKUP(N800,'【参考】数式用'!$AG$2:$AL$50,MATCH(P800,'【参考】数式用'!$AI$4:$AL$4,0)+2,0), ""), "")</f>
        <v/>
      </c>
      <c r="V800" s="655"/>
      <c r="W800" s="656"/>
      <c r="X800" s="41"/>
      <c r="Y800" s="657"/>
      <c r="Z800" s="658"/>
      <c r="AA800" s="654" t="str">
        <f>IFERROR(IF(Y800="ー", "", ROUNDDOWN(Z800*VLOOKUP(N800,'【参考】数式用'!$AR$2:$AW$50,MATCH(Y800,'【参考】数式用'!$AT$4:$AW$4)+2,FALSE)*0.5, 0)), "")</f>
        <v/>
      </c>
      <c r="AB800" s="659"/>
      <c r="AC800" s="651" t="str">
        <f>IFERROR(IF(AG800&lt;&gt;"",Z800*VLOOKUP(N800,'【参考】数式用'!$AG$2:$AL$50,MATCH(Y800,'【参考】数式用'!$AI$4:$AL$4,0)+2,0), ""), "")</f>
        <v/>
      </c>
      <c r="AD800" s="56"/>
      <c r="AE800" s="660"/>
      <c r="AF800" s="661"/>
      <c r="AG800" s="618" t="str">
        <f>IFERROR(VLOOKUP(O800, '【参考】数式用'!$AY$5:$AY$13, 1, FALSE), "")</f>
        <v/>
      </c>
      <c r="AH800" s="619" t="str">
        <f>IFERROR(VLOOKUP(N800, '【参考】数式用'!$BA$2:$BB$50, 2, FALSE), "")</f>
        <v/>
      </c>
      <c r="AI800" s="620" t="str">
        <f t="shared" si="1"/>
        <v/>
      </c>
      <c r="AJ800" s="621" t="str">
        <f t="shared" si="2"/>
        <v/>
      </c>
      <c r="AK800" s="622"/>
      <c r="AL800" s="622"/>
      <c r="AM800" s="514"/>
      <c r="AN800" s="514"/>
      <c r="AO800" s="514"/>
      <c r="AP800" s="514"/>
      <c r="AQ800" s="514"/>
      <c r="AR800" s="514"/>
      <c r="AS800" s="514"/>
      <c r="AT800" s="514"/>
      <c r="AU800" s="2"/>
      <c r="AV800" s="2"/>
      <c r="AW800" s="2"/>
      <c r="AX800" s="2"/>
      <c r="AY800" s="2"/>
      <c r="AZ800" s="2"/>
    </row>
    <row r="801" ht="30.0" customHeight="1">
      <c r="A801" s="645">
        <v>788.0</v>
      </c>
      <c r="B801" s="646" t="str">
        <f>IF('基本情報入力シート'!C826="","",'基本情報入力シート'!C826)</f>
        <v/>
      </c>
      <c r="C801" s="40"/>
      <c r="D801" s="40"/>
      <c r="E801" s="40"/>
      <c r="F801" s="40"/>
      <c r="G801" s="40"/>
      <c r="H801" s="40"/>
      <c r="I801" s="56"/>
      <c r="J801" s="647" t="str">
        <f>IF('基本情報入力シート'!M826="","",'基本情報入力シート'!M826)</f>
        <v/>
      </c>
      <c r="K801" s="647" t="str">
        <f>IF('基本情報入力シート'!R826="","",'基本情報入力シート'!R826)</f>
        <v/>
      </c>
      <c r="L801" s="647" t="str">
        <f>IF('基本情報入力シート'!W826="","",'基本情報入力シート'!W826)</f>
        <v/>
      </c>
      <c r="M801" s="647" t="str">
        <f>IF('基本情報入力シート'!X826="","",'基本情報入力シート'!X826)</f>
        <v/>
      </c>
      <c r="N801" s="648" t="str">
        <f>IF('基本情報入力シート'!Y826="","",'基本情報入力シート'!Y826)</f>
        <v/>
      </c>
      <c r="O801" s="649"/>
      <c r="P801" s="650"/>
      <c r="Q801" s="651"/>
      <c r="R801" s="56"/>
      <c r="S801" s="652" t="str">
        <f>IFERROR(ROUNDDOWN(Q801*VLOOKUP(N801,'【参考】数式用'!$AR$2:$AW$50,MATCH(P801,'【参考】数式用'!$AT$4:$AW$4)+2,FALSE)*0.5, 0), "")</f>
        <v/>
      </c>
      <c r="T801" s="653"/>
      <c r="U801" s="654" t="str">
        <f>IFERROR(IF(AG801&lt;&gt;"",Q801*VLOOKUP(N801,'【参考】数式用'!$AG$2:$AL$50,MATCH(P801,'【参考】数式用'!$AI$4:$AL$4,0)+2,0), ""), "")</f>
        <v/>
      </c>
      <c r="V801" s="655"/>
      <c r="W801" s="656"/>
      <c r="X801" s="41"/>
      <c r="Y801" s="657"/>
      <c r="Z801" s="658"/>
      <c r="AA801" s="654" t="str">
        <f>IFERROR(IF(Y801="ー", "", ROUNDDOWN(Z801*VLOOKUP(N801,'【参考】数式用'!$AR$2:$AW$50,MATCH(Y801,'【参考】数式用'!$AT$4:$AW$4)+2,FALSE)*0.5, 0)), "")</f>
        <v/>
      </c>
      <c r="AB801" s="659"/>
      <c r="AC801" s="651" t="str">
        <f>IFERROR(IF(AG801&lt;&gt;"",Z801*VLOOKUP(N801,'【参考】数式用'!$AG$2:$AL$50,MATCH(Y801,'【参考】数式用'!$AI$4:$AL$4,0)+2,0), ""), "")</f>
        <v/>
      </c>
      <c r="AD801" s="56"/>
      <c r="AE801" s="660"/>
      <c r="AF801" s="661"/>
      <c r="AG801" s="618" t="str">
        <f>IFERROR(VLOOKUP(O801, '【参考】数式用'!$AY$5:$AY$13, 1, FALSE), "")</f>
        <v/>
      </c>
      <c r="AH801" s="619" t="str">
        <f>IFERROR(VLOOKUP(N801, '【参考】数式用'!$BA$2:$BB$50, 2, FALSE), "")</f>
        <v/>
      </c>
      <c r="AI801" s="620" t="str">
        <f t="shared" si="1"/>
        <v/>
      </c>
      <c r="AJ801" s="621" t="str">
        <f t="shared" si="2"/>
        <v/>
      </c>
      <c r="AK801" s="622"/>
      <c r="AL801" s="622"/>
      <c r="AM801" s="514"/>
      <c r="AN801" s="514"/>
      <c r="AO801" s="514"/>
      <c r="AP801" s="514"/>
      <c r="AQ801" s="514"/>
      <c r="AR801" s="514"/>
      <c r="AS801" s="514"/>
      <c r="AT801" s="514"/>
      <c r="AU801" s="2"/>
      <c r="AV801" s="2"/>
      <c r="AW801" s="2"/>
      <c r="AX801" s="2"/>
      <c r="AY801" s="2"/>
      <c r="AZ801" s="2"/>
    </row>
    <row r="802" ht="30.0" customHeight="1">
      <c r="A802" s="645">
        <v>789.0</v>
      </c>
      <c r="B802" s="646" t="str">
        <f>IF('基本情報入力シート'!C827="","",'基本情報入力シート'!C827)</f>
        <v/>
      </c>
      <c r="C802" s="40"/>
      <c r="D802" s="40"/>
      <c r="E802" s="40"/>
      <c r="F802" s="40"/>
      <c r="G802" s="40"/>
      <c r="H802" s="40"/>
      <c r="I802" s="56"/>
      <c r="J802" s="647" t="str">
        <f>IF('基本情報入力シート'!M827="","",'基本情報入力シート'!M827)</f>
        <v/>
      </c>
      <c r="K802" s="647" t="str">
        <f>IF('基本情報入力シート'!R827="","",'基本情報入力シート'!R827)</f>
        <v/>
      </c>
      <c r="L802" s="647" t="str">
        <f>IF('基本情報入力シート'!W827="","",'基本情報入力シート'!W827)</f>
        <v/>
      </c>
      <c r="M802" s="647" t="str">
        <f>IF('基本情報入力シート'!X827="","",'基本情報入力シート'!X827)</f>
        <v/>
      </c>
      <c r="N802" s="648" t="str">
        <f>IF('基本情報入力シート'!Y827="","",'基本情報入力シート'!Y827)</f>
        <v/>
      </c>
      <c r="O802" s="649"/>
      <c r="P802" s="650"/>
      <c r="Q802" s="651"/>
      <c r="R802" s="56"/>
      <c r="S802" s="652" t="str">
        <f>IFERROR(ROUNDDOWN(Q802*VLOOKUP(N802,'【参考】数式用'!$AR$2:$AW$50,MATCH(P802,'【参考】数式用'!$AT$4:$AW$4)+2,FALSE)*0.5, 0), "")</f>
        <v/>
      </c>
      <c r="T802" s="653"/>
      <c r="U802" s="654" t="str">
        <f>IFERROR(IF(AG802&lt;&gt;"",Q802*VLOOKUP(N802,'【参考】数式用'!$AG$2:$AL$50,MATCH(P802,'【参考】数式用'!$AI$4:$AL$4,0)+2,0), ""), "")</f>
        <v/>
      </c>
      <c r="V802" s="655"/>
      <c r="W802" s="656"/>
      <c r="X802" s="41"/>
      <c r="Y802" s="657"/>
      <c r="Z802" s="658"/>
      <c r="AA802" s="654" t="str">
        <f>IFERROR(IF(Y802="ー", "", ROUNDDOWN(Z802*VLOOKUP(N802,'【参考】数式用'!$AR$2:$AW$50,MATCH(Y802,'【参考】数式用'!$AT$4:$AW$4)+2,FALSE)*0.5, 0)), "")</f>
        <v/>
      </c>
      <c r="AB802" s="659"/>
      <c r="AC802" s="651" t="str">
        <f>IFERROR(IF(AG802&lt;&gt;"",Z802*VLOOKUP(N802,'【参考】数式用'!$AG$2:$AL$50,MATCH(Y802,'【参考】数式用'!$AI$4:$AL$4,0)+2,0), ""), "")</f>
        <v/>
      </c>
      <c r="AD802" s="56"/>
      <c r="AE802" s="660"/>
      <c r="AF802" s="661"/>
      <c r="AG802" s="618" t="str">
        <f>IFERROR(VLOOKUP(O802, '【参考】数式用'!$AY$5:$AY$13, 1, FALSE), "")</f>
        <v/>
      </c>
      <c r="AH802" s="619" t="str">
        <f>IFERROR(VLOOKUP(N802, '【参考】数式用'!$BA$2:$BB$50, 2, FALSE), "")</f>
        <v/>
      </c>
      <c r="AI802" s="620" t="str">
        <f t="shared" si="1"/>
        <v/>
      </c>
      <c r="AJ802" s="621" t="str">
        <f t="shared" si="2"/>
        <v/>
      </c>
      <c r="AK802" s="622"/>
      <c r="AL802" s="622"/>
      <c r="AM802" s="514"/>
      <c r="AN802" s="514"/>
      <c r="AO802" s="514"/>
      <c r="AP802" s="514"/>
      <c r="AQ802" s="514"/>
      <c r="AR802" s="514"/>
      <c r="AS802" s="514"/>
      <c r="AT802" s="514"/>
      <c r="AU802" s="2"/>
      <c r="AV802" s="2"/>
      <c r="AW802" s="2"/>
      <c r="AX802" s="2"/>
      <c r="AY802" s="2"/>
      <c r="AZ802" s="2"/>
    </row>
    <row r="803" ht="30.0" customHeight="1">
      <c r="A803" s="645">
        <v>790.0</v>
      </c>
      <c r="B803" s="646" t="str">
        <f>IF('基本情報入力シート'!C828="","",'基本情報入力シート'!C828)</f>
        <v/>
      </c>
      <c r="C803" s="40"/>
      <c r="D803" s="40"/>
      <c r="E803" s="40"/>
      <c r="F803" s="40"/>
      <c r="G803" s="40"/>
      <c r="H803" s="40"/>
      <c r="I803" s="56"/>
      <c r="J803" s="647" t="str">
        <f>IF('基本情報入力シート'!M828="","",'基本情報入力シート'!M828)</f>
        <v/>
      </c>
      <c r="K803" s="647" t="str">
        <f>IF('基本情報入力シート'!R828="","",'基本情報入力シート'!R828)</f>
        <v/>
      </c>
      <c r="L803" s="647" t="str">
        <f>IF('基本情報入力シート'!W828="","",'基本情報入力シート'!W828)</f>
        <v/>
      </c>
      <c r="M803" s="647" t="str">
        <f>IF('基本情報入力シート'!X828="","",'基本情報入力シート'!X828)</f>
        <v/>
      </c>
      <c r="N803" s="648" t="str">
        <f>IF('基本情報入力シート'!Y828="","",'基本情報入力シート'!Y828)</f>
        <v/>
      </c>
      <c r="O803" s="649"/>
      <c r="P803" s="650"/>
      <c r="Q803" s="651"/>
      <c r="R803" s="56"/>
      <c r="S803" s="652" t="str">
        <f>IFERROR(ROUNDDOWN(Q803*VLOOKUP(N803,'【参考】数式用'!$AR$2:$AW$50,MATCH(P803,'【参考】数式用'!$AT$4:$AW$4)+2,FALSE)*0.5, 0), "")</f>
        <v/>
      </c>
      <c r="T803" s="653"/>
      <c r="U803" s="654" t="str">
        <f>IFERROR(IF(AG803&lt;&gt;"",Q803*VLOOKUP(N803,'【参考】数式用'!$AG$2:$AL$50,MATCH(P803,'【参考】数式用'!$AI$4:$AL$4,0)+2,0), ""), "")</f>
        <v/>
      </c>
      <c r="V803" s="655"/>
      <c r="W803" s="656"/>
      <c r="X803" s="41"/>
      <c r="Y803" s="657"/>
      <c r="Z803" s="658"/>
      <c r="AA803" s="654" t="str">
        <f>IFERROR(IF(Y803="ー", "", ROUNDDOWN(Z803*VLOOKUP(N803,'【参考】数式用'!$AR$2:$AW$50,MATCH(Y803,'【参考】数式用'!$AT$4:$AW$4)+2,FALSE)*0.5, 0)), "")</f>
        <v/>
      </c>
      <c r="AB803" s="659"/>
      <c r="AC803" s="651" t="str">
        <f>IFERROR(IF(AG803&lt;&gt;"",Z803*VLOOKUP(N803,'【参考】数式用'!$AG$2:$AL$50,MATCH(Y803,'【参考】数式用'!$AI$4:$AL$4,0)+2,0), ""), "")</f>
        <v/>
      </c>
      <c r="AD803" s="56"/>
      <c r="AE803" s="660"/>
      <c r="AF803" s="661"/>
      <c r="AG803" s="618" t="str">
        <f>IFERROR(VLOOKUP(O803, '【参考】数式用'!$AY$5:$AY$13, 1, FALSE), "")</f>
        <v/>
      </c>
      <c r="AH803" s="619" t="str">
        <f>IFERROR(VLOOKUP(N803, '【参考】数式用'!$BA$2:$BB$50, 2, FALSE), "")</f>
        <v/>
      </c>
      <c r="AI803" s="620" t="str">
        <f t="shared" si="1"/>
        <v/>
      </c>
      <c r="AJ803" s="621" t="str">
        <f t="shared" si="2"/>
        <v/>
      </c>
      <c r="AK803" s="622"/>
      <c r="AL803" s="622"/>
      <c r="AM803" s="514"/>
      <c r="AN803" s="514"/>
      <c r="AO803" s="514"/>
      <c r="AP803" s="514"/>
      <c r="AQ803" s="514"/>
      <c r="AR803" s="514"/>
      <c r="AS803" s="514"/>
      <c r="AT803" s="514"/>
      <c r="AU803" s="2"/>
      <c r="AV803" s="2"/>
      <c r="AW803" s="2"/>
      <c r="AX803" s="2"/>
      <c r="AY803" s="2"/>
      <c r="AZ803" s="2"/>
    </row>
    <row r="804" ht="30.0" customHeight="1">
      <c r="A804" s="645">
        <v>791.0</v>
      </c>
      <c r="B804" s="646" t="str">
        <f>IF('基本情報入力シート'!C829="","",'基本情報入力シート'!C829)</f>
        <v/>
      </c>
      <c r="C804" s="40"/>
      <c r="D804" s="40"/>
      <c r="E804" s="40"/>
      <c r="F804" s="40"/>
      <c r="G804" s="40"/>
      <c r="H804" s="40"/>
      <c r="I804" s="56"/>
      <c r="J804" s="647" t="str">
        <f>IF('基本情報入力シート'!M829="","",'基本情報入力シート'!M829)</f>
        <v/>
      </c>
      <c r="K804" s="647" t="str">
        <f>IF('基本情報入力シート'!R829="","",'基本情報入力シート'!R829)</f>
        <v/>
      </c>
      <c r="L804" s="647" t="str">
        <f>IF('基本情報入力シート'!W829="","",'基本情報入力シート'!W829)</f>
        <v/>
      </c>
      <c r="M804" s="647" t="str">
        <f>IF('基本情報入力シート'!X829="","",'基本情報入力シート'!X829)</f>
        <v/>
      </c>
      <c r="N804" s="648" t="str">
        <f>IF('基本情報入力シート'!Y829="","",'基本情報入力シート'!Y829)</f>
        <v/>
      </c>
      <c r="O804" s="649"/>
      <c r="P804" s="650"/>
      <c r="Q804" s="651"/>
      <c r="R804" s="56"/>
      <c r="S804" s="652" t="str">
        <f>IFERROR(ROUNDDOWN(Q804*VLOOKUP(N804,'【参考】数式用'!$AR$2:$AW$50,MATCH(P804,'【参考】数式用'!$AT$4:$AW$4)+2,FALSE)*0.5, 0), "")</f>
        <v/>
      </c>
      <c r="T804" s="653"/>
      <c r="U804" s="654" t="str">
        <f>IFERROR(IF(AG804&lt;&gt;"",Q804*VLOOKUP(N804,'【参考】数式用'!$AG$2:$AL$50,MATCH(P804,'【参考】数式用'!$AI$4:$AL$4,0)+2,0), ""), "")</f>
        <v/>
      </c>
      <c r="V804" s="655"/>
      <c r="W804" s="656"/>
      <c r="X804" s="41"/>
      <c r="Y804" s="657"/>
      <c r="Z804" s="658"/>
      <c r="AA804" s="654" t="str">
        <f>IFERROR(IF(Y804="ー", "", ROUNDDOWN(Z804*VLOOKUP(N804,'【参考】数式用'!$AR$2:$AW$50,MATCH(Y804,'【参考】数式用'!$AT$4:$AW$4)+2,FALSE)*0.5, 0)), "")</f>
        <v/>
      </c>
      <c r="AB804" s="659"/>
      <c r="AC804" s="651" t="str">
        <f>IFERROR(IF(AG804&lt;&gt;"",Z804*VLOOKUP(N804,'【参考】数式用'!$AG$2:$AL$50,MATCH(Y804,'【参考】数式用'!$AI$4:$AL$4,0)+2,0), ""), "")</f>
        <v/>
      </c>
      <c r="AD804" s="56"/>
      <c r="AE804" s="660"/>
      <c r="AF804" s="661"/>
      <c r="AG804" s="618" t="str">
        <f>IFERROR(VLOOKUP(O804, '【参考】数式用'!$AY$5:$AY$13, 1, FALSE), "")</f>
        <v/>
      </c>
      <c r="AH804" s="619" t="str">
        <f>IFERROR(VLOOKUP(N804, '【参考】数式用'!$BA$2:$BB$50, 2, FALSE), "")</f>
        <v/>
      </c>
      <c r="AI804" s="620" t="str">
        <f t="shared" si="1"/>
        <v/>
      </c>
      <c r="AJ804" s="621" t="str">
        <f t="shared" si="2"/>
        <v/>
      </c>
      <c r="AK804" s="622"/>
      <c r="AL804" s="622"/>
      <c r="AM804" s="514"/>
      <c r="AN804" s="514"/>
      <c r="AO804" s="514"/>
      <c r="AP804" s="514"/>
      <c r="AQ804" s="514"/>
      <c r="AR804" s="514"/>
      <c r="AS804" s="514"/>
      <c r="AT804" s="514"/>
      <c r="AU804" s="2"/>
      <c r="AV804" s="2"/>
      <c r="AW804" s="2"/>
      <c r="AX804" s="2"/>
      <c r="AY804" s="2"/>
      <c r="AZ804" s="2"/>
    </row>
    <row r="805" ht="30.0" customHeight="1">
      <c r="A805" s="645">
        <v>792.0</v>
      </c>
      <c r="B805" s="646" t="str">
        <f>IF('基本情報入力シート'!C830="","",'基本情報入力シート'!C830)</f>
        <v/>
      </c>
      <c r="C805" s="40"/>
      <c r="D805" s="40"/>
      <c r="E805" s="40"/>
      <c r="F805" s="40"/>
      <c r="G805" s="40"/>
      <c r="H805" s="40"/>
      <c r="I805" s="56"/>
      <c r="J805" s="647" t="str">
        <f>IF('基本情報入力シート'!M830="","",'基本情報入力シート'!M830)</f>
        <v/>
      </c>
      <c r="K805" s="647" t="str">
        <f>IF('基本情報入力シート'!R830="","",'基本情報入力シート'!R830)</f>
        <v/>
      </c>
      <c r="L805" s="647" t="str">
        <f>IF('基本情報入力シート'!W830="","",'基本情報入力シート'!W830)</f>
        <v/>
      </c>
      <c r="M805" s="647" t="str">
        <f>IF('基本情報入力シート'!X830="","",'基本情報入力シート'!X830)</f>
        <v/>
      </c>
      <c r="N805" s="648" t="str">
        <f>IF('基本情報入力シート'!Y830="","",'基本情報入力シート'!Y830)</f>
        <v/>
      </c>
      <c r="O805" s="649"/>
      <c r="P805" s="650"/>
      <c r="Q805" s="651"/>
      <c r="R805" s="56"/>
      <c r="S805" s="652" t="str">
        <f>IFERROR(ROUNDDOWN(Q805*VLOOKUP(N805,'【参考】数式用'!$AR$2:$AW$50,MATCH(P805,'【参考】数式用'!$AT$4:$AW$4)+2,FALSE)*0.5, 0), "")</f>
        <v/>
      </c>
      <c r="T805" s="653"/>
      <c r="U805" s="654" t="str">
        <f>IFERROR(IF(AG805&lt;&gt;"",Q805*VLOOKUP(N805,'【参考】数式用'!$AG$2:$AL$50,MATCH(P805,'【参考】数式用'!$AI$4:$AL$4,0)+2,0), ""), "")</f>
        <v/>
      </c>
      <c r="V805" s="655"/>
      <c r="W805" s="656"/>
      <c r="X805" s="41"/>
      <c r="Y805" s="657"/>
      <c r="Z805" s="658"/>
      <c r="AA805" s="654" t="str">
        <f>IFERROR(IF(Y805="ー", "", ROUNDDOWN(Z805*VLOOKUP(N805,'【参考】数式用'!$AR$2:$AW$50,MATCH(Y805,'【参考】数式用'!$AT$4:$AW$4)+2,FALSE)*0.5, 0)), "")</f>
        <v/>
      </c>
      <c r="AB805" s="659"/>
      <c r="AC805" s="651" t="str">
        <f>IFERROR(IF(AG805&lt;&gt;"",Z805*VLOOKUP(N805,'【参考】数式用'!$AG$2:$AL$50,MATCH(Y805,'【参考】数式用'!$AI$4:$AL$4,0)+2,0), ""), "")</f>
        <v/>
      </c>
      <c r="AD805" s="56"/>
      <c r="AE805" s="660"/>
      <c r="AF805" s="661"/>
      <c r="AG805" s="618" t="str">
        <f>IFERROR(VLOOKUP(O805, '【参考】数式用'!$AY$5:$AY$13, 1, FALSE), "")</f>
        <v/>
      </c>
      <c r="AH805" s="619" t="str">
        <f>IFERROR(VLOOKUP(N805, '【参考】数式用'!$BA$2:$BB$50, 2, FALSE), "")</f>
        <v/>
      </c>
      <c r="AI805" s="620" t="str">
        <f t="shared" si="1"/>
        <v/>
      </c>
      <c r="AJ805" s="621" t="str">
        <f t="shared" si="2"/>
        <v/>
      </c>
      <c r="AK805" s="622"/>
      <c r="AL805" s="622"/>
      <c r="AM805" s="514"/>
      <c r="AN805" s="514"/>
      <c r="AO805" s="514"/>
      <c r="AP805" s="514"/>
      <c r="AQ805" s="514"/>
      <c r="AR805" s="514"/>
      <c r="AS805" s="514"/>
      <c r="AT805" s="514"/>
      <c r="AU805" s="2"/>
      <c r="AV805" s="2"/>
      <c r="AW805" s="2"/>
      <c r="AX805" s="2"/>
      <c r="AY805" s="2"/>
      <c r="AZ805" s="2"/>
    </row>
    <row r="806" ht="30.0" customHeight="1">
      <c r="A806" s="645">
        <v>793.0</v>
      </c>
      <c r="B806" s="646" t="str">
        <f>IF('基本情報入力シート'!C831="","",'基本情報入力シート'!C831)</f>
        <v/>
      </c>
      <c r="C806" s="40"/>
      <c r="D806" s="40"/>
      <c r="E806" s="40"/>
      <c r="F806" s="40"/>
      <c r="G806" s="40"/>
      <c r="H806" s="40"/>
      <c r="I806" s="56"/>
      <c r="J806" s="647" t="str">
        <f>IF('基本情報入力シート'!M831="","",'基本情報入力シート'!M831)</f>
        <v/>
      </c>
      <c r="K806" s="647" t="str">
        <f>IF('基本情報入力シート'!R831="","",'基本情報入力シート'!R831)</f>
        <v/>
      </c>
      <c r="L806" s="647" t="str">
        <f>IF('基本情報入力シート'!W831="","",'基本情報入力シート'!W831)</f>
        <v/>
      </c>
      <c r="M806" s="647" t="str">
        <f>IF('基本情報入力シート'!X831="","",'基本情報入力シート'!X831)</f>
        <v/>
      </c>
      <c r="N806" s="648" t="str">
        <f>IF('基本情報入力シート'!Y831="","",'基本情報入力シート'!Y831)</f>
        <v/>
      </c>
      <c r="O806" s="649"/>
      <c r="P806" s="650"/>
      <c r="Q806" s="651"/>
      <c r="R806" s="56"/>
      <c r="S806" s="652" t="str">
        <f>IFERROR(ROUNDDOWN(Q806*VLOOKUP(N806,'【参考】数式用'!$AR$2:$AW$50,MATCH(P806,'【参考】数式用'!$AT$4:$AW$4)+2,FALSE)*0.5, 0), "")</f>
        <v/>
      </c>
      <c r="T806" s="653"/>
      <c r="U806" s="654" t="str">
        <f>IFERROR(IF(AG806&lt;&gt;"",Q806*VLOOKUP(N806,'【参考】数式用'!$AG$2:$AL$50,MATCH(P806,'【参考】数式用'!$AI$4:$AL$4,0)+2,0), ""), "")</f>
        <v/>
      </c>
      <c r="V806" s="655"/>
      <c r="W806" s="656"/>
      <c r="X806" s="41"/>
      <c r="Y806" s="657"/>
      <c r="Z806" s="658"/>
      <c r="AA806" s="654" t="str">
        <f>IFERROR(IF(Y806="ー", "", ROUNDDOWN(Z806*VLOOKUP(N806,'【参考】数式用'!$AR$2:$AW$50,MATCH(Y806,'【参考】数式用'!$AT$4:$AW$4)+2,FALSE)*0.5, 0)), "")</f>
        <v/>
      </c>
      <c r="AB806" s="659"/>
      <c r="AC806" s="651" t="str">
        <f>IFERROR(IF(AG806&lt;&gt;"",Z806*VLOOKUP(N806,'【参考】数式用'!$AG$2:$AL$50,MATCH(Y806,'【参考】数式用'!$AI$4:$AL$4,0)+2,0), ""), "")</f>
        <v/>
      </c>
      <c r="AD806" s="56"/>
      <c r="AE806" s="660"/>
      <c r="AF806" s="661"/>
      <c r="AG806" s="618" t="str">
        <f>IFERROR(VLOOKUP(O806, '【参考】数式用'!$AY$5:$AY$13, 1, FALSE), "")</f>
        <v/>
      </c>
      <c r="AH806" s="619" t="str">
        <f>IFERROR(VLOOKUP(N806, '【参考】数式用'!$BA$2:$BB$50, 2, FALSE), "")</f>
        <v/>
      </c>
      <c r="AI806" s="620" t="str">
        <f t="shared" si="1"/>
        <v/>
      </c>
      <c r="AJ806" s="621" t="str">
        <f t="shared" si="2"/>
        <v/>
      </c>
      <c r="AK806" s="622"/>
      <c r="AL806" s="622"/>
      <c r="AM806" s="514"/>
      <c r="AN806" s="514"/>
      <c r="AO806" s="514"/>
      <c r="AP806" s="514"/>
      <c r="AQ806" s="514"/>
      <c r="AR806" s="514"/>
      <c r="AS806" s="514"/>
      <c r="AT806" s="514"/>
      <c r="AU806" s="2"/>
      <c r="AV806" s="2"/>
      <c r="AW806" s="2"/>
      <c r="AX806" s="2"/>
      <c r="AY806" s="2"/>
      <c r="AZ806" s="2"/>
    </row>
    <row r="807" ht="30.0" customHeight="1">
      <c r="A807" s="645">
        <v>794.0</v>
      </c>
      <c r="B807" s="646" t="str">
        <f>IF('基本情報入力シート'!C832="","",'基本情報入力シート'!C832)</f>
        <v/>
      </c>
      <c r="C807" s="40"/>
      <c r="D807" s="40"/>
      <c r="E807" s="40"/>
      <c r="F807" s="40"/>
      <c r="G807" s="40"/>
      <c r="H807" s="40"/>
      <c r="I807" s="56"/>
      <c r="J807" s="647" t="str">
        <f>IF('基本情報入力シート'!M832="","",'基本情報入力シート'!M832)</f>
        <v/>
      </c>
      <c r="K807" s="647" t="str">
        <f>IF('基本情報入力シート'!R832="","",'基本情報入力シート'!R832)</f>
        <v/>
      </c>
      <c r="L807" s="647" t="str">
        <f>IF('基本情報入力シート'!W832="","",'基本情報入力シート'!W832)</f>
        <v/>
      </c>
      <c r="M807" s="647" t="str">
        <f>IF('基本情報入力シート'!X832="","",'基本情報入力シート'!X832)</f>
        <v/>
      </c>
      <c r="N807" s="648" t="str">
        <f>IF('基本情報入力シート'!Y832="","",'基本情報入力シート'!Y832)</f>
        <v/>
      </c>
      <c r="O807" s="649"/>
      <c r="P807" s="650"/>
      <c r="Q807" s="651"/>
      <c r="R807" s="56"/>
      <c r="S807" s="652" t="str">
        <f>IFERROR(ROUNDDOWN(Q807*VLOOKUP(N807,'【参考】数式用'!$AR$2:$AW$50,MATCH(P807,'【参考】数式用'!$AT$4:$AW$4)+2,FALSE)*0.5, 0), "")</f>
        <v/>
      </c>
      <c r="T807" s="653"/>
      <c r="U807" s="654" t="str">
        <f>IFERROR(IF(AG807&lt;&gt;"",Q807*VLOOKUP(N807,'【参考】数式用'!$AG$2:$AL$50,MATCH(P807,'【参考】数式用'!$AI$4:$AL$4,0)+2,0), ""), "")</f>
        <v/>
      </c>
      <c r="V807" s="655"/>
      <c r="W807" s="656"/>
      <c r="X807" s="41"/>
      <c r="Y807" s="657"/>
      <c r="Z807" s="658"/>
      <c r="AA807" s="654" t="str">
        <f>IFERROR(IF(Y807="ー", "", ROUNDDOWN(Z807*VLOOKUP(N807,'【参考】数式用'!$AR$2:$AW$50,MATCH(Y807,'【参考】数式用'!$AT$4:$AW$4)+2,FALSE)*0.5, 0)), "")</f>
        <v/>
      </c>
      <c r="AB807" s="659"/>
      <c r="AC807" s="651" t="str">
        <f>IFERROR(IF(AG807&lt;&gt;"",Z807*VLOOKUP(N807,'【参考】数式用'!$AG$2:$AL$50,MATCH(Y807,'【参考】数式用'!$AI$4:$AL$4,0)+2,0), ""), "")</f>
        <v/>
      </c>
      <c r="AD807" s="56"/>
      <c r="AE807" s="660"/>
      <c r="AF807" s="661"/>
      <c r="AG807" s="618" t="str">
        <f>IFERROR(VLOOKUP(O807, '【参考】数式用'!$AY$5:$AY$13, 1, FALSE), "")</f>
        <v/>
      </c>
      <c r="AH807" s="619" t="str">
        <f>IFERROR(VLOOKUP(N807, '【参考】数式用'!$BA$2:$BB$50, 2, FALSE), "")</f>
        <v/>
      </c>
      <c r="AI807" s="620" t="str">
        <f t="shared" si="1"/>
        <v/>
      </c>
      <c r="AJ807" s="621" t="str">
        <f t="shared" si="2"/>
        <v/>
      </c>
      <c r="AK807" s="622"/>
      <c r="AL807" s="622"/>
      <c r="AM807" s="514"/>
      <c r="AN807" s="514"/>
      <c r="AO807" s="514"/>
      <c r="AP807" s="514"/>
      <c r="AQ807" s="514"/>
      <c r="AR807" s="514"/>
      <c r="AS807" s="514"/>
      <c r="AT807" s="514"/>
      <c r="AU807" s="2"/>
      <c r="AV807" s="2"/>
      <c r="AW807" s="2"/>
      <c r="AX807" s="2"/>
      <c r="AY807" s="2"/>
      <c r="AZ807" s="2"/>
    </row>
    <row r="808" ht="30.0" customHeight="1">
      <c r="A808" s="645">
        <v>795.0</v>
      </c>
      <c r="B808" s="646" t="str">
        <f>IF('基本情報入力シート'!C833="","",'基本情報入力シート'!C833)</f>
        <v/>
      </c>
      <c r="C808" s="40"/>
      <c r="D808" s="40"/>
      <c r="E808" s="40"/>
      <c r="F808" s="40"/>
      <c r="G808" s="40"/>
      <c r="H808" s="40"/>
      <c r="I808" s="56"/>
      <c r="J808" s="647" t="str">
        <f>IF('基本情報入力シート'!M833="","",'基本情報入力シート'!M833)</f>
        <v/>
      </c>
      <c r="K808" s="647" t="str">
        <f>IF('基本情報入力シート'!R833="","",'基本情報入力シート'!R833)</f>
        <v/>
      </c>
      <c r="L808" s="647" t="str">
        <f>IF('基本情報入力シート'!W833="","",'基本情報入力シート'!W833)</f>
        <v/>
      </c>
      <c r="M808" s="647" t="str">
        <f>IF('基本情報入力シート'!X833="","",'基本情報入力シート'!X833)</f>
        <v/>
      </c>
      <c r="N808" s="648" t="str">
        <f>IF('基本情報入力シート'!Y833="","",'基本情報入力シート'!Y833)</f>
        <v/>
      </c>
      <c r="O808" s="649"/>
      <c r="P808" s="650"/>
      <c r="Q808" s="651"/>
      <c r="R808" s="56"/>
      <c r="S808" s="652" t="str">
        <f>IFERROR(ROUNDDOWN(Q808*VLOOKUP(N808,'【参考】数式用'!$AR$2:$AW$50,MATCH(P808,'【参考】数式用'!$AT$4:$AW$4)+2,FALSE)*0.5, 0), "")</f>
        <v/>
      </c>
      <c r="T808" s="653"/>
      <c r="U808" s="654" t="str">
        <f>IFERROR(IF(AG808&lt;&gt;"",Q808*VLOOKUP(N808,'【参考】数式用'!$AG$2:$AL$50,MATCH(P808,'【参考】数式用'!$AI$4:$AL$4,0)+2,0), ""), "")</f>
        <v/>
      </c>
      <c r="V808" s="655"/>
      <c r="W808" s="656"/>
      <c r="X808" s="41"/>
      <c r="Y808" s="657"/>
      <c r="Z808" s="658"/>
      <c r="AA808" s="654" t="str">
        <f>IFERROR(IF(Y808="ー", "", ROUNDDOWN(Z808*VLOOKUP(N808,'【参考】数式用'!$AR$2:$AW$50,MATCH(Y808,'【参考】数式用'!$AT$4:$AW$4)+2,FALSE)*0.5, 0)), "")</f>
        <v/>
      </c>
      <c r="AB808" s="659"/>
      <c r="AC808" s="651" t="str">
        <f>IFERROR(IF(AG808&lt;&gt;"",Z808*VLOOKUP(N808,'【参考】数式用'!$AG$2:$AL$50,MATCH(Y808,'【参考】数式用'!$AI$4:$AL$4,0)+2,0), ""), "")</f>
        <v/>
      </c>
      <c r="AD808" s="56"/>
      <c r="AE808" s="660"/>
      <c r="AF808" s="661"/>
      <c r="AG808" s="618" t="str">
        <f>IFERROR(VLOOKUP(O808, '【参考】数式用'!$AY$5:$AY$13, 1, FALSE), "")</f>
        <v/>
      </c>
      <c r="AH808" s="619" t="str">
        <f>IFERROR(VLOOKUP(N808, '【参考】数式用'!$BA$2:$BB$50, 2, FALSE), "")</f>
        <v/>
      </c>
      <c r="AI808" s="620" t="str">
        <f t="shared" si="1"/>
        <v/>
      </c>
      <c r="AJ808" s="621" t="str">
        <f t="shared" si="2"/>
        <v/>
      </c>
      <c r="AK808" s="622"/>
      <c r="AL808" s="622"/>
      <c r="AM808" s="514"/>
      <c r="AN808" s="514"/>
      <c r="AO808" s="514"/>
      <c r="AP808" s="514"/>
      <c r="AQ808" s="514"/>
      <c r="AR808" s="514"/>
      <c r="AS808" s="514"/>
      <c r="AT808" s="514"/>
      <c r="AU808" s="2"/>
      <c r="AV808" s="2"/>
      <c r="AW808" s="2"/>
      <c r="AX808" s="2"/>
      <c r="AY808" s="2"/>
      <c r="AZ808" s="2"/>
    </row>
    <row r="809" ht="30.0" customHeight="1">
      <c r="A809" s="645">
        <v>796.0</v>
      </c>
      <c r="B809" s="646" t="str">
        <f>IF('基本情報入力シート'!C834="","",'基本情報入力シート'!C834)</f>
        <v/>
      </c>
      <c r="C809" s="40"/>
      <c r="D809" s="40"/>
      <c r="E809" s="40"/>
      <c r="F809" s="40"/>
      <c r="G809" s="40"/>
      <c r="H809" s="40"/>
      <c r="I809" s="56"/>
      <c r="J809" s="647" t="str">
        <f>IF('基本情報入力シート'!M834="","",'基本情報入力シート'!M834)</f>
        <v/>
      </c>
      <c r="K809" s="647" t="str">
        <f>IF('基本情報入力シート'!R834="","",'基本情報入力シート'!R834)</f>
        <v/>
      </c>
      <c r="L809" s="647" t="str">
        <f>IF('基本情報入力シート'!W834="","",'基本情報入力シート'!W834)</f>
        <v/>
      </c>
      <c r="M809" s="647" t="str">
        <f>IF('基本情報入力シート'!X834="","",'基本情報入力シート'!X834)</f>
        <v/>
      </c>
      <c r="N809" s="648" t="str">
        <f>IF('基本情報入力シート'!Y834="","",'基本情報入力シート'!Y834)</f>
        <v/>
      </c>
      <c r="O809" s="649"/>
      <c r="P809" s="650"/>
      <c r="Q809" s="651"/>
      <c r="R809" s="56"/>
      <c r="S809" s="652" t="str">
        <f>IFERROR(ROUNDDOWN(Q809*VLOOKUP(N809,'【参考】数式用'!$AR$2:$AW$50,MATCH(P809,'【参考】数式用'!$AT$4:$AW$4)+2,FALSE)*0.5, 0), "")</f>
        <v/>
      </c>
      <c r="T809" s="653"/>
      <c r="U809" s="654" t="str">
        <f>IFERROR(IF(AG809&lt;&gt;"",Q809*VLOOKUP(N809,'【参考】数式用'!$AG$2:$AL$50,MATCH(P809,'【参考】数式用'!$AI$4:$AL$4,0)+2,0), ""), "")</f>
        <v/>
      </c>
      <c r="V809" s="655"/>
      <c r="W809" s="656"/>
      <c r="X809" s="41"/>
      <c r="Y809" s="657"/>
      <c r="Z809" s="658"/>
      <c r="AA809" s="654" t="str">
        <f>IFERROR(IF(Y809="ー", "", ROUNDDOWN(Z809*VLOOKUP(N809,'【参考】数式用'!$AR$2:$AW$50,MATCH(Y809,'【参考】数式用'!$AT$4:$AW$4)+2,FALSE)*0.5, 0)), "")</f>
        <v/>
      </c>
      <c r="AB809" s="659"/>
      <c r="AC809" s="651" t="str">
        <f>IFERROR(IF(AG809&lt;&gt;"",Z809*VLOOKUP(N809,'【参考】数式用'!$AG$2:$AL$50,MATCH(Y809,'【参考】数式用'!$AI$4:$AL$4,0)+2,0), ""), "")</f>
        <v/>
      </c>
      <c r="AD809" s="56"/>
      <c r="AE809" s="660"/>
      <c r="AF809" s="661"/>
      <c r="AG809" s="618" t="str">
        <f>IFERROR(VLOOKUP(O809, '【参考】数式用'!$AY$5:$AY$13, 1, FALSE), "")</f>
        <v/>
      </c>
      <c r="AH809" s="619" t="str">
        <f>IFERROR(VLOOKUP(N809, '【参考】数式用'!$BA$2:$BB$50, 2, FALSE), "")</f>
        <v/>
      </c>
      <c r="AI809" s="620" t="str">
        <f t="shared" si="1"/>
        <v/>
      </c>
      <c r="AJ809" s="621" t="str">
        <f t="shared" si="2"/>
        <v/>
      </c>
      <c r="AK809" s="622"/>
      <c r="AL809" s="622"/>
      <c r="AM809" s="514"/>
      <c r="AN809" s="514"/>
      <c r="AO809" s="514"/>
      <c r="AP809" s="514"/>
      <c r="AQ809" s="514"/>
      <c r="AR809" s="514"/>
      <c r="AS809" s="514"/>
      <c r="AT809" s="514"/>
      <c r="AU809" s="2"/>
      <c r="AV809" s="2"/>
      <c r="AW809" s="2"/>
      <c r="AX809" s="2"/>
      <c r="AY809" s="2"/>
      <c r="AZ809" s="2"/>
    </row>
    <row r="810" ht="30.0" customHeight="1">
      <c r="A810" s="645">
        <v>797.0</v>
      </c>
      <c r="B810" s="646" t="str">
        <f>IF('基本情報入力シート'!C835="","",'基本情報入力シート'!C835)</f>
        <v/>
      </c>
      <c r="C810" s="40"/>
      <c r="D810" s="40"/>
      <c r="E810" s="40"/>
      <c r="F810" s="40"/>
      <c r="G810" s="40"/>
      <c r="H810" s="40"/>
      <c r="I810" s="56"/>
      <c r="J810" s="647" t="str">
        <f>IF('基本情報入力シート'!M835="","",'基本情報入力シート'!M835)</f>
        <v/>
      </c>
      <c r="K810" s="647" t="str">
        <f>IF('基本情報入力シート'!R835="","",'基本情報入力シート'!R835)</f>
        <v/>
      </c>
      <c r="L810" s="647" t="str">
        <f>IF('基本情報入力シート'!W835="","",'基本情報入力シート'!W835)</f>
        <v/>
      </c>
      <c r="M810" s="647" t="str">
        <f>IF('基本情報入力シート'!X835="","",'基本情報入力シート'!X835)</f>
        <v/>
      </c>
      <c r="N810" s="648" t="str">
        <f>IF('基本情報入力シート'!Y835="","",'基本情報入力シート'!Y835)</f>
        <v/>
      </c>
      <c r="O810" s="649"/>
      <c r="P810" s="650"/>
      <c r="Q810" s="651"/>
      <c r="R810" s="56"/>
      <c r="S810" s="652" t="str">
        <f>IFERROR(ROUNDDOWN(Q810*VLOOKUP(N810,'【参考】数式用'!$AR$2:$AW$50,MATCH(P810,'【参考】数式用'!$AT$4:$AW$4)+2,FALSE)*0.5, 0), "")</f>
        <v/>
      </c>
      <c r="T810" s="653"/>
      <c r="U810" s="654" t="str">
        <f>IFERROR(IF(AG810&lt;&gt;"",Q810*VLOOKUP(N810,'【参考】数式用'!$AG$2:$AL$50,MATCH(P810,'【参考】数式用'!$AI$4:$AL$4,0)+2,0), ""), "")</f>
        <v/>
      </c>
      <c r="V810" s="655"/>
      <c r="W810" s="656"/>
      <c r="X810" s="41"/>
      <c r="Y810" s="657"/>
      <c r="Z810" s="658"/>
      <c r="AA810" s="654" t="str">
        <f>IFERROR(IF(Y810="ー", "", ROUNDDOWN(Z810*VLOOKUP(N810,'【参考】数式用'!$AR$2:$AW$50,MATCH(Y810,'【参考】数式用'!$AT$4:$AW$4)+2,FALSE)*0.5, 0)), "")</f>
        <v/>
      </c>
      <c r="AB810" s="659"/>
      <c r="AC810" s="651" t="str">
        <f>IFERROR(IF(AG810&lt;&gt;"",Z810*VLOOKUP(N810,'【参考】数式用'!$AG$2:$AL$50,MATCH(Y810,'【参考】数式用'!$AI$4:$AL$4,0)+2,0), ""), "")</f>
        <v/>
      </c>
      <c r="AD810" s="56"/>
      <c r="AE810" s="660"/>
      <c r="AF810" s="661"/>
      <c r="AG810" s="618" t="str">
        <f>IFERROR(VLOOKUP(O810, '【参考】数式用'!$AY$5:$AY$13, 1, FALSE), "")</f>
        <v/>
      </c>
      <c r="AH810" s="619" t="str">
        <f>IFERROR(VLOOKUP(N810, '【参考】数式用'!$BA$2:$BB$50, 2, FALSE), "")</f>
        <v/>
      </c>
      <c r="AI810" s="620" t="str">
        <f t="shared" si="1"/>
        <v/>
      </c>
      <c r="AJ810" s="621" t="str">
        <f t="shared" si="2"/>
        <v/>
      </c>
      <c r="AK810" s="622"/>
      <c r="AL810" s="622"/>
      <c r="AM810" s="514"/>
      <c r="AN810" s="514"/>
      <c r="AO810" s="514"/>
      <c r="AP810" s="514"/>
      <c r="AQ810" s="514"/>
      <c r="AR810" s="514"/>
      <c r="AS810" s="514"/>
      <c r="AT810" s="514"/>
      <c r="AU810" s="2"/>
      <c r="AV810" s="2"/>
      <c r="AW810" s="2"/>
      <c r="AX810" s="2"/>
      <c r="AY810" s="2"/>
      <c r="AZ810" s="2"/>
    </row>
    <row r="811" ht="30.0" customHeight="1">
      <c r="A811" s="645">
        <v>798.0</v>
      </c>
      <c r="B811" s="646" t="str">
        <f>IF('基本情報入力シート'!C836="","",'基本情報入力シート'!C836)</f>
        <v/>
      </c>
      <c r="C811" s="40"/>
      <c r="D811" s="40"/>
      <c r="E811" s="40"/>
      <c r="F811" s="40"/>
      <c r="G811" s="40"/>
      <c r="H811" s="40"/>
      <c r="I811" s="56"/>
      <c r="J811" s="647" t="str">
        <f>IF('基本情報入力シート'!M836="","",'基本情報入力シート'!M836)</f>
        <v/>
      </c>
      <c r="K811" s="647" t="str">
        <f>IF('基本情報入力シート'!R836="","",'基本情報入力シート'!R836)</f>
        <v/>
      </c>
      <c r="L811" s="647" t="str">
        <f>IF('基本情報入力シート'!W836="","",'基本情報入力シート'!W836)</f>
        <v/>
      </c>
      <c r="M811" s="647" t="str">
        <f>IF('基本情報入力シート'!X836="","",'基本情報入力シート'!X836)</f>
        <v/>
      </c>
      <c r="N811" s="648" t="str">
        <f>IF('基本情報入力シート'!Y836="","",'基本情報入力シート'!Y836)</f>
        <v/>
      </c>
      <c r="O811" s="649"/>
      <c r="P811" s="650"/>
      <c r="Q811" s="651"/>
      <c r="R811" s="56"/>
      <c r="S811" s="652" t="str">
        <f>IFERROR(ROUNDDOWN(Q811*VLOOKUP(N811,'【参考】数式用'!$AR$2:$AW$50,MATCH(P811,'【参考】数式用'!$AT$4:$AW$4)+2,FALSE)*0.5, 0), "")</f>
        <v/>
      </c>
      <c r="T811" s="653"/>
      <c r="U811" s="654" t="str">
        <f>IFERROR(IF(AG811&lt;&gt;"",Q811*VLOOKUP(N811,'【参考】数式用'!$AG$2:$AL$50,MATCH(P811,'【参考】数式用'!$AI$4:$AL$4,0)+2,0), ""), "")</f>
        <v/>
      </c>
      <c r="V811" s="655"/>
      <c r="W811" s="656"/>
      <c r="X811" s="41"/>
      <c r="Y811" s="657"/>
      <c r="Z811" s="658"/>
      <c r="AA811" s="654" t="str">
        <f>IFERROR(IF(Y811="ー", "", ROUNDDOWN(Z811*VLOOKUP(N811,'【参考】数式用'!$AR$2:$AW$50,MATCH(Y811,'【参考】数式用'!$AT$4:$AW$4)+2,FALSE)*0.5, 0)), "")</f>
        <v/>
      </c>
      <c r="AB811" s="659"/>
      <c r="AC811" s="651" t="str">
        <f>IFERROR(IF(AG811&lt;&gt;"",Z811*VLOOKUP(N811,'【参考】数式用'!$AG$2:$AL$50,MATCH(Y811,'【参考】数式用'!$AI$4:$AL$4,0)+2,0), ""), "")</f>
        <v/>
      </c>
      <c r="AD811" s="56"/>
      <c r="AE811" s="660"/>
      <c r="AF811" s="661"/>
      <c r="AG811" s="618" t="str">
        <f>IFERROR(VLOOKUP(O811, '【参考】数式用'!$AY$5:$AY$13, 1, FALSE), "")</f>
        <v/>
      </c>
      <c r="AH811" s="619" t="str">
        <f>IFERROR(VLOOKUP(N811, '【参考】数式用'!$BA$2:$BB$50, 2, FALSE), "")</f>
        <v/>
      </c>
      <c r="AI811" s="620" t="str">
        <f t="shared" si="1"/>
        <v/>
      </c>
      <c r="AJ811" s="621" t="str">
        <f t="shared" si="2"/>
        <v/>
      </c>
      <c r="AK811" s="622"/>
      <c r="AL811" s="622"/>
      <c r="AM811" s="514"/>
      <c r="AN811" s="514"/>
      <c r="AO811" s="514"/>
      <c r="AP811" s="514"/>
      <c r="AQ811" s="514"/>
      <c r="AR811" s="514"/>
      <c r="AS811" s="514"/>
      <c r="AT811" s="514"/>
      <c r="AU811" s="2"/>
      <c r="AV811" s="2"/>
      <c r="AW811" s="2"/>
      <c r="AX811" s="2"/>
      <c r="AY811" s="2"/>
      <c r="AZ811" s="2"/>
    </row>
    <row r="812" ht="30.0" customHeight="1">
      <c r="A812" s="645">
        <v>799.0</v>
      </c>
      <c r="B812" s="646" t="str">
        <f>IF('基本情報入力シート'!C837="","",'基本情報入力シート'!C837)</f>
        <v/>
      </c>
      <c r="C812" s="40"/>
      <c r="D812" s="40"/>
      <c r="E812" s="40"/>
      <c r="F812" s="40"/>
      <c r="G812" s="40"/>
      <c r="H812" s="40"/>
      <c r="I812" s="56"/>
      <c r="J812" s="647" t="str">
        <f>IF('基本情報入力シート'!M837="","",'基本情報入力シート'!M837)</f>
        <v/>
      </c>
      <c r="K812" s="647" t="str">
        <f>IF('基本情報入力シート'!R837="","",'基本情報入力シート'!R837)</f>
        <v/>
      </c>
      <c r="L812" s="647" t="str">
        <f>IF('基本情報入力シート'!W837="","",'基本情報入力シート'!W837)</f>
        <v/>
      </c>
      <c r="M812" s="647" t="str">
        <f>IF('基本情報入力シート'!X837="","",'基本情報入力シート'!X837)</f>
        <v/>
      </c>
      <c r="N812" s="648" t="str">
        <f>IF('基本情報入力シート'!Y837="","",'基本情報入力シート'!Y837)</f>
        <v/>
      </c>
      <c r="O812" s="649"/>
      <c r="P812" s="650"/>
      <c r="Q812" s="651"/>
      <c r="R812" s="56"/>
      <c r="S812" s="652" t="str">
        <f>IFERROR(ROUNDDOWN(Q812*VLOOKUP(N812,'【参考】数式用'!$AR$2:$AW$50,MATCH(P812,'【参考】数式用'!$AT$4:$AW$4)+2,FALSE)*0.5, 0), "")</f>
        <v/>
      </c>
      <c r="T812" s="653"/>
      <c r="U812" s="654" t="str">
        <f>IFERROR(IF(AG812&lt;&gt;"",Q812*VLOOKUP(N812,'【参考】数式用'!$AG$2:$AL$50,MATCH(P812,'【参考】数式用'!$AI$4:$AL$4,0)+2,0), ""), "")</f>
        <v/>
      </c>
      <c r="V812" s="655"/>
      <c r="W812" s="656"/>
      <c r="X812" s="41"/>
      <c r="Y812" s="657"/>
      <c r="Z812" s="658"/>
      <c r="AA812" s="654" t="str">
        <f>IFERROR(IF(Y812="ー", "", ROUNDDOWN(Z812*VLOOKUP(N812,'【参考】数式用'!$AR$2:$AW$50,MATCH(Y812,'【参考】数式用'!$AT$4:$AW$4)+2,FALSE)*0.5, 0)), "")</f>
        <v/>
      </c>
      <c r="AB812" s="659"/>
      <c r="AC812" s="651" t="str">
        <f>IFERROR(IF(AG812&lt;&gt;"",Z812*VLOOKUP(N812,'【参考】数式用'!$AG$2:$AL$50,MATCH(Y812,'【参考】数式用'!$AI$4:$AL$4,0)+2,0), ""), "")</f>
        <v/>
      </c>
      <c r="AD812" s="56"/>
      <c r="AE812" s="660"/>
      <c r="AF812" s="661"/>
      <c r="AG812" s="618" t="str">
        <f>IFERROR(VLOOKUP(O812, '【参考】数式用'!$AY$5:$AY$13, 1, FALSE), "")</f>
        <v/>
      </c>
      <c r="AH812" s="619" t="str">
        <f>IFERROR(VLOOKUP(N812, '【参考】数式用'!$BA$2:$BB$50, 2, FALSE), "")</f>
        <v/>
      </c>
      <c r="AI812" s="620" t="str">
        <f t="shared" si="1"/>
        <v/>
      </c>
      <c r="AJ812" s="621" t="str">
        <f t="shared" si="2"/>
        <v/>
      </c>
      <c r="AK812" s="622"/>
      <c r="AL812" s="622"/>
      <c r="AM812" s="514"/>
      <c r="AN812" s="514"/>
      <c r="AO812" s="514"/>
      <c r="AP812" s="514"/>
      <c r="AQ812" s="514"/>
      <c r="AR812" s="514"/>
      <c r="AS812" s="514"/>
      <c r="AT812" s="514"/>
      <c r="AU812" s="2"/>
      <c r="AV812" s="2"/>
      <c r="AW812" s="2"/>
      <c r="AX812" s="2"/>
      <c r="AY812" s="2"/>
      <c r="AZ812" s="2"/>
    </row>
    <row r="813" ht="30.0" customHeight="1">
      <c r="A813" s="645">
        <v>800.0</v>
      </c>
      <c r="B813" s="646" t="str">
        <f>IF('基本情報入力シート'!C838="","",'基本情報入力シート'!C838)</f>
        <v/>
      </c>
      <c r="C813" s="40"/>
      <c r="D813" s="40"/>
      <c r="E813" s="40"/>
      <c r="F813" s="40"/>
      <c r="G813" s="40"/>
      <c r="H813" s="40"/>
      <c r="I813" s="56"/>
      <c r="J813" s="647" t="str">
        <f>IF('基本情報入力シート'!M838="","",'基本情報入力シート'!M838)</f>
        <v/>
      </c>
      <c r="K813" s="647" t="str">
        <f>IF('基本情報入力シート'!R838="","",'基本情報入力シート'!R838)</f>
        <v/>
      </c>
      <c r="L813" s="647" t="str">
        <f>IF('基本情報入力シート'!W838="","",'基本情報入力シート'!W838)</f>
        <v/>
      </c>
      <c r="M813" s="647" t="str">
        <f>IF('基本情報入力シート'!X838="","",'基本情報入力シート'!X838)</f>
        <v/>
      </c>
      <c r="N813" s="648" t="str">
        <f>IF('基本情報入力シート'!Y838="","",'基本情報入力シート'!Y838)</f>
        <v/>
      </c>
      <c r="O813" s="649"/>
      <c r="P813" s="650"/>
      <c r="Q813" s="651"/>
      <c r="R813" s="56"/>
      <c r="S813" s="652" t="str">
        <f>IFERROR(ROUNDDOWN(Q813*VLOOKUP(N813,'【参考】数式用'!$AR$2:$AW$50,MATCH(P813,'【参考】数式用'!$AT$4:$AW$4)+2,FALSE)*0.5, 0), "")</f>
        <v/>
      </c>
      <c r="T813" s="653"/>
      <c r="U813" s="654" t="str">
        <f>IFERROR(IF(AG813&lt;&gt;"",Q813*VLOOKUP(N813,'【参考】数式用'!$AG$2:$AL$50,MATCH(P813,'【参考】数式用'!$AI$4:$AL$4,0)+2,0), ""), "")</f>
        <v/>
      </c>
      <c r="V813" s="655"/>
      <c r="W813" s="656"/>
      <c r="X813" s="41"/>
      <c r="Y813" s="657"/>
      <c r="Z813" s="658"/>
      <c r="AA813" s="654" t="str">
        <f>IFERROR(IF(Y813="ー", "", ROUNDDOWN(Z813*VLOOKUP(N813,'【参考】数式用'!$AR$2:$AW$50,MATCH(Y813,'【参考】数式用'!$AT$4:$AW$4)+2,FALSE)*0.5, 0)), "")</f>
        <v/>
      </c>
      <c r="AB813" s="659"/>
      <c r="AC813" s="651" t="str">
        <f>IFERROR(IF(AG813&lt;&gt;"",Z813*VLOOKUP(N813,'【参考】数式用'!$AG$2:$AL$50,MATCH(Y813,'【参考】数式用'!$AI$4:$AL$4,0)+2,0), ""), "")</f>
        <v/>
      </c>
      <c r="AD813" s="56"/>
      <c r="AE813" s="660"/>
      <c r="AF813" s="661"/>
      <c r="AG813" s="618" t="str">
        <f>IFERROR(VLOOKUP(O813, '【参考】数式用'!$AY$5:$AY$13, 1, FALSE), "")</f>
        <v/>
      </c>
      <c r="AH813" s="619" t="str">
        <f>IFERROR(VLOOKUP(N813, '【参考】数式用'!$BA$2:$BB$50, 2, FALSE), "")</f>
        <v/>
      </c>
      <c r="AI813" s="620" t="str">
        <f t="shared" si="1"/>
        <v/>
      </c>
      <c r="AJ813" s="621" t="str">
        <f t="shared" si="2"/>
        <v/>
      </c>
      <c r="AK813" s="622"/>
      <c r="AL813" s="622"/>
      <c r="AM813" s="514"/>
      <c r="AN813" s="514"/>
      <c r="AO813" s="514"/>
      <c r="AP813" s="514"/>
      <c r="AQ813" s="514"/>
      <c r="AR813" s="514"/>
      <c r="AS813" s="514"/>
      <c r="AT813" s="514"/>
      <c r="AU813" s="2"/>
      <c r="AV813" s="2"/>
      <c r="AW813" s="2"/>
      <c r="AX813" s="2"/>
      <c r="AY813" s="2"/>
      <c r="AZ813" s="2"/>
    </row>
    <row r="814" ht="30.0" customHeight="1">
      <c r="A814" s="645">
        <v>801.0</v>
      </c>
      <c r="B814" s="646" t="str">
        <f>IF('基本情報入力シート'!C839="","",'基本情報入力シート'!C839)</f>
        <v/>
      </c>
      <c r="C814" s="40"/>
      <c r="D814" s="40"/>
      <c r="E814" s="40"/>
      <c r="F814" s="40"/>
      <c r="G814" s="40"/>
      <c r="H814" s="40"/>
      <c r="I814" s="56"/>
      <c r="J814" s="647" t="str">
        <f>IF('基本情報入力シート'!M839="","",'基本情報入力シート'!M839)</f>
        <v/>
      </c>
      <c r="K814" s="647" t="str">
        <f>IF('基本情報入力シート'!R839="","",'基本情報入力シート'!R839)</f>
        <v/>
      </c>
      <c r="L814" s="647" t="str">
        <f>IF('基本情報入力シート'!W839="","",'基本情報入力シート'!W839)</f>
        <v/>
      </c>
      <c r="M814" s="647" t="str">
        <f>IF('基本情報入力シート'!X839="","",'基本情報入力シート'!X839)</f>
        <v/>
      </c>
      <c r="N814" s="648" t="str">
        <f>IF('基本情報入力シート'!Y839="","",'基本情報入力シート'!Y839)</f>
        <v/>
      </c>
      <c r="O814" s="649"/>
      <c r="P814" s="650"/>
      <c r="Q814" s="651"/>
      <c r="R814" s="56"/>
      <c r="S814" s="652" t="str">
        <f>IFERROR(ROUNDDOWN(Q814*VLOOKUP(N814,'【参考】数式用'!$AR$2:$AW$50,MATCH(P814,'【参考】数式用'!$AT$4:$AW$4)+2,FALSE)*0.5, 0), "")</f>
        <v/>
      </c>
      <c r="T814" s="653"/>
      <c r="U814" s="654" t="str">
        <f>IFERROR(IF(AG814&lt;&gt;"",Q814*VLOOKUP(N814,'【参考】数式用'!$AG$2:$AL$50,MATCH(P814,'【参考】数式用'!$AI$4:$AL$4,0)+2,0), ""), "")</f>
        <v/>
      </c>
      <c r="V814" s="655"/>
      <c r="W814" s="656"/>
      <c r="X814" s="41"/>
      <c r="Y814" s="657"/>
      <c r="Z814" s="658"/>
      <c r="AA814" s="654" t="str">
        <f>IFERROR(IF(Y814="ー", "", ROUNDDOWN(Z814*VLOOKUP(N814,'【参考】数式用'!$AR$2:$AW$50,MATCH(Y814,'【参考】数式用'!$AT$4:$AW$4)+2,FALSE)*0.5, 0)), "")</f>
        <v/>
      </c>
      <c r="AB814" s="659"/>
      <c r="AC814" s="651" t="str">
        <f>IFERROR(IF(AG814&lt;&gt;"",Z814*VLOOKUP(N814,'【参考】数式用'!$AG$2:$AL$50,MATCH(Y814,'【参考】数式用'!$AI$4:$AL$4,0)+2,0), ""), "")</f>
        <v/>
      </c>
      <c r="AD814" s="56"/>
      <c r="AE814" s="660"/>
      <c r="AF814" s="661"/>
      <c r="AG814" s="618" t="str">
        <f>IFERROR(VLOOKUP(O814, '【参考】数式用'!$AY$5:$AY$13, 1, FALSE), "")</f>
        <v/>
      </c>
      <c r="AH814" s="619" t="str">
        <f>IFERROR(VLOOKUP(N814, '【参考】数式用'!$BA$2:$BB$50, 2, FALSE), "")</f>
        <v/>
      </c>
      <c r="AI814" s="620" t="str">
        <f t="shared" si="1"/>
        <v/>
      </c>
      <c r="AJ814" s="621" t="str">
        <f t="shared" si="2"/>
        <v/>
      </c>
      <c r="AK814" s="622"/>
      <c r="AL814" s="622"/>
      <c r="AM814" s="514"/>
      <c r="AN814" s="514"/>
      <c r="AO814" s="514"/>
      <c r="AP814" s="514"/>
      <c r="AQ814" s="514"/>
      <c r="AR814" s="514"/>
      <c r="AS814" s="514"/>
      <c r="AT814" s="514"/>
      <c r="AU814" s="2"/>
      <c r="AV814" s="2"/>
      <c r="AW814" s="2"/>
      <c r="AX814" s="2"/>
      <c r="AY814" s="2"/>
      <c r="AZ814" s="2"/>
    </row>
    <row r="815" ht="30.0" customHeight="1">
      <c r="A815" s="645">
        <v>802.0</v>
      </c>
      <c r="B815" s="646" t="str">
        <f>IF('基本情報入力シート'!C840="","",'基本情報入力シート'!C840)</f>
        <v/>
      </c>
      <c r="C815" s="40"/>
      <c r="D815" s="40"/>
      <c r="E815" s="40"/>
      <c r="F815" s="40"/>
      <c r="G815" s="40"/>
      <c r="H815" s="40"/>
      <c r="I815" s="56"/>
      <c r="J815" s="647" t="str">
        <f>IF('基本情報入力シート'!M840="","",'基本情報入力シート'!M840)</f>
        <v/>
      </c>
      <c r="K815" s="647" t="str">
        <f>IF('基本情報入力シート'!R840="","",'基本情報入力シート'!R840)</f>
        <v/>
      </c>
      <c r="L815" s="647" t="str">
        <f>IF('基本情報入力シート'!W840="","",'基本情報入力シート'!W840)</f>
        <v/>
      </c>
      <c r="M815" s="647" t="str">
        <f>IF('基本情報入力シート'!X840="","",'基本情報入力シート'!X840)</f>
        <v/>
      </c>
      <c r="N815" s="648" t="str">
        <f>IF('基本情報入力シート'!Y840="","",'基本情報入力シート'!Y840)</f>
        <v/>
      </c>
      <c r="O815" s="649"/>
      <c r="P815" s="650"/>
      <c r="Q815" s="651"/>
      <c r="R815" s="56"/>
      <c r="S815" s="652" t="str">
        <f>IFERROR(ROUNDDOWN(Q815*VLOOKUP(N815,'【参考】数式用'!$AR$2:$AW$50,MATCH(P815,'【参考】数式用'!$AT$4:$AW$4)+2,FALSE)*0.5, 0), "")</f>
        <v/>
      </c>
      <c r="T815" s="653"/>
      <c r="U815" s="654" t="str">
        <f>IFERROR(IF(AG815&lt;&gt;"",Q815*VLOOKUP(N815,'【参考】数式用'!$AG$2:$AL$50,MATCH(P815,'【参考】数式用'!$AI$4:$AL$4,0)+2,0), ""), "")</f>
        <v/>
      </c>
      <c r="V815" s="655"/>
      <c r="W815" s="656"/>
      <c r="X815" s="41"/>
      <c r="Y815" s="657"/>
      <c r="Z815" s="658"/>
      <c r="AA815" s="654" t="str">
        <f>IFERROR(IF(Y815="ー", "", ROUNDDOWN(Z815*VLOOKUP(N815,'【参考】数式用'!$AR$2:$AW$50,MATCH(Y815,'【参考】数式用'!$AT$4:$AW$4)+2,FALSE)*0.5, 0)), "")</f>
        <v/>
      </c>
      <c r="AB815" s="659"/>
      <c r="AC815" s="651" t="str">
        <f>IFERROR(IF(AG815&lt;&gt;"",Z815*VLOOKUP(N815,'【参考】数式用'!$AG$2:$AL$50,MATCH(Y815,'【参考】数式用'!$AI$4:$AL$4,0)+2,0), ""), "")</f>
        <v/>
      </c>
      <c r="AD815" s="56"/>
      <c r="AE815" s="660"/>
      <c r="AF815" s="661"/>
      <c r="AG815" s="618" t="str">
        <f>IFERROR(VLOOKUP(O815, '【参考】数式用'!$AY$5:$AY$13, 1, FALSE), "")</f>
        <v/>
      </c>
      <c r="AH815" s="619" t="str">
        <f>IFERROR(VLOOKUP(N815, '【参考】数式用'!$BA$2:$BB$50, 2, FALSE), "")</f>
        <v/>
      </c>
      <c r="AI815" s="620" t="str">
        <f t="shared" si="1"/>
        <v/>
      </c>
      <c r="AJ815" s="621" t="str">
        <f t="shared" si="2"/>
        <v/>
      </c>
      <c r="AK815" s="622"/>
      <c r="AL815" s="622"/>
      <c r="AM815" s="514"/>
      <c r="AN815" s="514"/>
      <c r="AO815" s="514"/>
      <c r="AP815" s="514"/>
      <c r="AQ815" s="514"/>
      <c r="AR815" s="514"/>
      <c r="AS815" s="514"/>
      <c r="AT815" s="514"/>
      <c r="AU815" s="2"/>
      <c r="AV815" s="2"/>
      <c r="AW815" s="2"/>
      <c r="AX815" s="2"/>
      <c r="AY815" s="2"/>
      <c r="AZ815" s="2"/>
    </row>
    <row r="816" ht="30.0" customHeight="1">
      <c r="A816" s="645">
        <v>803.0</v>
      </c>
      <c r="B816" s="646" t="str">
        <f>IF('基本情報入力シート'!C841="","",'基本情報入力シート'!C841)</f>
        <v/>
      </c>
      <c r="C816" s="40"/>
      <c r="D816" s="40"/>
      <c r="E816" s="40"/>
      <c r="F816" s="40"/>
      <c r="G816" s="40"/>
      <c r="H816" s="40"/>
      <c r="I816" s="56"/>
      <c r="J816" s="647" t="str">
        <f>IF('基本情報入力シート'!M841="","",'基本情報入力シート'!M841)</f>
        <v/>
      </c>
      <c r="K816" s="647" t="str">
        <f>IF('基本情報入力シート'!R841="","",'基本情報入力シート'!R841)</f>
        <v/>
      </c>
      <c r="L816" s="647" t="str">
        <f>IF('基本情報入力シート'!W841="","",'基本情報入力シート'!W841)</f>
        <v/>
      </c>
      <c r="M816" s="647" t="str">
        <f>IF('基本情報入力シート'!X841="","",'基本情報入力シート'!X841)</f>
        <v/>
      </c>
      <c r="N816" s="648" t="str">
        <f>IF('基本情報入力シート'!Y841="","",'基本情報入力シート'!Y841)</f>
        <v/>
      </c>
      <c r="O816" s="649"/>
      <c r="P816" s="650"/>
      <c r="Q816" s="651"/>
      <c r="R816" s="56"/>
      <c r="S816" s="652" t="str">
        <f>IFERROR(ROUNDDOWN(Q816*VLOOKUP(N816,'【参考】数式用'!$AR$2:$AW$50,MATCH(P816,'【参考】数式用'!$AT$4:$AW$4)+2,FALSE)*0.5, 0), "")</f>
        <v/>
      </c>
      <c r="T816" s="653"/>
      <c r="U816" s="654" t="str">
        <f>IFERROR(IF(AG816&lt;&gt;"",Q816*VLOOKUP(N816,'【参考】数式用'!$AG$2:$AL$50,MATCH(P816,'【参考】数式用'!$AI$4:$AL$4,0)+2,0), ""), "")</f>
        <v/>
      </c>
      <c r="V816" s="655"/>
      <c r="W816" s="656"/>
      <c r="X816" s="41"/>
      <c r="Y816" s="657"/>
      <c r="Z816" s="658"/>
      <c r="AA816" s="654" t="str">
        <f>IFERROR(IF(Y816="ー", "", ROUNDDOWN(Z816*VLOOKUP(N816,'【参考】数式用'!$AR$2:$AW$50,MATCH(Y816,'【参考】数式用'!$AT$4:$AW$4)+2,FALSE)*0.5, 0)), "")</f>
        <v/>
      </c>
      <c r="AB816" s="659"/>
      <c r="AC816" s="651" t="str">
        <f>IFERROR(IF(AG816&lt;&gt;"",Z816*VLOOKUP(N816,'【参考】数式用'!$AG$2:$AL$50,MATCH(Y816,'【参考】数式用'!$AI$4:$AL$4,0)+2,0), ""), "")</f>
        <v/>
      </c>
      <c r="AD816" s="56"/>
      <c r="AE816" s="660"/>
      <c r="AF816" s="661"/>
      <c r="AG816" s="618" t="str">
        <f>IFERROR(VLOOKUP(O816, '【参考】数式用'!$AY$5:$AY$13, 1, FALSE), "")</f>
        <v/>
      </c>
      <c r="AH816" s="619" t="str">
        <f>IFERROR(VLOOKUP(N816, '【参考】数式用'!$BA$2:$BB$50, 2, FALSE), "")</f>
        <v/>
      </c>
      <c r="AI816" s="620" t="str">
        <f t="shared" si="1"/>
        <v/>
      </c>
      <c r="AJ816" s="621" t="str">
        <f t="shared" si="2"/>
        <v/>
      </c>
      <c r="AK816" s="622"/>
      <c r="AL816" s="622"/>
      <c r="AM816" s="514"/>
      <c r="AN816" s="514"/>
      <c r="AO816" s="514"/>
      <c r="AP816" s="514"/>
      <c r="AQ816" s="514"/>
      <c r="AR816" s="514"/>
      <c r="AS816" s="514"/>
      <c r="AT816" s="514"/>
      <c r="AU816" s="2"/>
      <c r="AV816" s="2"/>
      <c r="AW816" s="2"/>
      <c r="AX816" s="2"/>
      <c r="AY816" s="2"/>
      <c r="AZ816" s="2"/>
    </row>
    <row r="817" ht="30.0" customHeight="1">
      <c r="A817" s="645">
        <v>804.0</v>
      </c>
      <c r="B817" s="646" t="str">
        <f>IF('基本情報入力シート'!C842="","",'基本情報入力シート'!C842)</f>
        <v/>
      </c>
      <c r="C817" s="40"/>
      <c r="D817" s="40"/>
      <c r="E817" s="40"/>
      <c r="F817" s="40"/>
      <c r="G817" s="40"/>
      <c r="H817" s="40"/>
      <c r="I817" s="56"/>
      <c r="J817" s="647" t="str">
        <f>IF('基本情報入力シート'!M842="","",'基本情報入力シート'!M842)</f>
        <v/>
      </c>
      <c r="K817" s="647" t="str">
        <f>IF('基本情報入力シート'!R842="","",'基本情報入力シート'!R842)</f>
        <v/>
      </c>
      <c r="L817" s="647" t="str">
        <f>IF('基本情報入力シート'!W842="","",'基本情報入力シート'!W842)</f>
        <v/>
      </c>
      <c r="M817" s="647" t="str">
        <f>IF('基本情報入力シート'!X842="","",'基本情報入力シート'!X842)</f>
        <v/>
      </c>
      <c r="N817" s="648" t="str">
        <f>IF('基本情報入力シート'!Y842="","",'基本情報入力シート'!Y842)</f>
        <v/>
      </c>
      <c r="O817" s="649"/>
      <c r="P817" s="650"/>
      <c r="Q817" s="651"/>
      <c r="R817" s="56"/>
      <c r="S817" s="652" t="str">
        <f>IFERROR(ROUNDDOWN(Q817*VLOOKUP(N817,'【参考】数式用'!$AR$2:$AW$50,MATCH(P817,'【参考】数式用'!$AT$4:$AW$4)+2,FALSE)*0.5, 0), "")</f>
        <v/>
      </c>
      <c r="T817" s="653"/>
      <c r="U817" s="654" t="str">
        <f>IFERROR(IF(AG817&lt;&gt;"",Q817*VLOOKUP(N817,'【参考】数式用'!$AG$2:$AL$50,MATCH(P817,'【参考】数式用'!$AI$4:$AL$4,0)+2,0), ""), "")</f>
        <v/>
      </c>
      <c r="V817" s="655"/>
      <c r="W817" s="656"/>
      <c r="X817" s="41"/>
      <c r="Y817" s="657"/>
      <c r="Z817" s="658"/>
      <c r="AA817" s="654" t="str">
        <f>IFERROR(IF(Y817="ー", "", ROUNDDOWN(Z817*VLOOKUP(N817,'【参考】数式用'!$AR$2:$AW$50,MATCH(Y817,'【参考】数式用'!$AT$4:$AW$4)+2,FALSE)*0.5, 0)), "")</f>
        <v/>
      </c>
      <c r="AB817" s="659"/>
      <c r="AC817" s="651" t="str">
        <f>IFERROR(IF(AG817&lt;&gt;"",Z817*VLOOKUP(N817,'【参考】数式用'!$AG$2:$AL$50,MATCH(Y817,'【参考】数式用'!$AI$4:$AL$4,0)+2,0), ""), "")</f>
        <v/>
      </c>
      <c r="AD817" s="56"/>
      <c r="AE817" s="660"/>
      <c r="AF817" s="661"/>
      <c r="AG817" s="618" t="str">
        <f>IFERROR(VLOOKUP(O817, '【参考】数式用'!$AY$5:$AY$13, 1, FALSE), "")</f>
        <v/>
      </c>
      <c r="AH817" s="619" t="str">
        <f>IFERROR(VLOOKUP(N817, '【参考】数式用'!$BA$2:$BB$50, 2, FALSE), "")</f>
        <v/>
      </c>
      <c r="AI817" s="620" t="str">
        <f t="shared" si="1"/>
        <v/>
      </c>
      <c r="AJ817" s="621" t="str">
        <f t="shared" si="2"/>
        <v/>
      </c>
      <c r="AK817" s="622"/>
      <c r="AL817" s="622"/>
      <c r="AM817" s="514"/>
      <c r="AN817" s="514"/>
      <c r="AO817" s="514"/>
      <c r="AP817" s="514"/>
      <c r="AQ817" s="514"/>
      <c r="AR817" s="514"/>
      <c r="AS817" s="514"/>
      <c r="AT817" s="514"/>
      <c r="AU817" s="2"/>
      <c r="AV817" s="2"/>
      <c r="AW817" s="2"/>
      <c r="AX817" s="2"/>
      <c r="AY817" s="2"/>
      <c r="AZ817" s="2"/>
    </row>
    <row r="818" ht="30.0" customHeight="1">
      <c r="A818" s="645">
        <v>805.0</v>
      </c>
      <c r="B818" s="646" t="str">
        <f>IF('基本情報入力シート'!C843="","",'基本情報入力シート'!C843)</f>
        <v/>
      </c>
      <c r="C818" s="40"/>
      <c r="D818" s="40"/>
      <c r="E818" s="40"/>
      <c r="F818" s="40"/>
      <c r="G818" s="40"/>
      <c r="H818" s="40"/>
      <c r="I818" s="56"/>
      <c r="J818" s="647" t="str">
        <f>IF('基本情報入力シート'!M843="","",'基本情報入力シート'!M843)</f>
        <v/>
      </c>
      <c r="K818" s="647" t="str">
        <f>IF('基本情報入力シート'!R843="","",'基本情報入力シート'!R843)</f>
        <v/>
      </c>
      <c r="L818" s="647" t="str">
        <f>IF('基本情報入力シート'!W843="","",'基本情報入力シート'!W843)</f>
        <v/>
      </c>
      <c r="M818" s="647" t="str">
        <f>IF('基本情報入力シート'!X843="","",'基本情報入力シート'!X843)</f>
        <v/>
      </c>
      <c r="N818" s="648" t="str">
        <f>IF('基本情報入力シート'!Y843="","",'基本情報入力シート'!Y843)</f>
        <v/>
      </c>
      <c r="O818" s="649"/>
      <c r="P818" s="650"/>
      <c r="Q818" s="651"/>
      <c r="R818" s="56"/>
      <c r="S818" s="652" t="str">
        <f>IFERROR(ROUNDDOWN(Q818*VLOOKUP(N818,'【参考】数式用'!$AR$2:$AW$50,MATCH(P818,'【参考】数式用'!$AT$4:$AW$4)+2,FALSE)*0.5, 0), "")</f>
        <v/>
      </c>
      <c r="T818" s="653"/>
      <c r="U818" s="654" t="str">
        <f>IFERROR(IF(AG818&lt;&gt;"",Q818*VLOOKUP(N818,'【参考】数式用'!$AG$2:$AL$50,MATCH(P818,'【参考】数式用'!$AI$4:$AL$4,0)+2,0), ""), "")</f>
        <v/>
      </c>
      <c r="V818" s="655"/>
      <c r="W818" s="656"/>
      <c r="X818" s="41"/>
      <c r="Y818" s="657"/>
      <c r="Z818" s="658"/>
      <c r="AA818" s="654" t="str">
        <f>IFERROR(IF(Y818="ー", "", ROUNDDOWN(Z818*VLOOKUP(N818,'【参考】数式用'!$AR$2:$AW$50,MATCH(Y818,'【参考】数式用'!$AT$4:$AW$4)+2,FALSE)*0.5, 0)), "")</f>
        <v/>
      </c>
      <c r="AB818" s="659"/>
      <c r="AC818" s="651" t="str">
        <f>IFERROR(IF(AG818&lt;&gt;"",Z818*VLOOKUP(N818,'【参考】数式用'!$AG$2:$AL$50,MATCH(Y818,'【参考】数式用'!$AI$4:$AL$4,0)+2,0), ""), "")</f>
        <v/>
      </c>
      <c r="AD818" s="56"/>
      <c r="AE818" s="660"/>
      <c r="AF818" s="661"/>
      <c r="AG818" s="618" t="str">
        <f>IFERROR(VLOOKUP(O818, '【参考】数式用'!$AY$5:$AY$13, 1, FALSE), "")</f>
        <v/>
      </c>
      <c r="AH818" s="619" t="str">
        <f>IFERROR(VLOOKUP(N818, '【参考】数式用'!$BA$2:$BB$50, 2, FALSE), "")</f>
        <v/>
      </c>
      <c r="AI818" s="620" t="str">
        <f t="shared" si="1"/>
        <v/>
      </c>
      <c r="AJ818" s="621" t="str">
        <f t="shared" si="2"/>
        <v/>
      </c>
      <c r="AK818" s="622"/>
      <c r="AL818" s="622"/>
      <c r="AM818" s="514"/>
      <c r="AN818" s="514"/>
      <c r="AO818" s="514"/>
      <c r="AP818" s="514"/>
      <c r="AQ818" s="514"/>
      <c r="AR818" s="514"/>
      <c r="AS818" s="514"/>
      <c r="AT818" s="514"/>
      <c r="AU818" s="2"/>
      <c r="AV818" s="2"/>
      <c r="AW818" s="2"/>
      <c r="AX818" s="2"/>
      <c r="AY818" s="2"/>
      <c r="AZ818" s="2"/>
    </row>
    <row r="819" ht="30.0" customHeight="1">
      <c r="A819" s="645">
        <v>806.0</v>
      </c>
      <c r="B819" s="646" t="str">
        <f>IF('基本情報入力シート'!C844="","",'基本情報入力シート'!C844)</f>
        <v/>
      </c>
      <c r="C819" s="40"/>
      <c r="D819" s="40"/>
      <c r="E819" s="40"/>
      <c r="F819" s="40"/>
      <c r="G819" s="40"/>
      <c r="H819" s="40"/>
      <c r="I819" s="56"/>
      <c r="J819" s="647" t="str">
        <f>IF('基本情報入力シート'!M844="","",'基本情報入力シート'!M844)</f>
        <v/>
      </c>
      <c r="K819" s="647" t="str">
        <f>IF('基本情報入力シート'!R844="","",'基本情報入力シート'!R844)</f>
        <v/>
      </c>
      <c r="L819" s="647" t="str">
        <f>IF('基本情報入力シート'!W844="","",'基本情報入力シート'!W844)</f>
        <v/>
      </c>
      <c r="M819" s="647" t="str">
        <f>IF('基本情報入力シート'!X844="","",'基本情報入力シート'!X844)</f>
        <v/>
      </c>
      <c r="N819" s="648" t="str">
        <f>IF('基本情報入力シート'!Y844="","",'基本情報入力シート'!Y844)</f>
        <v/>
      </c>
      <c r="O819" s="649"/>
      <c r="P819" s="650"/>
      <c r="Q819" s="651"/>
      <c r="R819" s="56"/>
      <c r="S819" s="652" t="str">
        <f>IFERROR(ROUNDDOWN(Q819*VLOOKUP(N819,'【参考】数式用'!$AR$2:$AW$50,MATCH(P819,'【参考】数式用'!$AT$4:$AW$4)+2,FALSE)*0.5, 0), "")</f>
        <v/>
      </c>
      <c r="T819" s="653"/>
      <c r="U819" s="654" t="str">
        <f>IFERROR(IF(AG819&lt;&gt;"",Q819*VLOOKUP(N819,'【参考】数式用'!$AG$2:$AL$50,MATCH(P819,'【参考】数式用'!$AI$4:$AL$4,0)+2,0), ""), "")</f>
        <v/>
      </c>
      <c r="V819" s="655"/>
      <c r="W819" s="656"/>
      <c r="X819" s="41"/>
      <c r="Y819" s="657"/>
      <c r="Z819" s="658"/>
      <c r="AA819" s="654" t="str">
        <f>IFERROR(IF(Y819="ー", "", ROUNDDOWN(Z819*VLOOKUP(N819,'【参考】数式用'!$AR$2:$AW$50,MATCH(Y819,'【参考】数式用'!$AT$4:$AW$4)+2,FALSE)*0.5, 0)), "")</f>
        <v/>
      </c>
      <c r="AB819" s="659"/>
      <c r="AC819" s="651" t="str">
        <f>IFERROR(IF(AG819&lt;&gt;"",Z819*VLOOKUP(N819,'【参考】数式用'!$AG$2:$AL$50,MATCH(Y819,'【参考】数式用'!$AI$4:$AL$4,0)+2,0), ""), "")</f>
        <v/>
      </c>
      <c r="AD819" s="56"/>
      <c r="AE819" s="660"/>
      <c r="AF819" s="661"/>
      <c r="AG819" s="618" t="str">
        <f>IFERROR(VLOOKUP(O819, '【参考】数式用'!$AY$5:$AY$13, 1, FALSE), "")</f>
        <v/>
      </c>
      <c r="AH819" s="619" t="str">
        <f>IFERROR(VLOOKUP(N819, '【参考】数式用'!$BA$2:$BB$50, 2, FALSE), "")</f>
        <v/>
      </c>
      <c r="AI819" s="620" t="str">
        <f t="shared" si="1"/>
        <v/>
      </c>
      <c r="AJ819" s="621" t="str">
        <f t="shared" si="2"/>
        <v/>
      </c>
      <c r="AK819" s="622"/>
      <c r="AL819" s="622"/>
      <c r="AM819" s="514"/>
      <c r="AN819" s="514"/>
      <c r="AO819" s="514"/>
      <c r="AP819" s="514"/>
      <c r="AQ819" s="514"/>
      <c r="AR819" s="514"/>
      <c r="AS819" s="514"/>
      <c r="AT819" s="514"/>
      <c r="AU819" s="2"/>
      <c r="AV819" s="2"/>
      <c r="AW819" s="2"/>
      <c r="AX819" s="2"/>
      <c r="AY819" s="2"/>
      <c r="AZ819" s="2"/>
    </row>
    <row r="820" ht="30.0" customHeight="1">
      <c r="A820" s="645">
        <v>807.0</v>
      </c>
      <c r="B820" s="646" t="str">
        <f>IF('基本情報入力シート'!C845="","",'基本情報入力シート'!C845)</f>
        <v/>
      </c>
      <c r="C820" s="40"/>
      <c r="D820" s="40"/>
      <c r="E820" s="40"/>
      <c r="F820" s="40"/>
      <c r="G820" s="40"/>
      <c r="H820" s="40"/>
      <c r="I820" s="56"/>
      <c r="J820" s="647" t="str">
        <f>IF('基本情報入力シート'!M845="","",'基本情報入力シート'!M845)</f>
        <v/>
      </c>
      <c r="K820" s="647" t="str">
        <f>IF('基本情報入力シート'!R845="","",'基本情報入力シート'!R845)</f>
        <v/>
      </c>
      <c r="L820" s="647" t="str">
        <f>IF('基本情報入力シート'!W845="","",'基本情報入力シート'!W845)</f>
        <v/>
      </c>
      <c r="M820" s="647" t="str">
        <f>IF('基本情報入力シート'!X845="","",'基本情報入力シート'!X845)</f>
        <v/>
      </c>
      <c r="N820" s="648" t="str">
        <f>IF('基本情報入力シート'!Y845="","",'基本情報入力シート'!Y845)</f>
        <v/>
      </c>
      <c r="O820" s="649"/>
      <c r="P820" s="650"/>
      <c r="Q820" s="651"/>
      <c r="R820" s="56"/>
      <c r="S820" s="652" t="str">
        <f>IFERROR(ROUNDDOWN(Q820*VLOOKUP(N820,'【参考】数式用'!$AR$2:$AW$50,MATCH(P820,'【参考】数式用'!$AT$4:$AW$4)+2,FALSE)*0.5, 0), "")</f>
        <v/>
      </c>
      <c r="T820" s="653"/>
      <c r="U820" s="654" t="str">
        <f>IFERROR(IF(AG820&lt;&gt;"",Q820*VLOOKUP(N820,'【参考】数式用'!$AG$2:$AL$50,MATCH(P820,'【参考】数式用'!$AI$4:$AL$4,0)+2,0), ""), "")</f>
        <v/>
      </c>
      <c r="V820" s="655"/>
      <c r="W820" s="656"/>
      <c r="X820" s="41"/>
      <c r="Y820" s="657"/>
      <c r="Z820" s="658"/>
      <c r="AA820" s="654" t="str">
        <f>IFERROR(IF(Y820="ー", "", ROUNDDOWN(Z820*VLOOKUP(N820,'【参考】数式用'!$AR$2:$AW$50,MATCH(Y820,'【参考】数式用'!$AT$4:$AW$4)+2,FALSE)*0.5, 0)), "")</f>
        <v/>
      </c>
      <c r="AB820" s="659"/>
      <c r="AC820" s="651" t="str">
        <f>IFERROR(IF(AG820&lt;&gt;"",Z820*VLOOKUP(N820,'【参考】数式用'!$AG$2:$AL$50,MATCH(Y820,'【参考】数式用'!$AI$4:$AL$4,0)+2,0), ""), "")</f>
        <v/>
      </c>
      <c r="AD820" s="56"/>
      <c r="AE820" s="660"/>
      <c r="AF820" s="661"/>
      <c r="AG820" s="618" t="str">
        <f>IFERROR(VLOOKUP(O820, '【参考】数式用'!$AY$5:$AY$13, 1, FALSE), "")</f>
        <v/>
      </c>
      <c r="AH820" s="619" t="str">
        <f>IFERROR(VLOOKUP(N820, '【参考】数式用'!$BA$2:$BB$50, 2, FALSE), "")</f>
        <v/>
      </c>
      <c r="AI820" s="620" t="str">
        <f t="shared" si="1"/>
        <v/>
      </c>
      <c r="AJ820" s="621" t="str">
        <f t="shared" si="2"/>
        <v/>
      </c>
      <c r="AK820" s="622"/>
      <c r="AL820" s="622"/>
      <c r="AM820" s="514"/>
      <c r="AN820" s="514"/>
      <c r="AO820" s="514"/>
      <c r="AP820" s="514"/>
      <c r="AQ820" s="514"/>
      <c r="AR820" s="514"/>
      <c r="AS820" s="514"/>
      <c r="AT820" s="514"/>
      <c r="AU820" s="2"/>
      <c r="AV820" s="2"/>
      <c r="AW820" s="2"/>
      <c r="AX820" s="2"/>
      <c r="AY820" s="2"/>
      <c r="AZ820" s="2"/>
    </row>
    <row r="821" ht="30.0" customHeight="1">
      <c r="A821" s="645">
        <v>808.0</v>
      </c>
      <c r="B821" s="646" t="str">
        <f>IF('基本情報入力シート'!C846="","",'基本情報入力シート'!C846)</f>
        <v/>
      </c>
      <c r="C821" s="40"/>
      <c r="D821" s="40"/>
      <c r="E821" s="40"/>
      <c r="F821" s="40"/>
      <c r="G821" s="40"/>
      <c r="H821" s="40"/>
      <c r="I821" s="56"/>
      <c r="J821" s="647" t="str">
        <f>IF('基本情報入力シート'!M846="","",'基本情報入力シート'!M846)</f>
        <v/>
      </c>
      <c r="K821" s="647" t="str">
        <f>IF('基本情報入力シート'!R846="","",'基本情報入力シート'!R846)</f>
        <v/>
      </c>
      <c r="L821" s="647" t="str">
        <f>IF('基本情報入力シート'!W846="","",'基本情報入力シート'!W846)</f>
        <v/>
      </c>
      <c r="M821" s="647" t="str">
        <f>IF('基本情報入力シート'!X846="","",'基本情報入力シート'!X846)</f>
        <v/>
      </c>
      <c r="N821" s="648" t="str">
        <f>IF('基本情報入力シート'!Y846="","",'基本情報入力シート'!Y846)</f>
        <v/>
      </c>
      <c r="O821" s="649"/>
      <c r="P821" s="650"/>
      <c r="Q821" s="651"/>
      <c r="R821" s="56"/>
      <c r="S821" s="652" t="str">
        <f>IFERROR(ROUNDDOWN(Q821*VLOOKUP(N821,'【参考】数式用'!$AR$2:$AW$50,MATCH(P821,'【参考】数式用'!$AT$4:$AW$4)+2,FALSE)*0.5, 0), "")</f>
        <v/>
      </c>
      <c r="T821" s="653"/>
      <c r="U821" s="654" t="str">
        <f>IFERROR(IF(AG821&lt;&gt;"",Q821*VLOOKUP(N821,'【参考】数式用'!$AG$2:$AL$50,MATCH(P821,'【参考】数式用'!$AI$4:$AL$4,0)+2,0), ""), "")</f>
        <v/>
      </c>
      <c r="V821" s="655"/>
      <c r="W821" s="656"/>
      <c r="X821" s="41"/>
      <c r="Y821" s="657"/>
      <c r="Z821" s="658"/>
      <c r="AA821" s="654" t="str">
        <f>IFERROR(IF(Y821="ー", "", ROUNDDOWN(Z821*VLOOKUP(N821,'【参考】数式用'!$AR$2:$AW$50,MATCH(Y821,'【参考】数式用'!$AT$4:$AW$4)+2,FALSE)*0.5, 0)), "")</f>
        <v/>
      </c>
      <c r="AB821" s="659"/>
      <c r="AC821" s="651" t="str">
        <f>IFERROR(IF(AG821&lt;&gt;"",Z821*VLOOKUP(N821,'【参考】数式用'!$AG$2:$AL$50,MATCH(Y821,'【参考】数式用'!$AI$4:$AL$4,0)+2,0), ""), "")</f>
        <v/>
      </c>
      <c r="AD821" s="56"/>
      <c r="AE821" s="660"/>
      <c r="AF821" s="661"/>
      <c r="AG821" s="618" t="str">
        <f>IFERROR(VLOOKUP(O821, '【参考】数式用'!$AY$5:$AY$13, 1, FALSE), "")</f>
        <v/>
      </c>
      <c r="AH821" s="619" t="str">
        <f>IFERROR(VLOOKUP(N821, '【参考】数式用'!$BA$2:$BB$50, 2, FALSE), "")</f>
        <v/>
      </c>
      <c r="AI821" s="620" t="str">
        <f t="shared" si="1"/>
        <v/>
      </c>
      <c r="AJ821" s="621" t="str">
        <f t="shared" si="2"/>
        <v/>
      </c>
      <c r="AK821" s="622"/>
      <c r="AL821" s="622"/>
      <c r="AM821" s="514"/>
      <c r="AN821" s="514"/>
      <c r="AO821" s="514"/>
      <c r="AP821" s="514"/>
      <c r="AQ821" s="514"/>
      <c r="AR821" s="514"/>
      <c r="AS821" s="514"/>
      <c r="AT821" s="514"/>
      <c r="AU821" s="2"/>
      <c r="AV821" s="2"/>
      <c r="AW821" s="2"/>
      <c r="AX821" s="2"/>
      <c r="AY821" s="2"/>
      <c r="AZ821" s="2"/>
    </row>
    <row r="822" ht="30.0" customHeight="1">
      <c r="A822" s="645">
        <v>809.0</v>
      </c>
      <c r="B822" s="646" t="str">
        <f>IF('基本情報入力シート'!C847="","",'基本情報入力シート'!C847)</f>
        <v/>
      </c>
      <c r="C822" s="40"/>
      <c r="D822" s="40"/>
      <c r="E822" s="40"/>
      <c r="F822" s="40"/>
      <c r="G822" s="40"/>
      <c r="H822" s="40"/>
      <c r="I822" s="56"/>
      <c r="J822" s="647" t="str">
        <f>IF('基本情報入力シート'!M847="","",'基本情報入力シート'!M847)</f>
        <v/>
      </c>
      <c r="K822" s="647" t="str">
        <f>IF('基本情報入力シート'!R847="","",'基本情報入力シート'!R847)</f>
        <v/>
      </c>
      <c r="L822" s="647" t="str">
        <f>IF('基本情報入力シート'!W847="","",'基本情報入力シート'!W847)</f>
        <v/>
      </c>
      <c r="M822" s="647" t="str">
        <f>IF('基本情報入力シート'!X847="","",'基本情報入力シート'!X847)</f>
        <v/>
      </c>
      <c r="N822" s="648" t="str">
        <f>IF('基本情報入力シート'!Y847="","",'基本情報入力シート'!Y847)</f>
        <v/>
      </c>
      <c r="O822" s="649"/>
      <c r="P822" s="650"/>
      <c r="Q822" s="651"/>
      <c r="R822" s="56"/>
      <c r="S822" s="652" t="str">
        <f>IFERROR(ROUNDDOWN(Q822*VLOOKUP(N822,'【参考】数式用'!$AR$2:$AW$50,MATCH(P822,'【参考】数式用'!$AT$4:$AW$4)+2,FALSE)*0.5, 0), "")</f>
        <v/>
      </c>
      <c r="T822" s="653"/>
      <c r="U822" s="654" t="str">
        <f>IFERROR(IF(AG822&lt;&gt;"",Q822*VLOOKUP(N822,'【参考】数式用'!$AG$2:$AL$50,MATCH(P822,'【参考】数式用'!$AI$4:$AL$4,0)+2,0), ""), "")</f>
        <v/>
      </c>
      <c r="V822" s="655"/>
      <c r="W822" s="656"/>
      <c r="X822" s="41"/>
      <c r="Y822" s="657"/>
      <c r="Z822" s="658"/>
      <c r="AA822" s="654" t="str">
        <f>IFERROR(IF(Y822="ー", "", ROUNDDOWN(Z822*VLOOKUP(N822,'【参考】数式用'!$AR$2:$AW$50,MATCH(Y822,'【参考】数式用'!$AT$4:$AW$4)+2,FALSE)*0.5, 0)), "")</f>
        <v/>
      </c>
      <c r="AB822" s="659"/>
      <c r="AC822" s="651" t="str">
        <f>IFERROR(IF(AG822&lt;&gt;"",Z822*VLOOKUP(N822,'【参考】数式用'!$AG$2:$AL$50,MATCH(Y822,'【参考】数式用'!$AI$4:$AL$4,0)+2,0), ""), "")</f>
        <v/>
      </c>
      <c r="AD822" s="56"/>
      <c r="AE822" s="660"/>
      <c r="AF822" s="661"/>
      <c r="AG822" s="618" t="str">
        <f>IFERROR(VLOOKUP(O822, '【参考】数式用'!$AY$5:$AY$13, 1, FALSE), "")</f>
        <v/>
      </c>
      <c r="AH822" s="619" t="str">
        <f>IFERROR(VLOOKUP(N822, '【参考】数式用'!$BA$2:$BB$50, 2, FALSE), "")</f>
        <v/>
      </c>
      <c r="AI822" s="620" t="str">
        <f t="shared" si="1"/>
        <v/>
      </c>
      <c r="AJ822" s="621" t="str">
        <f t="shared" si="2"/>
        <v/>
      </c>
      <c r="AK822" s="622"/>
      <c r="AL822" s="622"/>
      <c r="AM822" s="514"/>
      <c r="AN822" s="514"/>
      <c r="AO822" s="514"/>
      <c r="AP822" s="514"/>
      <c r="AQ822" s="514"/>
      <c r="AR822" s="514"/>
      <c r="AS822" s="514"/>
      <c r="AT822" s="514"/>
      <c r="AU822" s="2"/>
      <c r="AV822" s="2"/>
      <c r="AW822" s="2"/>
      <c r="AX822" s="2"/>
      <c r="AY822" s="2"/>
      <c r="AZ822" s="2"/>
    </row>
    <row r="823" ht="30.0" customHeight="1">
      <c r="A823" s="645">
        <v>810.0</v>
      </c>
      <c r="B823" s="646" t="str">
        <f>IF('基本情報入力シート'!C848="","",'基本情報入力シート'!C848)</f>
        <v/>
      </c>
      <c r="C823" s="40"/>
      <c r="D823" s="40"/>
      <c r="E823" s="40"/>
      <c r="F823" s="40"/>
      <c r="G823" s="40"/>
      <c r="H823" s="40"/>
      <c r="I823" s="56"/>
      <c r="J823" s="647" t="str">
        <f>IF('基本情報入力シート'!M848="","",'基本情報入力シート'!M848)</f>
        <v/>
      </c>
      <c r="K823" s="647" t="str">
        <f>IF('基本情報入力シート'!R848="","",'基本情報入力シート'!R848)</f>
        <v/>
      </c>
      <c r="L823" s="647" t="str">
        <f>IF('基本情報入力シート'!W848="","",'基本情報入力シート'!W848)</f>
        <v/>
      </c>
      <c r="M823" s="647" t="str">
        <f>IF('基本情報入力シート'!X848="","",'基本情報入力シート'!X848)</f>
        <v/>
      </c>
      <c r="N823" s="648" t="str">
        <f>IF('基本情報入力シート'!Y848="","",'基本情報入力シート'!Y848)</f>
        <v/>
      </c>
      <c r="O823" s="649"/>
      <c r="P823" s="650"/>
      <c r="Q823" s="651"/>
      <c r="R823" s="56"/>
      <c r="S823" s="652" t="str">
        <f>IFERROR(ROUNDDOWN(Q823*VLOOKUP(N823,'【参考】数式用'!$AR$2:$AW$50,MATCH(P823,'【参考】数式用'!$AT$4:$AW$4)+2,FALSE)*0.5, 0), "")</f>
        <v/>
      </c>
      <c r="T823" s="653"/>
      <c r="U823" s="654" t="str">
        <f>IFERROR(IF(AG823&lt;&gt;"",Q823*VLOOKUP(N823,'【参考】数式用'!$AG$2:$AL$50,MATCH(P823,'【参考】数式用'!$AI$4:$AL$4,0)+2,0), ""), "")</f>
        <v/>
      </c>
      <c r="V823" s="655"/>
      <c r="W823" s="656"/>
      <c r="X823" s="41"/>
      <c r="Y823" s="657"/>
      <c r="Z823" s="658"/>
      <c r="AA823" s="654" t="str">
        <f>IFERROR(IF(Y823="ー", "", ROUNDDOWN(Z823*VLOOKUP(N823,'【参考】数式用'!$AR$2:$AW$50,MATCH(Y823,'【参考】数式用'!$AT$4:$AW$4)+2,FALSE)*0.5, 0)), "")</f>
        <v/>
      </c>
      <c r="AB823" s="659"/>
      <c r="AC823" s="651" t="str">
        <f>IFERROR(IF(AG823&lt;&gt;"",Z823*VLOOKUP(N823,'【参考】数式用'!$AG$2:$AL$50,MATCH(Y823,'【参考】数式用'!$AI$4:$AL$4,0)+2,0), ""), "")</f>
        <v/>
      </c>
      <c r="AD823" s="56"/>
      <c r="AE823" s="660"/>
      <c r="AF823" s="661"/>
      <c r="AG823" s="618" t="str">
        <f>IFERROR(VLOOKUP(O823, '【参考】数式用'!$AY$5:$AY$13, 1, FALSE), "")</f>
        <v/>
      </c>
      <c r="AH823" s="619" t="str">
        <f>IFERROR(VLOOKUP(N823, '【参考】数式用'!$BA$2:$BB$50, 2, FALSE), "")</f>
        <v/>
      </c>
      <c r="AI823" s="620" t="str">
        <f t="shared" si="1"/>
        <v/>
      </c>
      <c r="AJ823" s="621" t="str">
        <f t="shared" si="2"/>
        <v/>
      </c>
      <c r="AK823" s="622"/>
      <c r="AL823" s="622"/>
      <c r="AM823" s="514"/>
      <c r="AN823" s="514"/>
      <c r="AO823" s="514"/>
      <c r="AP823" s="514"/>
      <c r="AQ823" s="514"/>
      <c r="AR823" s="514"/>
      <c r="AS823" s="514"/>
      <c r="AT823" s="514"/>
      <c r="AU823" s="2"/>
      <c r="AV823" s="2"/>
      <c r="AW823" s="2"/>
      <c r="AX823" s="2"/>
      <c r="AY823" s="2"/>
      <c r="AZ823" s="2"/>
    </row>
    <row r="824" ht="30.0" customHeight="1">
      <c r="A824" s="645">
        <v>811.0</v>
      </c>
      <c r="B824" s="646" t="str">
        <f>IF('基本情報入力シート'!C849="","",'基本情報入力シート'!C849)</f>
        <v/>
      </c>
      <c r="C824" s="40"/>
      <c r="D824" s="40"/>
      <c r="E824" s="40"/>
      <c r="F824" s="40"/>
      <c r="G824" s="40"/>
      <c r="H824" s="40"/>
      <c r="I824" s="56"/>
      <c r="J824" s="647" t="str">
        <f>IF('基本情報入力シート'!M849="","",'基本情報入力シート'!M849)</f>
        <v/>
      </c>
      <c r="K824" s="647" t="str">
        <f>IF('基本情報入力シート'!R849="","",'基本情報入力シート'!R849)</f>
        <v/>
      </c>
      <c r="L824" s="647" t="str">
        <f>IF('基本情報入力シート'!W849="","",'基本情報入力シート'!W849)</f>
        <v/>
      </c>
      <c r="M824" s="647" t="str">
        <f>IF('基本情報入力シート'!X849="","",'基本情報入力シート'!X849)</f>
        <v/>
      </c>
      <c r="N824" s="648" t="str">
        <f>IF('基本情報入力シート'!Y849="","",'基本情報入力シート'!Y849)</f>
        <v/>
      </c>
      <c r="O824" s="649"/>
      <c r="P824" s="650"/>
      <c r="Q824" s="651"/>
      <c r="R824" s="56"/>
      <c r="S824" s="652" t="str">
        <f>IFERROR(ROUNDDOWN(Q824*VLOOKUP(N824,'【参考】数式用'!$AR$2:$AW$50,MATCH(P824,'【参考】数式用'!$AT$4:$AW$4)+2,FALSE)*0.5, 0), "")</f>
        <v/>
      </c>
      <c r="T824" s="653"/>
      <c r="U824" s="654" t="str">
        <f>IFERROR(IF(AG824&lt;&gt;"",Q824*VLOOKUP(N824,'【参考】数式用'!$AG$2:$AL$50,MATCH(P824,'【参考】数式用'!$AI$4:$AL$4,0)+2,0), ""), "")</f>
        <v/>
      </c>
      <c r="V824" s="655"/>
      <c r="W824" s="656"/>
      <c r="X824" s="41"/>
      <c r="Y824" s="657"/>
      <c r="Z824" s="658"/>
      <c r="AA824" s="654" t="str">
        <f>IFERROR(IF(Y824="ー", "", ROUNDDOWN(Z824*VLOOKUP(N824,'【参考】数式用'!$AR$2:$AW$50,MATCH(Y824,'【参考】数式用'!$AT$4:$AW$4)+2,FALSE)*0.5, 0)), "")</f>
        <v/>
      </c>
      <c r="AB824" s="659"/>
      <c r="AC824" s="651" t="str">
        <f>IFERROR(IF(AG824&lt;&gt;"",Z824*VLOOKUP(N824,'【参考】数式用'!$AG$2:$AL$50,MATCH(Y824,'【参考】数式用'!$AI$4:$AL$4,0)+2,0), ""), "")</f>
        <v/>
      </c>
      <c r="AD824" s="56"/>
      <c r="AE824" s="660"/>
      <c r="AF824" s="661"/>
      <c r="AG824" s="618" t="str">
        <f>IFERROR(VLOOKUP(O824, '【参考】数式用'!$AY$5:$AY$13, 1, FALSE), "")</f>
        <v/>
      </c>
      <c r="AH824" s="619" t="str">
        <f>IFERROR(VLOOKUP(N824, '【参考】数式用'!$BA$2:$BB$50, 2, FALSE), "")</f>
        <v/>
      </c>
      <c r="AI824" s="620" t="str">
        <f t="shared" si="1"/>
        <v/>
      </c>
      <c r="AJ824" s="621" t="str">
        <f t="shared" si="2"/>
        <v/>
      </c>
      <c r="AK824" s="622"/>
      <c r="AL824" s="622"/>
      <c r="AM824" s="514"/>
      <c r="AN824" s="514"/>
      <c r="AO824" s="514"/>
      <c r="AP824" s="514"/>
      <c r="AQ824" s="514"/>
      <c r="AR824" s="514"/>
      <c r="AS824" s="514"/>
      <c r="AT824" s="514"/>
      <c r="AU824" s="2"/>
      <c r="AV824" s="2"/>
      <c r="AW824" s="2"/>
      <c r="AX824" s="2"/>
      <c r="AY824" s="2"/>
      <c r="AZ824" s="2"/>
    </row>
    <row r="825" ht="30.0" customHeight="1">
      <c r="A825" s="645">
        <v>812.0</v>
      </c>
      <c r="B825" s="646" t="str">
        <f>IF('基本情報入力シート'!C850="","",'基本情報入力シート'!C850)</f>
        <v/>
      </c>
      <c r="C825" s="40"/>
      <c r="D825" s="40"/>
      <c r="E825" s="40"/>
      <c r="F825" s="40"/>
      <c r="G825" s="40"/>
      <c r="H825" s="40"/>
      <c r="I825" s="56"/>
      <c r="J825" s="647" t="str">
        <f>IF('基本情報入力シート'!M850="","",'基本情報入力シート'!M850)</f>
        <v/>
      </c>
      <c r="K825" s="647" t="str">
        <f>IF('基本情報入力シート'!R850="","",'基本情報入力シート'!R850)</f>
        <v/>
      </c>
      <c r="L825" s="647" t="str">
        <f>IF('基本情報入力シート'!W850="","",'基本情報入力シート'!W850)</f>
        <v/>
      </c>
      <c r="M825" s="647" t="str">
        <f>IF('基本情報入力シート'!X850="","",'基本情報入力シート'!X850)</f>
        <v/>
      </c>
      <c r="N825" s="648" t="str">
        <f>IF('基本情報入力シート'!Y850="","",'基本情報入力シート'!Y850)</f>
        <v/>
      </c>
      <c r="O825" s="649"/>
      <c r="P825" s="650"/>
      <c r="Q825" s="651"/>
      <c r="R825" s="56"/>
      <c r="S825" s="652" t="str">
        <f>IFERROR(ROUNDDOWN(Q825*VLOOKUP(N825,'【参考】数式用'!$AR$2:$AW$50,MATCH(P825,'【参考】数式用'!$AT$4:$AW$4)+2,FALSE)*0.5, 0), "")</f>
        <v/>
      </c>
      <c r="T825" s="653"/>
      <c r="U825" s="654" t="str">
        <f>IFERROR(IF(AG825&lt;&gt;"",Q825*VLOOKUP(N825,'【参考】数式用'!$AG$2:$AL$50,MATCH(P825,'【参考】数式用'!$AI$4:$AL$4,0)+2,0), ""), "")</f>
        <v/>
      </c>
      <c r="V825" s="655"/>
      <c r="W825" s="656"/>
      <c r="X825" s="41"/>
      <c r="Y825" s="657"/>
      <c r="Z825" s="658"/>
      <c r="AA825" s="654" t="str">
        <f>IFERROR(IF(Y825="ー", "", ROUNDDOWN(Z825*VLOOKUP(N825,'【参考】数式用'!$AR$2:$AW$50,MATCH(Y825,'【参考】数式用'!$AT$4:$AW$4)+2,FALSE)*0.5, 0)), "")</f>
        <v/>
      </c>
      <c r="AB825" s="659"/>
      <c r="AC825" s="651" t="str">
        <f>IFERROR(IF(AG825&lt;&gt;"",Z825*VLOOKUP(N825,'【参考】数式用'!$AG$2:$AL$50,MATCH(Y825,'【参考】数式用'!$AI$4:$AL$4,0)+2,0), ""), "")</f>
        <v/>
      </c>
      <c r="AD825" s="56"/>
      <c r="AE825" s="660"/>
      <c r="AF825" s="661"/>
      <c r="AG825" s="618" t="str">
        <f>IFERROR(VLOOKUP(O825, '【参考】数式用'!$AY$5:$AY$13, 1, FALSE), "")</f>
        <v/>
      </c>
      <c r="AH825" s="619" t="str">
        <f>IFERROR(VLOOKUP(N825, '【参考】数式用'!$BA$2:$BB$50, 2, FALSE), "")</f>
        <v/>
      </c>
      <c r="AI825" s="620" t="str">
        <f t="shared" si="1"/>
        <v/>
      </c>
      <c r="AJ825" s="621" t="str">
        <f t="shared" si="2"/>
        <v/>
      </c>
      <c r="AK825" s="622"/>
      <c r="AL825" s="622"/>
      <c r="AM825" s="514"/>
      <c r="AN825" s="514"/>
      <c r="AO825" s="514"/>
      <c r="AP825" s="514"/>
      <c r="AQ825" s="514"/>
      <c r="AR825" s="514"/>
      <c r="AS825" s="514"/>
      <c r="AT825" s="514"/>
      <c r="AU825" s="2"/>
      <c r="AV825" s="2"/>
      <c r="AW825" s="2"/>
      <c r="AX825" s="2"/>
      <c r="AY825" s="2"/>
      <c r="AZ825" s="2"/>
    </row>
    <row r="826" ht="30.0" customHeight="1">
      <c r="A826" s="645">
        <v>813.0</v>
      </c>
      <c r="B826" s="646" t="str">
        <f>IF('基本情報入力シート'!C851="","",'基本情報入力シート'!C851)</f>
        <v/>
      </c>
      <c r="C826" s="40"/>
      <c r="D826" s="40"/>
      <c r="E826" s="40"/>
      <c r="F826" s="40"/>
      <c r="G826" s="40"/>
      <c r="H826" s="40"/>
      <c r="I826" s="56"/>
      <c r="J826" s="647" t="str">
        <f>IF('基本情報入力シート'!M851="","",'基本情報入力シート'!M851)</f>
        <v/>
      </c>
      <c r="K826" s="647" t="str">
        <f>IF('基本情報入力シート'!R851="","",'基本情報入力シート'!R851)</f>
        <v/>
      </c>
      <c r="L826" s="647" t="str">
        <f>IF('基本情報入力シート'!W851="","",'基本情報入力シート'!W851)</f>
        <v/>
      </c>
      <c r="M826" s="647" t="str">
        <f>IF('基本情報入力シート'!X851="","",'基本情報入力シート'!X851)</f>
        <v/>
      </c>
      <c r="N826" s="648" t="str">
        <f>IF('基本情報入力シート'!Y851="","",'基本情報入力シート'!Y851)</f>
        <v/>
      </c>
      <c r="O826" s="649"/>
      <c r="P826" s="650"/>
      <c r="Q826" s="651"/>
      <c r="R826" s="56"/>
      <c r="S826" s="652" t="str">
        <f>IFERROR(ROUNDDOWN(Q826*VLOOKUP(N826,'【参考】数式用'!$AR$2:$AW$50,MATCH(P826,'【参考】数式用'!$AT$4:$AW$4)+2,FALSE)*0.5, 0), "")</f>
        <v/>
      </c>
      <c r="T826" s="653"/>
      <c r="U826" s="654" t="str">
        <f>IFERROR(IF(AG826&lt;&gt;"",Q826*VLOOKUP(N826,'【参考】数式用'!$AG$2:$AL$50,MATCH(P826,'【参考】数式用'!$AI$4:$AL$4,0)+2,0), ""), "")</f>
        <v/>
      </c>
      <c r="V826" s="655"/>
      <c r="W826" s="656"/>
      <c r="X826" s="41"/>
      <c r="Y826" s="657"/>
      <c r="Z826" s="658"/>
      <c r="AA826" s="654" t="str">
        <f>IFERROR(IF(Y826="ー", "", ROUNDDOWN(Z826*VLOOKUP(N826,'【参考】数式用'!$AR$2:$AW$50,MATCH(Y826,'【参考】数式用'!$AT$4:$AW$4)+2,FALSE)*0.5, 0)), "")</f>
        <v/>
      </c>
      <c r="AB826" s="659"/>
      <c r="AC826" s="651" t="str">
        <f>IFERROR(IF(AG826&lt;&gt;"",Z826*VLOOKUP(N826,'【参考】数式用'!$AG$2:$AL$50,MATCH(Y826,'【参考】数式用'!$AI$4:$AL$4,0)+2,0), ""), "")</f>
        <v/>
      </c>
      <c r="AD826" s="56"/>
      <c r="AE826" s="660"/>
      <c r="AF826" s="661"/>
      <c r="AG826" s="618" t="str">
        <f>IFERROR(VLOOKUP(O826, '【参考】数式用'!$AY$5:$AY$13, 1, FALSE), "")</f>
        <v/>
      </c>
      <c r="AH826" s="619" t="str">
        <f>IFERROR(VLOOKUP(N826, '【参考】数式用'!$BA$2:$BB$50, 2, FALSE), "")</f>
        <v/>
      </c>
      <c r="AI826" s="620" t="str">
        <f t="shared" si="1"/>
        <v/>
      </c>
      <c r="AJ826" s="621" t="str">
        <f t="shared" si="2"/>
        <v/>
      </c>
      <c r="AK826" s="622"/>
      <c r="AL826" s="622"/>
      <c r="AM826" s="514"/>
      <c r="AN826" s="514"/>
      <c r="AO826" s="514"/>
      <c r="AP826" s="514"/>
      <c r="AQ826" s="514"/>
      <c r="AR826" s="514"/>
      <c r="AS826" s="514"/>
      <c r="AT826" s="514"/>
      <c r="AU826" s="2"/>
      <c r="AV826" s="2"/>
      <c r="AW826" s="2"/>
      <c r="AX826" s="2"/>
      <c r="AY826" s="2"/>
      <c r="AZ826" s="2"/>
    </row>
    <row r="827" ht="30.0" customHeight="1">
      <c r="A827" s="645">
        <v>814.0</v>
      </c>
      <c r="B827" s="646" t="str">
        <f>IF('基本情報入力シート'!C852="","",'基本情報入力シート'!C852)</f>
        <v/>
      </c>
      <c r="C827" s="40"/>
      <c r="D827" s="40"/>
      <c r="E827" s="40"/>
      <c r="F827" s="40"/>
      <c r="G827" s="40"/>
      <c r="H827" s="40"/>
      <c r="I827" s="56"/>
      <c r="J827" s="647" t="str">
        <f>IF('基本情報入力シート'!M852="","",'基本情報入力シート'!M852)</f>
        <v/>
      </c>
      <c r="K827" s="647" t="str">
        <f>IF('基本情報入力シート'!R852="","",'基本情報入力シート'!R852)</f>
        <v/>
      </c>
      <c r="L827" s="647" t="str">
        <f>IF('基本情報入力シート'!W852="","",'基本情報入力シート'!W852)</f>
        <v/>
      </c>
      <c r="M827" s="647" t="str">
        <f>IF('基本情報入力シート'!X852="","",'基本情報入力シート'!X852)</f>
        <v/>
      </c>
      <c r="N827" s="648" t="str">
        <f>IF('基本情報入力シート'!Y852="","",'基本情報入力シート'!Y852)</f>
        <v/>
      </c>
      <c r="O827" s="649"/>
      <c r="P827" s="650"/>
      <c r="Q827" s="651"/>
      <c r="R827" s="56"/>
      <c r="S827" s="652" t="str">
        <f>IFERROR(ROUNDDOWN(Q827*VLOOKUP(N827,'【参考】数式用'!$AR$2:$AW$50,MATCH(P827,'【参考】数式用'!$AT$4:$AW$4)+2,FALSE)*0.5, 0), "")</f>
        <v/>
      </c>
      <c r="T827" s="653"/>
      <c r="U827" s="654" t="str">
        <f>IFERROR(IF(AG827&lt;&gt;"",Q827*VLOOKUP(N827,'【参考】数式用'!$AG$2:$AL$50,MATCH(P827,'【参考】数式用'!$AI$4:$AL$4,0)+2,0), ""), "")</f>
        <v/>
      </c>
      <c r="V827" s="655"/>
      <c r="W827" s="656"/>
      <c r="X827" s="41"/>
      <c r="Y827" s="657"/>
      <c r="Z827" s="658"/>
      <c r="AA827" s="654" t="str">
        <f>IFERROR(IF(Y827="ー", "", ROUNDDOWN(Z827*VLOOKUP(N827,'【参考】数式用'!$AR$2:$AW$50,MATCH(Y827,'【参考】数式用'!$AT$4:$AW$4)+2,FALSE)*0.5, 0)), "")</f>
        <v/>
      </c>
      <c r="AB827" s="659"/>
      <c r="AC827" s="651" t="str">
        <f>IFERROR(IF(AG827&lt;&gt;"",Z827*VLOOKUP(N827,'【参考】数式用'!$AG$2:$AL$50,MATCH(Y827,'【参考】数式用'!$AI$4:$AL$4,0)+2,0), ""), "")</f>
        <v/>
      </c>
      <c r="AD827" s="56"/>
      <c r="AE827" s="660"/>
      <c r="AF827" s="661"/>
      <c r="AG827" s="618" t="str">
        <f>IFERROR(VLOOKUP(O827, '【参考】数式用'!$AY$5:$AY$13, 1, FALSE), "")</f>
        <v/>
      </c>
      <c r="AH827" s="619" t="str">
        <f>IFERROR(VLOOKUP(N827, '【参考】数式用'!$BA$2:$BB$50, 2, FALSE), "")</f>
        <v/>
      </c>
      <c r="AI827" s="620" t="str">
        <f t="shared" si="1"/>
        <v/>
      </c>
      <c r="AJ827" s="621" t="str">
        <f t="shared" si="2"/>
        <v/>
      </c>
      <c r="AK827" s="622"/>
      <c r="AL827" s="622"/>
      <c r="AM827" s="514"/>
      <c r="AN827" s="514"/>
      <c r="AO827" s="514"/>
      <c r="AP827" s="514"/>
      <c r="AQ827" s="514"/>
      <c r="AR827" s="514"/>
      <c r="AS827" s="514"/>
      <c r="AT827" s="514"/>
      <c r="AU827" s="2"/>
      <c r="AV827" s="2"/>
      <c r="AW827" s="2"/>
      <c r="AX827" s="2"/>
      <c r="AY827" s="2"/>
      <c r="AZ827" s="2"/>
    </row>
    <row r="828" ht="30.0" customHeight="1">
      <c r="A828" s="645">
        <v>815.0</v>
      </c>
      <c r="B828" s="646" t="str">
        <f>IF('基本情報入力シート'!C853="","",'基本情報入力シート'!C853)</f>
        <v/>
      </c>
      <c r="C828" s="40"/>
      <c r="D828" s="40"/>
      <c r="E828" s="40"/>
      <c r="F828" s="40"/>
      <c r="G828" s="40"/>
      <c r="H828" s="40"/>
      <c r="I828" s="56"/>
      <c r="J828" s="647" t="str">
        <f>IF('基本情報入力シート'!M853="","",'基本情報入力シート'!M853)</f>
        <v/>
      </c>
      <c r="K828" s="647" t="str">
        <f>IF('基本情報入力シート'!R853="","",'基本情報入力シート'!R853)</f>
        <v/>
      </c>
      <c r="L828" s="647" t="str">
        <f>IF('基本情報入力シート'!W853="","",'基本情報入力シート'!W853)</f>
        <v/>
      </c>
      <c r="M828" s="647" t="str">
        <f>IF('基本情報入力シート'!X853="","",'基本情報入力シート'!X853)</f>
        <v/>
      </c>
      <c r="N828" s="648" t="str">
        <f>IF('基本情報入力シート'!Y853="","",'基本情報入力シート'!Y853)</f>
        <v/>
      </c>
      <c r="O828" s="649"/>
      <c r="P828" s="650"/>
      <c r="Q828" s="651"/>
      <c r="R828" s="56"/>
      <c r="S828" s="652" t="str">
        <f>IFERROR(ROUNDDOWN(Q828*VLOOKUP(N828,'【参考】数式用'!$AR$2:$AW$50,MATCH(P828,'【参考】数式用'!$AT$4:$AW$4)+2,FALSE)*0.5, 0), "")</f>
        <v/>
      </c>
      <c r="T828" s="653"/>
      <c r="U828" s="654" t="str">
        <f>IFERROR(IF(AG828&lt;&gt;"",Q828*VLOOKUP(N828,'【参考】数式用'!$AG$2:$AL$50,MATCH(P828,'【参考】数式用'!$AI$4:$AL$4,0)+2,0), ""), "")</f>
        <v/>
      </c>
      <c r="V828" s="655"/>
      <c r="W828" s="656"/>
      <c r="X828" s="41"/>
      <c r="Y828" s="657"/>
      <c r="Z828" s="658"/>
      <c r="AA828" s="654" t="str">
        <f>IFERROR(IF(Y828="ー", "", ROUNDDOWN(Z828*VLOOKUP(N828,'【参考】数式用'!$AR$2:$AW$50,MATCH(Y828,'【参考】数式用'!$AT$4:$AW$4)+2,FALSE)*0.5, 0)), "")</f>
        <v/>
      </c>
      <c r="AB828" s="659"/>
      <c r="AC828" s="651" t="str">
        <f>IFERROR(IF(AG828&lt;&gt;"",Z828*VLOOKUP(N828,'【参考】数式用'!$AG$2:$AL$50,MATCH(Y828,'【参考】数式用'!$AI$4:$AL$4,0)+2,0), ""), "")</f>
        <v/>
      </c>
      <c r="AD828" s="56"/>
      <c r="AE828" s="660"/>
      <c r="AF828" s="661"/>
      <c r="AG828" s="618" t="str">
        <f>IFERROR(VLOOKUP(O828, '【参考】数式用'!$AY$5:$AY$13, 1, FALSE), "")</f>
        <v/>
      </c>
      <c r="AH828" s="619" t="str">
        <f>IFERROR(VLOOKUP(N828, '【参考】数式用'!$BA$2:$BB$50, 2, FALSE), "")</f>
        <v/>
      </c>
      <c r="AI828" s="620" t="str">
        <f t="shared" si="1"/>
        <v/>
      </c>
      <c r="AJ828" s="621" t="str">
        <f t="shared" si="2"/>
        <v/>
      </c>
      <c r="AK828" s="622"/>
      <c r="AL828" s="622"/>
      <c r="AM828" s="514"/>
      <c r="AN828" s="514"/>
      <c r="AO828" s="514"/>
      <c r="AP828" s="514"/>
      <c r="AQ828" s="514"/>
      <c r="AR828" s="514"/>
      <c r="AS828" s="514"/>
      <c r="AT828" s="514"/>
      <c r="AU828" s="2"/>
      <c r="AV828" s="2"/>
      <c r="AW828" s="2"/>
      <c r="AX828" s="2"/>
      <c r="AY828" s="2"/>
      <c r="AZ828" s="2"/>
    </row>
    <row r="829" ht="30.0" customHeight="1">
      <c r="A829" s="645">
        <v>816.0</v>
      </c>
      <c r="B829" s="646" t="str">
        <f>IF('基本情報入力シート'!C854="","",'基本情報入力シート'!C854)</f>
        <v/>
      </c>
      <c r="C829" s="40"/>
      <c r="D829" s="40"/>
      <c r="E829" s="40"/>
      <c r="F829" s="40"/>
      <c r="G829" s="40"/>
      <c r="H829" s="40"/>
      <c r="I829" s="56"/>
      <c r="J829" s="647" t="str">
        <f>IF('基本情報入力シート'!M854="","",'基本情報入力シート'!M854)</f>
        <v/>
      </c>
      <c r="K829" s="647" t="str">
        <f>IF('基本情報入力シート'!R854="","",'基本情報入力シート'!R854)</f>
        <v/>
      </c>
      <c r="L829" s="647" t="str">
        <f>IF('基本情報入力シート'!W854="","",'基本情報入力シート'!W854)</f>
        <v/>
      </c>
      <c r="M829" s="647" t="str">
        <f>IF('基本情報入力シート'!X854="","",'基本情報入力シート'!X854)</f>
        <v/>
      </c>
      <c r="N829" s="648" t="str">
        <f>IF('基本情報入力シート'!Y854="","",'基本情報入力シート'!Y854)</f>
        <v/>
      </c>
      <c r="O829" s="649"/>
      <c r="P829" s="650"/>
      <c r="Q829" s="651"/>
      <c r="R829" s="56"/>
      <c r="S829" s="652" t="str">
        <f>IFERROR(ROUNDDOWN(Q829*VLOOKUP(N829,'【参考】数式用'!$AR$2:$AW$50,MATCH(P829,'【参考】数式用'!$AT$4:$AW$4)+2,FALSE)*0.5, 0), "")</f>
        <v/>
      </c>
      <c r="T829" s="653"/>
      <c r="U829" s="654" t="str">
        <f>IFERROR(IF(AG829&lt;&gt;"",Q829*VLOOKUP(N829,'【参考】数式用'!$AG$2:$AL$50,MATCH(P829,'【参考】数式用'!$AI$4:$AL$4,0)+2,0), ""), "")</f>
        <v/>
      </c>
      <c r="V829" s="655"/>
      <c r="W829" s="656"/>
      <c r="X829" s="41"/>
      <c r="Y829" s="657"/>
      <c r="Z829" s="658"/>
      <c r="AA829" s="654" t="str">
        <f>IFERROR(IF(Y829="ー", "", ROUNDDOWN(Z829*VLOOKUP(N829,'【参考】数式用'!$AR$2:$AW$50,MATCH(Y829,'【参考】数式用'!$AT$4:$AW$4)+2,FALSE)*0.5, 0)), "")</f>
        <v/>
      </c>
      <c r="AB829" s="659"/>
      <c r="AC829" s="651" t="str">
        <f>IFERROR(IF(AG829&lt;&gt;"",Z829*VLOOKUP(N829,'【参考】数式用'!$AG$2:$AL$50,MATCH(Y829,'【参考】数式用'!$AI$4:$AL$4,0)+2,0), ""), "")</f>
        <v/>
      </c>
      <c r="AD829" s="56"/>
      <c r="AE829" s="660"/>
      <c r="AF829" s="661"/>
      <c r="AG829" s="618" t="str">
        <f>IFERROR(VLOOKUP(O829, '【参考】数式用'!$AY$5:$AY$13, 1, FALSE), "")</f>
        <v/>
      </c>
      <c r="AH829" s="619" t="str">
        <f>IFERROR(VLOOKUP(N829, '【参考】数式用'!$BA$2:$BB$50, 2, FALSE), "")</f>
        <v/>
      </c>
      <c r="AI829" s="620" t="str">
        <f t="shared" si="1"/>
        <v/>
      </c>
      <c r="AJ829" s="621" t="str">
        <f t="shared" si="2"/>
        <v/>
      </c>
      <c r="AK829" s="622"/>
      <c r="AL829" s="622"/>
      <c r="AM829" s="514"/>
      <c r="AN829" s="514"/>
      <c r="AO829" s="514"/>
      <c r="AP829" s="514"/>
      <c r="AQ829" s="514"/>
      <c r="AR829" s="514"/>
      <c r="AS829" s="514"/>
      <c r="AT829" s="514"/>
      <c r="AU829" s="2"/>
      <c r="AV829" s="2"/>
      <c r="AW829" s="2"/>
      <c r="AX829" s="2"/>
      <c r="AY829" s="2"/>
      <c r="AZ829" s="2"/>
    </row>
    <row r="830" ht="30.0" customHeight="1">
      <c r="A830" s="645">
        <v>817.0</v>
      </c>
      <c r="B830" s="646" t="str">
        <f>IF('基本情報入力シート'!C855="","",'基本情報入力シート'!C855)</f>
        <v/>
      </c>
      <c r="C830" s="40"/>
      <c r="D830" s="40"/>
      <c r="E830" s="40"/>
      <c r="F830" s="40"/>
      <c r="G830" s="40"/>
      <c r="H830" s="40"/>
      <c r="I830" s="56"/>
      <c r="J830" s="647" t="str">
        <f>IF('基本情報入力シート'!M855="","",'基本情報入力シート'!M855)</f>
        <v/>
      </c>
      <c r="K830" s="647" t="str">
        <f>IF('基本情報入力シート'!R855="","",'基本情報入力シート'!R855)</f>
        <v/>
      </c>
      <c r="L830" s="647" t="str">
        <f>IF('基本情報入力シート'!W855="","",'基本情報入力シート'!W855)</f>
        <v/>
      </c>
      <c r="M830" s="647" t="str">
        <f>IF('基本情報入力シート'!X855="","",'基本情報入力シート'!X855)</f>
        <v/>
      </c>
      <c r="N830" s="648" t="str">
        <f>IF('基本情報入力シート'!Y855="","",'基本情報入力シート'!Y855)</f>
        <v/>
      </c>
      <c r="O830" s="649"/>
      <c r="P830" s="650"/>
      <c r="Q830" s="651"/>
      <c r="R830" s="56"/>
      <c r="S830" s="652" t="str">
        <f>IFERROR(ROUNDDOWN(Q830*VLOOKUP(N830,'【参考】数式用'!$AR$2:$AW$50,MATCH(P830,'【参考】数式用'!$AT$4:$AW$4)+2,FALSE)*0.5, 0), "")</f>
        <v/>
      </c>
      <c r="T830" s="653"/>
      <c r="U830" s="654" t="str">
        <f>IFERROR(IF(AG830&lt;&gt;"",Q830*VLOOKUP(N830,'【参考】数式用'!$AG$2:$AL$50,MATCH(P830,'【参考】数式用'!$AI$4:$AL$4,0)+2,0), ""), "")</f>
        <v/>
      </c>
      <c r="V830" s="655"/>
      <c r="W830" s="656"/>
      <c r="X830" s="41"/>
      <c r="Y830" s="657"/>
      <c r="Z830" s="658"/>
      <c r="AA830" s="654" t="str">
        <f>IFERROR(IF(Y830="ー", "", ROUNDDOWN(Z830*VLOOKUP(N830,'【参考】数式用'!$AR$2:$AW$50,MATCH(Y830,'【参考】数式用'!$AT$4:$AW$4)+2,FALSE)*0.5, 0)), "")</f>
        <v/>
      </c>
      <c r="AB830" s="659"/>
      <c r="AC830" s="651" t="str">
        <f>IFERROR(IF(AG830&lt;&gt;"",Z830*VLOOKUP(N830,'【参考】数式用'!$AG$2:$AL$50,MATCH(Y830,'【参考】数式用'!$AI$4:$AL$4,0)+2,0), ""), "")</f>
        <v/>
      </c>
      <c r="AD830" s="56"/>
      <c r="AE830" s="660"/>
      <c r="AF830" s="661"/>
      <c r="AG830" s="618" t="str">
        <f>IFERROR(VLOOKUP(O830, '【参考】数式用'!$AY$5:$AY$13, 1, FALSE), "")</f>
        <v/>
      </c>
      <c r="AH830" s="619" t="str">
        <f>IFERROR(VLOOKUP(N830, '【参考】数式用'!$BA$2:$BB$50, 2, FALSE), "")</f>
        <v/>
      </c>
      <c r="AI830" s="620" t="str">
        <f t="shared" si="1"/>
        <v/>
      </c>
      <c r="AJ830" s="621" t="str">
        <f t="shared" si="2"/>
        <v/>
      </c>
      <c r="AK830" s="622"/>
      <c r="AL830" s="622"/>
      <c r="AM830" s="514"/>
      <c r="AN830" s="514"/>
      <c r="AO830" s="514"/>
      <c r="AP830" s="514"/>
      <c r="AQ830" s="514"/>
      <c r="AR830" s="514"/>
      <c r="AS830" s="514"/>
      <c r="AT830" s="514"/>
      <c r="AU830" s="2"/>
      <c r="AV830" s="2"/>
      <c r="AW830" s="2"/>
      <c r="AX830" s="2"/>
      <c r="AY830" s="2"/>
      <c r="AZ830" s="2"/>
    </row>
    <row r="831" ht="30.0" customHeight="1">
      <c r="A831" s="645">
        <v>818.0</v>
      </c>
      <c r="B831" s="646" t="str">
        <f>IF('基本情報入力シート'!C856="","",'基本情報入力シート'!C856)</f>
        <v/>
      </c>
      <c r="C831" s="40"/>
      <c r="D831" s="40"/>
      <c r="E831" s="40"/>
      <c r="F831" s="40"/>
      <c r="G831" s="40"/>
      <c r="H831" s="40"/>
      <c r="I831" s="56"/>
      <c r="J831" s="647" t="str">
        <f>IF('基本情報入力シート'!M856="","",'基本情報入力シート'!M856)</f>
        <v/>
      </c>
      <c r="K831" s="647" t="str">
        <f>IF('基本情報入力シート'!R856="","",'基本情報入力シート'!R856)</f>
        <v/>
      </c>
      <c r="L831" s="647" t="str">
        <f>IF('基本情報入力シート'!W856="","",'基本情報入力シート'!W856)</f>
        <v/>
      </c>
      <c r="M831" s="647" t="str">
        <f>IF('基本情報入力シート'!X856="","",'基本情報入力シート'!X856)</f>
        <v/>
      </c>
      <c r="N831" s="648" t="str">
        <f>IF('基本情報入力シート'!Y856="","",'基本情報入力シート'!Y856)</f>
        <v/>
      </c>
      <c r="O831" s="649"/>
      <c r="P831" s="650"/>
      <c r="Q831" s="651"/>
      <c r="R831" s="56"/>
      <c r="S831" s="652" t="str">
        <f>IFERROR(ROUNDDOWN(Q831*VLOOKUP(N831,'【参考】数式用'!$AR$2:$AW$50,MATCH(P831,'【参考】数式用'!$AT$4:$AW$4)+2,FALSE)*0.5, 0), "")</f>
        <v/>
      </c>
      <c r="T831" s="653"/>
      <c r="U831" s="654" t="str">
        <f>IFERROR(IF(AG831&lt;&gt;"",Q831*VLOOKUP(N831,'【参考】数式用'!$AG$2:$AL$50,MATCH(P831,'【参考】数式用'!$AI$4:$AL$4,0)+2,0), ""), "")</f>
        <v/>
      </c>
      <c r="V831" s="655"/>
      <c r="W831" s="656"/>
      <c r="X831" s="41"/>
      <c r="Y831" s="657"/>
      <c r="Z831" s="658"/>
      <c r="AA831" s="654" t="str">
        <f>IFERROR(IF(Y831="ー", "", ROUNDDOWN(Z831*VLOOKUP(N831,'【参考】数式用'!$AR$2:$AW$50,MATCH(Y831,'【参考】数式用'!$AT$4:$AW$4)+2,FALSE)*0.5, 0)), "")</f>
        <v/>
      </c>
      <c r="AB831" s="659"/>
      <c r="AC831" s="651" t="str">
        <f>IFERROR(IF(AG831&lt;&gt;"",Z831*VLOOKUP(N831,'【参考】数式用'!$AG$2:$AL$50,MATCH(Y831,'【参考】数式用'!$AI$4:$AL$4,0)+2,0), ""), "")</f>
        <v/>
      </c>
      <c r="AD831" s="56"/>
      <c r="AE831" s="660"/>
      <c r="AF831" s="661"/>
      <c r="AG831" s="618" t="str">
        <f>IFERROR(VLOOKUP(O831, '【参考】数式用'!$AY$5:$AY$13, 1, FALSE), "")</f>
        <v/>
      </c>
      <c r="AH831" s="619" t="str">
        <f>IFERROR(VLOOKUP(N831, '【参考】数式用'!$BA$2:$BB$50, 2, FALSE), "")</f>
        <v/>
      </c>
      <c r="AI831" s="620" t="str">
        <f t="shared" si="1"/>
        <v/>
      </c>
      <c r="AJ831" s="621" t="str">
        <f t="shared" si="2"/>
        <v/>
      </c>
      <c r="AK831" s="622"/>
      <c r="AL831" s="622"/>
      <c r="AM831" s="514"/>
      <c r="AN831" s="514"/>
      <c r="AO831" s="514"/>
      <c r="AP831" s="514"/>
      <c r="AQ831" s="514"/>
      <c r="AR831" s="514"/>
      <c r="AS831" s="514"/>
      <c r="AT831" s="514"/>
      <c r="AU831" s="2"/>
      <c r="AV831" s="2"/>
      <c r="AW831" s="2"/>
      <c r="AX831" s="2"/>
      <c r="AY831" s="2"/>
      <c r="AZ831" s="2"/>
    </row>
    <row r="832" ht="30.0" customHeight="1">
      <c r="A832" s="645">
        <v>819.0</v>
      </c>
      <c r="B832" s="646" t="str">
        <f>IF('基本情報入力シート'!C857="","",'基本情報入力シート'!C857)</f>
        <v/>
      </c>
      <c r="C832" s="40"/>
      <c r="D832" s="40"/>
      <c r="E832" s="40"/>
      <c r="F832" s="40"/>
      <c r="G832" s="40"/>
      <c r="H832" s="40"/>
      <c r="I832" s="56"/>
      <c r="J832" s="647" t="str">
        <f>IF('基本情報入力シート'!M857="","",'基本情報入力シート'!M857)</f>
        <v/>
      </c>
      <c r="K832" s="647" t="str">
        <f>IF('基本情報入力シート'!R857="","",'基本情報入力シート'!R857)</f>
        <v/>
      </c>
      <c r="L832" s="647" t="str">
        <f>IF('基本情報入力シート'!W857="","",'基本情報入力シート'!W857)</f>
        <v/>
      </c>
      <c r="M832" s="647" t="str">
        <f>IF('基本情報入力シート'!X857="","",'基本情報入力シート'!X857)</f>
        <v/>
      </c>
      <c r="N832" s="648" t="str">
        <f>IF('基本情報入力シート'!Y857="","",'基本情報入力シート'!Y857)</f>
        <v/>
      </c>
      <c r="O832" s="649"/>
      <c r="P832" s="650"/>
      <c r="Q832" s="651"/>
      <c r="R832" s="56"/>
      <c r="S832" s="652" t="str">
        <f>IFERROR(ROUNDDOWN(Q832*VLOOKUP(N832,'【参考】数式用'!$AR$2:$AW$50,MATCH(P832,'【参考】数式用'!$AT$4:$AW$4)+2,FALSE)*0.5, 0), "")</f>
        <v/>
      </c>
      <c r="T832" s="653"/>
      <c r="U832" s="654" t="str">
        <f>IFERROR(IF(AG832&lt;&gt;"",Q832*VLOOKUP(N832,'【参考】数式用'!$AG$2:$AL$50,MATCH(P832,'【参考】数式用'!$AI$4:$AL$4,0)+2,0), ""), "")</f>
        <v/>
      </c>
      <c r="V832" s="655"/>
      <c r="W832" s="656"/>
      <c r="X832" s="41"/>
      <c r="Y832" s="657"/>
      <c r="Z832" s="658"/>
      <c r="AA832" s="654" t="str">
        <f>IFERROR(IF(Y832="ー", "", ROUNDDOWN(Z832*VLOOKUP(N832,'【参考】数式用'!$AR$2:$AW$50,MATCH(Y832,'【参考】数式用'!$AT$4:$AW$4)+2,FALSE)*0.5, 0)), "")</f>
        <v/>
      </c>
      <c r="AB832" s="659"/>
      <c r="AC832" s="651" t="str">
        <f>IFERROR(IF(AG832&lt;&gt;"",Z832*VLOOKUP(N832,'【参考】数式用'!$AG$2:$AL$50,MATCH(Y832,'【参考】数式用'!$AI$4:$AL$4,0)+2,0), ""), "")</f>
        <v/>
      </c>
      <c r="AD832" s="56"/>
      <c r="AE832" s="660"/>
      <c r="AF832" s="661"/>
      <c r="AG832" s="618" t="str">
        <f>IFERROR(VLOOKUP(O832, '【参考】数式用'!$AY$5:$AY$13, 1, FALSE), "")</f>
        <v/>
      </c>
      <c r="AH832" s="619" t="str">
        <f>IFERROR(VLOOKUP(N832, '【参考】数式用'!$BA$2:$BB$50, 2, FALSE), "")</f>
        <v/>
      </c>
      <c r="AI832" s="620" t="str">
        <f t="shared" si="1"/>
        <v/>
      </c>
      <c r="AJ832" s="621" t="str">
        <f t="shared" si="2"/>
        <v/>
      </c>
      <c r="AK832" s="622"/>
      <c r="AL832" s="622"/>
      <c r="AM832" s="514"/>
      <c r="AN832" s="514"/>
      <c r="AO832" s="514"/>
      <c r="AP832" s="514"/>
      <c r="AQ832" s="514"/>
      <c r="AR832" s="514"/>
      <c r="AS832" s="514"/>
      <c r="AT832" s="514"/>
      <c r="AU832" s="2"/>
      <c r="AV832" s="2"/>
      <c r="AW832" s="2"/>
      <c r="AX832" s="2"/>
      <c r="AY832" s="2"/>
      <c r="AZ832" s="2"/>
    </row>
    <row r="833" ht="30.0" customHeight="1">
      <c r="A833" s="645">
        <v>820.0</v>
      </c>
      <c r="B833" s="646" t="str">
        <f>IF('基本情報入力シート'!C858="","",'基本情報入力シート'!C858)</f>
        <v/>
      </c>
      <c r="C833" s="40"/>
      <c r="D833" s="40"/>
      <c r="E833" s="40"/>
      <c r="F833" s="40"/>
      <c r="G833" s="40"/>
      <c r="H833" s="40"/>
      <c r="I833" s="56"/>
      <c r="J833" s="647" t="str">
        <f>IF('基本情報入力シート'!M858="","",'基本情報入力シート'!M858)</f>
        <v/>
      </c>
      <c r="K833" s="647" t="str">
        <f>IF('基本情報入力シート'!R858="","",'基本情報入力シート'!R858)</f>
        <v/>
      </c>
      <c r="L833" s="647" t="str">
        <f>IF('基本情報入力シート'!W858="","",'基本情報入力シート'!W858)</f>
        <v/>
      </c>
      <c r="M833" s="647" t="str">
        <f>IF('基本情報入力シート'!X858="","",'基本情報入力シート'!X858)</f>
        <v/>
      </c>
      <c r="N833" s="648" t="str">
        <f>IF('基本情報入力シート'!Y858="","",'基本情報入力シート'!Y858)</f>
        <v/>
      </c>
      <c r="O833" s="649"/>
      <c r="P833" s="650"/>
      <c r="Q833" s="651"/>
      <c r="R833" s="56"/>
      <c r="S833" s="652" t="str">
        <f>IFERROR(ROUNDDOWN(Q833*VLOOKUP(N833,'【参考】数式用'!$AR$2:$AW$50,MATCH(P833,'【参考】数式用'!$AT$4:$AW$4)+2,FALSE)*0.5, 0), "")</f>
        <v/>
      </c>
      <c r="T833" s="653"/>
      <c r="U833" s="654" t="str">
        <f>IFERROR(IF(AG833&lt;&gt;"",Q833*VLOOKUP(N833,'【参考】数式用'!$AG$2:$AL$50,MATCH(P833,'【参考】数式用'!$AI$4:$AL$4,0)+2,0), ""), "")</f>
        <v/>
      </c>
      <c r="V833" s="655"/>
      <c r="W833" s="656"/>
      <c r="X833" s="41"/>
      <c r="Y833" s="657"/>
      <c r="Z833" s="658"/>
      <c r="AA833" s="654" t="str">
        <f>IFERROR(IF(Y833="ー", "", ROUNDDOWN(Z833*VLOOKUP(N833,'【参考】数式用'!$AR$2:$AW$50,MATCH(Y833,'【参考】数式用'!$AT$4:$AW$4)+2,FALSE)*0.5, 0)), "")</f>
        <v/>
      </c>
      <c r="AB833" s="659"/>
      <c r="AC833" s="651" t="str">
        <f>IFERROR(IF(AG833&lt;&gt;"",Z833*VLOOKUP(N833,'【参考】数式用'!$AG$2:$AL$50,MATCH(Y833,'【参考】数式用'!$AI$4:$AL$4,0)+2,0), ""), "")</f>
        <v/>
      </c>
      <c r="AD833" s="56"/>
      <c r="AE833" s="660"/>
      <c r="AF833" s="661"/>
      <c r="AG833" s="618" t="str">
        <f>IFERROR(VLOOKUP(O833, '【参考】数式用'!$AY$5:$AY$13, 1, FALSE), "")</f>
        <v/>
      </c>
      <c r="AH833" s="619" t="str">
        <f>IFERROR(VLOOKUP(N833, '【参考】数式用'!$BA$2:$BB$50, 2, FALSE), "")</f>
        <v/>
      </c>
      <c r="AI833" s="620" t="str">
        <f t="shared" si="1"/>
        <v/>
      </c>
      <c r="AJ833" s="621" t="str">
        <f t="shared" si="2"/>
        <v/>
      </c>
      <c r="AK833" s="622"/>
      <c r="AL833" s="622"/>
      <c r="AM833" s="514"/>
      <c r="AN833" s="514"/>
      <c r="AO833" s="514"/>
      <c r="AP833" s="514"/>
      <c r="AQ833" s="514"/>
      <c r="AR833" s="514"/>
      <c r="AS833" s="514"/>
      <c r="AT833" s="514"/>
      <c r="AU833" s="2"/>
      <c r="AV833" s="2"/>
      <c r="AW833" s="2"/>
      <c r="AX833" s="2"/>
      <c r="AY833" s="2"/>
      <c r="AZ833" s="2"/>
    </row>
    <row r="834" ht="30.0" customHeight="1">
      <c r="A834" s="645">
        <v>821.0</v>
      </c>
      <c r="B834" s="646" t="str">
        <f>IF('基本情報入力シート'!C859="","",'基本情報入力シート'!C859)</f>
        <v/>
      </c>
      <c r="C834" s="40"/>
      <c r="D834" s="40"/>
      <c r="E834" s="40"/>
      <c r="F834" s="40"/>
      <c r="G834" s="40"/>
      <c r="H834" s="40"/>
      <c r="I834" s="56"/>
      <c r="J834" s="647" t="str">
        <f>IF('基本情報入力シート'!M859="","",'基本情報入力シート'!M859)</f>
        <v/>
      </c>
      <c r="K834" s="647" t="str">
        <f>IF('基本情報入力シート'!R859="","",'基本情報入力シート'!R859)</f>
        <v/>
      </c>
      <c r="L834" s="647" t="str">
        <f>IF('基本情報入力シート'!W859="","",'基本情報入力シート'!W859)</f>
        <v/>
      </c>
      <c r="M834" s="647" t="str">
        <f>IF('基本情報入力シート'!X859="","",'基本情報入力シート'!X859)</f>
        <v/>
      </c>
      <c r="N834" s="648" t="str">
        <f>IF('基本情報入力シート'!Y859="","",'基本情報入力シート'!Y859)</f>
        <v/>
      </c>
      <c r="O834" s="649"/>
      <c r="P834" s="650"/>
      <c r="Q834" s="651"/>
      <c r="R834" s="56"/>
      <c r="S834" s="652" t="str">
        <f>IFERROR(ROUNDDOWN(Q834*VLOOKUP(N834,'【参考】数式用'!$AR$2:$AW$50,MATCH(P834,'【参考】数式用'!$AT$4:$AW$4)+2,FALSE)*0.5, 0), "")</f>
        <v/>
      </c>
      <c r="T834" s="653"/>
      <c r="U834" s="654" t="str">
        <f>IFERROR(IF(AG834&lt;&gt;"",Q834*VLOOKUP(N834,'【参考】数式用'!$AG$2:$AL$50,MATCH(P834,'【参考】数式用'!$AI$4:$AL$4,0)+2,0), ""), "")</f>
        <v/>
      </c>
      <c r="V834" s="655"/>
      <c r="W834" s="656"/>
      <c r="X834" s="41"/>
      <c r="Y834" s="657"/>
      <c r="Z834" s="658"/>
      <c r="AA834" s="654" t="str">
        <f>IFERROR(IF(Y834="ー", "", ROUNDDOWN(Z834*VLOOKUP(N834,'【参考】数式用'!$AR$2:$AW$50,MATCH(Y834,'【参考】数式用'!$AT$4:$AW$4)+2,FALSE)*0.5, 0)), "")</f>
        <v/>
      </c>
      <c r="AB834" s="659"/>
      <c r="AC834" s="651" t="str">
        <f>IFERROR(IF(AG834&lt;&gt;"",Z834*VLOOKUP(N834,'【参考】数式用'!$AG$2:$AL$50,MATCH(Y834,'【参考】数式用'!$AI$4:$AL$4,0)+2,0), ""), "")</f>
        <v/>
      </c>
      <c r="AD834" s="56"/>
      <c r="AE834" s="660"/>
      <c r="AF834" s="661"/>
      <c r="AG834" s="618" t="str">
        <f>IFERROR(VLOOKUP(O834, '【参考】数式用'!$AY$5:$AY$13, 1, FALSE), "")</f>
        <v/>
      </c>
      <c r="AH834" s="619" t="str">
        <f>IFERROR(VLOOKUP(N834, '【参考】数式用'!$BA$2:$BB$50, 2, FALSE), "")</f>
        <v/>
      </c>
      <c r="AI834" s="620" t="str">
        <f t="shared" si="1"/>
        <v/>
      </c>
      <c r="AJ834" s="621" t="str">
        <f t="shared" si="2"/>
        <v/>
      </c>
      <c r="AK834" s="622"/>
      <c r="AL834" s="622"/>
      <c r="AM834" s="514"/>
      <c r="AN834" s="514"/>
      <c r="AO834" s="514"/>
      <c r="AP834" s="514"/>
      <c r="AQ834" s="514"/>
      <c r="AR834" s="514"/>
      <c r="AS834" s="514"/>
      <c r="AT834" s="514"/>
      <c r="AU834" s="2"/>
      <c r="AV834" s="2"/>
      <c r="AW834" s="2"/>
      <c r="AX834" s="2"/>
      <c r="AY834" s="2"/>
      <c r="AZ834" s="2"/>
    </row>
    <row r="835" ht="30.0" customHeight="1">
      <c r="A835" s="645">
        <v>822.0</v>
      </c>
      <c r="B835" s="646" t="str">
        <f>IF('基本情報入力シート'!C860="","",'基本情報入力シート'!C860)</f>
        <v/>
      </c>
      <c r="C835" s="40"/>
      <c r="D835" s="40"/>
      <c r="E835" s="40"/>
      <c r="F835" s="40"/>
      <c r="G835" s="40"/>
      <c r="H835" s="40"/>
      <c r="I835" s="56"/>
      <c r="J835" s="647" t="str">
        <f>IF('基本情報入力シート'!M860="","",'基本情報入力シート'!M860)</f>
        <v/>
      </c>
      <c r="K835" s="647" t="str">
        <f>IF('基本情報入力シート'!R860="","",'基本情報入力シート'!R860)</f>
        <v/>
      </c>
      <c r="L835" s="647" t="str">
        <f>IF('基本情報入力シート'!W860="","",'基本情報入力シート'!W860)</f>
        <v/>
      </c>
      <c r="M835" s="647" t="str">
        <f>IF('基本情報入力シート'!X860="","",'基本情報入力シート'!X860)</f>
        <v/>
      </c>
      <c r="N835" s="648" t="str">
        <f>IF('基本情報入力シート'!Y860="","",'基本情報入力シート'!Y860)</f>
        <v/>
      </c>
      <c r="O835" s="649"/>
      <c r="P835" s="650"/>
      <c r="Q835" s="651"/>
      <c r="R835" s="56"/>
      <c r="S835" s="652" t="str">
        <f>IFERROR(ROUNDDOWN(Q835*VLOOKUP(N835,'【参考】数式用'!$AR$2:$AW$50,MATCH(P835,'【参考】数式用'!$AT$4:$AW$4)+2,FALSE)*0.5, 0), "")</f>
        <v/>
      </c>
      <c r="T835" s="653"/>
      <c r="U835" s="654" t="str">
        <f>IFERROR(IF(AG835&lt;&gt;"",Q835*VLOOKUP(N835,'【参考】数式用'!$AG$2:$AL$50,MATCH(P835,'【参考】数式用'!$AI$4:$AL$4,0)+2,0), ""), "")</f>
        <v/>
      </c>
      <c r="V835" s="655"/>
      <c r="W835" s="656"/>
      <c r="X835" s="41"/>
      <c r="Y835" s="657"/>
      <c r="Z835" s="658"/>
      <c r="AA835" s="654" t="str">
        <f>IFERROR(IF(Y835="ー", "", ROUNDDOWN(Z835*VLOOKUP(N835,'【参考】数式用'!$AR$2:$AW$50,MATCH(Y835,'【参考】数式用'!$AT$4:$AW$4)+2,FALSE)*0.5, 0)), "")</f>
        <v/>
      </c>
      <c r="AB835" s="659"/>
      <c r="AC835" s="651" t="str">
        <f>IFERROR(IF(AG835&lt;&gt;"",Z835*VLOOKUP(N835,'【参考】数式用'!$AG$2:$AL$50,MATCH(Y835,'【参考】数式用'!$AI$4:$AL$4,0)+2,0), ""), "")</f>
        <v/>
      </c>
      <c r="AD835" s="56"/>
      <c r="AE835" s="660"/>
      <c r="AF835" s="661"/>
      <c r="AG835" s="618" t="str">
        <f>IFERROR(VLOOKUP(O835, '【参考】数式用'!$AY$5:$AY$13, 1, FALSE), "")</f>
        <v/>
      </c>
      <c r="AH835" s="619" t="str">
        <f>IFERROR(VLOOKUP(N835, '【参考】数式用'!$BA$2:$BB$50, 2, FALSE), "")</f>
        <v/>
      </c>
      <c r="AI835" s="620" t="str">
        <f t="shared" si="1"/>
        <v/>
      </c>
      <c r="AJ835" s="621" t="str">
        <f t="shared" si="2"/>
        <v/>
      </c>
      <c r="AK835" s="622"/>
      <c r="AL835" s="622"/>
      <c r="AM835" s="514"/>
      <c r="AN835" s="514"/>
      <c r="AO835" s="514"/>
      <c r="AP835" s="514"/>
      <c r="AQ835" s="514"/>
      <c r="AR835" s="514"/>
      <c r="AS835" s="514"/>
      <c r="AT835" s="514"/>
      <c r="AU835" s="2"/>
      <c r="AV835" s="2"/>
      <c r="AW835" s="2"/>
      <c r="AX835" s="2"/>
      <c r="AY835" s="2"/>
      <c r="AZ835" s="2"/>
    </row>
    <row r="836" ht="30.0" customHeight="1">
      <c r="A836" s="645">
        <v>823.0</v>
      </c>
      <c r="B836" s="646" t="str">
        <f>IF('基本情報入力シート'!C861="","",'基本情報入力シート'!C861)</f>
        <v/>
      </c>
      <c r="C836" s="40"/>
      <c r="D836" s="40"/>
      <c r="E836" s="40"/>
      <c r="F836" s="40"/>
      <c r="G836" s="40"/>
      <c r="H836" s="40"/>
      <c r="I836" s="56"/>
      <c r="J836" s="647" t="str">
        <f>IF('基本情報入力シート'!M861="","",'基本情報入力シート'!M861)</f>
        <v/>
      </c>
      <c r="K836" s="647" t="str">
        <f>IF('基本情報入力シート'!R861="","",'基本情報入力シート'!R861)</f>
        <v/>
      </c>
      <c r="L836" s="647" t="str">
        <f>IF('基本情報入力シート'!W861="","",'基本情報入力シート'!W861)</f>
        <v/>
      </c>
      <c r="M836" s="647" t="str">
        <f>IF('基本情報入力シート'!X861="","",'基本情報入力シート'!X861)</f>
        <v/>
      </c>
      <c r="N836" s="648" t="str">
        <f>IF('基本情報入力シート'!Y861="","",'基本情報入力シート'!Y861)</f>
        <v/>
      </c>
      <c r="O836" s="649"/>
      <c r="P836" s="650"/>
      <c r="Q836" s="651"/>
      <c r="R836" s="56"/>
      <c r="S836" s="652" t="str">
        <f>IFERROR(ROUNDDOWN(Q836*VLOOKUP(N836,'【参考】数式用'!$AR$2:$AW$50,MATCH(P836,'【参考】数式用'!$AT$4:$AW$4)+2,FALSE)*0.5, 0), "")</f>
        <v/>
      </c>
      <c r="T836" s="653"/>
      <c r="U836" s="654" t="str">
        <f>IFERROR(IF(AG836&lt;&gt;"",Q836*VLOOKUP(N836,'【参考】数式用'!$AG$2:$AL$50,MATCH(P836,'【参考】数式用'!$AI$4:$AL$4,0)+2,0), ""), "")</f>
        <v/>
      </c>
      <c r="V836" s="655"/>
      <c r="W836" s="656"/>
      <c r="X836" s="41"/>
      <c r="Y836" s="657"/>
      <c r="Z836" s="658"/>
      <c r="AA836" s="654" t="str">
        <f>IFERROR(IF(Y836="ー", "", ROUNDDOWN(Z836*VLOOKUP(N836,'【参考】数式用'!$AR$2:$AW$50,MATCH(Y836,'【参考】数式用'!$AT$4:$AW$4)+2,FALSE)*0.5, 0)), "")</f>
        <v/>
      </c>
      <c r="AB836" s="659"/>
      <c r="AC836" s="651" t="str">
        <f>IFERROR(IF(AG836&lt;&gt;"",Z836*VLOOKUP(N836,'【参考】数式用'!$AG$2:$AL$50,MATCH(Y836,'【参考】数式用'!$AI$4:$AL$4,0)+2,0), ""), "")</f>
        <v/>
      </c>
      <c r="AD836" s="56"/>
      <c r="AE836" s="660"/>
      <c r="AF836" s="661"/>
      <c r="AG836" s="618" t="str">
        <f>IFERROR(VLOOKUP(O836, '【参考】数式用'!$AY$5:$AY$13, 1, FALSE), "")</f>
        <v/>
      </c>
      <c r="AH836" s="619" t="str">
        <f>IFERROR(VLOOKUP(N836, '【参考】数式用'!$BA$2:$BB$50, 2, FALSE), "")</f>
        <v/>
      </c>
      <c r="AI836" s="620" t="str">
        <f t="shared" si="1"/>
        <v/>
      </c>
      <c r="AJ836" s="621" t="str">
        <f t="shared" si="2"/>
        <v/>
      </c>
      <c r="AK836" s="622"/>
      <c r="AL836" s="622"/>
      <c r="AM836" s="514"/>
      <c r="AN836" s="514"/>
      <c r="AO836" s="514"/>
      <c r="AP836" s="514"/>
      <c r="AQ836" s="514"/>
      <c r="AR836" s="514"/>
      <c r="AS836" s="514"/>
      <c r="AT836" s="514"/>
      <c r="AU836" s="2"/>
      <c r="AV836" s="2"/>
      <c r="AW836" s="2"/>
      <c r="AX836" s="2"/>
      <c r="AY836" s="2"/>
      <c r="AZ836" s="2"/>
    </row>
    <row r="837" ht="30.0" customHeight="1">
      <c r="A837" s="645">
        <v>824.0</v>
      </c>
      <c r="B837" s="646" t="str">
        <f>IF('基本情報入力シート'!C862="","",'基本情報入力シート'!C862)</f>
        <v/>
      </c>
      <c r="C837" s="40"/>
      <c r="D837" s="40"/>
      <c r="E837" s="40"/>
      <c r="F837" s="40"/>
      <c r="G837" s="40"/>
      <c r="H837" s="40"/>
      <c r="I837" s="56"/>
      <c r="J837" s="647" t="str">
        <f>IF('基本情報入力シート'!M862="","",'基本情報入力シート'!M862)</f>
        <v/>
      </c>
      <c r="K837" s="647" t="str">
        <f>IF('基本情報入力シート'!R862="","",'基本情報入力シート'!R862)</f>
        <v/>
      </c>
      <c r="L837" s="647" t="str">
        <f>IF('基本情報入力シート'!W862="","",'基本情報入力シート'!W862)</f>
        <v/>
      </c>
      <c r="M837" s="647" t="str">
        <f>IF('基本情報入力シート'!X862="","",'基本情報入力シート'!X862)</f>
        <v/>
      </c>
      <c r="N837" s="648" t="str">
        <f>IF('基本情報入力シート'!Y862="","",'基本情報入力シート'!Y862)</f>
        <v/>
      </c>
      <c r="O837" s="649"/>
      <c r="P837" s="650"/>
      <c r="Q837" s="651"/>
      <c r="R837" s="56"/>
      <c r="S837" s="652" t="str">
        <f>IFERROR(ROUNDDOWN(Q837*VLOOKUP(N837,'【参考】数式用'!$AR$2:$AW$50,MATCH(P837,'【参考】数式用'!$AT$4:$AW$4)+2,FALSE)*0.5, 0), "")</f>
        <v/>
      </c>
      <c r="T837" s="653"/>
      <c r="U837" s="654" t="str">
        <f>IFERROR(IF(AG837&lt;&gt;"",Q837*VLOOKUP(N837,'【参考】数式用'!$AG$2:$AL$50,MATCH(P837,'【参考】数式用'!$AI$4:$AL$4,0)+2,0), ""), "")</f>
        <v/>
      </c>
      <c r="V837" s="655"/>
      <c r="W837" s="656"/>
      <c r="X837" s="41"/>
      <c r="Y837" s="657"/>
      <c r="Z837" s="658"/>
      <c r="AA837" s="654" t="str">
        <f>IFERROR(IF(Y837="ー", "", ROUNDDOWN(Z837*VLOOKUP(N837,'【参考】数式用'!$AR$2:$AW$50,MATCH(Y837,'【参考】数式用'!$AT$4:$AW$4)+2,FALSE)*0.5, 0)), "")</f>
        <v/>
      </c>
      <c r="AB837" s="659"/>
      <c r="AC837" s="651" t="str">
        <f>IFERROR(IF(AG837&lt;&gt;"",Z837*VLOOKUP(N837,'【参考】数式用'!$AG$2:$AL$50,MATCH(Y837,'【参考】数式用'!$AI$4:$AL$4,0)+2,0), ""), "")</f>
        <v/>
      </c>
      <c r="AD837" s="56"/>
      <c r="AE837" s="660"/>
      <c r="AF837" s="661"/>
      <c r="AG837" s="618" t="str">
        <f>IFERROR(VLOOKUP(O837, '【参考】数式用'!$AY$5:$AY$13, 1, FALSE), "")</f>
        <v/>
      </c>
      <c r="AH837" s="619" t="str">
        <f>IFERROR(VLOOKUP(N837, '【参考】数式用'!$BA$2:$BB$50, 2, FALSE), "")</f>
        <v/>
      </c>
      <c r="AI837" s="620" t="str">
        <f t="shared" si="1"/>
        <v/>
      </c>
      <c r="AJ837" s="621" t="str">
        <f t="shared" si="2"/>
        <v/>
      </c>
      <c r="AK837" s="622"/>
      <c r="AL837" s="622"/>
      <c r="AM837" s="514"/>
      <c r="AN837" s="514"/>
      <c r="AO837" s="514"/>
      <c r="AP837" s="514"/>
      <c r="AQ837" s="514"/>
      <c r="AR837" s="514"/>
      <c r="AS837" s="514"/>
      <c r="AT837" s="514"/>
      <c r="AU837" s="2"/>
      <c r="AV837" s="2"/>
      <c r="AW837" s="2"/>
      <c r="AX837" s="2"/>
      <c r="AY837" s="2"/>
      <c r="AZ837" s="2"/>
    </row>
    <row r="838" ht="30.0" customHeight="1">
      <c r="A838" s="645">
        <v>825.0</v>
      </c>
      <c r="B838" s="646" t="str">
        <f>IF('基本情報入力シート'!C863="","",'基本情報入力シート'!C863)</f>
        <v/>
      </c>
      <c r="C838" s="40"/>
      <c r="D838" s="40"/>
      <c r="E838" s="40"/>
      <c r="F838" s="40"/>
      <c r="G838" s="40"/>
      <c r="H838" s="40"/>
      <c r="I838" s="56"/>
      <c r="J838" s="647" t="str">
        <f>IF('基本情報入力シート'!M863="","",'基本情報入力シート'!M863)</f>
        <v/>
      </c>
      <c r="K838" s="647" t="str">
        <f>IF('基本情報入力シート'!R863="","",'基本情報入力シート'!R863)</f>
        <v/>
      </c>
      <c r="L838" s="647" t="str">
        <f>IF('基本情報入力シート'!W863="","",'基本情報入力シート'!W863)</f>
        <v/>
      </c>
      <c r="M838" s="647" t="str">
        <f>IF('基本情報入力シート'!X863="","",'基本情報入力シート'!X863)</f>
        <v/>
      </c>
      <c r="N838" s="648" t="str">
        <f>IF('基本情報入力シート'!Y863="","",'基本情報入力シート'!Y863)</f>
        <v/>
      </c>
      <c r="O838" s="649"/>
      <c r="P838" s="650"/>
      <c r="Q838" s="651"/>
      <c r="R838" s="56"/>
      <c r="S838" s="652" t="str">
        <f>IFERROR(ROUNDDOWN(Q838*VLOOKUP(N838,'【参考】数式用'!$AR$2:$AW$50,MATCH(P838,'【参考】数式用'!$AT$4:$AW$4)+2,FALSE)*0.5, 0), "")</f>
        <v/>
      </c>
      <c r="T838" s="653"/>
      <c r="U838" s="654" t="str">
        <f>IFERROR(IF(AG838&lt;&gt;"",Q838*VLOOKUP(N838,'【参考】数式用'!$AG$2:$AL$50,MATCH(P838,'【参考】数式用'!$AI$4:$AL$4,0)+2,0), ""), "")</f>
        <v/>
      </c>
      <c r="V838" s="655"/>
      <c r="W838" s="656"/>
      <c r="X838" s="41"/>
      <c r="Y838" s="657"/>
      <c r="Z838" s="658"/>
      <c r="AA838" s="654" t="str">
        <f>IFERROR(IF(Y838="ー", "", ROUNDDOWN(Z838*VLOOKUP(N838,'【参考】数式用'!$AR$2:$AW$50,MATCH(Y838,'【参考】数式用'!$AT$4:$AW$4)+2,FALSE)*0.5, 0)), "")</f>
        <v/>
      </c>
      <c r="AB838" s="659"/>
      <c r="AC838" s="651" t="str">
        <f>IFERROR(IF(AG838&lt;&gt;"",Z838*VLOOKUP(N838,'【参考】数式用'!$AG$2:$AL$50,MATCH(Y838,'【参考】数式用'!$AI$4:$AL$4,0)+2,0), ""), "")</f>
        <v/>
      </c>
      <c r="AD838" s="56"/>
      <c r="AE838" s="660"/>
      <c r="AF838" s="661"/>
      <c r="AG838" s="618" t="str">
        <f>IFERROR(VLOOKUP(O838, '【参考】数式用'!$AY$5:$AY$13, 1, FALSE), "")</f>
        <v/>
      </c>
      <c r="AH838" s="619" t="str">
        <f>IFERROR(VLOOKUP(N838, '【参考】数式用'!$BA$2:$BB$50, 2, FALSE), "")</f>
        <v/>
      </c>
      <c r="AI838" s="620" t="str">
        <f t="shared" si="1"/>
        <v/>
      </c>
      <c r="AJ838" s="621" t="str">
        <f t="shared" si="2"/>
        <v/>
      </c>
      <c r="AK838" s="622"/>
      <c r="AL838" s="622"/>
      <c r="AM838" s="514"/>
      <c r="AN838" s="514"/>
      <c r="AO838" s="514"/>
      <c r="AP838" s="514"/>
      <c r="AQ838" s="514"/>
      <c r="AR838" s="514"/>
      <c r="AS838" s="514"/>
      <c r="AT838" s="514"/>
      <c r="AU838" s="2"/>
      <c r="AV838" s="2"/>
      <c r="AW838" s="2"/>
      <c r="AX838" s="2"/>
      <c r="AY838" s="2"/>
      <c r="AZ838" s="2"/>
    </row>
    <row r="839" ht="30.0" customHeight="1">
      <c r="A839" s="645">
        <v>826.0</v>
      </c>
      <c r="B839" s="646" t="str">
        <f>IF('基本情報入力シート'!C864="","",'基本情報入力シート'!C864)</f>
        <v/>
      </c>
      <c r="C839" s="40"/>
      <c r="D839" s="40"/>
      <c r="E839" s="40"/>
      <c r="F839" s="40"/>
      <c r="G839" s="40"/>
      <c r="H839" s="40"/>
      <c r="I839" s="56"/>
      <c r="J839" s="647" t="str">
        <f>IF('基本情報入力シート'!M864="","",'基本情報入力シート'!M864)</f>
        <v/>
      </c>
      <c r="K839" s="647" t="str">
        <f>IF('基本情報入力シート'!R864="","",'基本情報入力シート'!R864)</f>
        <v/>
      </c>
      <c r="L839" s="647" t="str">
        <f>IF('基本情報入力シート'!W864="","",'基本情報入力シート'!W864)</f>
        <v/>
      </c>
      <c r="M839" s="647" t="str">
        <f>IF('基本情報入力シート'!X864="","",'基本情報入力シート'!X864)</f>
        <v/>
      </c>
      <c r="N839" s="648" t="str">
        <f>IF('基本情報入力シート'!Y864="","",'基本情報入力シート'!Y864)</f>
        <v/>
      </c>
      <c r="O839" s="649"/>
      <c r="P839" s="650"/>
      <c r="Q839" s="651"/>
      <c r="R839" s="56"/>
      <c r="S839" s="652" t="str">
        <f>IFERROR(ROUNDDOWN(Q839*VLOOKUP(N839,'【参考】数式用'!$AR$2:$AW$50,MATCH(P839,'【参考】数式用'!$AT$4:$AW$4)+2,FALSE)*0.5, 0), "")</f>
        <v/>
      </c>
      <c r="T839" s="653"/>
      <c r="U839" s="654" t="str">
        <f>IFERROR(IF(AG839&lt;&gt;"",Q839*VLOOKUP(N839,'【参考】数式用'!$AG$2:$AL$50,MATCH(P839,'【参考】数式用'!$AI$4:$AL$4,0)+2,0), ""), "")</f>
        <v/>
      </c>
      <c r="V839" s="655"/>
      <c r="W839" s="656"/>
      <c r="X839" s="41"/>
      <c r="Y839" s="657"/>
      <c r="Z839" s="658"/>
      <c r="AA839" s="654" t="str">
        <f>IFERROR(IF(Y839="ー", "", ROUNDDOWN(Z839*VLOOKUP(N839,'【参考】数式用'!$AR$2:$AW$50,MATCH(Y839,'【参考】数式用'!$AT$4:$AW$4)+2,FALSE)*0.5, 0)), "")</f>
        <v/>
      </c>
      <c r="AB839" s="659"/>
      <c r="AC839" s="651" t="str">
        <f>IFERROR(IF(AG839&lt;&gt;"",Z839*VLOOKUP(N839,'【参考】数式用'!$AG$2:$AL$50,MATCH(Y839,'【参考】数式用'!$AI$4:$AL$4,0)+2,0), ""), "")</f>
        <v/>
      </c>
      <c r="AD839" s="56"/>
      <c r="AE839" s="660"/>
      <c r="AF839" s="661"/>
      <c r="AG839" s="618" t="str">
        <f>IFERROR(VLOOKUP(O839, '【参考】数式用'!$AY$5:$AY$13, 1, FALSE), "")</f>
        <v/>
      </c>
      <c r="AH839" s="619" t="str">
        <f>IFERROR(VLOOKUP(N839, '【参考】数式用'!$BA$2:$BB$50, 2, FALSE), "")</f>
        <v/>
      </c>
      <c r="AI839" s="620" t="str">
        <f t="shared" si="1"/>
        <v/>
      </c>
      <c r="AJ839" s="621" t="str">
        <f t="shared" si="2"/>
        <v/>
      </c>
      <c r="AK839" s="622"/>
      <c r="AL839" s="622"/>
      <c r="AM839" s="514"/>
      <c r="AN839" s="514"/>
      <c r="AO839" s="514"/>
      <c r="AP839" s="514"/>
      <c r="AQ839" s="514"/>
      <c r="AR839" s="514"/>
      <c r="AS839" s="514"/>
      <c r="AT839" s="514"/>
      <c r="AU839" s="2"/>
      <c r="AV839" s="2"/>
      <c r="AW839" s="2"/>
      <c r="AX839" s="2"/>
      <c r="AY839" s="2"/>
      <c r="AZ839" s="2"/>
    </row>
    <row r="840" ht="30.0" customHeight="1">
      <c r="A840" s="645">
        <v>827.0</v>
      </c>
      <c r="B840" s="646" t="str">
        <f>IF('基本情報入力シート'!C865="","",'基本情報入力シート'!C865)</f>
        <v/>
      </c>
      <c r="C840" s="40"/>
      <c r="D840" s="40"/>
      <c r="E840" s="40"/>
      <c r="F840" s="40"/>
      <c r="G840" s="40"/>
      <c r="H840" s="40"/>
      <c r="I840" s="56"/>
      <c r="J840" s="647" t="str">
        <f>IF('基本情報入力シート'!M865="","",'基本情報入力シート'!M865)</f>
        <v/>
      </c>
      <c r="K840" s="647" t="str">
        <f>IF('基本情報入力シート'!R865="","",'基本情報入力シート'!R865)</f>
        <v/>
      </c>
      <c r="L840" s="647" t="str">
        <f>IF('基本情報入力シート'!W865="","",'基本情報入力シート'!W865)</f>
        <v/>
      </c>
      <c r="M840" s="647" t="str">
        <f>IF('基本情報入力シート'!X865="","",'基本情報入力シート'!X865)</f>
        <v/>
      </c>
      <c r="N840" s="648" t="str">
        <f>IF('基本情報入力シート'!Y865="","",'基本情報入力シート'!Y865)</f>
        <v/>
      </c>
      <c r="O840" s="649"/>
      <c r="P840" s="650"/>
      <c r="Q840" s="651"/>
      <c r="R840" s="56"/>
      <c r="S840" s="652" t="str">
        <f>IFERROR(ROUNDDOWN(Q840*VLOOKUP(N840,'【参考】数式用'!$AR$2:$AW$50,MATCH(P840,'【参考】数式用'!$AT$4:$AW$4)+2,FALSE)*0.5, 0), "")</f>
        <v/>
      </c>
      <c r="T840" s="653"/>
      <c r="U840" s="654" t="str">
        <f>IFERROR(IF(AG840&lt;&gt;"",Q840*VLOOKUP(N840,'【参考】数式用'!$AG$2:$AL$50,MATCH(P840,'【参考】数式用'!$AI$4:$AL$4,0)+2,0), ""), "")</f>
        <v/>
      </c>
      <c r="V840" s="655"/>
      <c r="W840" s="656"/>
      <c r="X840" s="41"/>
      <c r="Y840" s="657"/>
      <c r="Z840" s="658"/>
      <c r="AA840" s="654" t="str">
        <f>IFERROR(IF(Y840="ー", "", ROUNDDOWN(Z840*VLOOKUP(N840,'【参考】数式用'!$AR$2:$AW$50,MATCH(Y840,'【参考】数式用'!$AT$4:$AW$4)+2,FALSE)*0.5, 0)), "")</f>
        <v/>
      </c>
      <c r="AB840" s="659"/>
      <c r="AC840" s="651" t="str">
        <f>IFERROR(IF(AG840&lt;&gt;"",Z840*VLOOKUP(N840,'【参考】数式用'!$AG$2:$AL$50,MATCH(Y840,'【参考】数式用'!$AI$4:$AL$4,0)+2,0), ""), "")</f>
        <v/>
      </c>
      <c r="AD840" s="56"/>
      <c r="AE840" s="660"/>
      <c r="AF840" s="661"/>
      <c r="AG840" s="618" t="str">
        <f>IFERROR(VLOOKUP(O840, '【参考】数式用'!$AY$5:$AY$13, 1, FALSE), "")</f>
        <v/>
      </c>
      <c r="AH840" s="619" t="str">
        <f>IFERROR(VLOOKUP(N840, '【参考】数式用'!$BA$2:$BB$50, 2, FALSE), "")</f>
        <v/>
      </c>
      <c r="AI840" s="620" t="str">
        <f t="shared" si="1"/>
        <v/>
      </c>
      <c r="AJ840" s="621" t="str">
        <f t="shared" si="2"/>
        <v/>
      </c>
      <c r="AK840" s="622"/>
      <c r="AL840" s="622"/>
      <c r="AM840" s="514"/>
      <c r="AN840" s="514"/>
      <c r="AO840" s="514"/>
      <c r="AP840" s="514"/>
      <c r="AQ840" s="514"/>
      <c r="AR840" s="514"/>
      <c r="AS840" s="514"/>
      <c r="AT840" s="514"/>
      <c r="AU840" s="2"/>
      <c r="AV840" s="2"/>
      <c r="AW840" s="2"/>
      <c r="AX840" s="2"/>
      <c r="AY840" s="2"/>
      <c r="AZ840" s="2"/>
    </row>
    <row r="841" ht="30.0" customHeight="1">
      <c r="A841" s="645">
        <v>828.0</v>
      </c>
      <c r="B841" s="646" t="str">
        <f>IF('基本情報入力シート'!C866="","",'基本情報入力シート'!C866)</f>
        <v/>
      </c>
      <c r="C841" s="40"/>
      <c r="D841" s="40"/>
      <c r="E841" s="40"/>
      <c r="F841" s="40"/>
      <c r="G841" s="40"/>
      <c r="H841" s="40"/>
      <c r="I841" s="56"/>
      <c r="J841" s="647" t="str">
        <f>IF('基本情報入力シート'!M866="","",'基本情報入力シート'!M866)</f>
        <v/>
      </c>
      <c r="K841" s="647" t="str">
        <f>IF('基本情報入力シート'!R866="","",'基本情報入力シート'!R866)</f>
        <v/>
      </c>
      <c r="L841" s="647" t="str">
        <f>IF('基本情報入力シート'!W866="","",'基本情報入力シート'!W866)</f>
        <v/>
      </c>
      <c r="M841" s="647" t="str">
        <f>IF('基本情報入力シート'!X866="","",'基本情報入力シート'!X866)</f>
        <v/>
      </c>
      <c r="N841" s="648" t="str">
        <f>IF('基本情報入力シート'!Y866="","",'基本情報入力シート'!Y866)</f>
        <v/>
      </c>
      <c r="O841" s="649"/>
      <c r="P841" s="650"/>
      <c r="Q841" s="651"/>
      <c r="R841" s="56"/>
      <c r="S841" s="652" t="str">
        <f>IFERROR(ROUNDDOWN(Q841*VLOOKUP(N841,'【参考】数式用'!$AR$2:$AW$50,MATCH(P841,'【参考】数式用'!$AT$4:$AW$4)+2,FALSE)*0.5, 0), "")</f>
        <v/>
      </c>
      <c r="T841" s="653"/>
      <c r="U841" s="654" t="str">
        <f>IFERROR(IF(AG841&lt;&gt;"",Q841*VLOOKUP(N841,'【参考】数式用'!$AG$2:$AL$50,MATCH(P841,'【参考】数式用'!$AI$4:$AL$4,0)+2,0), ""), "")</f>
        <v/>
      </c>
      <c r="V841" s="655"/>
      <c r="W841" s="656"/>
      <c r="X841" s="41"/>
      <c r="Y841" s="657"/>
      <c r="Z841" s="658"/>
      <c r="AA841" s="654" t="str">
        <f>IFERROR(IF(Y841="ー", "", ROUNDDOWN(Z841*VLOOKUP(N841,'【参考】数式用'!$AR$2:$AW$50,MATCH(Y841,'【参考】数式用'!$AT$4:$AW$4)+2,FALSE)*0.5, 0)), "")</f>
        <v/>
      </c>
      <c r="AB841" s="659"/>
      <c r="AC841" s="651" t="str">
        <f>IFERROR(IF(AG841&lt;&gt;"",Z841*VLOOKUP(N841,'【参考】数式用'!$AG$2:$AL$50,MATCH(Y841,'【参考】数式用'!$AI$4:$AL$4,0)+2,0), ""), "")</f>
        <v/>
      </c>
      <c r="AD841" s="56"/>
      <c r="AE841" s="660"/>
      <c r="AF841" s="661"/>
      <c r="AG841" s="618" t="str">
        <f>IFERROR(VLOOKUP(O841, '【参考】数式用'!$AY$5:$AY$13, 1, FALSE), "")</f>
        <v/>
      </c>
      <c r="AH841" s="619" t="str">
        <f>IFERROR(VLOOKUP(N841, '【参考】数式用'!$BA$2:$BB$50, 2, FALSE), "")</f>
        <v/>
      </c>
      <c r="AI841" s="620" t="str">
        <f t="shared" si="1"/>
        <v/>
      </c>
      <c r="AJ841" s="621" t="str">
        <f t="shared" si="2"/>
        <v/>
      </c>
      <c r="AK841" s="622"/>
      <c r="AL841" s="622"/>
      <c r="AM841" s="514"/>
      <c r="AN841" s="514"/>
      <c r="AO841" s="514"/>
      <c r="AP841" s="514"/>
      <c r="AQ841" s="514"/>
      <c r="AR841" s="514"/>
      <c r="AS841" s="514"/>
      <c r="AT841" s="514"/>
      <c r="AU841" s="2"/>
      <c r="AV841" s="2"/>
      <c r="AW841" s="2"/>
      <c r="AX841" s="2"/>
      <c r="AY841" s="2"/>
      <c r="AZ841" s="2"/>
    </row>
    <row r="842" ht="30.0" customHeight="1">
      <c r="A842" s="645">
        <v>829.0</v>
      </c>
      <c r="B842" s="646" t="str">
        <f>IF('基本情報入力シート'!C867="","",'基本情報入力シート'!C867)</f>
        <v/>
      </c>
      <c r="C842" s="40"/>
      <c r="D842" s="40"/>
      <c r="E842" s="40"/>
      <c r="F842" s="40"/>
      <c r="G842" s="40"/>
      <c r="H842" s="40"/>
      <c r="I842" s="56"/>
      <c r="J842" s="647" t="str">
        <f>IF('基本情報入力シート'!M867="","",'基本情報入力シート'!M867)</f>
        <v/>
      </c>
      <c r="K842" s="647" t="str">
        <f>IF('基本情報入力シート'!R867="","",'基本情報入力シート'!R867)</f>
        <v/>
      </c>
      <c r="L842" s="647" t="str">
        <f>IF('基本情報入力シート'!W867="","",'基本情報入力シート'!W867)</f>
        <v/>
      </c>
      <c r="M842" s="647" t="str">
        <f>IF('基本情報入力シート'!X867="","",'基本情報入力シート'!X867)</f>
        <v/>
      </c>
      <c r="N842" s="648" t="str">
        <f>IF('基本情報入力シート'!Y867="","",'基本情報入力シート'!Y867)</f>
        <v/>
      </c>
      <c r="O842" s="649"/>
      <c r="P842" s="650"/>
      <c r="Q842" s="651"/>
      <c r="R842" s="56"/>
      <c r="S842" s="652" t="str">
        <f>IFERROR(ROUNDDOWN(Q842*VLOOKUP(N842,'【参考】数式用'!$AR$2:$AW$50,MATCH(P842,'【参考】数式用'!$AT$4:$AW$4)+2,FALSE)*0.5, 0), "")</f>
        <v/>
      </c>
      <c r="T842" s="653"/>
      <c r="U842" s="654" t="str">
        <f>IFERROR(IF(AG842&lt;&gt;"",Q842*VLOOKUP(N842,'【参考】数式用'!$AG$2:$AL$50,MATCH(P842,'【参考】数式用'!$AI$4:$AL$4,0)+2,0), ""), "")</f>
        <v/>
      </c>
      <c r="V842" s="655"/>
      <c r="W842" s="656"/>
      <c r="X842" s="41"/>
      <c r="Y842" s="657"/>
      <c r="Z842" s="658"/>
      <c r="AA842" s="654" t="str">
        <f>IFERROR(IF(Y842="ー", "", ROUNDDOWN(Z842*VLOOKUP(N842,'【参考】数式用'!$AR$2:$AW$50,MATCH(Y842,'【参考】数式用'!$AT$4:$AW$4)+2,FALSE)*0.5, 0)), "")</f>
        <v/>
      </c>
      <c r="AB842" s="659"/>
      <c r="AC842" s="651" t="str">
        <f>IFERROR(IF(AG842&lt;&gt;"",Z842*VLOOKUP(N842,'【参考】数式用'!$AG$2:$AL$50,MATCH(Y842,'【参考】数式用'!$AI$4:$AL$4,0)+2,0), ""), "")</f>
        <v/>
      </c>
      <c r="AD842" s="56"/>
      <c r="AE842" s="660"/>
      <c r="AF842" s="661"/>
      <c r="AG842" s="618" t="str">
        <f>IFERROR(VLOOKUP(O842, '【参考】数式用'!$AY$5:$AY$13, 1, FALSE), "")</f>
        <v/>
      </c>
      <c r="AH842" s="619" t="str">
        <f>IFERROR(VLOOKUP(N842, '【参考】数式用'!$BA$2:$BB$50, 2, FALSE), "")</f>
        <v/>
      </c>
      <c r="AI842" s="620" t="str">
        <f t="shared" si="1"/>
        <v/>
      </c>
      <c r="AJ842" s="621" t="str">
        <f t="shared" si="2"/>
        <v/>
      </c>
      <c r="AK842" s="622"/>
      <c r="AL842" s="622"/>
      <c r="AM842" s="514"/>
      <c r="AN842" s="514"/>
      <c r="AO842" s="514"/>
      <c r="AP842" s="514"/>
      <c r="AQ842" s="514"/>
      <c r="AR842" s="514"/>
      <c r="AS842" s="514"/>
      <c r="AT842" s="514"/>
      <c r="AU842" s="2"/>
      <c r="AV842" s="2"/>
      <c r="AW842" s="2"/>
      <c r="AX842" s="2"/>
      <c r="AY842" s="2"/>
      <c r="AZ842" s="2"/>
    </row>
    <row r="843" ht="30.0" customHeight="1">
      <c r="A843" s="645">
        <v>830.0</v>
      </c>
      <c r="B843" s="646" t="str">
        <f>IF('基本情報入力シート'!C868="","",'基本情報入力シート'!C868)</f>
        <v/>
      </c>
      <c r="C843" s="40"/>
      <c r="D843" s="40"/>
      <c r="E843" s="40"/>
      <c r="F843" s="40"/>
      <c r="G843" s="40"/>
      <c r="H843" s="40"/>
      <c r="I843" s="56"/>
      <c r="J843" s="647" t="str">
        <f>IF('基本情報入力シート'!M868="","",'基本情報入力シート'!M868)</f>
        <v/>
      </c>
      <c r="K843" s="647" t="str">
        <f>IF('基本情報入力シート'!R868="","",'基本情報入力シート'!R868)</f>
        <v/>
      </c>
      <c r="L843" s="647" t="str">
        <f>IF('基本情報入力シート'!W868="","",'基本情報入力シート'!W868)</f>
        <v/>
      </c>
      <c r="M843" s="647" t="str">
        <f>IF('基本情報入力シート'!X868="","",'基本情報入力シート'!X868)</f>
        <v/>
      </c>
      <c r="N843" s="648" t="str">
        <f>IF('基本情報入力シート'!Y868="","",'基本情報入力シート'!Y868)</f>
        <v/>
      </c>
      <c r="O843" s="649"/>
      <c r="P843" s="650"/>
      <c r="Q843" s="651"/>
      <c r="R843" s="56"/>
      <c r="S843" s="652" t="str">
        <f>IFERROR(ROUNDDOWN(Q843*VLOOKUP(N843,'【参考】数式用'!$AR$2:$AW$50,MATCH(P843,'【参考】数式用'!$AT$4:$AW$4)+2,FALSE)*0.5, 0), "")</f>
        <v/>
      </c>
      <c r="T843" s="653"/>
      <c r="U843" s="654" t="str">
        <f>IFERROR(IF(AG843&lt;&gt;"",Q843*VLOOKUP(N843,'【参考】数式用'!$AG$2:$AL$50,MATCH(P843,'【参考】数式用'!$AI$4:$AL$4,0)+2,0), ""), "")</f>
        <v/>
      </c>
      <c r="V843" s="655"/>
      <c r="W843" s="656"/>
      <c r="X843" s="41"/>
      <c r="Y843" s="657"/>
      <c r="Z843" s="658"/>
      <c r="AA843" s="654" t="str">
        <f>IFERROR(IF(Y843="ー", "", ROUNDDOWN(Z843*VLOOKUP(N843,'【参考】数式用'!$AR$2:$AW$50,MATCH(Y843,'【参考】数式用'!$AT$4:$AW$4)+2,FALSE)*0.5, 0)), "")</f>
        <v/>
      </c>
      <c r="AB843" s="659"/>
      <c r="AC843" s="651" t="str">
        <f>IFERROR(IF(AG843&lt;&gt;"",Z843*VLOOKUP(N843,'【参考】数式用'!$AG$2:$AL$50,MATCH(Y843,'【参考】数式用'!$AI$4:$AL$4,0)+2,0), ""), "")</f>
        <v/>
      </c>
      <c r="AD843" s="56"/>
      <c r="AE843" s="660"/>
      <c r="AF843" s="661"/>
      <c r="AG843" s="618" t="str">
        <f>IFERROR(VLOOKUP(O843, '【参考】数式用'!$AY$5:$AY$13, 1, FALSE), "")</f>
        <v/>
      </c>
      <c r="AH843" s="619" t="str">
        <f>IFERROR(VLOOKUP(N843, '【参考】数式用'!$BA$2:$BB$50, 2, FALSE), "")</f>
        <v/>
      </c>
      <c r="AI843" s="620" t="str">
        <f t="shared" si="1"/>
        <v/>
      </c>
      <c r="AJ843" s="621" t="str">
        <f t="shared" si="2"/>
        <v/>
      </c>
      <c r="AK843" s="622"/>
      <c r="AL843" s="622"/>
      <c r="AM843" s="514"/>
      <c r="AN843" s="514"/>
      <c r="AO843" s="514"/>
      <c r="AP843" s="514"/>
      <c r="AQ843" s="514"/>
      <c r="AR843" s="514"/>
      <c r="AS843" s="514"/>
      <c r="AT843" s="514"/>
      <c r="AU843" s="2"/>
      <c r="AV843" s="2"/>
      <c r="AW843" s="2"/>
      <c r="AX843" s="2"/>
      <c r="AY843" s="2"/>
      <c r="AZ843" s="2"/>
    </row>
    <row r="844" ht="30.0" customHeight="1">
      <c r="A844" s="645">
        <v>831.0</v>
      </c>
      <c r="B844" s="646" t="str">
        <f>IF('基本情報入力シート'!C869="","",'基本情報入力シート'!C869)</f>
        <v/>
      </c>
      <c r="C844" s="40"/>
      <c r="D844" s="40"/>
      <c r="E844" s="40"/>
      <c r="F844" s="40"/>
      <c r="G844" s="40"/>
      <c r="H844" s="40"/>
      <c r="I844" s="56"/>
      <c r="J844" s="647" t="str">
        <f>IF('基本情報入力シート'!M869="","",'基本情報入力シート'!M869)</f>
        <v/>
      </c>
      <c r="K844" s="647" t="str">
        <f>IF('基本情報入力シート'!R869="","",'基本情報入力シート'!R869)</f>
        <v/>
      </c>
      <c r="L844" s="647" t="str">
        <f>IF('基本情報入力シート'!W869="","",'基本情報入力シート'!W869)</f>
        <v/>
      </c>
      <c r="M844" s="647" t="str">
        <f>IF('基本情報入力シート'!X869="","",'基本情報入力シート'!X869)</f>
        <v/>
      </c>
      <c r="N844" s="648" t="str">
        <f>IF('基本情報入力シート'!Y869="","",'基本情報入力シート'!Y869)</f>
        <v/>
      </c>
      <c r="O844" s="649"/>
      <c r="P844" s="650"/>
      <c r="Q844" s="651"/>
      <c r="R844" s="56"/>
      <c r="S844" s="652" t="str">
        <f>IFERROR(ROUNDDOWN(Q844*VLOOKUP(N844,'【参考】数式用'!$AR$2:$AW$50,MATCH(P844,'【参考】数式用'!$AT$4:$AW$4)+2,FALSE)*0.5, 0), "")</f>
        <v/>
      </c>
      <c r="T844" s="653"/>
      <c r="U844" s="654" t="str">
        <f>IFERROR(IF(AG844&lt;&gt;"",Q844*VLOOKUP(N844,'【参考】数式用'!$AG$2:$AL$50,MATCH(P844,'【参考】数式用'!$AI$4:$AL$4,0)+2,0), ""), "")</f>
        <v/>
      </c>
      <c r="V844" s="655"/>
      <c r="W844" s="656"/>
      <c r="X844" s="41"/>
      <c r="Y844" s="657"/>
      <c r="Z844" s="658"/>
      <c r="AA844" s="654" t="str">
        <f>IFERROR(IF(Y844="ー", "", ROUNDDOWN(Z844*VLOOKUP(N844,'【参考】数式用'!$AR$2:$AW$50,MATCH(Y844,'【参考】数式用'!$AT$4:$AW$4)+2,FALSE)*0.5, 0)), "")</f>
        <v/>
      </c>
      <c r="AB844" s="659"/>
      <c r="AC844" s="651" t="str">
        <f>IFERROR(IF(AG844&lt;&gt;"",Z844*VLOOKUP(N844,'【参考】数式用'!$AG$2:$AL$50,MATCH(Y844,'【参考】数式用'!$AI$4:$AL$4,0)+2,0), ""), "")</f>
        <v/>
      </c>
      <c r="AD844" s="56"/>
      <c r="AE844" s="660"/>
      <c r="AF844" s="661"/>
      <c r="AG844" s="618" t="str">
        <f>IFERROR(VLOOKUP(O844, '【参考】数式用'!$AY$5:$AY$13, 1, FALSE), "")</f>
        <v/>
      </c>
      <c r="AH844" s="619" t="str">
        <f>IFERROR(VLOOKUP(N844, '【参考】数式用'!$BA$2:$BB$50, 2, FALSE), "")</f>
        <v/>
      </c>
      <c r="AI844" s="620" t="str">
        <f t="shared" si="1"/>
        <v/>
      </c>
      <c r="AJ844" s="621" t="str">
        <f t="shared" si="2"/>
        <v/>
      </c>
      <c r="AK844" s="622"/>
      <c r="AL844" s="622"/>
      <c r="AM844" s="514"/>
      <c r="AN844" s="514"/>
      <c r="AO844" s="514"/>
      <c r="AP844" s="514"/>
      <c r="AQ844" s="514"/>
      <c r="AR844" s="514"/>
      <c r="AS844" s="514"/>
      <c r="AT844" s="514"/>
      <c r="AU844" s="2"/>
      <c r="AV844" s="2"/>
      <c r="AW844" s="2"/>
      <c r="AX844" s="2"/>
      <c r="AY844" s="2"/>
      <c r="AZ844" s="2"/>
    </row>
    <row r="845" ht="30.0" customHeight="1">
      <c r="A845" s="645">
        <v>832.0</v>
      </c>
      <c r="B845" s="646" t="str">
        <f>IF('基本情報入力シート'!C870="","",'基本情報入力シート'!C870)</f>
        <v/>
      </c>
      <c r="C845" s="40"/>
      <c r="D845" s="40"/>
      <c r="E845" s="40"/>
      <c r="F845" s="40"/>
      <c r="G845" s="40"/>
      <c r="H845" s="40"/>
      <c r="I845" s="56"/>
      <c r="J845" s="647" t="str">
        <f>IF('基本情報入力シート'!M870="","",'基本情報入力シート'!M870)</f>
        <v/>
      </c>
      <c r="K845" s="647" t="str">
        <f>IF('基本情報入力シート'!R870="","",'基本情報入力シート'!R870)</f>
        <v/>
      </c>
      <c r="L845" s="647" t="str">
        <f>IF('基本情報入力シート'!W870="","",'基本情報入力シート'!W870)</f>
        <v/>
      </c>
      <c r="M845" s="647" t="str">
        <f>IF('基本情報入力シート'!X870="","",'基本情報入力シート'!X870)</f>
        <v/>
      </c>
      <c r="N845" s="648" t="str">
        <f>IF('基本情報入力シート'!Y870="","",'基本情報入力シート'!Y870)</f>
        <v/>
      </c>
      <c r="O845" s="649"/>
      <c r="P845" s="650"/>
      <c r="Q845" s="651"/>
      <c r="R845" s="56"/>
      <c r="S845" s="652" t="str">
        <f>IFERROR(ROUNDDOWN(Q845*VLOOKUP(N845,'【参考】数式用'!$AR$2:$AW$50,MATCH(P845,'【参考】数式用'!$AT$4:$AW$4)+2,FALSE)*0.5, 0), "")</f>
        <v/>
      </c>
      <c r="T845" s="653"/>
      <c r="U845" s="654" t="str">
        <f>IFERROR(IF(AG845&lt;&gt;"",Q845*VLOOKUP(N845,'【参考】数式用'!$AG$2:$AL$50,MATCH(P845,'【参考】数式用'!$AI$4:$AL$4,0)+2,0), ""), "")</f>
        <v/>
      </c>
      <c r="V845" s="655"/>
      <c r="W845" s="656"/>
      <c r="X845" s="41"/>
      <c r="Y845" s="657"/>
      <c r="Z845" s="658"/>
      <c r="AA845" s="654" t="str">
        <f>IFERROR(IF(Y845="ー", "", ROUNDDOWN(Z845*VLOOKUP(N845,'【参考】数式用'!$AR$2:$AW$50,MATCH(Y845,'【参考】数式用'!$AT$4:$AW$4)+2,FALSE)*0.5, 0)), "")</f>
        <v/>
      </c>
      <c r="AB845" s="659"/>
      <c r="AC845" s="651" t="str">
        <f>IFERROR(IF(AG845&lt;&gt;"",Z845*VLOOKUP(N845,'【参考】数式用'!$AG$2:$AL$50,MATCH(Y845,'【参考】数式用'!$AI$4:$AL$4,0)+2,0), ""), "")</f>
        <v/>
      </c>
      <c r="AD845" s="56"/>
      <c r="AE845" s="660"/>
      <c r="AF845" s="661"/>
      <c r="AG845" s="618" t="str">
        <f>IFERROR(VLOOKUP(O845, '【参考】数式用'!$AY$5:$AY$13, 1, FALSE), "")</f>
        <v/>
      </c>
      <c r="AH845" s="619" t="str">
        <f>IFERROR(VLOOKUP(N845, '【参考】数式用'!$BA$2:$BB$50, 2, FALSE), "")</f>
        <v/>
      </c>
      <c r="AI845" s="620" t="str">
        <f t="shared" si="1"/>
        <v/>
      </c>
      <c r="AJ845" s="621" t="str">
        <f t="shared" si="2"/>
        <v/>
      </c>
      <c r="AK845" s="622"/>
      <c r="AL845" s="622"/>
      <c r="AM845" s="514"/>
      <c r="AN845" s="514"/>
      <c r="AO845" s="514"/>
      <c r="AP845" s="514"/>
      <c r="AQ845" s="514"/>
      <c r="AR845" s="514"/>
      <c r="AS845" s="514"/>
      <c r="AT845" s="514"/>
      <c r="AU845" s="2"/>
      <c r="AV845" s="2"/>
      <c r="AW845" s="2"/>
      <c r="AX845" s="2"/>
      <c r="AY845" s="2"/>
      <c r="AZ845" s="2"/>
    </row>
    <row r="846" ht="30.0" customHeight="1">
      <c r="A846" s="645">
        <v>833.0</v>
      </c>
      <c r="B846" s="646" t="str">
        <f>IF('基本情報入力シート'!C871="","",'基本情報入力シート'!C871)</f>
        <v/>
      </c>
      <c r="C846" s="40"/>
      <c r="D846" s="40"/>
      <c r="E846" s="40"/>
      <c r="F846" s="40"/>
      <c r="G846" s="40"/>
      <c r="H846" s="40"/>
      <c r="I846" s="56"/>
      <c r="J846" s="647" t="str">
        <f>IF('基本情報入力シート'!M871="","",'基本情報入力シート'!M871)</f>
        <v/>
      </c>
      <c r="K846" s="647" t="str">
        <f>IF('基本情報入力シート'!R871="","",'基本情報入力シート'!R871)</f>
        <v/>
      </c>
      <c r="L846" s="647" t="str">
        <f>IF('基本情報入力シート'!W871="","",'基本情報入力シート'!W871)</f>
        <v/>
      </c>
      <c r="M846" s="647" t="str">
        <f>IF('基本情報入力シート'!X871="","",'基本情報入力シート'!X871)</f>
        <v/>
      </c>
      <c r="N846" s="648" t="str">
        <f>IF('基本情報入力シート'!Y871="","",'基本情報入力シート'!Y871)</f>
        <v/>
      </c>
      <c r="O846" s="649"/>
      <c r="P846" s="650"/>
      <c r="Q846" s="651"/>
      <c r="R846" s="56"/>
      <c r="S846" s="652" t="str">
        <f>IFERROR(ROUNDDOWN(Q846*VLOOKUP(N846,'【参考】数式用'!$AR$2:$AW$50,MATCH(P846,'【参考】数式用'!$AT$4:$AW$4)+2,FALSE)*0.5, 0), "")</f>
        <v/>
      </c>
      <c r="T846" s="653"/>
      <c r="U846" s="654" t="str">
        <f>IFERROR(IF(AG846&lt;&gt;"",Q846*VLOOKUP(N846,'【参考】数式用'!$AG$2:$AL$50,MATCH(P846,'【参考】数式用'!$AI$4:$AL$4,0)+2,0), ""), "")</f>
        <v/>
      </c>
      <c r="V846" s="655"/>
      <c r="W846" s="656"/>
      <c r="X846" s="41"/>
      <c r="Y846" s="657"/>
      <c r="Z846" s="658"/>
      <c r="AA846" s="654" t="str">
        <f>IFERROR(IF(Y846="ー", "", ROUNDDOWN(Z846*VLOOKUP(N846,'【参考】数式用'!$AR$2:$AW$50,MATCH(Y846,'【参考】数式用'!$AT$4:$AW$4)+2,FALSE)*0.5, 0)), "")</f>
        <v/>
      </c>
      <c r="AB846" s="659"/>
      <c r="AC846" s="651" t="str">
        <f>IFERROR(IF(AG846&lt;&gt;"",Z846*VLOOKUP(N846,'【参考】数式用'!$AG$2:$AL$50,MATCH(Y846,'【参考】数式用'!$AI$4:$AL$4,0)+2,0), ""), "")</f>
        <v/>
      </c>
      <c r="AD846" s="56"/>
      <c r="AE846" s="660"/>
      <c r="AF846" s="661"/>
      <c r="AG846" s="618" t="str">
        <f>IFERROR(VLOOKUP(O846, '【参考】数式用'!$AY$5:$AY$13, 1, FALSE), "")</f>
        <v/>
      </c>
      <c r="AH846" s="619" t="str">
        <f>IFERROR(VLOOKUP(N846, '【参考】数式用'!$BA$2:$BB$50, 2, FALSE), "")</f>
        <v/>
      </c>
      <c r="AI846" s="620" t="str">
        <f t="shared" si="1"/>
        <v/>
      </c>
      <c r="AJ846" s="621" t="str">
        <f t="shared" si="2"/>
        <v/>
      </c>
      <c r="AK846" s="622"/>
      <c r="AL846" s="622"/>
      <c r="AM846" s="514"/>
      <c r="AN846" s="514"/>
      <c r="AO846" s="514"/>
      <c r="AP846" s="514"/>
      <c r="AQ846" s="514"/>
      <c r="AR846" s="514"/>
      <c r="AS846" s="514"/>
      <c r="AT846" s="514"/>
      <c r="AU846" s="2"/>
      <c r="AV846" s="2"/>
      <c r="AW846" s="2"/>
      <c r="AX846" s="2"/>
      <c r="AY846" s="2"/>
      <c r="AZ846" s="2"/>
    </row>
    <row r="847" ht="30.0" customHeight="1">
      <c r="A847" s="645">
        <v>834.0</v>
      </c>
      <c r="B847" s="646" t="str">
        <f>IF('基本情報入力シート'!C872="","",'基本情報入力シート'!C872)</f>
        <v/>
      </c>
      <c r="C847" s="40"/>
      <c r="D847" s="40"/>
      <c r="E847" s="40"/>
      <c r="F847" s="40"/>
      <c r="G847" s="40"/>
      <c r="H847" s="40"/>
      <c r="I847" s="56"/>
      <c r="J847" s="647" t="str">
        <f>IF('基本情報入力シート'!M872="","",'基本情報入力シート'!M872)</f>
        <v/>
      </c>
      <c r="K847" s="647" t="str">
        <f>IF('基本情報入力シート'!R872="","",'基本情報入力シート'!R872)</f>
        <v/>
      </c>
      <c r="L847" s="647" t="str">
        <f>IF('基本情報入力シート'!W872="","",'基本情報入力シート'!W872)</f>
        <v/>
      </c>
      <c r="M847" s="647" t="str">
        <f>IF('基本情報入力シート'!X872="","",'基本情報入力シート'!X872)</f>
        <v/>
      </c>
      <c r="N847" s="648" t="str">
        <f>IF('基本情報入力シート'!Y872="","",'基本情報入力シート'!Y872)</f>
        <v/>
      </c>
      <c r="O847" s="649"/>
      <c r="P847" s="650"/>
      <c r="Q847" s="651"/>
      <c r="R847" s="56"/>
      <c r="S847" s="652" t="str">
        <f>IFERROR(ROUNDDOWN(Q847*VLOOKUP(N847,'【参考】数式用'!$AR$2:$AW$50,MATCH(P847,'【参考】数式用'!$AT$4:$AW$4)+2,FALSE)*0.5, 0), "")</f>
        <v/>
      </c>
      <c r="T847" s="653"/>
      <c r="U847" s="654" t="str">
        <f>IFERROR(IF(AG847&lt;&gt;"",Q847*VLOOKUP(N847,'【参考】数式用'!$AG$2:$AL$50,MATCH(P847,'【参考】数式用'!$AI$4:$AL$4,0)+2,0), ""), "")</f>
        <v/>
      </c>
      <c r="V847" s="655"/>
      <c r="W847" s="656"/>
      <c r="X847" s="41"/>
      <c r="Y847" s="657"/>
      <c r="Z847" s="658"/>
      <c r="AA847" s="654" t="str">
        <f>IFERROR(IF(Y847="ー", "", ROUNDDOWN(Z847*VLOOKUP(N847,'【参考】数式用'!$AR$2:$AW$50,MATCH(Y847,'【参考】数式用'!$AT$4:$AW$4)+2,FALSE)*0.5, 0)), "")</f>
        <v/>
      </c>
      <c r="AB847" s="659"/>
      <c r="AC847" s="651" t="str">
        <f>IFERROR(IF(AG847&lt;&gt;"",Z847*VLOOKUP(N847,'【参考】数式用'!$AG$2:$AL$50,MATCH(Y847,'【参考】数式用'!$AI$4:$AL$4,0)+2,0), ""), "")</f>
        <v/>
      </c>
      <c r="AD847" s="56"/>
      <c r="AE847" s="660"/>
      <c r="AF847" s="661"/>
      <c r="AG847" s="618" t="str">
        <f>IFERROR(VLOOKUP(O847, '【参考】数式用'!$AY$5:$AY$13, 1, FALSE), "")</f>
        <v/>
      </c>
      <c r="AH847" s="619" t="str">
        <f>IFERROR(VLOOKUP(N847, '【参考】数式用'!$BA$2:$BB$50, 2, FALSE), "")</f>
        <v/>
      </c>
      <c r="AI847" s="620" t="str">
        <f t="shared" si="1"/>
        <v/>
      </c>
      <c r="AJ847" s="621" t="str">
        <f t="shared" si="2"/>
        <v/>
      </c>
      <c r="AK847" s="622"/>
      <c r="AL847" s="622"/>
      <c r="AM847" s="514"/>
      <c r="AN847" s="514"/>
      <c r="AO847" s="514"/>
      <c r="AP847" s="514"/>
      <c r="AQ847" s="514"/>
      <c r="AR847" s="514"/>
      <c r="AS847" s="514"/>
      <c r="AT847" s="514"/>
      <c r="AU847" s="2"/>
      <c r="AV847" s="2"/>
      <c r="AW847" s="2"/>
      <c r="AX847" s="2"/>
      <c r="AY847" s="2"/>
      <c r="AZ847" s="2"/>
    </row>
    <row r="848" ht="30.0" customHeight="1">
      <c r="A848" s="645">
        <v>835.0</v>
      </c>
      <c r="B848" s="646" t="str">
        <f>IF('基本情報入力シート'!C873="","",'基本情報入力シート'!C873)</f>
        <v/>
      </c>
      <c r="C848" s="40"/>
      <c r="D848" s="40"/>
      <c r="E848" s="40"/>
      <c r="F848" s="40"/>
      <c r="G848" s="40"/>
      <c r="H848" s="40"/>
      <c r="I848" s="56"/>
      <c r="J848" s="647" t="str">
        <f>IF('基本情報入力シート'!M873="","",'基本情報入力シート'!M873)</f>
        <v/>
      </c>
      <c r="K848" s="647" t="str">
        <f>IF('基本情報入力シート'!R873="","",'基本情報入力シート'!R873)</f>
        <v/>
      </c>
      <c r="L848" s="647" t="str">
        <f>IF('基本情報入力シート'!W873="","",'基本情報入力シート'!W873)</f>
        <v/>
      </c>
      <c r="M848" s="647" t="str">
        <f>IF('基本情報入力シート'!X873="","",'基本情報入力シート'!X873)</f>
        <v/>
      </c>
      <c r="N848" s="648" t="str">
        <f>IF('基本情報入力シート'!Y873="","",'基本情報入力シート'!Y873)</f>
        <v/>
      </c>
      <c r="O848" s="649"/>
      <c r="P848" s="650"/>
      <c r="Q848" s="651"/>
      <c r="R848" s="56"/>
      <c r="S848" s="652" t="str">
        <f>IFERROR(ROUNDDOWN(Q848*VLOOKUP(N848,'【参考】数式用'!$AR$2:$AW$50,MATCH(P848,'【参考】数式用'!$AT$4:$AW$4)+2,FALSE)*0.5, 0), "")</f>
        <v/>
      </c>
      <c r="T848" s="653"/>
      <c r="U848" s="654" t="str">
        <f>IFERROR(IF(AG848&lt;&gt;"",Q848*VLOOKUP(N848,'【参考】数式用'!$AG$2:$AL$50,MATCH(P848,'【参考】数式用'!$AI$4:$AL$4,0)+2,0), ""), "")</f>
        <v/>
      </c>
      <c r="V848" s="655"/>
      <c r="W848" s="656"/>
      <c r="X848" s="41"/>
      <c r="Y848" s="657"/>
      <c r="Z848" s="658"/>
      <c r="AA848" s="654" t="str">
        <f>IFERROR(IF(Y848="ー", "", ROUNDDOWN(Z848*VLOOKUP(N848,'【参考】数式用'!$AR$2:$AW$50,MATCH(Y848,'【参考】数式用'!$AT$4:$AW$4)+2,FALSE)*0.5, 0)), "")</f>
        <v/>
      </c>
      <c r="AB848" s="659"/>
      <c r="AC848" s="651" t="str">
        <f>IFERROR(IF(AG848&lt;&gt;"",Z848*VLOOKUP(N848,'【参考】数式用'!$AG$2:$AL$50,MATCH(Y848,'【参考】数式用'!$AI$4:$AL$4,0)+2,0), ""), "")</f>
        <v/>
      </c>
      <c r="AD848" s="56"/>
      <c r="AE848" s="660"/>
      <c r="AF848" s="661"/>
      <c r="AG848" s="618" t="str">
        <f>IFERROR(VLOOKUP(O848, '【参考】数式用'!$AY$5:$AY$13, 1, FALSE), "")</f>
        <v/>
      </c>
      <c r="AH848" s="619" t="str">
        <f>IFERROR(VLOOKUP(N848, '【参考】数式用'!$BA$2:$BB$50, 2, FALSE), "")</f>
        <v/>
      </c>
      <c r="AI848" s="620" t="str">
        <f t="shared" si="1"/>
        <v/>
      </c>
      <c r="AJ848" s="621" t="str">
        <f t="shared" si="2"/>
        <v/>
      </c>
      <c r="AK848" s="622"/>
      <c r="AL848" s="622"/>
      <c r="AM848" s="514"/>
      <c r="AN848" s="514"/>
      <c r="AO848" s="514"/>
      <c r="AP848" s="514"/>
      <c r="AQ848" s="514"/>
      <c r="AR848" s="514"/>
      <c r="AS848" s="514"/>
      <c r="AT848" s="514"/>
      <c r="AU848" s="2"/>
      <c r="AV848" s="2"/>
      <c r="AW848" s="2"/>
      <c r="AX848" s="2"/>
      <c r="AY848" s="2"/>
      <c r="AZ848" s="2"/>
    </row>
    <row r="849" ht="30.0" customHeight="1">
      <c r="A849" s="645">
        <v>836.0</v>
      </c>
      <c r="B849" s="646" t="str">
        <f>IF('基本情報入力シート'!C874="","",'基本情報入力シート'!C874)</f>
        <v/>
      </c>
      <c r="C849" s="40"/>
      <c r="D849" s="40"/>
      <c r="E849" s="40"/>
      <c r="F849" s="40"/>
      <c r="G849" s="40"/>
      <c r="H849" s="40"/>
      <c r="I849" s="56"/>
      <c r="J849" s="647" t="str">
        <f>IF('基本情報入力シート'!M874="","",'基本情報入力シート'!M874)</f>
        <v/>
      </c>
      <c r="K849" s="647" t="str">
        <f>IF('基本情報入力シート'!R874="","",'基本情報入力シート'!R874)</f>
        <v/>
      </c>
      <c r="L849" s="647" t="str">
        <f>IF('基本情報入力シート'!W874="","",'基本情報入力シート'!W874)</f>
        <v/>
      </c>
      <c r="M849" s="647" t="str">
        <f>IF('基本情報入力シート'!X874="","",'基本情報入力シート'!X874)</f>
        <v/>
      </c>
      <c r="N849" s="648" t="str">
        <f>IF('基本情報入力シート'!Y874="","",'基本情報入力シート'!Y874)</f>
        <v/>
      </c>
      <c r="O849" s="649"/>
      <c r="P849" s="650"/>
      <c r="Q849" s="651"/>
      <c r="R849" s="56"/>
      <c r="S849" s="652" t="str">
        <f>IFERROR(ROUNDDOWN(Q849*VLOOKUP(N849,'【参考】数式用'!$AR$2:$AW$50,MATCH(P849,'【参考】数式用'!$AT$4:$AW$4)+2,FALSE)*0.5, 0), "")</f>
        <v/>
      </c>
      <c r="T849" s="653"/>
      <c r="U849" s="654" t="str">
        <f>IFERROR(IF(AG849&lt;&gt;"",Q849*VLOOKUP(N849,'【参考】数式用'!$AG$2:$AL$50,MATCH(P849,'【参考】数式用'!$AI$4:$AL$4,0)+2,0), ""), "")</f>
        <v/>
      </c>
      <c r="V849" s="655"/>
      <c r="W849" s="656"/>
      <c r="X849" s="41"/>
      <c r="Y849" s="657"/>
      <c r="Z849" s="658"/>
      <c r="AA849" s="654" t="str">
        <f>IFERROR(IF(Y849="ー", "", ROUNDDOWN(Z849*VLOOKUP(N849,'【参考】数式用'!$AR$2:$AW$50,MATCH(Y849,'【参考】数式用'!$AT$4:$AW$4)+2,FALSE)*0.5, 0)), "")</f>
        <v/>
      </c>
      <c r="AB849" s="659"/>
      <c r="AC849" s="651" t="str">
        <f>IFERROR(IF(AG849&lt;&gt;"",Z849*VLOOKUP(N849,'【参考】数式用'!$AG$2:$AL$50,MATCH(Y849,'【参考】数式用'!$AI$4:$AL$4,0)+2,0), ""), "")</f>
        <v/>
      </c>
      <c r="AD849" s="56"/>
      <c r="AE849" s="660"/>
      <c r="AF849" s="661"/>
      <c r="AG849" s="618" t="str">
        <f>IFERROR(VLOOKUP(O849, '【参考】数式用'!$AY$5:$AY$13, 1, FALSE), "")</f>
        <v/>
      </c>
      <c r="AH849" s="619" t="str">
        <f>IFERROR(VLOOKUP(N849, '【参考】数式用'!$BA$2:$BB$50, 2, FALSE), "")</f>
        <v/>
      </c>
      <c r="AI849" s="620" t="str">
        <f t="shared" si="1"/>
        <v/>
      </c>
      <c r="AJ849" s="621" t="str">
        <f t="shared" si="2"/>
        <v/>
      </c>
      <c r="AK849" s="622"/>
      <c r="AL849" s="622"/>
      <c r="AM849" s="514"/>
      <c r="AN849" s="514"/>
      <c r="AO849" s="514"/>
      <c r="AP849" s="514"/>
      <c r="AQ849" s="514"/>
      <c r="AR849" s="514"/>
      <c r="AS849" s="514"/>
      <c r="AT849" s="514"/>
      <c r="AU849" s="2"/>
      <c r="AV849" s="2"/>
      <c r="AW849" s="2"/>
      <c r="AX849" s="2"/>
      <c r="AY849" s="2"/>
      <c r="AZ849" s="2"/>
    </row>
    <row r="850" ht="30.0" customHeight="1">
      <c r="A850" s="645">
        <v>837.0</v>
      </c>
      <c r="B850" s="646" t="str">
        <f>IF('基本情報入力シート'!C875="","",'基本情報入力シート'!C875)</f>
        <v/>
      </c>
      <c r="C850" s="40"/>
      <c r="D850" s="40"/>
      <c r="E850" s="40"/>
      <c r="F850" s="40"/>
      <c r="G850" s="40"/>
      <c r="H850" s="40"/>
      <c r="I850" s="56"/>
      <c r="J850" s="647" t="str">
        <f>IF('基本情報入力シート'!M875="","",'基本情報入力シート'!M875)</f>
        <v/>
      </c>
      <c r="K850" s="647" t="str">
        <f>IF('基本情報入力シート'!R875="","",'基本情報入力シート'!R875)</f>
        <v/>
      </c>
      <c r="L850" s="647" t="str">
        <f>IF('基本情報入力シート'!W875="","",'基本情報入力シート'!W875)</f>
        <v/>
      </c>
      <c r="M850" s="647" t="str">
        <f>IF('基本情報入力シート'!X875="","",'基本情報入力シート'!X875)</f>
        <v/>
      </c>
      <c r="N850" s="648" t="str">
        <f>IF('基本情報入力シート'!Y875="","",'基本情報入力シート'!Y875)</f>
        <v/>
      </c>
      <c r="O850" s="649"/>
      <c r="P850" s="650"/>
      <c r="Q850" s="651"/>
      <c r="R850" s="56"/>
      <c r="S850" s="652" t="str">
        <f>IFERROR(ROUNDDOWN(Q850*VLOOKUP(N850,'【参考】数式用'!$AR$2:$AW$50,MATCH(P850,'【参考】数式用'!$AT$4:$AW$4)+2,FALSE)*0.5, 0), "")</f>
        <v/>
      </c>
      <c r="T850" s="653"/>
      <c r="U850" s="654" t="str">
        <f>IFERROR(IF(AG850&lt;&gt;"",Q850*VLOOKUP(N850,'【参考】数式用'!$AG$2:$AL$50,MATCH(P850,'【参考】数式用'!$AI$4:$AL$4,0)+2,0), ""), "")</f>
        <v/>
      </c>
      <c r="V850" s="655"/>
      <c r="W850" s="656"/>
      <c r="X850" s="41"/>
      <c r="Y850" s="657"/>
      <c r="Z850" s="658"/>
      <c r="AA850" s="654" t="str">
        <f>IFERROR(IF(Y850="ー", "", ROUNDDOWN(Z850*VLOOKUP(N850,'【参考】数式用'!$AR$2:$AW$50,MATCH(Y850,'【参考】数式用'!$AT$4:$AW$4)+2,FALSE)*0.5, 0)), "")</f>
        <v/>
      </c>
      <c r="AB850" s="659"/>
      <c r="AC850" s="651" t="str">
        <f>IFERROR(IF(AG850&lt;&gt;"",Z850*VLOOKUP(N850,'【参考】数式用'!$AG$2:$AL$50,MATCH(Y850,'【参考】数式用'!$AI$4:$AL$4,0)+2,0), ""), "")</f>
        <v/>
      </c>
      <c r="AD850" s="56"/>
      <c r="AE850" s="660"/>
      <c r="AF850" s="661"/>
      <c r="AG850" s="618" t="str">
        <f>IFERROR(VLOOKUP(O850, '【参考】数式用'!$AY$5:$AY$13, 1, FALSE), "")</f>
        <v/>
      </c>
      <c r="AH850" s="619" t="str">
        <f>IFERROR(VLOOKUP(N850, '【参考】数式用'!$BA$2:$BB$50, 2, FALSE), "")</f>
        <v/>
      </c>
      <c r="AI850" s="620" t="str">
        <f t="shared" si="1"/>
        <v/>
      </c>
      <c r="AJ850" s="621" t="str">
        <f t="shared" si="2"/>
        <v/>
      </c>
      <c r="AK850" s="622"/>
      <c r="AL850" s="622"/>
      <c r="AM850" s="514"/>
      <c r="AN850" s="514"/>
      <c r="AO850" s="514"/>
      <c r="AP850" s="514"/>
      <c r="AQ850" s="514"/>
      <c r="AR850" s="514"/>
      <c r="AS850" s="514"/>
      <c r="AT850" s="514"/>
      <c r="AU850" s="2"/>
      <c r="AV850" s="2"/>
      <c r="AW850" s="2"/>
      <c r="AX850" s="2"/>
      <c r="AY850" s="2"/>
      <c r="AZ850" s="2"/>
    </row>
    <row r="851" ht="30.0" customHeight="1">
      <c r="A851" s="645">
        <v>838.0</v>
      </c>
      <c r="B851" s="646" t="str">
        <f>IF('基本情報入力シート'!C876="","",'基本情報入力シート'!C876)</f>
        <v/>
      </c>
      <c r="C851" s="40"/>
      <c r="D851" s="40"/>
      <c r="E851" s="40"/>
      <c r="F851" s="40"/>
      <c r="G851" s="40"/>
      <c r="H851" s="40"/>
      <c r="I851" s="56"/>
      <c r="J851" s="647" t="str">
        <f>IF('基本情報入力シート'!M876="","",'基本情報入力シート'!M876)</f>
        <v/>
      </c>
      <c r="K851" s="647" t="str">
        <f>IF('基本情報入力シート'!R876="","",'基本情報入力シート'!R876)</f>
        <v/>
      </c>
      <c r="L851" s="647" t="str">
        <f>IF('基本情報入力シート'!W876="","",'基本情報入力シート'!W876)</f>
        <v/>
      </c>
      <c r="M851" s="647" t="str">
        <f>IF('基本情報入力シート'!X876="","",'基本情報入力シート'!X876)</f>
        <v/>
      </c>
      <c r="N851" s="648" t="str">
        <f>IF('基本情報入力シート'!Y876="","",'基本情報入力シート'!Y876)</f>
        <v/>
      </c>
      <c r="O851" s="649"/>
      <c r="P851" s="650"/>
      <c r="Q851" s="651"/>
      <c r="R851" s="56"/>
      <c r="S851" s="652" t="str">
        <f>IFERROR(ROUNDDOWN(Q851*VLOOKUP(N851,'【参考】数式用'!$AR$2:$AW$50,MATCH(P851,'【参考】数式用'!$AT$4:$AW$4)+2,FALSE)*0.5, 0), "")</f>
        <v/>
      </c>
      <c r="T851" s="653"/>
      <c r="U851" s="654" t="str">
        <f>IFERROR(IF(AG851&lt;&gt;"",Q851*VLOOKUP(N851,'【参考】数式用'!$AG$2:$AL$50,MATCH(P851,'【参考】数式用'!$AI$4:$AL$4,0)+2,0), ""), "")</f>
        <v/>
      </c>
      <c r="V851" s="655"/>
      <c r="W851" s="656"/>
      <c r="X851" s="41"/>
      <c r="Y851" s="657"/>
      <c r="Z851" s="658"/>
      <c r="AA851" s="654" t="str">
        <f>IFERROR(IF(Y851="ー", "", ROUNDDOWN(Z851*VLOOKUP(N851,'【参考】数式用'!$AR$2:$AW$50,MATCH(Y851,'【参考】数式用'!$AT$4:$AW$4)+2,FALSE)*0.5, 0)), "")</f>
        <v/>
      </c>
      <c r="AB851" s="659"/>
      <c r="AC851" s="651" t="str">
        <f>IFERROR(IF(AG851&lt;&gt;"",Z851*VLOOKUP(N851,'【参考】数式用'!$AG$2:$AL$50,MATCH(Y851,'【参考】数式用'!$AI$4:$AL$4,0)+2,0), ""), "")</f>
        <v/>
      </c>
      <c r="AD851" s="56"/>
      <c r="AE851" s="660"/>
      <c r="AF851" s="661"/>
      <c r="AG851" s="618" t="str">
        <f>IFERROR(VLOOKUP(O851, '【参考】数式用'!$AY$5:$AY$13, 1, FALSE), "")</f>
        <v/>
      </c>
      <c r="AH851" s="619" t="str">
        <f>IFERROR(VLOOKUP(N851, '【参考】数式用'!$BA$2:$BB$50, 2, FALSE), "")</f>
        <v/>
      </c>
      <c r="AI851" s="620" t="str">
        <f t="shared" si="1"/>
        <v/>
      </c>
      <c r="AJ851" s="621" t="str">
        <f t="shared" si="2"/>
        <v/>
      </c>
      <c r="AK851" s="622"/>
      <c r="AL851" s="622"/>
      <c r="AM851" s="514"/>
      <c r="AN851" s="514"/>
      <c r="AO851" s="514"/>
      <c r="AP851" s="514"/>
      <c r="AQ851" s="514"/>
      <c r="AR851" s="514"/>
      <c r="AS851" s="514"/>
      <c r="AT851" s="514"/>
      <c r="AU851" s="2"/>
      <c r="AV851" s="2"/>
      <c r="AW851" s="2"/>
      <c r="AX851" s="2"/>
      <c r="AY851" s="2"/>
      <c r="AZ851" s="2"/>
    </row>
    <row r="852" ht="30.0" customHeight="1">
      <c r="A852" s="645">
        <v>839.0</v>
      </c>
      <c r="B852" s="646" t="str">
        <f>IF('基本情報入力シート'!C877="","",'基本情報入力シート'!C877)</f>
        <v/>
      </c>
      <c r="C852" s="40"/>
      <c r="D852" s="40"/>
      <c r="E852" s="40"/>
      <c r="F852" s="40"/>
      <c r="G852" s="40"/>
      <c r="H852" s="40"/>
      <c r="I852" s="56"/>
      <c r="J852" s="647" t="str">
        <f>IF('基本情報入力シート'!M877="","",'基本情報入力シート'!M877)</f>
        <v/>
      </c>
      <c r="K852" s="647" t="str">
        <f>IF('基本情報入力シート'!R877="","",'基本情報入力シート'!R877)</f>
        <v/>
      </c>
      <c r="L852" s="647" t="str">
        <f>IF('基本情報入力シート'!W877="","",'基本情報入力シート'!W877)</f>
        <v/>
      </c>
      <c r="M852" s="647" t="str">
        <f>IF('基本情報入力シート'!X877="","",'基本情報入力シート'!X877)</f>
        <v/>
      </c>
      <c r="N852" s="648" t="str">
        <f>IF('基本情報入力シート'!Y877="","",'基本情報入力シート'!Y877)</f>
        <v/>
      </c>
      <c r="O852" s="649"/>
      <c r="P852" s="650"/>
      <c r="Q852" s="651"/>
      <c r="R852" s="56"/>
      <c r="S852" s="652" t="str">
        <f>IFERROR(ROUNDDOWN(Q852*VLOOKUP(N852,'【参考】数式用'!$AR$2:$AW$50,MATCH(P852,'【参考】数式用'!$AT$4:$AW$4)+2,FALSE)*0.5, 0), "")</f>
        <v/>
      </c>
      <c r="T852" s="653"/>
      <c r="U852" s="654" t="str">
        <f>IFERROR(IF(AG852&lt;&gt;"",Q852*VLOOKUP(N852,'【参考】数式用'!$AG$2:$AL$50,MATCH(P852,'【参考】数式用'!$AI$4:$AL$4,0)+2,0), ""), "")</f>
        <v/>
      </c>
      <c r="V852" s="655"/>
      <c r="W852" s="656"/>
      <c r="X852" s="41"/>
      <c r="Y852" s="657"/>
      <c r="Z852" s="658"/>
      <c r="AA852" s="654" t="str">
        <f>IFERROR(IF(Y852="ー", "", ROUNDDOWN(Z852*VLOOKUP(N852,'【参考】数式用'!$AR$2:$AW$50,MATCH(Y852,'【参考】数式用'!$AT$4:$AW$4)+2,FALSE)*0.5, 0)), "")</f>
        <v/>
      </c>
      <c r="AB852" s="659"/>
      <c r="AC852" s="651" t="str">
        <f>IFERROR(IF(AG852&lt;&gt;"",Z852*VLOOKUP(N852,'【参考】数式用'!$AG$2:$AL$50,MATCH(Y852,'【参考】数式用'!$AI$4:$AL$4,0)+2,0), ""), "")</f>
        <v/>
      </c>
      <c r="AD852" s="56"/>
      <c r="AE852" s="660"/>
      <c r="AF852" s="661"/>
      <c r="AG852" s="618" t="str">
        <f>IFERROR(VLOOKUP(O852, '【参考】数式用'!$AY$5:$AY$13, 1, FALSE), "")</f>
        <v/>
      </c>
      <c r="AH852" s="619" t="str">
        <f>IFERROR(VLOOKUP(N852, '【参考】数式用'!$BA$2:$BB$50, 2, FALSE), "")</f>
        <v/>
      </c>
      <c r="AI852" s="620" t="str">
        <f t="shared" si="1"/>
        <v/>
      </c>
      <c r="AJ852" s="621" t="str">
        <f t="shared" si="2"/>
        <v/>
      </c>
      <c r="AK852" s="622"/>
      <c r="AL852" s="622"/>
      <c r="AM852" s="514"/>
      <c r="AN852" s="514"/>
      <c r="AO852" s="514"/>
      <c r="AP852" s="514"/>
      <c r="AQ852" s="514"/>
      <c r="AR852" s="514"/>
      <c r="AS852" s="514"/>
      <c r="AT852" s="514"/>
      <c r="AU852" s="2"/>
      <c r="AV852" s="2"/>
      <c r="AW852" s="2"/>
      <c r="AX852" s="2"/>
      <c r="AY852" s="2"/>
      <c r="AZ852" s="2"/>
    </row>
    <row r="853" ht="30.0" customHeight="1">
      <c r="A853" s="645">
        <v>840.0</v>
      </c>
      <c r="B853" s="646" t="str">
        <f>IF('基本情報入力シート'!C878="","",'基本情報入力シート'!C878)</f>
        <v/>
      </c>
      <c r="C853" s="40"/>
      <c r="D853" s="40"/>
      <c r="E853" s="40"/>
      <c r="F853" s="40"/>
      <c r="G853" s="40"/>
      <c r="H853" s="40"/>
      <c r="I853" s="56"/>
      <c r="J853" s="647" t="str">
        <f>IF('基本情報入力シート'!M878="","",'基本情報入力シート'!M878)</f>
        <v/>
      </c>
      <c r="K853" s="647" t="str">
        <f>IF('基本情報入力シート'!R878="","",'基本情報入力シート'!R878)</f>
        <v/>
      </c>
      <c r="L853" s="647" t="str">
        <f>IF('基本情報入力シート'!W878="","",'基本情報入力シート'!W878)</f>
        <v/>
      </c>
      <c r="M853" s="647" t="str">
        <f>IF('基本情報入力シート'!X878="","",'基本情報入力シート'!X878)</f>
        <v/>
      </c>
      <c r="N853" s="648" t="str">
        <f>IF('基本情報入力シート'!Y878="","",'基本情報入力シート'!Y878)</f>
        <v/>
      </c>
      <c r="O853" s="649"/>
      <c r="P853" s="650"/>
      <c r="Q853" s="651"/>
      <c r="R853" s="56"/>
      <c r="S853" s="652" t="str">
        <f>IFERROR(ROUNDDOWN(Q853*VLOOKUP(N853,'【参考】数式用'!$AR$2:$AW$50,MATCH(P853,'【参考】数式用'!$AT$4:$AW$4)+2,FALSE)*0.5, 0), "")</f>
        <v/>
      </c>
      <c r="T853" s="653"/>
      <c r="U853" s="654" t="str">
        <f>IFERROR(IF(AG853&lt;&gt;"",Q853*VLOOKUP(N853,'【参考】数式用'!$AG$2:$AL$50,MATCH(P853,'【参考】数式用'!$AI$4:$AL$4,0)+2,0), ""), "")</f>
        <v/>
      </c>
      <c r="V853" s="655"/>
      <c r="W853" s="656"/>
      <c r="X853" s="41"/>
      <c r="Y853" s="657"/>
      <c r="Z853" s="658"/>
      <c r="AA853" s="654" t="str">
        <f>IFERROR(IF(Y853="ー", "", ROUNDDOWN(Z853*VLOOKUP(N853,'【参考】数式用'!$AR$2:$AW$50,MATCH(Y853,'【参考】数式用'!$AT$4:$AW$4)+2,FALSE)*0.5, 0)), "")</f>
        <v/>
      </c>
      <c r="AB853" s="659"/>
      <c r="AC853" s="651" t="str">
        <f>IFERROR(IF(AG853&lt;&gt;"",Z853*VLOOKUP(N853,'【参考】数式用'!$AG$2:$AL$50,MATCH(Y853,'【参考】数式用'!$AI$4:$AL$4,0)+2,0), ""), "")</f>
        <v/>
      </c>
      <c r="AD853" s="56"/>
      <c r="AE853" s="660"/>
      <c r="AF853" s="661"/>
      <c r="AG853" s="618" t="str">
        <f>IFERROR(VLOOKUP(O853, '【参考】数式用'!$AY$5:$AY$13, 1, FALSE), "")</f>
        <v/>
      </c>
      <c r="AH853" s="619" t="str">
        <f>IFERROR(VLOOKUP(N853, '【参考】数式用'!$BA$2:$BB$50, 2, FALSE), "")</f>
        <v/>
      </c>
      <c r="AI853" s="620" t="str">
        <f t="shared" si="1"/>
        <v/>
      </c>
      <c r="AJ853" s="621" t="str">
        <f t="shared" si="2"/>
        <v/>
      </c>
      <c r="AK853" s="622"/>
      <c r="AL853" s="622"/>
      <c r="AM853" s="514"/>
      <c r="AN853" s="514"/>
      <c r="AO853" s="514"/>
      <c r="AP853" s="514"/>
      <c r="AQ853" s="514"/>
      <c r="AR853" s="514"/>
      <c r="AS853" s="514"/>
      <c r="AT853" s="514"/>
      <c r="AU853" s="2"/>
      <c r="AV853" s="2"/>
      <c r="AW853" s="2"/>
      <c r="AX853" s="2"/>
      <c r="AY853" s="2"/>
      <c r="AZ853" s="2"/>
    </row>
    <row r="854" ht="30.0" customHeight="1">
      <c r="A854" s="645">
        <v>841.0</v>
      </c>
      <c r="B854" s="646" t="str">
        <f>IF('基本情報入力シート'!C879="","",'基本情報入力シート'!C879)</f>
        <v/>
      </c>
      <c r="C854" s="40"/>
      <c r="D854" s="40"/>
      <c r="E854" s="40"/>
      <c r="F854" s="40"/>
      <c r="G854" s="40"/>
      <c r="H854" s="40"/>
      <c r="I854" s="56"/>
      <c r="J854" s="647" t="str">
        <f>IF('基本情報入力シート'!M879="","",'基本情報入力シート'!M879)</f>
        <v/>
      </c>
      <c r="K854" s="647" t="str">
        <f>IF('基本情報入力シート'!R879="","",'基本情報入力シート'!R879)</f>
        <v/>
      </c>
      <c r="L854" s="647" t="str">
        <f>IF('基本情報入力シート'!W879="","",'基本情報入力シート'!W879)</f>
        <v/>
      </c>
      <c r="M854" s="647" t="str">
        <f>IF('基本情報入力シート'!X879="","",'基本情報入力シート'!X879)</f>
        <v/>
      </c>
      <c r="N854" s="648" t="str">
        <f>IF('基本情報入力シート'!Y879="","",'基本情報入力シート'!Y879)</f>
        <v/>
      </c>
      <c r="O854" s="649"/>
      <c r="P854" s="650"/>
      <c r="Q854" s="651"/>
      <c r="R854" s="56"/>
      <c r="S854" s="652" t="str">
        <f>IFERROR(ROUNDDOWN(Q854*VLOOKUP(N854,'【参考】数式用'!$AR$2:$AW$50,MATCH(P854,'【参考】数式用'!$AT$4:$AW$4)+2,FALSE)*0.5, 0), "")</f>
        <v/>
      </c>
      <c r="T854" s="653"/>
      <c r="U854" s="654" t="str">
        <f>IFERROR(IF(AG854&lt;&gt;"",Q854*VLOOKUP(N854,'【参考】数式用'!$AG$2:$AL$50,MATCH(P854,'【参考】数式用'!$AI$4:$AL$4,0)+2,0), ""), "")</f>
        <v/>
      </c>
      <c r="V854" s="655"/>
      <c r="W854" s="656"/>
      <c r="X854" s="41"/>
      <c r="Y854" s="657"/>
      <c r="Z854" s="658"/>
      <c r="AA854" s="654" t="str">
        <f>IFERROR(IF(Y854="ー", "", ROUNDDOWN(Z854*VLOOKUP(N854,'【参考】数式用'!$AR$2:$AW$50,MATCH(Y854,'【参考】数式用'!$AT$4:$AW$4)+2,FALSE)*0.5, 0)), "")</f>
        <v/>
      </c>
      <c r="AB854" s="659"/>
      <c r="AC854" s="651" t="str">
        <f>IFERROR(IF(AG854&lt;&gt;"",Z854*VLOOKUP(N854,'【参考】数式用'!$AG$2:$AL$50,MATCH(Y854,'【参考】数式用'!$AI$4:$AL$4,0)+2,0), ""), "")</f>
        <v/>
      </c>
      <c r="AD854" s="56"/>
      <c r="AE854" s="660"/>
      <c r="AF854" s="661"/>
      <c r="AG854" s="618" t="str">
        <f>IFERROR(VLOOKUP(O854, '【参考】数式用'!$AY$5:$AY$13, 1, FALSE), "")</f>
        <v/>
      </c>
      <c r="AH854" s="619" t="str">
        <f>IFERROR(VLOOKUP(N854, '【参考】数式用'!$BA$2:$BB$50, 2, FALSE), "")</f>
        <v/>
      </c>
      <c r="AI854" s="620" t="str">
        <f t="shared" si="1"/>
        <v/>
      </c>
      <c r="AJ854" s="621" t="str">
        <f t="shared" si="2"/>
        <v/>
      </c>
      <c r="AK854" s="622"/>
      <c r="AL854" s="622"/>
      <c r="AM854" s="514"/>
      <c r="AN854" s="514"/>
      <c r="AO854" s="514"/>
      <c r="AP854" s="514"/>
      <c r="AQ854" s="514"/>
      <c r="AR854" s="514"/>
      <c r="AS854" s="514"/>
      <c r="AT854" s="514"/>
      <c r="AU854" s="2"/>
      <c r="AV854" s="2"/>
      <c r="AW854" s="2"/>
      <c r="AX854" s="2"/>
      <c r="AY854" s="2"/>
      <c r="AZ854" s="2"/>
    </row>
    <row r="855" ht="30.0" customHeight="1">
      <c r="A855" s="645">
        <v>842.0</v>
      </c>
      <c r="B855" s="646" t="str">
        <f>IF('基本情報入力シート'!C880="","",'基本情報入力シート'!C880)</f>
        <v/>
      </c>
      <c r="C855" s="40"/>
      <c r="D855" s="40"/>
      <c r="E855" s="40"/>
      <c r="F855" s="40"/>
      <c r="G855" s="40"/>
      <c r="H855" s="40"/>
      <c r="I855" s="56"/>
      <c r="J855" s="647" t="str">
        <f>IF('基本情報入力シート'!M880="","",'基本情報入力シート'!M880)</f>
        <v/>
      </c>
      <c r="K855" s="647" t="str">
        <f>IF('基本情報入力シート'!R880="","",'基本情報入力シート'!R880)</f>
        <v/>
      </c>
      <c r="L855" s="647" t="str">
        <f>IF('基本情報入力シート'!W880="","",'基本情報入力シート'!W880)</f>
        <v/>
      </c>
      <c r="M855" s="647" t="str">
        <f>IF('基本情報入力シート'!X880="","",'基本情報入力シート'!X880)</f>
        <v/>
      </c>
      <c r="N855" s="648" t="str">
        <f>IF('基本情報入力シート'!Y880="","",'基本情報入力シート'!Y880)</f>
        <v/>
      </c>
      <c r="O855" s="649"/>
      <c r="P855" s="650"/>
      <c r="Q855" s="651"/>
      <c r="R855" s="56"/>
      <c r="S855" s="652" t="str">
        <f>IFERROR(ROUNDDOWN(Q855*VLOOKUP(N855,'【参考】数式用'!$AR$2:$AW$50,MATCH(P855,'【参考】数式用'!$AT$4:$AW$4)+2,FALSE)*0.5, 0), "")</f>
        <v/>
      </c>
      <c r="T855" s="653"/>
      <c r="U855" s="654" t="str">
        <f>IFERROR(IF(AG855&lt;&gt;"",Q855*VLOOKUP(N855,'【参考】数式用'!$AG$2:$AL$50,MATCH(P855,'【参考】数式用'!$AI$4:$AL$4,0)+2,0), ""), "")</f>
        <v/>
      </c>
      <c r="V855" s="655"/>
      <c r="W855" s="656"/>
      <c r="X855" s="41"/>
      <c r="Y855" s="657"/>
      <c r="Z855" s="658"/>
      <c r="AA855" s="654" t="str">
        <f>IFERROR(IF(Y855="ー", "", ROUNDDOWN(Z855*VLOOKUP(N855,'【参考】数式用'!$AR$2:$AW$50,MATCH(Y855,'【参考】数式用'!$AT$4:$AW$4)+2,FALSE)*0.5, 0)), "")</f>
        <v/>
      </c>
      <c r="AB855" s="659"/>
      <c r="AC855" s="651" t="str">
        <f>IFERROR(IF(AG855&lt;&gt;"",Z855*VLOOKUP(N855,'【参考】数式用'!$AG$2:$AL$50,MATCH(Y855,'【参考】数式用'!$AI$4:$AL$4,0)+2,0), ""), "")</f>
        <v/>
      </c>
      <c r="AD855" s="56"/>
      <c r="AE855" s="660"/>
      <c r="AF855" s="661"/>
      <c r="AG855" s="618" t="str">
        <f>IFERROR(VLOOKUP(O855, '【参考】数式用'!$AY$5:$AY$13, 1, FALSE), "")</f>
        <v/>
      </c>
      <c r="AH855" s="619" t="str">
        <f>IFERROR(VLOOKUP(N855, '【参考】数式用'!$BA$2:$BB$50, 2, FALSE), "")</f>
        <v/>
      </c>
      <c r="AI855" s="620" t="str">
        <f t="shared" si="1"/>
        <v/>
      </c>
      <c r="AJ855" s="621" t="str">
        <f t="shared" si="2"/>
        <v/>
      </c>
      <c r="AK855" s="622"/>
      <c r="AL855" s="622"/>
      <c r="AM855" s="514"/>
      <c r="AN855" s="514"/>
      <c r="AO855" s="514"/>
      <c r="AP855" s="514"/>
      <c r="AQ855" s="514"/>
      <c r="AR855" s="514"/>
      <c r="AS855" s="514"/>
      <c r="AT855" s="514"/>
      <c r="AU855" s="2"/>
      <c r="AV855" s="2"/>
      <c r="AW855" s="2"/>
      <c r="AX855" s="2"/>
      <c r="AY855" s="2"/>
      <c r="AZ855" s="2"/>
    </row>
    <row r="856" ht="30.0" customHeight="1">
      <c r="A856" s="645">
        <v>843.0</v>
      </c>
      <c r="B856" s="646" t="str">
        <f>IF('基本情報入力シート'!C881="","",'基本情報入力シート'!C881)</f>
        <v/>
      </c>
      <c r="C856" s="40"/>
      <c r="D856" s="40"/>
      <c r="E856" s="40"/>
      <c r="F856" s="40"/>
      <c r="G856" s="40"/>
      <c r="H856" s="40"/>
      <c r="I856" s="56"/>
      <c r="J856" s="647" t="str">
        <f>IF('基本情報入力シート'!M881="","",'基本情報入力シート'!M881)</f>
        <v/>
      </c>
      <c r="K856" s="647" t="str">
        <f>IF('基本情報入力シート'!R881="","",'基本情報入力シート'!R881)</f>
        <v/>
      </c>
      <c r="L856" s="647" t="str">
        <f>IF('基本情報入力シート'!W881="","",'基本情報入力シート'!W881)</f>
        <v/>
      </c>
      <c r="M856" s="647" t="str">
        <f>IF('基本情報入力シート'!X881="","",'基本情報入力シート'!X881)</f>
        <v/>
      </c>
      <c r="N856" s="648" t="str">
        <f>IF('基本情報入力シート'!Y881="","",'基本情報入力シート'!Y881)</f>
        <v/>
      </c>
      <c r="O856" s="649"/>
      <c r="P856" s="650"/>
      <c r="Q856" s="651"/>
      <c r="R856" s="56"/>
      <c r="S856" s="652" t="str">
        <f>IFERROR(ROUNDDOWN(Q856*VLOOKUP(N856,'【参考】数式用'!$AR$2:$AW$50,MATCH(P856,'【参考】数式用'!$AT$4:$AW$4)+2,FALSE)*0.5, 0), "")</f>
        <v/>
      </c>
      <c r="T856" s="653"/>
      <c r="U856" s="654" t="str">
        <f>IFERROR(IF(AG856&lt;&gt;"",Q856*VLOOKUP(N856,'【参考】数式用'!$AG$2:$AL$50,MATCH(P856,'【参考】数式用'!$AI$4:$AL$4,0)+2,0), ""), "")</f>
        <v/>
      </c>
      <c r="V856" s="655"/>
      <c r="W856" s="656"/>
      <c r="X856" s="41"/>
      <c r="Y856" s="657"/>
      <c r="Z856" s="658"/>
      <c r="AA856" s="654" t="str">
        <f>IFERROR(IF(Y856="ー", "", ROUNDDOWN(Z856*VLOOKUP(N856,'【参考】数式用'!$AR$2:$AW$50,MATCH(Y856,'【参考】数式用'!$AT$4:$AW$4)+2,FALSE)*0.5, 0)), "")</f>
        <v/>
      </c>
      <c r="AB856" s="659"/>
      <c r="AC856" s="651" t="str">
        <f>IFERROR(IF(AG856&lt;&gt;"",Z856*VLOOKUP(N856,'【参考】数式用'!$AG$2:$AL$50,MATCH(Y856,'【参考】数式用'!$AI$4:$AL$4,0)+2,0), ""), "")</f>
        <v/>
      </c>
      <c r="AD856" s="56"/>
      <c r="AE856" s="660"/>
      <c r="AF856" s="661"/>
      <c r="AG856" s="618" t="str">
        <f>IFERROR(VLOOKUP(O856, '【参考】数式用'!$AY$5:$AY$13, 1, FALSE), "")</f>
        <v/>
      </c>
      <c r="AH856" s="619" t="str">
        <f>IFERROR(VLOOKUP(N856, '【参考】数式用'!$BA$2:$BB$50, 2, FALSE), "")</f>
        <v/>
      </c>
      <c r="AI856" s="620" t="str">
        <f t="shared" si="1"/>
        <v/>
      </c>
      <c r="AJ856" s="621" t="str">
        <f t="shared" si="2"/>
        <v/>
      </c>
      <c r="AK856" s="622"/>
      <c r="AL856" s="622"/>
      <c r="AM856" s="514"/>
      <c r="AN856" s="514"/>
      <c r="AO856" s="514"/>
      <c r="AP856" s="514"/>
      <c r="AQ856" s="514"/>
      <c r="AR856" s="514"/>
      <c r="AS856" s="514"/>
      <c r="AT856" s="514"/>
      <c r="AU856" s="2"/>
      <c r="AV856" s="2"/>
      <c r="AW856" s="2"/>
      <c r="AX856" s="2"/>
      <c r="AY856" s="2"/>
      <c r="AZ856" s="2"/>
    </row>
    <row r="857" ht="30.0" customHeight="1">
      <c r="A857" s="645">
        <v>844.0</v>
      </c>
      <c r="B857" s="646" t="str">
        <f>IF('基本情報入力シート'!C882="","",'基本情報入力シート'!C882)</f>
        <v/>
      </c>
      <c r="C857" s="40"/>
      <c r="D857" s="40"/>
      <c r="E857" s="40"/>
      <c r="F857" s="40"/>
      <c r="G857" s="40"/>
      <c r="H857" s="40"/>
      <c r="I857" s="56"/>
      <c r="J857" s="647" t="str">
        <f>IF('基本情報入力シート'!M882="","",'基本情報入力シート'!M882)</f>
        <v/>
      </c>
      <c r="K857" s="647" t="str">
        <f>IF('基本情報入力シート'!R882="","",'基本情報入力シート'!R882)</f>
        <v/>
      </c>
      <c r="L857" s="647" t="str">
        <f>IF('基本情報入力シート'!W882="","",'基本情報入力シート'!W882)</f>
        <v/>
      </c>
      <c r="M857" s="647" t="str">
        <f>IF('基本情報入力シート'!X882="","",'基本情報入力シート'!X882)</f>
        <v/>
      </c>
      <c r="N857" s="648" t="str">
        <f>IF('基本情報入力シート'!Y882="","",'基本情報入力シート'!Y882)</f>
        <v/>
      </c>
      <c r="O857" s="649"/>
      <c r="P857" s="650"/>
      <c r="Q857" s="651"/>
      <c r="R857" s="56"/>
      <c r="S857" s="652" t="str">
        <f>IFERROR(ROUNDDOWN(Q857*VLOOKUP(N857,'【参考】数式用'!$AR$2:$AW$50,MATCH(P857,'【参考】数式用'!$AT$4:$AW$4)+2,FALSE)*0.5, 0), "")</f>
        <v/>
      </c>
      <c r="T857" s="653"/>
      <c r="U857" s="654" t="str">
        <f>IFERROR(IF(AG857&lt;&gt;"",Q857*VLOOKUP(N857,'【参考】数式用'!$AG$2:$AL$50,MATCH(P857,'【参考】数式用'!$AI$4:$AL$4,0)+2,0), ""), "")</f>
        <v/>
      </c>
      <c r="V857" s="655"/>
      <c r="W857" s="656"/>
      <c r="X857" s="41"/>
      <c r="Y857" s="657"/>
      <c r="Z857" s="658"/>
      <c r="AA857" s="654" t="str">
        <f>IFERROR(IF(Y857="ー", "", ROUNDDOWN(Z857*VLOOKUP(N857,'【参考】数式用'!$AR$2:$AW$50,MATCH(Y857,'【参考】数式用'!$AT$4:$AW$4)+2,FALSE)*0.5, 0)), "")</f>
        <v/>
      </c>
      <c r="AB857" s="659"/>
      <c r="AC857" s="651" t="str">
        <f>IFERROR(IF(AG857&lt;&gt;"",Z857*VLOOKUP(N857,'【参考】数式用'!$AG$2:$AL$50,MATCH(Y857,'【参考】数式用'!$AI$4:$AL$4,0)+2,0), ""), "")</f>
        <v/>
      </c>
      <c r="AD857" s="56"/>
      <c r="AE857" s="660"/>
      <c r="AF857" s="661"/>
      <c r="AG857" s="618" t="str">
        <f>IFERROR(VLOOKUP(O857, '【参考】数式用'!$AY$5:$AY$13, 1, FALSE), "")</f>
        <v/>
      </c>
      <c r="AH857" s="619" t="str">
        <f>IFERROR(VLOOKUP(N857, '【参考】数式用'!$BA$2:$BB$50, 2, FALSE), "")</f>
        <v/>
      </c>
      <c r="AI857" s="620" t="str">
        <f t="shared" si="1"/>
        <v/>
      </c>
      <c r="AJ857" s="621" t="str">
        <f t="shared" si="2"/>
        <v/>
      </c>
      <c r="AK857" s="622"/>
      <c r="AL857" s="622"/>
      <c r="AM857" s="514"/>
      <c r="AN857" s="514"/>
      <c r="AO857" s="514"/>
      <c r="AP857" s="514"/>
      <c r="AQ857" s="514"/>
      <c r="AR857" s="514"/>
      <c r="AS857" s="514"/>
      <c r="AT857" s="514"/>
      <c r="AU857" s="2"/>
      <c r="AV857" s="2"/>
      <c r="AW857" s="2"/>
      <c r="AX857" s="2"/>
      <c r="AY857" s="2"/>
      <c r="AZ857" s="2"/>
    </row>
    <row r="858" ht="30.0" customHeight="1">
      <c r="A858" s="645">
        <v>845.0</v>
      </c>
      <c r="B858" s="646" t="str">
        <f>IF('基本情報入力シート'!C883="","",'基本情報入力シート'!C883)</f>
        <v/>
      </c>
      <c r="C858" s="40"/>
      <c r="D858" s="40"/>
      <c r="E858" s="40"/>
      <c r="F858" s="40"/>
      <c r="G858" s="40"/>
      <c r="H858" s="40"/>
      <c r="I858" s="56"/>
      <c r="J858" s="647" t="str">
        <f>IF('基本情報入力シート'!M883="","",'基本情報入力シート'!M883)</f>
        <v/>
      </c>
      <c r="K858" s="647" t="str">
        <f>IF('基本情報入力シート'!R883="","",'基本情報入力シート'!R883)</f>
        <v/>
      </c>
      <c r="L858" s="647" t="str">
        <f>IF('基本情報入力シート'!W883="","",'基本情報入力シート'!W883)</f>
        <v/>
      </c>
      <c r="M858" s="647" t="str">
        <f>IF('基本情報入力シート'!X883="","",'基本情報入力シート'!X883)</f>
        <v/>
      </c>
      <c r="N858" s="648" t="str">
        <f>IF('基本情報入力シート'!Y883="","",'基本情報入力シート'!Y883)</f>
        <v/>
      </c>
      <c r="O858" s="649"/>
      <c r="P858" s="650"/>
      <c r="Q858" s="651"/>
      <c r="R858" s="56"/>
      <c r="S858" s="652" t="str">
        <f>IFERROR(ROUNDDOWN(Q858*VLOOKUP(N858,'【参考】数式用'!$AR$2:$AW$50,MATCH(P858,'【参考】数式用'!$AT$4:$AW$4)+2,FALSE)*0.5, 0), "")</f>
        <v/>
      </c>
      <c r="T858" s="653"/>
      <c r="U858" s="654" t="str">
        <f>IFERROR(IF(AG858&lt;&gt;"",Q858*VLOOKUP(N858,'【参考】数式用'!$AG$2:$AL$50,MATCH(P858,'【参考】数式用'!$AI$4:$AL$4,0)+2,0), ""), "")</f>
        <v/>
      </c>
      <c r="V858" s="655"/>
      <c r="W858" s="656"/>
      <c r="X858" s="41"/>
      <c r="Y858" s="657"/>
      <c r="Z858" s="658"/>
      <c r="AA858" s="654" t="str">
        <f>IFERROR(IF(Y858="ー", "", ROUNDDOWN(Z858*VLOOKUP(N858,'【参考】数式用'!$AR$2:$AW$50,MATCH(Y858,'【参考】数式用'!$AT$4:$AW$4)+2,FALSE)*0.5, 0)), "")</f>
        <v/>
      </c>
      <c r="AB858" s="659"/>
      <c r="AC858" s="651" t="str">
        <f>IFERROR(IF(AG858&lt;&gt;"",Z858*VLOOKUP(N858,'【参考】数式用'!$AG$2:$AL$50,MATCH(Y858,'【参考】数式用'!$AI$4:$AL$4,0)+2,0), ""), "")</f>
        <v/>
      </c>
      <c r="AD858" s="56"/>
      <c r="AE858" s="660"/>
      <c r="AF858" s="661"/>
      <c r="AG858" s="618" t="str">
        <f>IFERROR(VLOOKUP(O858, '【参考】数式用'!$AY$5:$AY$13, 1, FALSE), "")</f>
        <v/>
      </c>
      <c r="AH858" s="619" t="str">
        <f>IFERROR(VLOOKUP(N858, '【参考】数式用'!$BA$2:$BB$50, 2, FALSE), "")</f>
        <v/>
      </c>
      <c r="AI858" s="620" t="str">
        <f t="shared" si="1"/>
        <v/>
      </c>
      <c r="AJ858" s="621" t="str">
        <f t="shared" si="2"/>
        <v/>
      </c>
      <c r="AK858" s="622"/>
      <c r="AL858" s="622"/>
      <c r="AM858" s="514"/>
      <c r="AN858" s="514"/>
      <c r="AO858" s="514"/>
      <c r="AP858" s="514"/>
      <c r="AQ858" s="514"/>
      <c r="AR858" s="514"/>
      <c r="AS858" s="514"/>
      <c r="AT858" s="514"/>
      <c r="AU858" s="2"/>
      <c r="AV858" s="2"/>
      <c r="AW858" s="2"/>
      <c r="AX858" s="2"/>
      <c r="AY858" s="2"/>
      <c r="AZ858" s="2"/>
    </row>
    <row r="859" ht="30.0" customHeight="1">
      <c r="A859" s="645">
        <v>846.0</v>
      </c>
      <c r="B859" s="646" t="str">
        <f>IF('基本情報入力シート'!C884="","",'基本情報入力シート'!C884)</f>
        <v/>
      </c>
      <c r="C859" s="40"/>
      <c r="D859" s="40"/>
      <c r="E859" s="40"/>
      <c r="F859" s="40"/>
      <c r="G859" s="40"/>
      <c r="H859" s="40"/>
      <c r="I859" s="56"/>
      <c r="J859" s="647" t="str">
        <f>IF('基本情報入力シート'!M884="","",'基本情報入力シート'!M884)</f>
        <v/>
      </c>
      <c r="K859" s="647" t="str">
        <f>IF('基本情報入力シート'!R884="","",'基本情報入力シート'!R884)</f>
        <v/>
      </c>
      <c r="L859" s="647" t="str">
        <f>IF('基本情報入力シート'!W884="","",'基本情報入力シート'!W884)</f>
        <v/>
      </c>
      <c r="M859" s="647" t="str">
        <f>IF('基本情報入力シート'!X884="","",'基本情報入力シート'!X884)</f>
        <v/>
      </c>
      <c r="N859" s="648" t="str">
        <f>IF('基本情報入力シート'!Y884="","",'基本情報入力シート'!Y884)</f>
        <v/>
      </c>
      <c r="O859" s="649"/>
      <c r="P859" s="650"/>
      <c r="Q859" s="651"/>
      <c r="R859" s="56"/>
      <c r="S859" s="652" t="str">
        <f>IFERROR(ROUNDDOWN(Q859*VLOOKUP(N859,'【参考】数式用'!$AR$2:$AW$50,MATCH(P859,'【参考】数式用'!$AT$4:$AW$4)+2,FALSE)*0.5, 0), "")</f>
        <v/>
      </c>
      <c r="T859" s="653"/>
      <c r="U859" s="654" t="str">
        <f>IFERROR(IF(AG859&lt;&gt;"",Q859*VLOOKUP(N859,'【参考】数式用'!$AG$2:$AL$50,MATCH(P859,'【参考】数式用'!$AI$4:$AL$4,0)+2,0), ""), "")</f>
        <v/>
      </c>
      <c r="V859" s="655"/>
      <c r="W859" s="656"/>
      <c r="X859" s="41"/>
      <c r="Y859" s="657"/>
      <c r="Z859" s="658"/>
      <c r="AA859" s="654" t="str">
        <f>IFERROR(IF(Y859="ー", "", ROUNDDOWN(Z859*VLOOKUP(N859,'【参考】数式用'!$AR$2:$AW$50,MATCH(Y859,'【参考】数式用'!$AT$4:$AW$4)+2,FALSE)*0.5, 0)), "")</f>
        <v/>
      </c>
      <c r="AB859" s="659"/>
      <c r="AC859" s="651" t="str">
        <f>IFERROR(IF(AG859&lt;&gt;"",Z859*VLOOKUP(N859,'【参考】数式用'!$AG$2:$AL$50,MATCH(Y859,'【参考】数式用'!$AI$4:$AL$4,0)+2,0), ""), "")</f>
        <v/>
      </c>
      <c r="AD859" s="56"/>
      <c r="AE859" s="660"/>
      <c r="AF859" s="661"/>
      <c r="AG859" s="618" t="str">
        <f>IFERROR(VLOOKUP(O859, '【参考】数式用'!$AY$5:$AY$13, 1, FALSE), "")</f>
        <v/>
      </c>
      <c r="AH859" s="619" t="str">
        <f>IFERROR(VLOOKUP(N859, '【参考】数式用'!$BA$2:$BB$50, 2, FALSE), "")</f>
        <v/>
      </c>
      <c r="AI859" s="620" t="str">
        <f t="shared" si="1"/>
        <v/>
      </c>
      <c r="AJ859" s="621" t="str">
        <f t="shared" si="2"/>
        <v/>
      </c>
      <c r="AK859" s="622"/>
      <c r="AL859" s="622"/>
      <c r="AM859" s="514"/>
      <c r="AN859" s="514"/>
      <c r="AO859" s="514"/>
      <c r="AP859" s="514"/>
      <c r="AQ859" s="514"/>
      <c r="AR859" s="514"/>
      <c r="AS859" s="514"/>
      <c r="AT859" s="514"/>
      <c r="AU859" s="2"/>
      <c r="AV859" s="2"/>
      <c r="AW859" s="2"/>
      <c r="AX859" s="2"/>
      <c r="AY859" s="2"/>
      <c r="AZ859" s="2"/>
    </row>
    <row r="860" ht="30.0" customHeight="1">
      <c r="A860" s="645">
        <v>847.0</v>
      </c>
      <c r="B860" s="646" t="str">
        <f>IF('基本情報入力シート'!C885="","",'基本情報入力シート'!C885)</f>
        <v/>
      </c>
      <c r="C860" s="40"/>
      <c r="D860" s="40"/>
      <c r="E860" s="40"/>
      <c r="F860" s="40"/>
      <c r="G860" s="40"/>
      <c r="H860" s="40"/>
      <c r="I860" s="56"/>
      <c r="J860" s="647" t="str">
        <f>IF('基本情報入力シート'!M885="","",'基本情報入力シート'!M885)</f>
        <v/>
      </c>
      <c r="K860" s="647" t="str">
        <f>IF('基本情報入力シート'!R885="","",'基本情報入力シート'!R885)</f>
        <v/>
      </c>
      <c r="L860" s="647" t="str">
        <f>IF('基本情報入力シート'!W885="","",'基本情報入力シート'!W885)</f>
        <v/>
      </c>
      <c r="M860" s="647" t="str">
        <f>IF('基本情報入力シート'!X885="","",'基本情報入力シート'!X885)</f>
        <v/>
      </c>
      <c r="N860" s="648" t="str">
        <f>IF('基本情報入力シート'!Y885="","",'基本情報入力シート'!Y885)</f>
        <v/>
      </c>
      <c r="O860" s="649"/>
      <c r="P860" s="650"/>
      <c r="Q860" s="651"/>
      <c r="R860" s="56"/>
      <c r="S860" s="652" t="str">
        <f>IFERROR(ROUNDDOWN(Q860*VLOOKUP(N860,'【参考】数式用'!$AR$2:$AW$50,MATCH(P860,'【参考】数式用'!$AT$4:$AW$4)+2,FALSE)*0.5, 0), "")</f>
        <v/>
      </c>
      <c r="T860" s="653"/>
      <c r="U860" s="654" t="str">
        <f>IFERROR(IF(AG860&lt;&gt;"",Q860*VLOOKUP(N860,'【参考】数式用'!$AG$2:$AL$50,MATCH(P860,'【参考】数式用'!$AI$4:$AL$4,0)+2,0), ""), "")</f>
        <v/>
      </c>
      <c r="V860" s="655"/>
      <c r="W860" s="656"/>
      <c r="X860" s="41"/>
      <c r="Y860" s="657"/>
      <c r="Z860" s="658"/>
      <c r="AA860" s="654" t="str">
        <f>IFERROR(IF(Y860="ー", "", ROUNDDOWN(Z860*VLOOKUP(N860,'【参考】数式用'!$AR$2:$AW$50,MATCH(Y860,'【参考】数式用'!$AT$4:$AW$4)+2,FALSE)*0.5, 0)), "")</f>
        <v/>
      </c>
      <c r="AB860" s="659"/>
      <c r="AC860" s="651" t="str">
        <f>IFERROR(IF(AG860&lt;&gt;"",Z860*VLOOKUP(N860,'【参考】数式用'!$AG$2:$AL$50,MATCH(Y860,'【参考】数式用'!$AI$4:$AL$4,0)+2,0), ""), "")</f>
        <v/>
      </c>
      <c r="AD860" s="56"/>
      <c r="AE860" s="660"/>
      <c r="AF860" s="661"/>
      <c r="AG860" s="618" t="str">
        <f>IFERROR(VLOOKUP(O860, '【参考】数式用'!$AY$5:$AY$13, 1, FALSE), "")</f>
        <v/>
      </c>
      <c r="AH860" s="619" t="str">
        <f>IFERROR(VLOOKUP(N860, '【参考】数式用'!$BA$2:$BB$50, 2, FALSE), "")</f>
        <v/>
      </c>
      <c r="AI860" s="620" t="str">
        <f t="shared" si="1"/>
        <v/>
      </c>
      <c r="AJ860" s="621" t="str">
        <f t="shared" si="2"/>
        <v/>
      </c>
      <c r="AK860" s="622"/>
      <c r="AL860" s="622"/>
      <c r="AM860" s="514"/>
      <c r="AN860" s="514"/>
      <c r="AO860" s="514"/>
      <c r="AP860" s="514"/>
      <c r="AQ860" s="514"/>
      <c r="AR860" s="514"/>
      <c r="AS860" s="514"/>
      <c r="AT860" s="514"/>
      <c r="AU860" s="2"/>
      <c r="AV860" s="2"/>
      <c r="AW860" s="2"/>
      <c r="AX860" s="2"/>
      <c r="AY860" s="2"/>
      <c r="AZ860" s="2"/>
    </row>
    <row r="861" ht="30.0" customHeight="1">
      <c r="A861" s="645">
        <v>848.0</v>
      </c>
      <c r="B861" s="646" t="str">
        <f>IF('基本情報入力シート'!C886="","",'基本情報入力シート'!C886)</f>
        <v/>
      </c>
      <c r="C861" s="40"/>
      <c r="D861" s="40"/>
      <c r="E861" s="40"/>
      <c r="F861" s="40"/>
      <c r="G861" s="40"/>
      <c r="H861" s="40"/>
      <c r="I861" s="56"/>
      <c r="J861" s="647" t="str">
        <f>IF('基本情報入力シート'!M886="","",'基本情報入力シート'!M886)</f>
        <v/>
      </c>
      <c r="K861" s="647" t="str">
        <f>IF('基本情報入力シート'!R886="","",'基本情報入力シート'!R886)</f>
        <v/>
      </c>
      <c r="L861" s="647" t="str">
        <f>IF('基本情報入力シート'!W886="","",'基本情報入力シート'!W886)</f>
        <v/>
      </c>
      <c r="M861" s="647" t="str">
        <f>IF('基本情報入力シート'!X886="","",'基本情報入力シート'!X886)</f>
        <v/>
      </c>
      <c r="N861" s="648" t="str">
        <f>IF('基本情報入力シート'!Y886="","",'基本情報入力シート'!Y886)</f>
        <v/>
      </c>
      <c r="O861" s="649"/>
      <c r="P861" s="650"/>
      <c r="Q861" s="651"/>
      <c r="R861" s="56"/>
      <c r="S861" s="652" t="str">
        <f>IFERROR(ROUNDDOWN(Q861*VLOOKUP(N861,'【参考】数式用'!$AR$2:$AW$50,MATCH(P861,'【参考】数式用'!$AT$4:$AW$4)+2,FALSE)*0.5, 0), "")</f>
        <v/>
      </c>
      <c r="T861" s="653"/>
      <c r="U861" s="654" t="str">
        <f>IFERROR(IF(AG861&lt;&gt;"",Q861*VLOOKUP(N861,'【参考】数式用'!$AG$2:$AL$50,MATCH(P861,'【参考】数式用'!$AI$4:$AL$4,0)+2,0), ""), "")</f>
        <v/>
      </c>
      <c r="V861" s="655"/>
      <c r="W861" s="656"/>
      <c r="X861" s="41"/>
      <c r="Y861" s="657"/>
      <c r="Z861" s="658"/>
      <c r="AA861" s="654" t="str">
        <f>IFERROR(IF(Y861="ー", "", ROUNDDOWN(Z861*VLOOKUP(N861,'【参考】数式用'!$AR$2:$AW$50,MATCH(Y861,'【参考】数式用'!$AT$4:$AW$4)+2,FALSE)*0.5, 0)), "")</f>
        <v/>
      </c>
      <c r="AB861" s="659"/>
      <c r="AC861" s="651" t="str">
        <f>IFERROR(IF(AG861&lt;&gt;"",Z861*VLOOKUP(N861,'【参考】数式用'!$AG$2:$AL$50,MATCH(Y861,'【参考】数式用'!$AI$4:$AL$4,0)+2,0), ""), "")</f>
        <v/>
      </c>
      <c r="AD861" s="56"/>
      <c r="AE861" s="660"/>
      <c r="AF861" s="661"/>
      <c r="AG861" s="618" t="str">
        <f>IFERROR(VLOOKUP(O861, '【参考】数式用'!$AY$5:$AY$13, 1, FALSE), "")</f>
        <v/>
      </c>
      <c r="AH861" s="619" t="str">
        <f>IFERROR(VLOOKUP(N861, '【参考】数式用'!$BA$2:$BB$50, 2, FALSE), "")</f>
        <v/>
      </c>
      <c r="AI861" s="620" t="str">
        <f t="shared" si="1"/>
        <v/>
      </c>
      <c r="AJ861" s="621" t="str">
        <f t="shared" si="2"/>
        <v/>
      </c>
      <c r="AK861" s="622"/>
      <c r="AL861" s="622"/>
      <c r="AM861" s="514"/>
      <c r="AN861" s="514"/>
      <c r="AO861" s="514"/>
      <c r="AP861" s="514"/>
      <c r="AQ861" s="514"/>
      <c r="AR861" s="514"/>
      <c r="AS861" s="514"/>
      <c r="AT861" s="514"/>
      <c r="AU861" s="2"/>
      <c r="AV861" s="2"/>
      <c r="AW861" s="2"/>
      <c r="AX861" s="2"/>
      <c r="AY861" s="2"/>
      <c r="AZ861" s="2"/>
    </row>
    <row r="862" ht="30.0" customHeight="1">
      <c r="A862" s="645">
        <v>849.0</v>
      </c>
      <c r="B862" s="646" t="str">
        <f>IF('基本情報入力シート'!C887="","",'基本情報入力シート'!C887)</f>
        <v/>
      </c>
      <c r="C862" s="40"/>
      <c r="D862" s="40"/>
      <c r="E862" s="40"/>
      <c r="F862" s="40"/>
      <c r="G862" s="40"/>
      <c r="H862" s="40"/>
      <c r="I862" s="56"/>
      <c r="J862" s="647" t="str">
        <f>IF('基本情報入力シート'!M887="","",'基本情報入力シート'!M887)</f>
        <v/>
      </c>
      <c r="K862" s="647" t="str">
        <f>IF('基本情報入力シート'!R887="","",'基本情報入力シート'!R887)</f>
        <v/>
      </c>
      <c r="L862" s="647" t="str">
        <f>IF('基本情報入力シート'!W887="","",'基本情報入力シート'!W887)</f>
        <v/>
      </c>
      <c r="M862" s="647" t="str">
        <f>IF('基本情報入力シート'!X887="","",'基本情報入力シート'!X887)</f>
        <v/>
      </c>
      <c r="N862" s="648" t="str">
        <f>IF('基本情報入力シート'!Y887="","",'基本情報入力シート'!Y887)</f>
        <v/>
      </c>
      <c r="O862" s="649"/>
      <c r="P862" s="650"/>
      <c r="Q862" s="651"/>
      <c r="R862" s="56"/>
      <c r="S862" s="652" t="str">
        <f>IFERROR(ROUNDDOWN(Q862*VLOOKUP(N862,'【参考】数式用'!$AR$2:$AW$50,MATCH(P862,'【参考】数式用'!$AT$4:$AW$4)+2,FALSE)*0.5, 0), "")</f>
        <v/>
      </c>
      <c r="T862" s="653"/>
      <c r="U862" s="654" t="str">
        <f>IFERROR(IF(AG862&lt;&gt;"",Q862*VLOOKUP(N862,'【参考】数式用'!$AG$2:$AL$50,MATCH(P862,'【参考】数式用'!$AI$4:$AL$4,0)+2,0), ""), "")</f>
        <v/>
      </c>
      <c r="V862" s="655"/>
      <c r="W862" s="656"/>
      <c r="X862" s="41"/>
      <c r="Y862" s="657"/>
      <c r="Z862" s="658"/>
      <c r="AA862" s="654" t="str">
        <f>IFERROR(IF(Y862="ー", "", ROUNDDOWN(Z862*VLOOKUP(N862,'【参考】数式用'!$AR$2:$AW$50,MATCH(Y862,'【参考】数式用'!$AT$4:$AW$4)+2,FALSE)*0.5, 0)), "")</f>
        <v/>
      </c>
      <c r="AB862" s="659"/>
      <c r="AC862" s="651" t="str">
        <f>IFERROR(IF(AG862&lt;&gt;"",Z862*VLOOKUP(N862,'【参考】数式用'!$AG$2:$AL$50,MATCH(Y862,'【参考】数式用'!$AI$4:$AL$4,0)+2,0), ""), "")</f>
        <v/>
      </c>
      <c r="AD862" s="56"/>
      <c r="AE862" s="660"/>
      <c r="AF862" s="661"/>
      <c r="AG862" s="618" t="str">
        <f>IFERROR(VLOOKUP(O862, '【参考】数式用'!$AY$5:$AY$13, 1, FALSE), "")</f>
        <v/>
      </c>
      <c r="AH862" s="619" t="str">
        <f>IFERROR(VLOOKUP(N862, '【参考】数式用'!$BA$2:$BB$50, 2, FALSE), "")</f>
        <v/>
      </c>
      <c r="AI862" s="620" t="str">
        <f t="shared" si="1"/>
        <v/>
      </c>
      <c r="AJ862" s="621" t="str">
        <f t="shared" si="2"/>
        <v/>
      </c>
      <c r="AK862" s="622"/>
      <c r="AL862" s="622"/>
      <c r="AM862" s="514"/>
      <c r="AN862" s="514"/>
      <c r="AO862" s="514"/>
      <c r="AP862" s="514"/>
      <c r="AQ862" s="514"/>
      <c r="AR862" s="514"/>
      <c r="AS862" s="514"/>
      <c r="AT862" s="514"/>
      <c r="AU862" s="2"/>
      <c r="AV862" s="2"/>
      <c r="AW862" s="2"/>
      <c r="AX862" s="2"/>
      <c r="AY862" s="2"/>
      <c r="AZ862" s="2"/>
    </row>
    <row r="863" ht="30.0" customHeight="1">
      <c r="A863" s="645">
        <v>850.0</v>
      </c>
      <c r="B863" s="646" t="str">
        <f>IF('基本情報入力シート'!C888="","",'基本情報入力シート'!C888)</f>
        <v/>
      </c>
      <c r="C863" s="40"/>
      <c r="D863" s="40"/>
      <c r="E863" s="40"/>
      <c r="F863" s="40"/>
      <c r="G863" s="40"/>
      <c r="H863" s="40"/>
      <c r="I863" s="56"/>
      <c r="J863" s="647" t="str">
        <f>IF('基本情報入力シート'!M888="","",'基本情報入力シート'!M888)</f>
        <v/>
      </c>
      <c r="K863" s="647" t="str">
        <f>IF('基本情報入力シート'!R888="","",'基本情報入力シート'!R888)</f>
        <v/>
      </c>
      <c r="L863" s="647" t="str">
        <f>IF('基本情報入力シート'!W888="","",'基本情報入力シート'!W888)</f>
        <v/>
      </c>
      <c r="M863" s="647" t="str">
        <f>IF('基本情報入力シート'!X888="","",'基本情報入力シート'!X888)</f>
        <v/>
      </c>
      <c r="N863" s="648" t="str">
        <f>IF('基本情報入力シート'!Y888="","",'基本情報入力シート'!Y888)</f>
        <v/>
      </c>
      <c r="O863" s="649"/>
      <c r="P863" s="650"/>
      <c r="Q863" s="651"/>
      <c r="R863" s="56"/>
      <c r="S863" s="652" t="str">
        <f>IFERROR(ROUNDDOWN(Q863*VLOOKUP(N863,'【参考】数式用'!$AR$2:$AW$50,MATCH(P863,'【参考】数式用'!$AT$4:$AW$4)+2,FALSE)*0.5, 0), "")</f>
        <v/>
      </c>
      <c r="T863" s="653"/>
      <c r="U863" s="654" t="str">
        <f>IFERROR(IF(AG863&lt;&gt;"",Q863*VLOOKUP(N863,'【参考】数式用'!$AG$2:$AL$50,MATCH(P863,'【参考】数式用'!$AI$4:$AL$4,0)+2,0), ""), "")</f>
        <v/>
      </c>
      <c r="V863" s="655"/>
      <c r="W863" s="656"/>
      <c r="X863" s="41"/>
      <c r="Y863" s="657"/>
      <c r="Z863" s="658"/>
      <c r="AA863" s="654" t="str">
        <f>IFERROR(IF(Y863="ー", "", ROUNDDOWN(Z863*VLOOKUP(N863,'【参考】数式用'!$AR$2:$AW$50,MATCH(Y863,'【参考】数式用'!$AT$4:$AW$4)+2,FALSE)*0.5, 0)), "")</f>
        <v/>
      </c>
      <c r="AB863" s="659"/>
      <c r="AC863" s="651" t="str">
        <f>IFERROR(IF(AG863&lt;&gt;"",Z863*VLOOKUP(N863,'【参考】数式用'!$AG$2:$AL$50,MATCH(Y863,'【参考】数式用'!$AI$4:$AL$4,0)+2,0), ""), "")</f>
        <v/>
      </c>
      <c r="AD863" s="56"/>
      <c r="AE863" s="660"/>
      <c r="AF863" s="661"/>
      <c r="AG863" s="618" t="str">
        <f>IFERROR(VLOOKUP(O863, '【参考】数式用'!$AY$5:$AY$13, 1, FALSE), "")</f>
        <v/>
      </c>
      <c r="AH863" s="619" t="str">
        <f>IFERROR(VLOOKUP(N863, '【参考】数式用'!$BA$2:$BB$50, 2, FALSE), "")</f>
        <v/>
      </c>
      <c r="AI863" s="620" t="str">
        <f t="shared" si="1"/>
        <v/>
      </c>
      <c r="AJ863" s="621" t="str">
        <f t="shared" si="2"/>
        <v/>
      </c>
      <c r="AK863" s="622"/>
      <c r="AL863" s="622"/>
      <c r="AM863" s="514"/>
      <c r="AN863" s="514"/>
      <c r="AO863" s="514"/>
      <c r="AP863" s="514"/>
      <c r="AQ863" s="514"/>
      <c r="AR863" s="514"/>
      <c r="AS863" s="514"/>
      <c r="AT863" s="514"/>
      <c r="AU863" s="2"/>
      <c r="AV863" s="2"/>
      <c r="AW863" s="2"/>
      <c r="AX863" s="2"/>
      <c r="AY863" s="2"/>
      <c r="AZ863" s="2"/>
    </row>
    <row r="864" ht="30.0" customHeight="1">
      <c r="A864" s="645">
        <v>851.0</v>
      </c>
      <c r="B864" s="646" t="str">
        <f>IF('基本情報入力シート'!C889="","",'基本情報入力シート'!C889)</f>
        <v/>
      </c>
      <c r="C864" s="40"/>
      <c r="D864" s="40"/>
      <c r="E864" s="40"/>
      <c r="F864" s="40"/>
      <c r="G864" s="40"/>
      <c r="H864" s="40"/>
      <c r="I864" s="56"/>
      <c r="J864" s="647" t="str">
        <f>IF('基本情報入力シート'!M889="","",'基本情報入力シート'!M889)</f>
        <v/>
      </c>
      <c r="K864" s="647" t="str">
        <f>IF('基本情報入力シート'!R889="","",'基本情報入力シート'!R889)</f>
        <v/>
      </c>
      <c r="L864" s="647" t="str">
        <f>IF('基本情報入力シート'!W889="","",'基本情報入力シート'!W889)</f>
        <v/>
      </c>
      <c r="M864" s="647" t="str">
        <f>IF('基本情報入力シート'!X889="","",'基本情報入力シート'!X889)</f>
        <v/>
      </c>
      <c r="N864" s="648" t="str">
        <f>IF('基本情報入力シート'!Y889="","",'基本情報入力シート'!Y889)</f>
        <v/>
      </c>
      <c r="O864" s="649"/>
      <c r="P864" s="650"/>
      <c r="Q864" s="651"/>
      <c r="R864" s="56"/>
      <c r="S864" s="652" t="str">
        <f>IFERROR(ROUNDDOWN(Q864*VLOOKUP(N864,'【参考】数式用'!$AR$2:$AW$50,MATCH(P864,'【参考】数式用'!$AT$4:$AW$4)+2,FALSE)*0.5, 0), "")</f>
        <v/>
      </c>
      <c r="T864" s="653"/>
      <c r="U864" s="654" t="str">
        <f>IFERROR(IF(AG864&lt;&gt;"",Q864*VLOOKUP(N864,'【参考】数式用'!$AG$2:$AL$50,MATCH(P864,'【参考】数式用'!$AI$4:$AL$4,0)+2,0), ""), "")</f>
        <v/>
      </c>
      <c r="V864" s="655"/>
      <c r="W864" s="656"/>
      <c r="X864" s="41"/>
      <c r="Y864" s="657"/>
      <c r="Z864" s="658"/>
      <c r="AA864" s="654" t="str">
        <f>IFERROR(IF(Y864="ー", "", ROUNDDOWN(Z864*VLOOKUP(N864,'【参考】数式用'!$AR$2:$AW$50,MATCH(Y864,'【参考】数式用'!$AT$4:$AW$4)+2,FALSE)*0.5, 0)), "")</f>
        <v/>
      </c>
      <c r="AB864" s="659"/>
      <c r="AC864" s="651" t="str">
        <f>IFERROR(IF(AG864&lt;&gt;"",Z864*VLOOKUP(N864,'【参考】数式用'!$AG$2:$AL$50,MATCH(Y864,'【参考】数式用'!$AI$4:$AL$4,0)+2,0), ""), "")</f>
        <v/>
      </c>
      <c r="AD864" s="56"/>
      <c r="AE864" s="660"/>
      <c r="AF864" s="661"/>
      <c r="AG864" s="618" t="str">
        <f>IFERROR(VLOOKUP(O864, '【参考】数式用'!$AY$5:$AY$13, 1, FALSE), "")</f>
        <v/>
      </c>
      <c r="AH864" s="619" t="str">
        <f>IFERROR(VLOOKUP(N864, '【参考】数式用'!$BA$2:$BB$50, 2, FALSE), "")</f>
        <v/>
      </c>
      <c r="AI864" s="620" t="str">
        <f t="shared" si="1"/>
        <v/>
      </c>
      <c r="AJ864" s="621" t="str">
        <f t="shared" si="2"/>
        <v/>
      </c>
      <c r="AK864" s="622"/>
      <c r="AL864" s="622"/>
      <c r="AM864" s="514"/>
      <c r="AN864" s="514"/>
      <c r="AO864" s="514"/>
      <c r="AP864" s="514"/>
      <c r="AQ864" s="514"/>
      <c r="AR864" s="514"/>
      <c r="AS864" s="514"/>
      <c r="AT864" s="514"/>
      <c r="AU864" s="2"/>
      <c r="AV864" s="2"/>
      <c r="AW864" s="2"/>
      <c r="AX864" s="2"/>
      <c r="AY864" s="2"/>
      <c r="AZ864" s="2"/>
    </row>
    <row r="865" ht="30.0" customHeight="1">
      <c r="A865" s="645">
        <v>852.0</v>
      </c>
      <c r="B865" s="646" t="str">
        <f>IF('基本情報入力シート'!C890="","",'基本情報入力シート'!C890)</f>
        <v/>
      </c>
      <c r="C865" s="40"/>
      <c r="D865" s="40"/>
      <c r="E865" s="40"/>
      <c r="F865" s="40"/>
      <c r="G865" s="40"/>
      <c r="H865" s="40"/>
      <c r="I865" s="56"/>
      <c r="J865" s="647" t="str">
        <f>IF('基本情報入力シート'!M890="","",'基本情報入力シート'!M890)</f>
        <v/>
      </c>
      <c r="K865" s="647" t="str">
        <f>IF('基本情報入力シート'!R890="","",'基本情報入力シート'!R890)</f>
        <v/>
      </c>
      <c r="L865" s="647" t="str">
        <f>IF('基本情報入力シート'!W890="","",'基本情報入力シート'!W890)</f>
        <v/>
      </c>
      <c r="M865" s="647" t="str">
        <f>IF('基本情報入力シート'!X890="","",'基本情報入力シート'!X890)</f>
        <v/>
      </c>
      <c r="N865" s="648" t="str">
        <f>IF('基本情報入力シート'!Y890="","",'基本情報入力シート'!Y890)</f>
        <v/>
      </c>
      <c r="O865" s="649"/>
      <c r="P865" s="650"/>
      <c r="Q865" s="651"/>
      <c r="R865" s="56"/>
      <c r="S865" s="652" t="str">
        <f>IFERROR(ROUNDDOWN(Q865*VLOOKUP(N865,'【参考】数式用'!$AR$2:$AW$50,MATCH(P865,'【参考】数式用'!$AT$4:$AW$4)+2,FALSE)*0.5, 0), "")</f>
        <v/>
      </c>
      <c r="T865" s="653"/>
      <c r="U865" s="654" t="str">
        <f>IFERROR(IF(AG865&lt;&gt;"",Q865*VLOOKUP(N865,'【参考】数式用'!$AG$2:$AL$50,MATCH(P865,'【参考】数式用'!$AI$4:$AL$4,0)+2,0), ""), "")</f>
        <v/>
      </c>
      <c r="V865" s="655"/>
      <c r="W865" s="656"/>
      <c r="X865" s="41"/>
      <c r="Y865" s="657"/>
      <c r="Z865" s="658"/>
      <c r="AA865" s="654" t="str">
        <f>IFERROR(IF(Y865="ー", "", ROUNDDOWN(Z865*VLOOKUP(N865,'【参考】数式用'!$AR$2:$AW$50,MATCH(Y865,'【参考】数式用'!$AT$4:$AW$4)+2,FALSE)*0.5, 0)), "")</f>
        <v/>
      </c>
      <c r="AB865" s="659"/>
      <c r="AC865" s="651" t="str">
        <f>IFERROR(IF(AG865&lt;&gt;"",Z865*VLOOKUP(N865,'【参考】数式用'!$AG$2:$AL$50,MATCH(Y865,'【参考】数式用'!$AI$4:$AL$4,0)+2,0), ""), "")</f>
        <v/>
      </c>
      <c r="AD865" s="56"/>
      <c r="AE865" s="660"/>
      <c r="AF865" s="661"/>
      <c r="AG865" s="618" t="str">
        <f>IFERROR(VLOOKUP(O865, '【参考】数式用'!$AY$5:$AY$13, 1, FALSE), "")</f>
        <v/>
      </c>
      <c r="AH865" s="619" t="str">
        <f>IFERROR(VLOOKUP(N865, '【参考】数式用'!$BA$2:$BB$50, 2, FALSE), "")</f>
        <v/>
      </c>
      <c r="AI865" s="620" t="str">
        <f t="shared" si="1"/>
        <v/>
      </c>
      <c r="AJ865" s="621" t="str">
        <f t="shared" si="2"/>
        <v/>
      </c>
      <c r="AK865" s="622"/>
      <c r="AL865" s="622"/>
      <c r="AM865" s="514"/>
      <c r="AN865" s="514"/>
      <c r="AO865" s="514"/>
      <c r="AP865" s="514"/>
      <c r="AQ865" s="514"/>
      <c r="AR865" s="514"/>
      <c r="AS865" s="514"/>
      <c r="AT865" s="514"/>
      <c r="AU865" s="2"/>
      <c r="AV865" s="2"/>
      <c r="AW865" s="2"/>
      <c r="AX865" s="2"/>
      <c r="AY865" s="2"/>
      <c r="AZ865" s="2"/>
    </row>
    <row r="866" ht="30.0" customHeight="1">
      <c r="A866" s="645">
        <v>853.0</v>
      </c>
      <c r="B866" s="646" t="str">
        <f>IF('基本情報入力シート'!C891="","",'基本情報入力シート'!C891)</f>
        <v/>
      </c>
      <c r="C866" s="40"/>
      <c r="D866" s="40"/>
      <c r="E866" s="40"/>
      <c r="F866" s="40"/>
      <c r="G866" s="40"/>
      <c r="H866" s="40"/>
      <c r="I866" s="56"/>
      <c r="J866" s="647" t="str">
        <f>IF('基本情報入力シート'!M891="","",'基本情報入力シート'!M891)</f>
        <v/>
      </c>
      <c r="K866" s="647" t="str">
        <f>IF('基本情報入力シート'!R891="","",'基本情報入力シート'!R891)</f>
        <v/>
      </c>
      <c r="L866" s="647" t="str">
        <f>IF('基本情報入力シート'!W891="","",'基本情報入力シート'!W891)</f>
        <v/>
      </c>
      <c r="M866" s="647" t="str">
        <f>IF('基本情報入力シート'!X891="","",'基本情報入力シート'!X891)</f>
        <v/>
      </c>
      <c r="N866" s="648" t="str">
        <f>IF('基本情報入力シート'!Y891="","",'基本情報入力シート'!Y891)</f>
        <v/>
      </c>
      <c r="O866" s="649"/>
      <c r="P866" s="650"/>
      <c r="Q866" s="651"/>
      <c r="R866" s="56"/>
      <c r="S866" s="652" t="str">
        <f>IFERROR(ROUNDDOWN(Q866*VLOOKUP(N866,'【参考】数式用'!$AR$2:$AW$50,MATCH(P866,'【参考】数式用'!$AT$4:$AW$4)+2,FALSE)*0.5, 0), "")</f>
        <v/>
      </c>
      <c r="T866" s="653"/>
      <c r="U866" s="654" t="str">
        <f>IFERROR(IF(AG866&lt;&gt;"",Q866*VLOOKUP(N866,'【参考】数式用'!$AG$2:$AL$50,MATCH(P866,'【参考】数式用'!$AI$4:$AL$4,0)+2,0), ""), "")</f>
        <v/>
      </c>
      <c r="V866" s="655"/>
      <c r="W866" s="656"/>
      <c r="X866" s="41"/>
      <c r="Y866" s="657"/>
      <c r="Z866" s="658"/>
      <c r="AA866" s="654" t="str">
        <f>IFERROR(IF(Y866="ー", "", ROUNDDOWN(Z866*VLOOKUP(N866,'【参考】数式用'!$AR$2:$AW$50,MATCH(Y866,'【参考】数式用'!$AT$4:$AW$4)+2,FALSE)*0.5, 0)), "")</f>
        <v/>
      </c>
      <c r="AB866" s="659"/>
      <c r="AC866" s="651" t="str">
        <f>IFERROR(IF(AG866&lt;&gt;"",Z866*VLOOKUP(N866,'【参考】数式用'!$AG$2:$AL$50,MATCH(Y866,'【参考】数式用'!$AI$4:$AL$4,0)+2,0), ""), "")</f>
        <v/>
      </c>
      <c r="AD866" s="56"/>
      <c r="AE866" s="660"/>
      <c r="AF866" s="661"/>
      <c r="AG866" s="618" t="str">
        <f>IFERROR(VLOOKUP(O866, '【参考】数式用'!$AY$5:$AY$13, 1, FALSE), "")</f>
        <v/>
      </c>
      <c r="AH866" s="619" t="str">
        <f>IFERROR(VLOOKUP(N866, '【参考】数式用'!$BA$2:$BB$50, 2, FALSE), "")</f>
        <v/>
      </c>
      <c r="AI866" s="620" t="str">
        <f t="shared" si="1"/>
        <v/>
      </c>
      <c r="AJ866" s="621" t="str">
        <f t="shared" si="2"/>
        <v/>
      </c>
      <c r="AK866" s="622"/>
      <c r="AL866" s="622"/>
      <c r="AM866" s="514"/>
      <c r="AN866" s="514"/>
      <c r="AO866" s="514"/>
      <c r="AP866" s="514"/>
      <c r="AQ866" s="514"/>
      <c r="AR866" s="514"/>
      <c r="AS866" s="514"/>
      <c r="AT866" s="514"/>
      <c r="AU866" s="2"/>
      <c r="AV866" s="2"/>
      <c r="AW866" s="2"/>
      <c r="AX866" s="2"/>
      <c r="AY866" s="2"/>
      <c r="AZ866" s="2"/>
    </row>
    <row r="867" ht="30.0" customHeight="1">
      <c r="A867" s="645">
        <v>854.0</v>
      </c>
      <c r="B867" s="646" t="str">
        <f>IF('基本情報入力シート'!C892="","",'基本情報入力シート'!C892)</f>
        <v/>
      </c>
      <c r="C867" s="40"/>
      <c r="D867" s="40"/>
      <c r="E867" s="40"/>
      <c r="F867" s="40"/>
      <c r="G867" s="40"/>
      <c r="H867" s="40"/>
      <c r="I867" s="56"/>
      <c r="J867" s="647" t="str">
        <f>IF('基本情報入力シート'!M892="","",'基本情報入力シート'!M892)</f>
        <v/>
      </c>
      <c r="K867" s="647" t="str">
        <f>IF('基本情報入力シート'!R892="","",'基本情報入力シート'!R892)</f>
        <v/>
      </c>
      <c r="L867" s="647" t="str">
        <f>IF('基本情報入力シート'!W892="","",'基本情報入力シート'!W892)</f>
        <v/>
      </c>
      <c r="M867" s="647" t="str">
        <f>IF('基本情報入力シート'!X892="","",'基本情報入力シート'!X892)</f>
        <v/>
      </c>
      <c r="N867" s="648" t="str">
        <f>IF('基本情報入力シート'!Y892="","",'基本情報入力シート'!Y892)</f>
        <v/>
      </c>
      <c r="O867" s="649"/>
      <c r="P867" s="650"/>
      <c r="Q867" s="651"/>
      <c r="R867" s="56"/>
      <c r="S867" s="652" t="str">
        <f>IFERROR(ROUNDDOWN(Q867*VLOOKUP(N867,'【参考】数式用'!$AR$2:$AW$50,MATCH(P867,'【参考】数式用'!$AT$4:$AW$4)+2,FALSE)*0.5, 0), "")</f>
        <v/>
      </c>
      <c r="T867" s="653"/>
      <c r="U867" s="654" t="str">
        <f>IFERROR(IF(AG867&lt;&gt;"",Q867*VLOOKUP(N867,'【参考】数式用'!$AG$2:$AL$50,MATCH(P867,'【参考】数式用'!$AI$4:$AL$4,0)+2,0), ""), "")</f>
        <v/>
      </c>
      <c r="V867" s="655"/>
      <c r="W867" s="656"/>
      <c r="X867" s="41"/>
      <c r="Y867" s="657"/>
      <c r="Z867" s="658"/>
      <c r="AA867" s="654" t="str">
        <f>IFERROR(IF(Y867="ー", "", ROUNDDOWN(Z867*VLOOKUP(N867,'【参考】数式用'!$AR$2:$AW$50,MATCH(Y867,'【参考】数式用'!$AT$4:$AW$4)+2,FALSE)*0.5, 0)), "")</f>
        <v/>
      </c>
      <c r="AB867" s="659"/>
      <c r="AC867" s="651" t="str">
        <f>IFERROR(IF(AG867&lt;&gt;"",Z867*VLOOKUP(N867,'【参考】数式用'!$AG$2:$AL$50,MATCH(Y867,'【参考】数式用'!$AI$4:$AL$4,0)+2,0), ""), "")</f>
        <v/>
      </c>
      <c r="AD867" s="56"/>
      <c r="AE867" s="660"/>
      <c r="AF867" s="661"/>
      <c r="AG867" s="618" t="str">
        <f>IFERROR(VLOOKUP(O867, '【参考】数式用'!$AY$5:$AY$13, 1, FALSE), "")</f>
        <v/>
      </c>
      <c r="AH867" s="619" t="str">
        <f>IFERROR(VLOOKUP(N867, '【参考】数式用'!$BA$2:$BB$50, 2, FALSE), "")</f>
        <v/>
      </c>
      <c r="AI867" s="620" t="str">
        <f t="shared" si="1"/>
        <v/>
      </c>
      <c r="AJ867" s="621" t="str">
        <f t="shared" si="2"/>
        <v/>
      </c>
      <c r="AK867" s="622"/>
      <c r="AL867" s="622"/>
      <c r="AM867" s="514"/>
      <c r="AN867" s="514"/>
      <c r="AO867" s="514"/>
      <c r="AP867" s="514"/>
      <c r="AQ867" s="514"/>
      <c r="AR867" s="514"/>
      <c r="AS867" s="514"/>
      <c r="AT867" s="514"/>
      <c r="AU867" s="2"/>
      <c r="AV867" s="2"/>
      <c r="AW867" s="2"/>
      <c r="AX867" s="2"/>
      <c r="AY867" s="2"/>
      <c r="AZ867" s="2"/>
    </row>
    <row r="868" ht="30.0" customHeight="1">
      <c r="A868" s="645">
        <v>855.0</v>
      </c>
      <c r="B868" s="646" t="str">
        <f>IF('基本情報入力シート'!C893="","",'基本情報入力シート'!C893)</f>
        <v/>
      </c>
      <c r="C868" s="40"/>
      <c r="D868" s="40"/>
      <c r="E868" s="40"/>
      <c r="F868" s="40"/>
      <c r="G868" s="40"/>
      <c r="H868" s="40"/>
      <c r="I868" s="56"/>
      <c r="J868" s="647" t="str">
        <f>IF('基本情報入力シート'!M893="","",'基本情報入力シート'!M893)</f>
        <v/>
      </c>
      <c r="K868" s="647" t="str">
        <f>IF('基本情報入力シート'!R893="","",'基本情報入力シート'!R893)</f>
        <v/>
      </c>
      <c r="L868" s="647" t="str">
        <f>IF('基本情報入力シート'!W893="","",'基本情報入力シート'!W893)</f>
        <v/>
      </c>
      <c r="M868" s="647" t="str">
        <f>IF('基本情報入力シート'!X893="","",'基本情報入力シート'!X893)</f>
        <v/>
      </c>
      <c r="N868" s="648" t="str">
        <f>IF('基本情報入力シート'!Y893="","",'基本情報入力シート'!Y893)</f>
        <v/>
      </c>
      <c r="O868" s="649"/>
      <c r="P868" s="650"/>
      <c r="Q868" s="651"/>
      <c r="R868" s="56"/>
      <c r="S868" s="652" t="str">
        <f>IFERROR(ROUNDDOWN(Q868*VLOOKUP(N868,'【参考】数式用'!$AR$2:$AW$50,MATCH(P868,'【参考】数式用'!$AT$4:$AW$4)+2,FALSE)*0.5, 0), "")</f>
        <v/>
      </c>
      <c r="T868" s="653"/>
      <c r="U868" s="654" t="str">
        <f>IFERROR(IF(AG868&lt;&gt;"",Q868*VLOOKUP(N868,'【参考】数式用'!$AG$2:$AL$50,MATCH(P868,'【参考】数式用'!$AI$4:$AL$4,0)+2,0), ""), "")</f>
        <v/>
      </c>
      <c r="V868" s="655"/>
      <c r="W868" s="656"/>
      <c r="X868" s="41"/>
      <c r="Y868" s="657"/>
      <c r="Z868" s="658"/>
      <c r="AA868" s="654" t="str">
        <f>IFERROR(IF(Y868="ー", "", ROUNDDOWN(Z868*VLOOKUP(N868,'【参考】数式用'!$AR$2:$AW$50,MATCH(Y868,'【参考】数式用'!$AT$4:$AW$4)+2,FALSE)*0.5, 0)), "")</f>
        <v/>
      </c>
      <c r="AB868" s="659"/>
      <c r="AC868" s="651" t="str">
        <f>IFERROR(IF(AG868&lt;&gt;"",Z868*VLOOKUP(N868,'【参考】数式用'!$AG$2:$AL$50,MATCH(Y868,'【参考】数式用'!$AI$4:$AL$4,0)+2,0), ""), "")</f>
        <v/>
      </c>
      <c r="AD868" s="56"/>
      <c r="AE868" s="660"/>
      <c r="AF868" s="661"/>
      <c r="AG868" s="618" t="str">
        <f>IFERROR(VLOOKUP(O868, '【参考】数式用'!$AY$5:$AY$13, 1, FALSE), "")</f>
        <v/>
      </c>
      <c r="AH868" s="619" t="str">
        <f>IFERROR(VLOOKUP(N868, '【参考】数式用'!$BA$2:$BB$50, 2, FALSE), "")</f>
        <v/>
      </c>
      <c r="AI868" s="620" t="str">
        <f t="shared" si="1"/>
        <v/>
      </c>
      <c r="AJ868" s="621" t="str">
        <f t="shared" si="2"/>
        <v/>
      </c>
      <c r="AK868" s="622"/>
      <c r="AL868" s="622"/>
      <c r="AM868" s="514"/>
      <c r="AN868" s="514"/>
      <c r="AO868" s="514"/>
      <c r="AP868" s="514"/>
      <c r="AQ868" s="514"/>
      <c r="AR868" s="514"/>
      <c r="AS868" s="514"/>
      <c r="AT868" s="514"/>
      <c r="AU868" s="2"/>
      <c r="AV868" s="2"/>
      <c r="AW868" s="2"/>
      <c r="AX868" s="2"/>
      <c r="AY868" s="2"/>
      <c r="AZ868" s="2"/>
    </row>
    <row r="869" ht="30.0" customHeight="1">
      <c r="A869" s="645">
        <v>856.0</v>
      </c>
      <c r="B869" s="646" t="str">
        <f>IF('基本情報入力シート'!C894="","",'基本情報入力シート'!C894)</f>
        <v/>
      </c>
      <c r="C869" s="40"/>
      <c r="D869" s="40"/>
      <c r="E869" s="40"/>
      <c r="F869" s="40"/>
      <c r="G869" s="40"/>
      <c r="H869" s="40"/>
      <c r="I869" s="56"/>
      <c r="J869" s="647" t="str">
        <f>IF('基本情報入力シート'!M894="","",'基本情報入力シート'!M894)</f>
        <v/>
      </c>
      <c r="K869" s="647" t="str">
        <f>IF('基本情報入力シート'!R894="","",'基本情報入力シート'!R894)</f>
        <v/>
      </c>
      <c r="L869" s="647" t="str">
        <f>IF('基本情報入力シート'!W894="","",'基本情報入力シート'!W894)</f>
        <v/>
      </c>
      <c r="M869" s="647" t="str">
        <f>IF('基本情報入力シート'!X894="","",'基本情報入力シート'!X894)</f>
        <v/>
      </c>
      <c r="N869" s="648" t="str">
        <f>IF('基本情報入力シート'!Y894="","",'基本情報入力シート'!Y894)</f>
        <v/>
      </c>
      <c r="O869" s="649"/>
      <c r="P869" s="650"/>
      <c r="Q869" s="651"/>
      <c r="R869" s="56"/>
      <c r="S869" s="652" t="str">
        <f>IFERROR(ROUNDDOWN(Q869*VLOOKUP(N869,'【参考】数式用'!$AR$2:$AW$50,MATCH(P869,'【参考】数式用'!$AT$4:$AW$4)+2,FALSE)*0.5, 0), "")</f>
        <v/>
      </c>
      <c r="T869" s="653"/>
      <c r="U869" s="654" t="str">
        <f>IFERROR(IF(AG869&lt;&gt;"",Q869*VLOOKUP(N869,'【参考】数式用'!$AG$2:$AL$50,MATCH(P869,'【参考】数式用'!$AI$4:$AL$4,0)+2,0), ""), "")</f>
        <v/>
      </c>
      <c r="V869" s="655"/>
      <c r="W869" s="656"/>
      <c r="X869" s="41"/>
      <c r="Y869" s="657"/>
      <c r="Z869" s="658"/>
      <c r="AA869" s="654" t="str">
        <f>IFERROR(IF(Y869="ー", "", ROUNDDOWN(Z869*VLOOKUP(N869,'【参考】数式用'!$AR$2:$AW$50,MATCH(Y869,'【参考】数式用'!$AT$4:$AW$4)+2,FALSE)*0.5, 0)), "")</f>
        <v/>
      </c>
      <c r="AB869" s="659"/>
      <c r="AC869" s="651" t="str">
        <f>IFERROR(IF(AG869&lt;&gt;"",Z869*VLOOKUP(N869,'【参考】数式用'!$AG$2:$AL$50,MATCH(Y869,'【参考】数式用'!$AI$4:$AL$4,0)+2,0), ""), "")</f>
        <v/>
      </c>
      <c r="AD869" s="56"/>
      <c r="AE869" s="660"/>
      <c r="AF869" s="661"/>
      <c r="AG869" s="618" t="str">
        <f>IFERROR(VLOOKUP(O869, '【参考】数式用'!$AY$5:$AY$13, 1, FALSE), "")</f>
        <v/>
      </c>
      <c r="AH869" s="619" t="str">
        <f>IFERROR(VLOOKUP(N869, '【参考】数式用'!$BA$2:$BB$50, 2, FALSE), "")</f>
        <v/>
      </c>
      <c r="AI869" s="620" t="str">
        <f t="shared" si="1"/>
        <v/>
      </c>
      <c r="AJ869" s="621" t="str">
        <f t="shared" si="2"/>
        <v/>
      </c>
      <c r="AK869" s="622"/>
      <c r="AL869" s="622"/>
      <c r="AM869" s="514"/>
      <c r="AN869" s="514"/>
      <c r="AO869" s="514"/>
      <c r="AP869" s="514"/>
      <c r="AQ869" s="514"/>
      <c r="AR869" s="514"/>
      <c r="AS869" s="514"/>
      <c r="AT869" s="514"/>
      <c r="AU869" s="2"/>
      <c r="AV869" s="2"/>
      <c r="AW869" s="2"/>
      <c r="AX869" s="2"/>
      <c r="AY869" s="2"/>
      <c r="AZ869" s="2"/>
    </row>
    <row r="870" ht="30.0" customHeight="1">
      <c r="A870" s="645">
        <v>857.0</v>
      </c>
      <c r="B870" s="646" t="str">
        <f>IF('基本情報入力シート'!C895="","",'基本情報入力シート'!C895)</f>
        <v/>
      </c>
      <c r="C870" s="40"/>
      <c r="D870" s="40"/>
      <c r="E870" s="40"/>
      <c r="F870" s="40"/>
      <c r="G870" s="40"/>
      <c r="H870" s="40"/>
      <c r="I870" s="56"/>
      <c r="J870" s="647" t="str">
        <f>IF('基本情報入力シート'!M895="","",'基本情報入力シート'!M895)</f>
        <v/>
      </c>
      <c r="K870" s="647" t="str">
        <f>IF('基本情報入力シート'!R895="","",'基本情報入力シート'!R895)</f>
        <v/>
      </c>
      <c r="L870" s="647" t="str">
        <f>IF('基本情報入力シート'!W895="","",'基本情報入力シート'!W895)</f>
        <v/>
      </c>
      <c r="M870" s="647" t="str">
        <f>IF('基本情報入力シート'!X895="","",'基本情報入力シート'!X895)</f>
        <v/>
      </c>
      <c r="N870" s="648" t="str">
        <f>IF('基本情報入力シート'!Y895="","",'基本情報入力シート'!Y895)</f>
        <v/>
      </c>
      <c r="O870" s="649"/>
      <c r="P870" s="650"/>
      <c r="Q870" s="651"/>
      <c r="R870" s="56"/>
      <c r="S870" s="652" t="str">
        <f>IFERROR(ROUNDDOWN(Q870*VLOOKUP(N870,'【参考】数式用'!$AR$2:$AW$50,MATCH(P870,'【参考】数式用'!$AT$4:$AW$4)+2,FALSE)*0.5, 0), "")</f>
        <v/>
      </c>
      <c r="T870" s="653"/>
      <c r="U870" s="654" t="str">
        <f>IFERROR(IF(AG870&lt;&gt;"",Q870*VLOOKUP(N870,'【参考】数式用'!$AG$2:$AL$50,MATCH(P870,'【参考】数式用'!$AI$4:$AL$4,0)+2,0), ""), "")</f>
        <v/>
      </c>
      <c r="V870" s="655"/>
      <c r="W870" s="656"/>
      <c r="X870" s="41"/>
      <c r="Y870" s="657"/>
      <c r="Z870" s="658"/>
      <c r="AA870" s="654" t="str">
        <f>IFERROR(IF(Y870="ー", "", ROUNDDOWN(Z870*VLOOKUP(N870,'【参考】数式用'!$AR$2:$AW$50,MATCH(Y870,'【参考】数式用'!$AT$4:$AW$4)+2,FALSE)*0.5, 0)), "")</f>
        <v/>
      </c>
      <c r="AB870" s="659"/>
      <c r="AC870" s="651" t="str">
        <f>IFERROR(IF(AG870&lt;&gt;"",Z870*VLOOKUP(N870,'【参考】数式用'!$AG$2:$AL$50,MATCH(Y870,'【参考】数式用'!$AI$4:$AL$4,0)+2,0), ""), "")</f>
        <v/>
      </c>
      <c r="AD870" s="56"/>
      <c r="AE870" s="660"/>
      <c r="AF870" s="661"/>
      <c r="AG870" s="618" t="str">
        <f>IFERROR(VLOOKUP(O870, '【参考】数式用'!$AY$5:$AY$13, 1, FALSE), "")</f>
        <v/>
      </c>
      <c r="AH870" s="619" t="str">
        <f>IFERROR(VLOOKUP(N870, '【参考】数式用'!$BA$2:$BB$50, 2, FALSE), "")</f>
        <v/>
      </c>
      <c r="AI870" s="620" t="str">
        <f t="shared" si="1"/>
        <v/>
      </c>
      <c r="AJ870" s="621" t="str">
        <f t="shared" si="2"/>
        <v/>
      </c>
      <c r="AK870" s="622"/>
      <c r="AL870" s="622"/>
      <c r="AM870" s="514"/>
      <c r="AN870" s="514"/>
      <c r="AO870" s="514"/>
      <c r="AP870" s="514"/>
      <c r="AQ870" s="514"/>
      <c r="AR870" s="514"/>
      <c r="AS870" s="514"/>
      <c r="AT870" s="514"/>
      <c r="AU870" s="2"/>
      <c r="AV870" s="2"/>
      <c r="AW870" s="2"/>
      <c r="AX870" s="2"/>
      <c r="AY870" s="2"/>
      <c r="AZ870" s="2"/>
    </row>
    <row r="871" ht="30.0" customHeight="1">
      <c r="A871" s="645">
        <v>858.0</v>
      </c>
      <c r="B871" s="646" t="str">
        <f>IF('基本情報入力シート'!C896="","",'基本情報入力シート'!C896)</f>
        <v/>
      </c>
      <c r="C871" s="40"/>
      <c r="D871" s="40"/>
      <c r="E871" s="40"/>
      <c r="F871" s="40"/>
      <c r="G871" s="40"/>
      <c r="H871" s="40"/>
      <c r="I871" s="56"/>
      <c r="J871" s="647" t="str">
        <f>IF('基本情報入力シート'!M896="","",'基本情報入力シート'!M896)</f>
        <v/>
      </c>
      <c r="K871" s="647" t="str">
        <f>IF('基本情報入力シート'!R896="","",'基本情報入力シート'!R896)</f>
        <v/>
      </c>
      <c r="L871" s="647" t="str">
        <f>IF('基本情報入力シート'!W896="","",'基本情報入力シート'!W896)</f>
        <v/>
      </c>
      <c r="M871" s="647" t="str">
        <f>IF('基本情報入力シート'!X896="","",'基本情報入力シート'!X896)</f>
        <v/>
      </c>
      <c r="N871" s="648" t="str">
        <f>IF('基本情報入力シート'!Y896="","",'基本情報入力シート'!Y896)</f>
        <v/>
      </c>
      <c r="O871" s="649"/>
      <c r="P871" s="650"/>
      <c r="Q871" s="651"/>
      <c r="R871" s="56"/>
      <c r="S871" s="652" t="str">
        <f>IFERROR(ROUNDDOWN(Q871*VLOOKUP(N871,'【参考】数式用'!$AR$2:$AW$50,MATCH(P871,'【参考】数式用'!$AT$4:$AW$4)+2,FALSE)*0.5, 0), "")</f>
        <v/>
      </c>
      <c r="T871" s="653"/>
      <c r="U871" s="654" t="str">
        <f>IFERROR(IF(AG871&lt;&gt;"",Q871*VLOOKUP(N871,'【参考】数式用'!$AG$2:$AL$50,MATCH(P871,'【参考】数式用'!$AI$4:$AL$4,0)+2,0), ""), "")</f>
        <v/>
      </c>
      <c r="V871" s="655"/>
      <c r="W871" s="656"/>
      <c r="X871" s="41"/>
      <c r="Y871" s="657"/>
      <c r="Z871" s="658"/>
      <c r="AA871" s="654" t="str">
        <f>IFERROR(IF(Y871="ー", "", ROUNDDOWN(Z871*VLOOKUP(N871,'【参考】数式用'!$AR$2:$AW$50,MATCH(Y871,'【参考】数式用'!$AT$4:$AW$4)+2,FALSE)*0.5, 0)), "")</f>
        <v/>
      </c>
      <c r="AB871" s="659"/>
      <c r="AC871" s="651" t="str">
        <f>IFERROR(IF(AG871&lt;&gt;"",Z871*VLOOKUP(N871,'【参考】数式用'!$AG$2:$AL$50,MATCH(Y871,'【参考】数式用'!$AI$4:$AL$4,0)+2,0), ""), "")</f>
        <v/>
      </c>
      <c r="AD871" s="56"/>
      <c r="AE871" s="660"/>
      <c r="AF871" s="661"/>
      <c r="AG871" s="618" t="str">
        <f>IFERROR(VLOOKUP(O871, '【参考】数式用'!$AY$5:$AY$13, 1, FALSE), "")</f>
        <v/>
      </c>
      <c r="AH871" s="619" t="str">
        <f>IFERROR(VLOOKUP(N871, '【参考】数式用'!$BA$2:$BB$50, 2, FALSE), "")</f>
        <v/>
      </c>
      <c r="AI871" s="620" t="str">
        <f t="shared" si="1"/>
        <v/>
      </c>
      <c r="AJ871" s="621" t="str">
        <f t="shared" si="2"/>
        <v/>
      </c>
      <c r="AK871" s="622"/>
      <c r="AL871" s="622"/>
      <c r="AM871" s="514"/>
      <c r="AN871" s="514"/>
      <c r="AO871" s="514"/>
      <c r="AP871" s="514"/>
      <c r="AQ871" s="514"/>
      <c r="AR871" s="514"/>
      <c r="AS871" s="514"/>
      <c r="AT871" s="514"/>
      <c r="AU871" s="2"/>
      <c r="AV871" s="2"/>
      <c r="AW871" s="2"/>
      <c r="AX871" s="2"/>
      <c r="AY871" s="2"/>
      <c r="AZ871" s="2"/>
    </row>
    <row r="872" ht="30.0" customHeight="1">
      <c r="A872" s="645">
        <v>859.0</v>
      </c>
      <c r="B872" s="646" t="str">
        <f>IF('基本情報入力シート'!C897="","",'基本情報入力シート'!C897)</f>
        <v/>
      </c>
      <c r="C872" s="40"/>
      <c r="D872" s="40"/>
      <c r="E872" s="40"/>
      <c r="F872" s="40"/>
      <c r="G872" s="40"/>
      <c r="H872" s="40"/>
      <c r="I872" s="56"/>
      <c r="J872" s="647" t="str">
        <f>IF('基本情報入力シート'!M897="","",'基本情報入力シート'!M897)</f>
        <v/>
      </c>
      <c r="K872" s="647" t="str">
        <f>IF('基本情報入力シート'!R897="","",'基本情報入力シート'!R897)</f>
        <v/>
      </c>
      <c r="L872" s="647" t="str">
        <f>IF('基本情報入力シート'!W897="","",'基本情報入力シート'!W897)</f>
        <v/>
      </c>
      <c r="M872" s="647" t="str">
        <f>IF('基本情報入力シート'!X897="","",'基本情報入力シート'!X897)</f>
        <v/>
      </c>
      <c r="N872" s="648" t="str">
        <f>IF('基本情報入力シート'!Y897="","",'基本情報入力シート'!Y897)</f>
        <v/>
      </c>
      <c r="O872" s="649"/>
      <c r="P872" s="650"/>
      <c r="Q872" s="651"/>
      <c r="R872" s="56"/>
      <c r="S872" s="652" t="str">
        <f>IFERROR(ROUNDDOWN(Q872*VLOOKUP(N872,'【参考】数式用'!$AR$2:$AW$50,MATCH(P872,'【参考】数式用'!$AT$4:$AW$4)+2,FALSE)*0.5, 0), "")</f>
        <v/>
      </c>
      <c r="T872" s="653"/>
      <c r="U872" s="654" t="str">
        <f>IFERROR(IF(AG872&lt;&gt;"",Q872*VLOOKUP(N872,'【参考】数式用'!$AG$2:$AL$50,MATCH(P872,'【参考】数式用'!$AI$4:$AL$4,0)+2,0), ""), "")</f>
        <v/>
      </c>
      <c r="V872" s="655"/>
      <c r="W872" s="656"/>
      <c r="X872" s="41"/>
      <c r="Y872" s="657"/>
      <c r="Z872" s="658"/>
      <c r="AA872" s="654" t="str">
        <f>IFERROR(IF(Y872="ー", "", ROUNDDOWN(Z872*VLOOKUP(N872,'【参考】数式用'!$AR$2:$AW$50,MATCH(Y872,'【参考】数式用'!$AT$4:$AW$4)+2,FALSE)*0.5, 0)), "")</f>
        <v/>
      </c>
      <c r="AB872" s="659"/>
      <c r="AC872" s="651" t="str">
        <f>IFERROR(IF(AG872&lt;&gt;"",Z872*VLOOKUP(N872,'【参考】数式用'!$AG$2:$AL$50,MATCH(Y872,'【参考】数式用'!$AI$4:$AL$4,0)+2,0), ""), "")</f>
        <v/>
      </c>
      <c r="AD872" s="56"/>
      <c r="AE872" s="660"/>
      <c r="AF872" s="661"/>
      <c r="AG872" s="618" t="str">
        <f>IFERROR(VLOOKUP(O872, '【参考】数式用'!$AY$5:$AY$13, 1, FALSE), "")</f>
        <v/>
      </c>
      <c r="AH872" s="619" t="str">
        <f>IFERROR(VLOOKUP(N872, '【参考】数式用'!$BA$2:$BB$50, 2, FALSE), "")</f>
        <v/>
      </c>
      <c r="AI872" s="620" t="str">
        <f t="shared" si="1"/>
        <v/>
      </c>
      <c r="AJ872" s="621" t="str">
        <f t="shared" si="2"/>
        <v/>
      </c>
      <c r="AK872" s="622"/>
      <c r="AL872" s="622"/>
      <c r="AM872" s="514"/>
      <c r="AN872" s="514"/>
      <c r="AO872" s="514"/>
      <c r="AP872" s="514"/>
      <c r="AQ872" s="514"/>
      <c r="AR872" s="514"/>
      <c r="AS872" s="514"/>
      <c r="AT872" s="514"/>
      <c r="AU872" s="2"/>
      <c r="AV872" s="2"/>
      <c r="AW872" s="2"/>
      <c r="AX872" s="2"/>
      <c r="AY872" s="2"/>
      <c r="AZ872" s="2"/>
    </row>
    <row r="873" ht="30.0" customHeight="1">
      <c r="A873" s="645">
        <v>860.0</v>
      </c>
      <c r="B873" s="646" t="str">
        <f>IF('基本情報入力シート'!C898="","",'基本情報入力シート'!C898)</f>
        <v/>
      </c>
      <c r="C873" s="40"/>
      <c r="D873" s="40"/>
      <c r="E873" s="40"/>
      <c r="F873" s="40"/>
      <c r="G873" s="40"/>
      <c r="H873" s="40"/>
      <c r="I873" s="56"/>
      <c r="J873" s="647" t="str">
        <f>IF('基本情報入力シート'!M898="","",'基本情報入力シート'!M898)</f>
        <v/>
      </c>
      <c r="K873" s="647" t="str">
        <f>IF('基本情報入力シート'!R898="","",'基本情報入力シート'!R898)</f>
        <v/>
      </c>
      <c r="L873" s="647" t="str">
        <f>IF('基本情報入力シート'!W898="","",'基本情報入力シート'!W898)</f>
        <v/>
      </c>
      <c r="M873" s="647" t="str">
        <f>IF('基本情報入力シート'!X898="","",'基本情報入力シート'!X898)</f>
        <v/>
      </c>
      <c r="N873" s="648" t="str">
        <f>IF('基本情報入力シート'!Y898="","",'基本情報入力シート'!Y898)</f>
        <v/>
      </c>
      <c r="O873" s="649"/>
      <c r="P873" s="650"/>
      <c r="Q873" s="651"/>
      <c r="R873" s="56"/>
      <c r="S873" s="652" t="str">
        <f>IFERROR(ROUNDDOWN(Q873*VLOOKUP(N873,'【参考】数式用'!$AR$2:$AW$50,MATCH(P873,'【参考】数式用'!$AT$4:$AW$4)+2,FALSE)*0.5, 0), "")</f>
        <v/>
      </c>
      <c r="T873" s="653"/>
      <c r="U873" s="654" t="str">
        <f>IFERROR(IF(AG873&lt;&gt;"",Q873*VLOOKUP(N873,'【参考】数式用'!$AG$2:$AL$50,MATCH(P873,'【参考】数式用'!$AI$4:$AL$4,0)+2,0), ""), "")</f>
        <v/>
      </c>
      <c r="V873" s="655"/>
      <c r="W873" s="656"/>
      <c r="X873" s="41"/>
      <c r="Y873" s="657"/>
      <c r="Z873" s="658"/>
      <c r="AA873" s="654" t="str">
        <f>IFERROR(IF(Y873="ー", "", ROUNDDOWN(Z873*VLOOKUP(N873,'【参考】数式用'!$AR$2:$AW$50,MATCH(Y873,'【参考】数式用'!$AT$4:$AW$4)+2,FALSE)*0.5, 0)), "")</f>
        <v/>
      </c>
      <c r="AB873" s="659"/>
      <c r="AC873" s="651" t="str">
        <f>IFERROR(IF(AG873&lt;&gt;"",Z873*VLOOKUP(N873,'【参考】数式用'!$AG$2:$AL$50,MATCH(Y873,'【参考】数式用'!$AI$4:$AL$4,0)+2,0), ""), "")</f>
        <v/>
      </c>
      <c r="AD873" s="56"/>
      <c r="AE873" s="660"/>
      <c r="AF873" s="661"/>
      <c r="AG873" s="618" t="str">
        <f>IFERROR(VLOOKUP(O873, '【参考】数式用'!$AY$5:$AY$13, 1, FALSE), "")</f>
        <v/>
      </c>
      <c r="AH873" s="619" t="str">
        <f>IFERROR(VLOOKUP(N873, '【参考】数式用'!$BA$2:$BB$50, 2, FALSE), "")</f>
        <v/>
      </c>
      <c r="AI873" s="620" t="str">
        <f t="shared" si="1"/>
        <v/>
      </c>
      <c r="AJ873" s="621" t="str">
        <f t="shared" si="2"/>
        <v/>
      </c>
      <c r="AK873" s="622"/>
      <c r="AL873" s="622"/>
      <c r="AM873" s="514"/>
      <c r="AN873" s="514"/>
      <c r="AO873" s="514"/>
      <c r="AP873" s="514"/>
      <c r="AQ873" s="514"/>
      <c r="AR873" s="514"/>
      <c r="AS873" s="514"/>
      <c r="AT873" s="514"/>
      <c r="AU873" s="2"/>
      <c r="AV873" s="2"/>
      <c r="AW873" s="2"/>
      <c r="AX873" s="2"/>
      <c r="AY873" s="2"/>
      <c r="AZ873" s="2"/>
    </row>
    <row r="874" ht="30.0" customHeight="1">
      <c r="A874" s="645">
        <v>861.0</v>
      </c>
      <c r="B874" s="646" t="str">
        <f>IF('基本情報入力シート'!C899="","",'基本情報入力シート'!C899)</f>
        <v/>
      </c>
      <c r="C874" s="40"/>
      <c r="D874" s="40"/>
      <c r="E874" s="40"/>
      <c r="F874" s="40"/>
      <c r="G874" s="40"/>
      <c r="H874" s="40"/>
      <c r="I874" s="56"/>
      <c r="J874" s="647" t="str">
        <f>IF('基本情報入力シート'!M899="","",'基本情報入力シート'!M899)</f>
        <v/>
      </c>
      <c r="K874" s="647" t="str">
        <f>IF('基本情報入力シート'!R899="","",'基本情報入力シート'!R899)</f>
        <v/>
      </c>
      <c r="L874" s="647" t="str">
        <f>IF('基本情報入力シート'!W899="","",'基本情報入力シート'!W899)</f>
        <v/>
      </c>
      <c r="M874" s="647" t="str">
        <f>IF('基本情報入力シート'!X899="","",'基本情報入力シート'!X899)</f>
        <v/>
      </c>
      <c r="N874" s="648" t="str">
        <f>IF('基本情報入力シート'!Y899="","",'基本情報入力シート'!Y899)</f>
        <v/>
      </c>
      <c r="O874" s="649"/>
      <c r="P874" s="650"/>
      <c r="Q874" s="651"/>
      <c r="R874" s="56"/>
      <c r="S874" s="652" t="str">
        <f>IFERROR(ROUNDDOWN(Q874*VLOOKUP(N874,'【参考】数式用'!$AR$2:$AW$50,MATCH(P874,'【参考】数式用'!$AT$4:$AW$4)+2,FALSE)*0.5, 0), "")</f>
        <v/>
      </c>
      <c r="T874" s="653"/>
      <c r="U874" s="654" t="str">
        <f>IFERROR(IF(AG874&lt;&gt;"",Q874*VLOOKUP(N874,'【参考】数式用'!$AG$2:$AL$50,MATCH(P874,'【参考】数式用'!$AI$4:$AL$4,0)+2,0), ""), "")</f>
        <v/>
      </c>
      <c r="V874" s="655"/>
      <c r="W874" s="656"/>
      <c r="X874" s="41"/>
      <c r="Y874" s="657"/>
      <c r="Z874" s="658"/>
      <c r="AA874" s="654" t="str">
        <f>IFERROR(IF(Y874="ー", "", ROUNDDOWN(Z874*VLOOKUP(N874,'【参考】数式用'!$AR$2:$AW$50,MATCH(Y874,'【参考】数式用'!$AT$4:$AW$4)+2,FALSE)*0.5, 0)), "")</f>
        <v/>
      </c>
      <c r="AB874" s="659"/>
      <c r="AC874" s="651" t="str">
        <f>IFERROR(IF(AG874&lt;&gt;"",Z874*VLOOKUP(N874,'【参考】数式用'!$AG$2:$AL$50,MATCH(Y874,'【参考】数式用'!$AI$4:$AL$4,0)+2,0), ""), "")</f>
        <v/>
      </c>
      <c r="AD874" s="56"/>
      <c r="AE874" s="660"/>
      <c r="AF874" s="661"/>
      <c r="AG874" s="618" t="str">
        <f>IFERROR(VLOOKUP(O874, '【参考】数式用'!$AY$5:$AY$13, 1, FALSE), "")</f>
        <v/>
      </c>
      <c r="AH874" s="619" t="str">
        <f>IFERROR(VLOOKUP(N874, '【参考】数式用'!$BA$2:$BB$50, 2, FALSE), "")</f>
        <v/>
      </c>
      <c r="AI874" s="620" t="str">
        <f t="shared" si="1"/>
        <v/>
      </c>
      <c r="AJ874" s="621" t="str">
        <f t="shared" si="2"/>
        <v/>
      </c>
      <c r="AK874" s="622"/>
      <c r="AL874" s="622"/>
      <c r="AM874" s="514"/>
      <c r="AN874" s="514"/>
      <c r="AO874" s="514"/>
      <c r="AP874" s="514"/>
      <c r="AQ874" s="514"/>
      <c r="AR874" s="514"/>
      <c r="AS874" s="514"/>
      <c r="AT874" s="514"/>
      <c r="AU874" s="2"/>
      <c r="AV874" s="2"/>
      <c r="AW874" s="2"/>
      <c r="AX874" s="2"/>
      <c r="AY874" s="2"/>
      <c r="AZ874" s="2"/>
    </row>
    <row r="875" ht="30.0" customHeight="1">
      <c r="A875" s="645">
        <v>862.0</v>
      </c>
      <c r="B875" s="646" t="str">
        <f>IF('基本情報入力シート'!C900="","",'基本情報入力シート'!C900)</f>
        <v/>
      </c>
      <c r="C875" s="40"/>
      <c r="D875" s="40"/>
      <c r="E875" s="40"/>
      <c r="F875" s="40"/>
      <c r="G875" s="40"/>
      <c r="H875" s="40"/>
      <c r="I875" s="56"/>
      <c r="J875" s="647" t="str">
        <f>IF('基本情報入力シート'!M900="","",'基本情報入力シート'!M900)</f>
        <v/>
      </c>
      <c r="K875" s="647" t="str">
        <f>IF('基本情報入力シート'!R900="","",'基本情報入力シート'!R900)</f>
        <v/>
      </c>
      <c r="L875" s="647" t="str">
        <f>IF('基本情報入力シート'!W900="","",'基本情報入力シート'!W900)</f>
        <v/>
      </c>
      <c r="M875" s="647" t="str">
        <f>IF('基本情報入力シート'!X900="","",'基本情報入力シート'!X900)</f>
        <v/>
      </c>
      <c r="N875" s="648" t="str">
        <f>IF('基本情報入力シート'!Y900="","",'基本情報入力シート'!Y900)</f>
        <v/>
      </c>
      <c r="O875" s="649"/>
      <c r="P875" s="650"/>
      <c r="Q875" s="651"/>
      <c r="R875" s="56"/>
      <c r="S875" s="652" t="str">
        <f>IFERROR(ROUNDDOWN(Q875*VLOOKUP(N875,'【参考】数式用'!$AR$2:$AW$50,MATCH(P875,'【参考】数式用'!$AT$4:$AW$4)+2,FALSE)*0.5, 0), "")</f>
        <v/>
      </c>
      <c r="T875" s="653"/>
      <c r="U875" s="654" t="str">
        <f>IFERROR(IF(AG875&lt;&gt;"",Q875*VLOOKUP(N875,'【参考】数式用'!$AG$2:$AL$50,MATCH(P875,'【参考】数式用'!$AI$4:$AL$4,0)+2,0), ""), "")</f>
        <v/>
      </c>
      <c r="V875" s="655"/>
      <c r="W875" s="656"/>
      <c r="X875" s="41"/>
      <c r="Y875" s="657"/>
      <c r="Z875" s="658"/>
      <c r="AA875" s="654" t="str">
        <f>IFERROR(IF(Y875="ー", "", ROUNDDOWN(Z875*VLOOKUP(N875,'【参考】数式用'!$AR$2:$AW$50,MATCH(Y875,'【参考】数式用'!$AT$4:$AW$4)+2,FALSE)*0.5, 0)), "")</f>
        <v/>
      </c>
      <c r="AB875" s="659"/>
      <c r="AC875" s="651" t="str">
        <f>IFERROR(IF(AG875&lt;&gt;"",Z875*VLOOKUP(N875,'【参考】数式用'!$AG$2:$AL$50,MATCH(Y875,'【参考】数式用'!$AI$4:$AL$4,0)+2,0), ""), "")</f>
        <v/>
      </c>
      <c r="AD875" s="56"/>
      <c r="AE875" s="660"/>
      <c r="AF875" s="661"/>
      <c r="AG875" s="618" t="str">
        <f>IFERROR(VLOOKUP(O875, '【参考】数式用'!$AY$5:$AY$13, 1, FALSE), "")</f>
        <v/>
      </c>
      <c r="AH875" s="619" t="str">
        <f>IFERROR(VLOOKUP(N875, '【参考】数式用'!$BA$2:$BB$50, 2, FALSE), "")</f>
        <v/>
      </c>
      <c r="AI875" s="620" t="str">
        <f t="shared" si="1"/>
        <v/>
      </c>
      <c r="AJ875" s="621" t="str">
        <f t="shared" si="2"/>
        <v/>
      </c>
      <c r="AK875" s="622"/>
      <c r="AL875" s="622"/>
      <c r="AM875" s="514"/>
      <c r="AN875" s="514"/>
      <c r="AO875" s="514"/>
      <c r="AP875" s="514"/>
      <c r="AQ875" s="514"/>
      <c r="AR875" s="514"/>
      <c r="AS875" s="514"/>
      <c r="AT875" s="514"/>
      <c r="AU875" s="2"/>
      <c r="AV875" s="2"/>
      <c r="AW875" s="2"/>
      <c r="AX875" s="2"/>
      <c r="AY875" s="2"/>
      <c r="AZ875" s="2"/>
    </row>
    <row r="876" ht="30.0" customHeight="1">
      <c r="A876" s="645">
        <v>863.0</v>
      </c>
      <c r="B876" s="646" t="str">
        <f>IF('基本情報入力シート'!C901="","",'基本情報入力シート'!C901)</f>
        <v/>
      </c>
      <c r="C876" s="40"/>
      <c r="D876" s="40"/>
      <c r="E876" s="40"/>
      <c r="F876" s="40"/>
      <c r="G876" s="40"/>
      <c r="H876" s="40"/>
      <c r="I876" s="56"/>
      <c r="J876" s="647" t="str">
        <f>IF('基本情報入力シート'!M901="","",'基本情報入力シート'!M901)</f>
        <v/>
      </c>
      <c r="K876" s="647" t="str">
        <f>IF('基本情報入力シート'!R901="","",'基本情報入力シート'!R901)</f>
        <v/>
      </c>
      <c r="L876" s="647" t="str">
        <f>IF('基本情報入力シート'!W901="","",'基本情報入力シート'!W901)</f>
        <v/>
      </c>
      <c r="M876" s="647" t="str">
        <f>IF('基本情報入力シート'!X901="","",'基本情報入力シート'!X901)</f>
        <v/>
      </c>
      <c r="N876" s="648" t="str">
        <f>IF('基本情報入力シート'!Y901="","",'基本情報入力シート'!Y901)</f>
        <v/>
      </c>
      <c r="O876" s="649"/>
      <c r="P876" s="650"/>
      <c r="Q876" s="651"/>
      <c r="R876" s="56"/>
      <c r="S876" s="652" t="str">
        <f>IFERROR(ROUNDDOWN(Q876*VLOOKUP(N876,'【参考】数式用'!$AR$2:$AW$50,MATCH(P876,'【参考】数式用'!$AT$4:$AW$4)+2,FALSE)*0.5, 0), "")</f>
        <v/>
      </c>
      <c r="T876" s="653"/>
      <c r="U876" s="654" t="str">
        <f>IFERROR(IF(AG876&lt;&gt;"",Q876*VLOOKUP(N876,'【参考】数式用'!$AG$2:$AL$50,MATCH(P876,'【参考】数式用'!$AI$4:$AL$4,0)+2,0), ""), "")</f>
        <v/>
      </c>
      <c r="V876" s="655"/>
      <c r="W876" s="656"/>
      <c r="X876" s="41"/>
      <c r="Y876" s="657"/>
      <c r="Z876" s="658"/>
      <c r="AA876" s="654" t="str">
        <f>IFERROR(IF(Y876="ー", "", ROUNDDOWN(Z876*VLOOKUP(N876,'【参考】数式用'!$AR$2:$AW$50,MATCH(Y876,'【参考】数式用'!$AT$4:$AW$4)+2,FALSE)*0.5, 0)), "")</f>
        <v/>
      </c>
      <c r="AB876" s="659"/>
      <c r="AC876" s="651" t="str">
        <f>IFERROR(IF(AG876&lt;&gt;"",Z876*VLOOKUP(N876,'【参考】数式用'!$AG$2:$AL$50,MATCH(Y876,'【参考】数式用'!$AI$4:$AL$4,0)+2,0), ""), "")</f>
        <v/>
      </c>
      <c r="AD876" s="56"/>
      <c r="AE876" s="660"/>
      <c r="AF876" s="661"/>
      <c r="AG876" s="618" t="str">
        <f>IFERROR(VLOOKUP(O876, '【参考】数式用'!$AY$5:$AY$13, 1, FALSE), "")</f>
        <v/>
      </c>
      <c r="AH876" s="619" t="str">
        <f>IFERROR(VLOOKUP(N876, '【参考】数式用'!$BA$2:$BB$50, 2, FALSE), "")</f>
        <v/>
      </c>
      <c r="AI876" s="620" t="str">
        <f t="shared" si="1"/>
        <v/>
      </c>
      <c r="AJ876" s="621" t="str">
        <f t="shared" si="2"/>
        <v/>
      </c>
      <c r="AK876" s="622"/>
      <c r="AL876" s="622"/>
      <c r="AM876" s="514"/>
      <c r="AN876" s="514"/>
      <c r="AO876" s="514"/>
      <c r="AP876" s="514"/>
      <c r="AQ876" s="514"/>
      <c r="AR876" s="514"/>
      <c r="AS876" s="514"/>
      <c r="AT876" s="514"/>
      <c r="AU876" s="2"/>
      <c r="AV876" s="2"/>
      <c r="AW876" s="2"/>
      <c r="AX876" s="2"/>
      <c r="AY876" s="2"/>
      <c r="AZ876" s="2"/>
    </row>
    <row r="877" ht="30.0" customHeight="1">
      <c r="A877" s="645">
        <v>864.0</v>
      </c>
      <c r="B877" s="646" t="str">
        <f>IF('基本情報入力シート'!C902="","",'基本情報入力シート'!C902)</f>
        <v/>
      </c>
      <c r="C877" s="40"/>
      <c r="D877" s="40"/>
      <c r="E877" s="40"/>
      <c r="F877" s="40"/>
      <c r="G877" s="40"/>
      <c r="H877" s="40"/>
      <c r="I877" s="56"/>
      <c r="J877" s="647" t="str">
        <f>IF('基本情報入力シート'!M902="","",'基本情報入力シート'!M902)</f>
        <v/>
      </c>
      <c r="K877" s="647" t="str">
        <f>IF('基本情報入力シート'!R902="","",'基本情報入力シート'!R902)</f>
        <v/>
      </c>
      <c r="L877" s="647" t="str">
        <f>IF('基本情報入力シート'!W902="","",'基本情報入力シート'!W902)</f>
        <v/>
      </c>
      <c r="M877" s="647" t="str">
        <f>IF('基本情報入力シート'!X902="","",'基本情報入力シート'!X902)</f>
        <v/>
      </c>
      <c r="N877" s="648" t="str">
        <f>IF('基本情報入力シート'!Y902="","",'基本情報入力シート'!Y902)</f>
        <v/>
      </c>
      <c r="O877" s="649"/>
      <c r="P877" s="650"/>
      <c r="Q877" s="651"/>
      <c r="R877" s="56"/>
      <c r="S877" s="652" t="str">
        <f>IFERROR(ROUNDDOWN(Q877*VLOOKUP(N877,'【参考】数式用'!$AR$2:$AW$50,MATCH(P877,'【参考】数式用'!$AT$4:$AW$4)+2,FALSE)*0.5, 0), "")</f>
        <v/>
      </c>
      <c r="T877" s="653"/>
      <c r="U877" s="654" t="str">
        <f>IFERROR(IF(AG877&lt;&gt;"",Q877*VLOOKUP(N877,'【参考】数式用'!$AG$2:$AL$50,MATCH(P877,'【参考】数式用'!$AI$4:$AL$4,0)+2,0), ""), "")</f>
        <v/>
      </c>
      <c r="V877" s="655"/>
      <c r="W877" s="656"/>
      <c r="X877" s="41"/>
      <c r="Y877" s="657"/>
      <c r="Z877" s="658"/>
      <c r="AA877" s="654" t="str">
        <f>IFERROR(IF(Y877="ー", "", ROUNDDOWN(Z877*VLOOKUP(N877,'【参考】数式用'!$AR$2:$AW$50,MATCH(Y877,'【参考】数式用'!$AT$4:$AW$4)+2,FALSE)*0.5, 0)), "")</f>
        <v/>
      </c>
      <c r="AB877" s="659"/>
      <c r="AC877" s="651" t="str">
        <f>IFERROR(IF(AG877&lt;&gt;"",Z877*VLOOKUP(N877,'【参考】数式用'!$AG$2:$AL$50,MATCH(Y877,'【参考】数式用'!$AI$4:$AL$4,0)+2,0), ""), "")</f>
        <v/>
      </c>
      <c r="AD877" s="56"/>
      <c r="AE877" s="660"/>
      <c r="AF877" s="661"/>
      <c r="AG877" s="618" t="str">
        <f>IFERROR(VLOOKUP(O877, '【参考】数式用'!$AY$5:$AY$13, 1, FALSE), "")</f>
        <v/>
      </c>
      <c r="AH877" s="619" t="str">
        <f>IFERROR(VLOOKUP(N877, '【参考】数式用'!$BA$2:$BB$50, 2, FALSE), "")</f>
        <v/>
      </c>
      <c r="AI877" s="620" t="str">
        <f t="shared" si="1"/>
        <v/>
      </c>
      <c r="AJ877" s="621" t="str">
        <f t="shared" si="2"/>
        <v/>
      </c>
      <c r="AK877" s="622"/>
      <c r="AL877" s="622"/>
      <c r="AM877" s="514"/>
      <c r="AN877" s="514"/>
      <c r="AO877" s="514"/>
      <c r="AP877" s="514"/>
      <c r="AQ877" s="514"/>
      <c r="AR877" s="514"/>
      <c r="AS877" s="514"/>
      <c r="AT877" s="514"/>
      <c r="AU877" s="2"/>
      <c r="AV877" s="2"/>
      <c r="AW877" s="2"/>
      <c r="AX877" s="2"/>
      <c r="AY877" s="2"/>
      <c r="AZ877" s="2"/>
    </row>
    <row r="878" ht="30.0" customHeight="1">
      <c r="A878" s="645">
        <v>865.0</v>
      </c>
      <c r="B878" s="646" t="str">
        <f>IF('基本情報入力シート'!C903="","",'基本情報入力シート'!C903)</f>
        <v/>
      </c>
      <c r="C878" s="40"/>
      <c r="D878" s="40"/>
      <c r="E878" s="40"/>
      <c r="F878" s="40"/>
      <c r="G878" s="40"/>
      <c r="H878" s="40"/>
      <c r="I878" s="56"/>
      <c r="J878" s="647" t="str">
        <f>IF('基本情報入力シート'!M903="","",'基本情報入力シート'!M903)</f>
        <v/>
      </c>
      <c r="K878" s="647" t="str">
        <f>IF('基本情報入力シート'!R903="","",'基本情報入力シート'!R903)</f>
        <v/>
      </c>
      <c r="L878" s="647" t="str">
        <f>IF('基本情報入力シート'!W903="","",'基本情報入力シート'!W903)</f>
        <v/>
      </c>
      <c r="M878" s="647" t="str">
        <f>IF('基本情報入力シート'!X903="","",'基本情報入力シート'!X903)</f>
        <v/>
      </c>
      <c r="N878" s="648" t="str">
        <f>IF('基本情報入力シート'!Y903="","",'基本情報入力シート'!Y903)</f>
        <v/>
      </c>
      <c r="O878" s="649"/>
      <c r="P878" s="650"/>
      <c r="Q878" s="651"/>
      <c r="R878" s="56"/>
      <c r="S878" s="652" t="str">
        <f>IFERROR(ROUNDDOWN(Q878*VLOOKUP(N878,'【参考】数式用'!$AR$2:$AW$50,MATCH(P878,'【参考】数式用'!$AT$4:$AW$4)+2,FALSE)*0.5, 0), "")</f>
        <v/>
      </c>
      <c r="T878" s="653"/>
      <c r="U878" s="654" t="str">
        <f>IFERROR(IF(AG878&lt;&gt;"",Q878*VLOOKUP(N878,'【参考】数式用'!$AG$2:$AL$50,MATCH(P878,'【参考】数式用'!$AI$4:$AL$4,0)+2,0), ""), "")</f>
        <v/>
      </c>
      <c r="V878" s="655"/>
      <c r="W878" s="656"/>
      <c r="X878" s="41"/>
      <c r="Y878" s="657"/>
      <c r="Z878" s="658"/>
      <c r="AA878" s="654" t="str">
        <f>IFERROR(IF(Y878="ー", "", ROUNDDOWN(Z878*VLOOKUP(N878,'【参考】数式用'!$AR$2:$AW$50,MATCH(Y878,'【参考】数式用'!$AT$4:$AW$4)+2,FALSE)*0.5, 0)), "")</f>
        <v/>
      </c>
      <c r="AB878" s="659"/>
      <c r="AC878" s="651" t="str">
        <f>IFERROR(IF(AG878&lt;&gt;"",Z878*VLOOKUP(N878,'【参考】数式用'!$AG$2:$AL$50,MATCH(Y878,'【参考】数式用'!$AI$4:$AL$4,0)+2,0), ""), "")</f>
        <v/>
      </c>
      <c r="AD878" s="56"/>
      <c r="AE878" s="660"/>
      <c r="AF878" s="661"/>
      <c r="AG878" s="618" t="str">
        <f>IFERROR(VLOOKUP(O878, '【参考】数式用'!$AY$5:$AY$13, 1, FALSE), "")</f>
        <v/>
      </c>
      <c r="AH878" s="619" t="str">
        <f>IFERROR(VLOOKUP(N878, '【参考】数式用'!$BA$2:$BB$50, 2, FALSE), "")</f>
        <v/>
      </c>
      <c r="AI878" s="620" t="str">
        <f t="shared" si="1"/>
        <v/>
      </c>
      <c r="AJ878" s="621" t="str">
        <f t="shared" si="2"/>
        <v/>
      </c>
      <c r="AK878" s="622"/>
      <c r="AL878" s="622"/>
      <c r="AM878" s="514"/>
      <c r="AN878" s="514"/>
      <c r="AO878" s="514"/>
      <c r="AP878" s="514"/>
      <c r="AQ878" s="514"/>
      <c r="AR878" s="514"/>
      <c r="AS878" s="514"/>
      <c r="AT878" s="514"/>
      <c r="AU878" s="2"/>
      <c r="AV878" s="2"/>
      <c r="AW878" s="2"/>
      <c r="AX878" s="2"/>
      <c r="AY878" s="2"/>
      <c r="AZ878" s="2"/>
    </row>
    <row r="879" ht="30.0" customHeight="1">
      <c r="A879" s="645">
        <v>866.0</v>
      </c>
      <c r="B879" s="646" t="str">
        <f>IF('基本情報入力シート'!C904="","",'基本情報入力シート'!C904)</f>
        <v/>
      </c>
      <c r="C879" s="40"/>
      <c r="D879" s="40"/>
      <c r="E879" s="40"/>
      <c r="F879" s="40"/>
      <c r="G879" s="40"/>
      <c r="H879" s="40"/>
      <c r="I879" s="56"/>
      <c r="J879" s="647" t="str">
        <f>IF('基本情報入力シート'!M904="","",'基本情報入力シート'!M904)</f>
        <v/>
      </c>
      <c r="K879" s="647" t="str">
        <f>IF('基本情報入力シート'!R904="","",'基本情報入力シート'!R904)</f>
        <v/>
      </c>
      <c r="L879" s="647" t="str">
        <f>IF('基本情報入力シート'!W904="","",'基本情報入力シート'!W904)</f>
        <v/>
      </c>
      <c r="M879" s="647" t="str">
        <f>IF('基本情報入力シート'!X904="","",'基本情報入力シート'!X904)</f>
        <v/>
      </c>
      <c r="N879" s="648" t="str">
        <f>IF('基本情報入力シート'!Y904="","",'基本情報入力シート'!Y904)</f>
        <v/>
      </c>
      <c r="O879" s="649"/>
      <c r="P879" s="650"/>
      <c r="Q879" s="651"/>
      <c r="R879" s="56"/>
      <c r="S879" s="652" t="str">
        <f>IFERROR(ROUNDDOWN(Q879*VLOOKUP(N879,'【参考】数式用'!$AR$2:$AW$50,MATCH(P879,'【参考】数式用'!$AT$4:$AW$4)+2,FALSE)*0.5, 0), "")</f>
        <v/>
      </c>
      <c r="T879" s="653"/>
      <c r="U879" s="654" t="str">
        <f>IFERROR(IF(AG879&lt;&gt;"",Q879*VLOOKUP(N879,'【参考】数式用'!$AG$2:$AL$50,MATCH(P879,'【参考】数式用'!$AI$4:$AL$4,0)+2,0), ""), "")</f>
        <v/>
      </c>
      <c r="V879" s="655"/>
      <c r="W879" s="656"/>
      <c r="X879" s="41"/>
      <c r="Y879" s="657"/>
      <c r="Z879" s="658"/>
      <c r="AA879" s="654" t="str">
        <f>IFERROR(IF(Y879="ー", "", ROUNDDOWN(Z879*VLOOKUP(N879,'【参考】数式用'!$AR$2:$AW$50,MATCH(Y879,'【参考】数式用'!$AT$4:$AW$4)+2,FALSE)*0.5, 0)), "")</f>
        <v/>
      </c>
      <c r="AB879" s="659"/>
      <c r="AC879" s="651" t="str">
        <f>IFERROR(IF(AG879&lt;&gt;"",Z879*VLOOKUP(N879,'【参考】数式用'!$AG$2:$AL$50,MATCH(Y879,'【参考】数式用'!$AI$4:$AL$4,0)+2,0), ""), "")</f>
        <v/>
      </c>
      <c r="AD879" s="56"/>
      <c r="AE879" s="660"/>
      <c r="AF879" s="661"/>
      <c r="AG879" s="618" t="str">
        <f>IFERROR(VLOOKUP(O879, '【参考】数式用'!$AY$5:$AY$13, 1, FALSE), "")</f>
        <v/>
      </c>
      <c r="AH879" s="619" t="str">
        <f>IFERROR(VLOOKUP(N879, '【参考】数式用'!$BA$2:$BB$50, 2, FALSE), "")</f>
        <v/>
      </c>
      <c r="AI879" s="620" t="str">
        <f t="shared" si="1"/>
        <v/>
      </c>
      <c r="AJ879" s="621" t="str">
        <f t="shared" si="2"/>
        <v/>
      </c>
      <c r="AK879" s="622"/>
      <c r="AL879" s="622"/>
      <c r="AM879" s="514"/>
      <c r="AN879" s="514"/>
      <c r="AO879" s="514"/>
      <c r="AP879" s="514"/>
      <c r="AQ879" s="514"/>
      <c r="AR879" s="514"/>
      <c r="AS879" s="514"/>
      <c r="AT879" s="514"/>
      <c r="AU879" s="2"/>
      <c r="AV879" s="2"/>
      <c r="AW879" s="2"/>
      <c r="AX879" s="2"/>
      <c r="AY879" s="2"/>
      <c r="AZ879" s="2"/>
    </row>
    <row r="880" ht="30.0" customHeight="1">
      <c r="A880" s="645">
        <v>867.0</v>
      </c>
      <c r="B880" s="646" t="str">
        <f>IF('基本情報入力シート'!C905="","",'基本情報入力シート'!C905)</f>
        <v/>
      </c>
      <c r="C880" s="40"/>
      <c r="D880" s="40"/>
      <c r="E880" s="40"/>
      <c r="F880" s="40"/>
      <c r="G880" s="40"/>
      <c r="H880" s="40"/>
      <c r="I880" s="56"/>
      <c r="J880" s="647" t="str">
        <f>IF('基本情報入力シート'!M905="","",'基本情報入力シート'!M905)</f>
        <v/>
      </c>
      <c r="K880" s="647" t="str">
        <f>IF('基本情報入力シート'!R905="","",'基本情報入力シート'!R905)</f>
        <v/>
      </c>
      <c r="L880" s="647" t="str">
        <f>IF('基本情報入力シート'!W905="","",'基本情報入力シート'!W905)</f>
        <v/>
      </c>
      <c r="M880" s="647" t="str">
        <f>IF('基本情報入力シート'!X905="","",'基本情報入力シート'!X905)</f>
        <v/>
      </c>
      <c r="N880" s="648" t="str">
        <f>IF('基本情報入力シート'!Y905="","",'基本情報入力シート'!Y905)</f>
        <v/>
      </c>
      <c r="O880" s="649"/>
      <c r="P880" s="650"/>
      <c r="Q880" s="651"/>
      <c r="R880" s="56"/>
      <c r="S880" s="652" t="str">
        <f>IFERROR(ROUNDDOWN(Q880*VLOOKUP(N880,'【参考】数式用'!$AR$2:$AW$50,MATCH(P880,'【参考】数式用'!$AT$4:$AW$4)+2,FALSE)*0.5, 0), "")</f>
        <v/>
      </c>
      <c r="T880" s="653"/>
      <c r="U880" s="654" t="str">
        <f>IFERROR(IF(AG880&lt;&gt;"",Q880*VLOOKUP(N880,'【参考】数式用'!$AG$2:$AL$50,MATCH(P880,'【参考】数式用'!$AI$4:$AL$4,0)+2,0), ""), "")</f>
        <v/>
      </c>
      <c r="V880" s="655"/>
      <c r="W880" s="656"/>
      <c r="X880" s="41"/>
      <c r="Y880" s="657"/>
      <c r="Z880" s="658"/>
      <c r="AA880" s="654" t="str">
        <f>IFERROR(IF(Y880="ー", "", ROUNDDOWN(Z880*VLOOKUP(N880,'【参考】数式用'!$AR$2:$AW$50,MATCH(Y880,'【参考】数式用'!$AT$4:$AW$4)+2,FALSE)*0.5, 0)), "")</f>
        <v/>
      </c>
      <c r="AB880" s="659"/>
      <c r="AC880" s="651" t="str">
        <f>IFERROR(IF(AG880&lt;&gt;"",Z880*VLOOKUP(N880,'【参考】数式用'!$AG$2:$AL$50,MATCH(Y880,'【参考】数式用'!$AI$4:$AL$4,0)+2,0), ""), "")</f>
        <v/>
      </c>
      <c r="AD880" s="56"/>
      <c r="AE880" s="660"/>
      <c r="AF880" s="661"/>
      <c r="AG880" s="618" t="str">
        <f>IFERROR(VLOOKUP(O880, '【参考】数式用'!$AY$5:$AY$13, 1, FALSE), "")</f>
        <v/>
      </c>
      <c r="AH880" s="619" t="str">
        <f>IFERROR(VLOOKUP(N880, '【参考】数式用'!$BA$2:$BB$50, 2, FALSE), "")</f>
        <v/>
      </c>
      <c r="AI880" s="620" t="str">
        <f t="shared" si="1"/>
        <v/>
      </c>
      <c r="AJ880" s="621" t="str">
        <f t="shared" si="2"/>
        <v/>
      </c>
      <c r="AK880" s="622"/>
      <c r="AL880" s="622"/>
      <c r="AM880" s="514"/>
      <c r="AN880" s="514"/>
      <c r="AO880" s="514"/>
      <c r="AP880" s="514"/>
      <c r="AQ880" s="514"/>
      <c r="AR880" s="514"/>
      <c r="AS880" s="514"/>
      <c r="AT880" s="514"/>
      <c r="AU880" s="2"/>
      <c r="AV880" s="2"/>
      <c r="AW880" s="2"/>
      <c r="AX880" s="2"/>
      <c r="AY880" s="2"/>
      <c r="AZ880" s="2"/>
    </row>
    <row r="881" ht="30.0" customHeight="1">
      <c r="A881" s="645">
        <v>868.0</v>
      </c>
      <c r="B881" s="646" t="str">
        <f>IF('基本情報入力シート'!C906="","",'基本情報入力シート'!C906)</f>
        <v/>
      </c>
      <c r="C881" s="40"/>
      <c r="D881" s="40"/>
      <c r="E881" s="40"/>
      <c r="F881" s="40"/>
      <c r="G881" s="40"/>
      <c r="H881" s="40"/>
      <c r="I881" s="56"/>
      <c r="J881" s="647" t="str">
        <f>IF('基本情報入力シート'!M906="","",'基本情報入力シート'!M906)</f>
        <v/>
      </c>
      <c r="K881" s="647" t="str">
        <f>IF('基本情報入力シート'!R906="","",'基本情報入力シート'!R906)</f>
        <v/>
      </c>
      <c r="L881" s="647" t="str">
        <f>IF('基本情報入力シート'!W906="","",'基本情報入力シート'!W906)</f>
        <v/>
      </c>
      <c r="M881" s="647" t="str">
        <f>IF('基本情報入力シート'!X906="","",'基本情報入力シート'!X906)</f>
        <v/>
      </c>
      <c r="N881" s="648" t="str">
        <f>IF('基本情報入力シート'!Y906="","",'基本情報入力シート'!Y906)</f>
        <v/>
      </c>
      <c r="O881" s="649"/>
      <c r="P881" s="650"/>
      <c r="Q881" s="651"/>
      <c r="R881" s="56"/>
      <c r="S881" s="652" t="str">
        <f>IFERROR(ROUNDDOWN(Q881*VLOOKUP(N881,'【参考】数式用'!$AR$2:$AW$50,MATCH(P881,'【参考】数式用'!$AT$4:$AW$4)+2,FALSE)*0.5, 0), "")</f>
        <v/>
      </c>
      <c r="T881" s="653"/>
      <c r="U881" s="654" t="str">
        <f>IFERROR(IF(AG881&lt;&gt;"",Q881*VLOOKUP(N881,'【参考】数式用'!$AG$2:$AL$50,MATCH(P881,'【参考】数式用'!$AI$4:$AL$4,0)+2,0), ""), "")</f>
        <v/>
      </c>
      <c r="V881" s="655"/>
      <c r="W881" s="656"/>
      <c r="X881" s="41"/>
      <c r="Y881" s="657"/>
      <c r="Z881" s="658"/>
      <c r="AA881" s="654" t="str">
        <f>IFERROR(IF(Y881="ー", "", ROUNDDOWN(Z881*VLOOKUP(N881,'【参考】数式用'!$AR$2:$AW$50,MATCH(Y881,'【参考】数式用'!$AT$4:$AW$4)+2,FALSE)*0.5, 0)), "")</f>
        <v/>
      </c>
      <c r="AB881" s="659"/>
      <c r="AC881" s="651" t="str">
        <f>IFERROR(IF(AG881&lt;&gt;"",Z881*VLOOKUP(N881,'【参考】数式用'!$AG$2:$AL$50,MATCH(Y881,'【参考】数式用'!$AI$4:$AL$4,0)+2,0), ""), "")</f>
        <v/>
      </c>
      <c r="AD881" s="56"/>
      <c r="AE881" s="660"/>
      <c r="AF881" s="661"/>
      <c r="AG881" s="618" t="str">
        <f>IFERROR(VLOOKUP(O881, '【参考】数式用'!$AY$5:$AY$13, 1, FALSE), "")</f>
        <v/>
      </c>
      <c r="AH881" s="619" t="str">
        <f>IFERROR(VLOOKUP(N881, '【参考】数式用'!$BA$2:$BB$50, 2, FALSE), "")</f>
        <v/>
      </c>
      <c r="AI881" s="620" t="str">
        <f t="shared" si="1"/>
        <v/>
      </c>
      <c r="AJ881" s="621" t="str">
        <f t="shared" si="2"/>
        <v/>
      </c>
      <c r="AK881" s="622"/>
      <c r="AL881" s="622"/>
      <c r="AM881" s="514"/>
      <c r="AN881" s="514"/>
      <c r="AO881" s="514"/>
      <c r="AP881" s="514"/>
      <c r="AQ881" s="514"/>
      <c r="AR881" s="514"/>
      <c r="AS881" s="514"/>
      <c r="AT881" s="514"/>
      <c r="AU881" s="2"/>
      <c r="AV881" s="2"/>
      <c r="AW881" s="2"/>
      <c r="AX881" s="2"/>
      <c r="AY881" s="2"/>
      <c r="AZ881" s="2"/>
    </row>
    <row r="882" ht="30.0" customHeight="1">
      <c r="A882" s="645">
        <v>869.0</v>
      </c>
      <c r="B882" s="646" t="str">
        <f>IF('基本情報入力シート'!C907="","",'基本情報入力シート'!C907)</f>
        <v/>
      </c>
      <c r="C882" s="40"/>
      <c r="D882" s="40"/>
      <c r="E882" s="40"/>
      <c r="F882" s="40"/>
      <c r="G882" s="40"/>
      <c r="H882" s="40"/>
      <c r="I882" s="56"/>
      <c r="J882" s="647" t="str">
        <f>IF('基本情報入力シート'!M907="","",'基本情報入力シート'!M907)</f>
        <v/>
      </c>
      <c r="K882" s="647" t="str">
        <f>IF('基本情報入力シート'!R907="","",'基本情報入力シート'!R907)</f>
        <v/>
      </c>
      <c r="L882" s="647" t="str">
        <f>IF('基本情報入力シート'!W907="","",'基本情報入力シート'!W907)</f>
        <v/>
      </c>
      <c r="M882" s="647" t="str">
        <f>IF('基本情報入力シート'!X907="","",'基本情報入力シート'!X907)</f>
        <v/>
      </c>
      <c r="N882" s="648" t="str">
        <f>IF('基本情報入力シート'!Y907="","",'基本情報入力シート'!Y907)</f>
        <v/>
      </c>
      <c r="O882" s="649"/>
      <c r="P882" s="650"/>
      <c r="Q882" s="651"/>
      <c r="R882" s="56"/>
      <c r="S882" s="652" t="str">
        <f>IFERROR(ROUNDDOWN(Q882*VLOOKUP(N882,'【参考】数式用'!$AR$2:$AW$50,MATCH(P882,'【参考】数式用'!$AT$4:$AW$4)+2,FALSE)*0.5, 0), "")</f>
        <v/>
      </c>
      <c r="T882" s="653"/>
      <c r="U882" s="654" t="str">
        <f>IFERROR(IF(AG882&lt;&gt;"",Q882*VLOOKUP(N882,'【参考】数式用'!$AG$2:$AL$50,MATCH(P882,'【参考】数式用'!$AI$4:$AL$4,0)+2,0), ""), "")</f>
        <v/>
      </c>
      <c r="V882" s="655"/>
      <c r="W882" s="656"/>
      <c r="X882" s="41"/>
      <c r="Y882" s="657"/>
      <c r="Z882" s="658"/>
      <c r="AA882" s="654" t="str">
        <f>IFERROR(IF(Y882="ー", "", ROUNDDOWN(Z882*VLOOKUP(N882,'【参考】数式用'!$AR$2:$AW$50,MATCH(Y882,'【参考】数式用'!$AT$4:$AW$4)+2,FALSE)*0.5, 0)), "")</f>
        <v/>
      </c>
      <c r="AB882" s="659"/>
      <c r="AC882" s="651" t="str">
        <f>IFERROR(IF(AG882&lt;&gt;"",Z882*VLOOKUP(N882,'【参考】数式用'!$AG$2:$AL$50,MATCH(Y882,'【参考】数式用'!$AI$4:$AL$4,0)+2,0), ""), "")</f>
        <v/>
      </c>
      <c r="AD882" s="56"/>
      <c r="AE882" s="660"/>
      <c r="AF882" s="661"/>
      <c r="AG882" s="618" t="str">
        <f>IFERROR(VLOOKUP(O882, '【参考】数式用'!$AY$5:$AY$13, 1, FALSE), "")</f>
        <v/>
      </c>
      <c r="AH882" s="619" t="str">
        <f>IFERROR(VLOOKUP(N882, '【参考】数式用'!$BA$2:$BB$50, 2, FALSE), "")</f>
        <v/>
      </c>
      <c r="AI882" s="620" t="str">
        <f t="shared" si="1"/>
        <v/>
      </c>
      <c r="AJ882" s="621" t="str">
        <f t="shared" si="2"/>
        <v/>
      </c>
      <c r="AK882" s="622"/>
      <c r="AL882" s="622"/>
      <c r="AM882" s="514"/>
      <c r="AN882" s="514"/>
      <c r="AO882" s="514"/>
      <c r="AP882" s="514"/>
      <c r="AQ882" s="514"/>
      <c r="AR882" s="514"/>
      <c r="AS882" s="514"/>
      <c r="AT882" s="514"/>
      <c r="AU882" s="2"/>
      <c r="AV882" s="2"/>
      <c r="AW882" s="2"/>
      <c r="AX882" s="2"/>
      <c r="AY882" s="2"/>
      <c r="AZ882" s="2"/>
    </row>
    <row r="883" ht="30.0" customHeight="1">
      <c r="A883" s="645">
        <v>870.0</v>
      </c>
      <c r="B883" s="646" t="str">
        <f>IF('基本情報入力シート'!C908="","",'基本情報入力シート'!C908)</f>
        <v/>
      </c>
      <c r="C883" s="40"/>
      <c r="D883" s="40"/>
      <c r="E883" s="40"/>
      <c r="F883" s="40"/>
      <c r="G883" s="40"/>
      <c r="H883" s="40"/>
      <c r="I883" s="56"/>
      <c r="J883" s="647" t="str">
        <f>IF('基本情報入力シート'!M908="","",'基本情報入力シート'!M908)</f>
        <v/>
      </c>
      <c r="K883" s="647" t="str">
        <f>IF('基本情報入力シート'!R908="","",'基本情報入力シート'!R908)</f>
        <v/>
      </c>
      <c r="L883" s="647" t="str">
        <f>IF('基本情報入力シート'!W908="","",'基本情報入力シート'!W908)</f>
        <v/>
      </c>
      <c r="M883" s="647" t="str">
        <f>IF('基本情報入力シート'!X908="","",'基本情報入力シート'!X908)</f>
        <v/>
      </c>
      <c r="N883" s="648" t="str">
        <f>IF('基本情報入力シート'!Y908="","",'基本情報入力シート'!Y908)</f>
        <v/>
      </c>
      <c r="O883" s="649"/>
      <c r="P883" s="650"/>
      <c r="Q883" s="651"/>
      <c r="R883" s="56"/>
      <c r="S883" s="652" t="str">
        <f>IFERROR(ROUNDDOWN(Q883*VLOOKUP(N883,'【参考】数式用'!$AR$2:$AW$50,MATCH(P883,'【参考】数式用'!$AT$4:$AW$4)+2,FALSE)*0.5, 0), "")</f>
        <v/>
      </c>
      <c r="T883" s="653"/>
      <c r="U883" s="654" t="str">
        <f>IFERROR(IF(AG883&lt;&gt;"",Q883*VLOOKUP(N883,'【参考】数式用'!$AG$2:$AL$50,MATCH(P883,'【参考】数式用'!$AI$4:$AL$4,0)+2,0), ""), "")</f>
        <v/>
      </c>
      <c r="V883" s="655"/>
      <c r="W883" s="656"/>
      <c r="X883" s="41"/>
      <c r="Y883" s="657"/>
      <c r="Z883" s="658"/>
      <c r="AA883" s="654" t="str">
        <f>IFERROR(IF(Y883="ー", "", ROUNDDOWN(Z883*VLOOKUP(N883,'【参考】数式用'!$AR$2:$AW$50,MATCH(Y883,'【参考】数式用'!$AT$4:$AW$4)+2,FALSE)*0.5, 0)), "")</f>
        <v/>
      </c>
      <c r="AB883" s="659"/>
      <c r="AC883" s="651" t="str">
        <f>IFERROR(IF(AG883&lt;&gt;"",Z883*VLOOKUP(N883,'【参考】数式用'!$AG$2:$AL$50,MATCH(Y883,'【参考】数式用'!$AI$4:$AL$4,0)+2,0), ""), "")</f>
        <v/>
      </c>
      <c r="AD883" s="56"/>
      <c r="AE883" s="660"/>
      <c r="AF883" s="661"/>
      <c r="AG883" s="618" t="str">
        <f>IFERROR(VLOOKUP(O883, '【参考】数式用'!$AY$5:$AY$13, 1, FALSE), "")</f>
        <v/>
      </c>
      <c r="AH883" s="619" t="str">
        <f>IFERROR(VLOOKUP(N883, '【参考】数式用'!$BA$2:$BB$50, 2, FALSE), "")</f>
        <v/>
      </c>
      <c r="AI883" s="620" t="str">
        <f t="shared" si="1"/>
        <v/>
      </c>
      <c r="AJ883" s="621" t="str">
        <f t="shared" si="2"/>
        <v/>
      </c>
      <c r="AK883" s="622"/>
      <c r="AL883" s="622"/>
      <c r="AM883" s="514"/>
      <c r="AN883" s="514"/>
      <c r="AO883" s="514"/>
      <c r="AP883" s="514"/>
      <c r="AQ883" s="514"/>
      <c r="AR883" s="514"/>
      <c r="AS883" s="514"/>
      <c r="AT883" s="514"/>
      <c r="AU883" s="2"/>
      <c r="AV883" s="2"/>
      <c r="AW883" s="2"/>
      <c r="AX883" s="2"/>
      <c r="AY883" s="2"/>
      <c r="AZ883" s="2"/>
    </row>
    <row r="884" ht="30.0" customHeight="1">
      <c r="A884" s="645">
        <v>871.0</v>
      </c>
      <c r="B884" s="646" t="str">
        <f>IF('基本情報入力シート'!C909="","",'基本情報入力シート'!C909)</f>
        <v/>
      </c>
      <c r="C884" s="40"/>
      <c r="D884" s="40"/>
      <c r="E884" s="40"/>
      <c r="F884" s="40"/>
      <c r="G884" s="40"/>
      <c r="H884" s="40"/>
      <c r="I884" s="56"/>
      <c r="J884" s="647" t="str">
        <f>IF('基本情報入力シート'!M909="","",'基本情報入力シート'!M909)</f>
        <v/>
      </c>
      <c r="K884" s="647" t="str">
        <f>IF('基本情報入力シート'!R909="","",'基本情報入力シート'!R909)</f>
        <v/>
      </c>
      <c r="L884" s="647" t="str">
        <f>IF('基本情報入力シート'!W909="","",'基本情報入力シート'!W909)</f>
        <v/>
      </c>
      <c r="M884" s="647" t="str">
        <f>IF('基本情報入力シート'!X909="","",'基本情報入力シート'!X909)</f>
        <v/>
      </c>
      <c r="N884" s="648" t="str">
        <f>IF('基本情報入力シート'!Y909="","",'基本情報入力シート'!Y909)</f>
        <v/>
      </c>
      <c r="O884" s="649"/>
      <c r="P884" s="650"/>
      <c r="Q884" s="651"/>
      <c r="R884" s="56"/>
      <c r="S884" s="652" t="str">
        <f>IFERROR(ROUNDDOWN(Q884*VLOOKUP(N884,'【参考】数式用'!$AR$2:$AW$50,MATCH(P884,'【参考】数式用'!$AT$4:$AW$4)+2,FALSE)*0.5, 0), "")</f>
        <v/>
      </c>
      <c r="T884" s="653"/>
      <c r="U884" s="654" t="str">
        <f>IFERROR(IF(AG884&lt;&gt;"",Q884*VLOOKUP(N884,'【参考】数式用'!$AG$2:$AL$50,MATCH(P884,'【参考】数式用'!$AI$4:$AL$4,0)+2,0), ""), "")</f>
        <v/>
      </c>
      <c r="V884" s="655"/>
      <c r="W884" s="656"/>
      <c r="X884" s="41"/>
      <c r="Y884" s="657"/>
      <c r="Z884" s="658"/>
      <c r="AA884" s="654" t="str">
        <f>IFERROR(IF(Y884="ー", "", ROUNDDOWN(Z884*VLOOKUP(N884,'【参考】数式用'!$AR$2:$AW$50,MATCH(Y884,'【参考】数式用'!$AT$4:$AW$4)+2,FALSE)*0.5, 0)), "")</f>
        <v/>
      </c>
      <c r="AB884" s="659"/>
      <c r="AC884" s="651" t="str">
        <f>IFERROR(IF(AG884&lt;&gt;"",Z884*VLOOKUP(N884,'【参考】数式用'!$AG$2:$AL$50,MATCH(Y884,'【参考】数式用'!$AI$4:$AL$4,0)+2,0), ""), "")</f>
        <v/>
      </c>
      <c r="AD884" s="56"/>
      <c r="AE884" s="660"/>
      <c r="AF884" s="661"/>
      <c r="AG884" s="618" t="str">
        <f>IFERROR(VLOOKUP(O884, '【参考】数式用'!$AY$5:$AY$13, 1, FALSE), "")</f>
        <v/>
      </c>
      <c r="AH884" s="619" t="str">
        <f>IFERROR(VLOOKUP(N884, '【参考】数式用'!$BA$2:$BB$50, 2, FALSE), "")</f>
        <v/>
      </c>
      <c r="AI884" s="620" t="str">
        <f t="shared" si="1"/>
        <v/>
      </c>
      <c r="AJ884" s="621" t="str">
        <f t="shared" si="2"/>
        <v/>
      </c>
      <c r="AK884" s="622"/>
      <c r="AL884" s="622"/>
      <c r="AM884" s="514"/>
      <c r="AN884" s="514"/>
      <c r="AO884" s="514"/>
      <c r="AP884" s="514"/>
      <c r="AQ884" s="514"/>
      <c r="AR884" s="514"/>
      <c r="AS884" s="514"/>
      <c r="AT884" s="514"/>
      <c r="AU884" s="2"/>
      <c r="AV884" s="2"/>
      <c r="AW884" s="2"/>
      <c r="AX884" s="2"/>
      <c r="AY884" s="2"/>
      <c r="AZ884" s="2"/>
    </row>
    <row r="885" ht="30.0" customHeight="1">
      <c r="A885" s="645">
        <v>872.0</v>
      </c>
      <c r="B885" s="646" t="str">
        <f>IF('基本情報入力シート'!C910="","",'基本情報入力シート'!C910)</f>
        <v/>
      </c>
      <c r="C885" s="40"/>
      <c r="D885" s="40"/>
      <c r="E885" s="40"/>
      <c r="F885" s="40"/>
      <c r="G885" s="40"/>
      <c r="H885" s="40"/>
      <c r="I885" s="56"/>
      <c r="J885" s="647" t="str">
        <f>IF('基本情報入力シート'!M910="","",'基本情報入力シート'!M910)</f>
        <v/>
      </c>
      <c r="K885" s="647" t="str">
        <f>IF('基本情報入力シート'!R910="","",'基本情報入力シート'!R910)</f>
        <v/>
      </c>
      <c r="L885" s="647" t="str">
        <f>IF('基本情報入力シート'!W910="","",'基本情報入力シート'!W910)</f>
        <v/>
      </c>
      <c r="M885" s="647" t="str">
        <f>IF('基本情報入力シート'!X910="","",'基本情報入力シート'!X910)</f>
        <v/>
      </c>
      <c r="N885" s="648" t="str">
        <f>IF('基本情報入力シート'!Y910="","",'基本情報入力シート'!Y910)</f>
        <v/>
      </c>
      <c r="O885" s="649"/>
      <c r="P885" s="650"/>
      <c r="Q885" s="651"/>
      <c r="R885" s="56"/>
      <c r="S885" s="652" t="str">
        <f>IFERROR(ROUNDDOWN(Q885*VLOOKUP(N885,'【参考】数式用'!$AR$2:$AW$50,MATCH(P885,'【参考】数式用'!$AT$4:$AW$4)+2,FALSE)*0.5, 0), "")</f>
        <v/>
      </c>
      <c r="T885" s="653"/>
      <c r="U885" s="654" t="str">
        <f>IFERROR(IF(AG885&lt;&gt;"",Q885*VLOOKUP(N885,'【参考】数式用'!$AG$2:$AL$50,MATCH(P885,'【参考】数式用'!$AI$4:$AL$4,0)+2,0), ""), "")</f>
        <v/>
      </c>
      <c r="V885" s="655"/>
      <c r="W885" s="656"/>
      <c r="X885" s="41"/>
      <c r="Y885" s="657"/>
      <c r="Z885" s="658"/>
      <c r="AA885" s="654" t="str">
        <f>IFERROR(IF(Y885="ー", "", ROUNDDOWN(Z885*VLOOKUP(N885,'【参考】数式用'!$AR$2:$AW$50,MATCH(Y885,'【参考】数式用'!$AT$4:$AW$4)+2,FALSE)*0.5, 0)), "")</f>
        <v/>
      </c>
      <c r="AB885" s="659"/>
      <c r="AC885" s="651" t="str">
        <f>IFERROR(IF(AG885&lt;&gt;"",Z885*VLOOKUP(N885,'【参考】数式用'!$AG$2:$AL$50,MATCH(Y885,'【参考】数式用'!$AI$4:$AL$4,0)+2,0), ""), "")</f>
        <v/>
      </c>
      <c r="AD885" s="56"/>
      <c r="AE885" s="660"/>
      <c r="AF885" s="661"/>
      <c r="AG885" s="618" t="str">
        <f>IFERROR(VLOOKUP(O885, '【参考】数式用'!$AY$5:$AY$13, 1, FALSE), "")</f>
        <v/>
      </c>
      <c r="AH885" s="619" t="str">
        <f>IFERROR(VLOOKUP(N885, '【参考】数式用'!$BA$2:$BB$50, 2, FALSE), "")</f>
        <v/>
      </c>
      <c r="AI885" s="620" t="str">
        <f t="shared" si="1"/>
        <v/>
      </c>
      <c r="AJ885" s="621" t="str">
        <f t="shared" si="2"/>
        <v/>
      </c>
      <c r="AK885" s="622"/>
      <c r="AL885" s="622"/>
      <c r="AM885" s="514"/>
      <c r="AN885" s="514"/>
      <c r="AO885" s="514"/>
      <c r="AP885" s="514"/>
      <c r="AQ885" s="514"/>
      <c r="AR885" s="514"/>
      <c r="AS885" s="514"/>
      <c r="AT885" s="514"/>
      <c r="AU885" s="2"/>
      <c r="AV885" s="2"/>
      <c r="AW885" s="2"/>
      <c r="AX885" s="2"/>
      <c r="AY885" s="2"/>
      <c r="AZ885" s="2"/>
    </row>
    <row r="886" ht="30.0" customHeight="1">
      <c r="A886" s="645">
        <v>873.0</v>
      </c>
      <c r="B886" s="646" t="str">
        <f>IF('基本情報入力シート'!C911="","",'基本情報入力シート'!C911)</f>
        <v/>
      </c>
      <c r="C886" s="40"/>
      <c r="D886" s="40"/>
      <c r="E886" s="40"/>
      <c r="F886" s="40"/>
      <c r="G886" s="40"/>
      <c r="H886" s="40"/>
      <c r="I886" s="56"/>
      <c r="J886" s="647" t="str">
        <f>IF('基本情報入力シート'!M911="","",'基本情報入力シート'!M911)</f>
        <v/>
      </c>
      <c r="K886" s="647" t="str">
        <f>IF('基本情報入力シート'!R911="","",'基本情報入力シート'!R911)</f>
        <v/>
      </c>
      <c r="L886" s="647" t="str">
        <f>IF('基本情報入力シート'!W911="","",'基本情報入力シート'!W911)</f>
        <v/>
      </c>
      <c r="M886" s="647" t="str">
        <f>IF('基本情報入力シート'!X911="","",'基本情報入力シート'!X911)</f>
        <v/>
      </c>
      <c r="N886" s="648" t="str">
        <f>IF('基本情報入力シート'!Y911="","",'基本情報入力シート'!Y911)</f>
        <v/>
      </c>
      <c r="O886" s="649"/>
      <c r="P886" s="650"/>
      <c r="Q886" s="651"/>
      <c r="R886" s="56"/>
      <c r="S886" s="652" t="str">
        <f>IFERROR(ROUNDDOWN(Q886*VLOOKUP(N886,'【参考】数式用'!$AR$2:$AW$50,MATCH(P886,'【参考】数式用'!$AT$4:$AW$4)+2,FALSE)*0.5, 0), "")</f>
        <v/>
      </c>
      <c r="T886" s="653"/>
      <c r="U886" s="654" t="str">
        <f>IFERROR(IF(AG886&lt;&gt;"",Q886*VLOOKUP(N886,'【参考】数式用'!$AG$2:$AL$50,MATCH(P886,'【参考】数式用'!$AI$4:$AL$4,0)+2,0), ""), "")</f>
        <v/>
      </c>
      <c r="V886" s="655"/>
      <c r="W886" s="656"/>
      <c r="X886" s="41"/>
      <c r="Y886" s="657"/>
      <c r="Z886" s="658"/>
      <c r="AA886" s="654" t="str">
        <f>IFERROR(IF(Y886="ー", "", ROUNDDOWN(Z886*VLOOKUP(N886,'【参考】数式用'!$AR$2:$AW$50,MATCH(Y886,'【参考】数式用'!$AT$4:$AW$4)+2,FALSE)*0.5, 0)), "")</f>
        <v/>
      </c>
      <c r="AB886" s="659"/>
      <c r="AC886" s="651" t="str">
        <f>IFERROR(IF(AG886&lt;&gt;"",Z886*VLOOKUP(N886,'【参考】数式用'!$AG$2:$AL$50,MATCH(Y886,'【参考】数式用'!$AI$4:$AL$4,0)+2,0), ""), "")</f>
        <v/>
      </c>
      <c r="AD886" s="56"/>
      <c r="AE886" s="660"/>
      <c r="AF886" s="661"/>
      <c r="AG886" s="618" t="str">
        <f>IFERROR(VLOOKUP(O886, '【参考】数式用'!$AY$5:$AY$13, 1, FALSE), "")</f>
        <v/>
      </c>
      <c r="AH886" s="619" t="str">
        <f>IFERROR(VLOOKUP(N886, '【参考】数式用'!$BA$2:$BB$50, 2, FALSE), "")</f>
        <v/>
      </c>
      <c r="AI886" s="620" t="str">
        <f t="shared" si="1"/>
        <v/>
      </c>
      <c r="AJ886" s="621" t="str">
        <f t="shared" si="2"/>
        <v/>
      </c>
      <c r="AK886" s="622"/>
      <c r="AL886" s="622"/>
      <c r="AM886" s="514"/>
      <c r="AN886" s="514"/>
      <c r="AO886" s="514"/>
      <c r="AP886" s="514"/>
      <c r="AQ886" s="514"/>
      <c r="AR886" s="514"/>
      <c r="AS886" s="514"/>
      <c r="AT886" s="514"/>
      <c r="AU886" s="2"/>
      <c r="AV886" s="2"/>
      <c r="AW886" s="2"/>
      <c r="AX886" s="2"/>
      <c r="AY886" s="2"/>
      <c r="AZ886" s="2"/>
    </row>
    <row r="887" ht="30.0" customHeight="1">
      <c r="A887" s="645">
        <v>874.0</v>
      </c>
      <c r="B887" s="646" t="str">
        <f>IF('基本情報入力シート'!C912="","",'基本情報入力シート'!C912)</f>
        <v/>
      </c>
      <c r="C887" s="40"/>
      <c r="D887" s="40"/>
      <c r="E887" s="40"/>
      <c r="F887" s="40"/>
      <c r="G887" s="40"/>
      <c r="H887" s="40"/>
      <c r="I887" s="56"/>
      <c r="J887" s="647" t="str">
        <f>IF('基本情報入力シート'!M912="","",'基本情報入力シート'!M912)</f>
        <v/>
      </c>
      <c r="K887" s="647" t="str">
        <f>IF('基本情報入力シート'!R912="","",'基本情報入力シート'!R912)</f>
        <v/>
      </c>
      <c r="L887" s="647" t="str">
        <f>IF('基本情報入力シート'!W912="","",'基本情報入力シート'!W912)</f>
        <v/>
      </c>
      <c r="M887" s="647" t="str">
        <f>IF('基本情報入力シート'!X912="","",'基本情報入力シート'!X912)</f>
        <v/>
      </c>
      <c r="N887" s="648" t="str">
        <f>IF('基本情報入力シート'!Y912="","",'基本情報入力シート'!Y912)</f>
        <v/>
      </c>
      <c r="O887" s="649"/>
      <c r="P887" s="650"/>
      <c r="Q887" s="651"/>
      <c r="R887" s="56"/>
      <c r="S887" s="652" t="str">
        <f>IFERROR(ROUNDDOWN(Q887*VLOOKUP(N887,'【参考】数式用'!$AR$2:$AW$50,MATCH(P887,'【参考】数式用'!$AT$4:$AW$4)+2,FALSE)*0.5, 0), "")</f>
        <v/>
      </c>
      <c r="T887" s="653"/>
      <c r="U887" s="654" t="str">
        <f>IFERROR(IF(AG887&lt;&gt;"",Q887*VLOOKUP(N887,'【参考】数式用'!$AG$2:$AL$50,MATCH(P887,'【参考】数式用'!$AI$4:$AL$4,0)+2,0), ""), "")</f>
        <v/>
      </c>
      <c r="V887" s="655"/>
      <c r="W887" s="656"/>
      <c r="X887" s="41"/>
      <c r="Y887" s="657"/>
      <c r="Z887" s="658"/>
      <c r="AA887" s="654" t="str">
        <f>IFERROR(IF(Y887="ー", "", ROUNDDOWN(Z887*VLOOKUP(N887,'【参考】数式用'!$AR$2:$AW$50,MATCH(Y887,'【参考】数式用'!$AT$4:$AW$4)+2,FALSE)*0.5, 0)), "")</f>
        <v/>
      </c>
      <c r="AB887" s="659"/>
      <c r="AC887" s="651" t="str">
        <f>IFERROR(IF(AG887&lt;&gt;"",Z887*VLOOKUP(N887,'【参考】数式用'!$AG$2:$AL$50,MATCH(Y887,'【参考】数式用'!$AI$4:$AL$4,0)+2,0), ""), "")</f>
        <v/>
      </c>
      <c r="AD887" s="56"/>
      <c r="AE887" s="660"/>
      <c r="AF887" s="661"/>
      <c r="AG887" s="618" t="str">
        <f>IFERROR(VLOOKUP(O887, '【参考】数式用'!$AY$5:$AY$13, 1, FALSE), "")</f>
        <v/>
      </c>
      <c r="AH887" s="619" t="str">
        <f>IFERROR(VLOOKUP(N887, '【参考】数式用'!$BA$2:$BB$50, 2, FALSE), "")</f>
        <v/>
      </c>
      <c r="AI887" s="620" t="str">
        <f t="shared" si="1"/>
        <v/>
      </c>
      <c r="AJ887" s="621" t="str">
        <f t="shared" si="2"/>
        <v/>
      </c>
      <c r="AK887" s="622"/>
      <c r="AL887" s="622"/>
      <c r="AM887" s="514"/>
      <c r="AN887" s="514"/>
      <c r="AO887" s="514"/>
      <c r="AP887" s="514"/>
      <c r="AQ887" s="514"/>
      <c r="AR887" s="514"/>
      <c r="AS887" s="514"/>
      <c r="AT887" s="514"/>
      <c r="AU887" s="2"/>
      <c r="AV887" s="2"/>
      <c r="AW887" s="2"/>
      <c r="AX887" s="2"/>
      <c r="AY887" s="2"/>
      <c r="AZ887" s="2"/>
    </row>
    <row r="888" ht="30.0" customHeight="1">
      <c r="A888" s="645">
        <v>875.0</v>
      </c>
      <c r="B888" s="646" t="str">
        <f>IF('基本情報入力シート'!C913="","",'基本情報入力シート'!C913)</f>
        <v/>
      </c>
      <c r="C888" s="40"/>
      <c r="D888" s="40"/>
      <c r="E888" s="40"/>
      <c r="F888" s="40"/>
      <c r="G888" s="40"/>
      <c r="H888" s="40"/>
      <c r="I888" s="56"/>
      <c r="J888" s="647" t="str">
        <f>IF('基本情報入力シート'!M913="","",'基本情報入力シート'!M913)</f>
        <v/>
      </c>
      <c r="K888" s="647" t="str">
        <f>IF('基本情報入力シート'!R913="","",'基本情報入力シート'!R913)</f>
        <v/>
      </c>
      <c r="L888" s="647" t="str">
        <f>IF('基本情報入力シート'!W913="","",'基本情報入力シート'!W913)</f>
        <v/>
      </c>
      <c r="M888" s="647" t="str">
        <f>IF('基本情報入力シート'!X913="","",'基本情報入力シート'!X913)</f>
        <v/>
      </c>
      <c r="N888" s="648" t="str">
        <f>IF('基本情報入力シート'!Y913="","",'基本情報入力シート'!Y913)</f>
        <v/>
      </c>
      <c r="O888" s="649"/>
      <c r="P888" s="650"/>
      <c r="Q888" s="651"/>
      <c r="R888" s="56"/>
      <c r="S888" s="652" t="str">
        <f>IFERROR(ROUNDDOWN(Q888*VLOOKUP(N888,'【参考】数式用'!$AR$2:$AW$50,MATCH(P888,'【参考】数式用'!$AT$4:$AW$4)+2,FALSE)*0.5, 0), "")</f>
        <v/>
      </c>
      <c r="T888" s="653"/>
      <c r="U888" s="654" t="str">
        <f>IFERROR(IF(AG888&lt;&gt;"",Q888*VLOOKUP(N888,'【参考】数式用'!$AG$2:$AL$50,MATCH(P888,'【参考】数式用'!$AI$4:$AL$4,0)+2,0), ""), "")</f>
        <v/>
      </c>
      <c r="V888" s="655"/>
      <c r="W888" s="656"/>
      <c r="X888" s="41"/>
      <c r="Y888" s="657"/>
      <c r="Z888" s="658"/>
      <c r="AA888" s="654" t="str">
        <f>IFERROR(IF(Y888="ー", "", ROUNDDOWN(Z888*VLOOKUP(N888,'【参考】数式用'!$AR$2:$AW$50,MATCH(Y888,'【参考】数式用'!$AT$4:$AW$4)+2,FALSE)*0.5, 0)), "")</f>
        <v/>
      </c>
      <c r="AB888" s="659"/>
      <c r="AC888" s="651" t="str">
        <f>IFERROR(IF(AG888&lt;&gt;"",Z888*VLOOKUP(N888,'【参考】数式用'!$AG$2:$AL$50,MATCH(Y888,'【参考】数式用'!$AI$4:$AL$4,0)+2,0), ""), "")</f>
        <v/>
      </c>
      <c r="AD888" s="56"/>
      <c r="AE888" s="660"/>
      <c r="AF888" s="661"/>
      <c r="AG888" s="618" t="str">
        <f>IFERROR(VLOOKUP(O888, '【参考】数式用'!$AY$5:$AY$13, 1, FALSE), "")</f>
        <v/>
      </c>
      <c r="AH888" s="619" t="str">
        <f>IFERROR(VLOOKUP(N888, '【参考】数式用'!$BA$2:$BB$50, 2, FALSE), "")</f>
        <v/>
      </c>
      <c r="AI888" s="620" t="str">
        <f t="shared" si="1"/>
        <v/>
      </c>
      <c r="AJ888" s="621" t="str">
        <f t="shared" si="2"/>
        <v/>
      </c>
      <c r="AK888" s="622"/>
      <c r="AL888" s="622"/>
      <c r="AM888" s="514"/>
      <c r="AN888" s="514"/>
      <c r="AO888" s="514"/>
      <c r="AP888" s="514"/>
      <c r="AQ888" s="514"/>
      <c r="AR888" s="514"/>
      <c r="AS888" s="514"/>
      <c r="AT888" s="514"/>
      <c r="AU888" s="2"/>
      <c r="AV888" s="2"/>
      <c r="AW888" s="2"/>
      <c r="AX888" s="2"/>
      <c r="AY888" s="2"/>
      <c r="AZ888" s="2"/>
    </row>
    <row r="889" ht="30.0" customHeight="1">
      <c r="A889" s="645">
        <v>876.0</v>
      </c>
      <c r="B889" s="646" t="str">
        <f>IF('基本情報入力シート'!C914="","",'基本情報入力シート'!C914)</f>
        <v/>
      </c>
      <c r="C889" s="40"/>
      <c r="D889" s="40"/>
      <c r="E889" s="40"/>
      <c r="F889" s="40"/>
      <c r="G889" s="40"/>
      <c r="H889" s="40"/>
      <c r="I889" s="56"/>
      <c r="J889" s="647" t="str">
        <f>IF('基本情報入力シート'!M914="","",'基本情報入力シート'!M914)</f>
        <v/>
      </c>
      <c r="K889" s="647" t="str">
        <f>IF('基本情報入力シート'!R914="","",'基本情報入力シート'!R914)</f>
        <v/>
      </c>
      <c r="L889" s="647" t="str">
        <f>IF('基本情報入力シート'!W914="","",'基本情報入力シート'!W914)</f>
        <v/>
      </c>
      <c r="M889" s="647" t="str">
        <f>IF('基本情報入力シート'!X914="","",'基本情報入力シート'!X914)</f>
        <v/>
      </c>
      <c r="N889" s="648" t="str">
        <f>IF('基本情報入力シート'!Y914="","",'基本情報入力シート'!Y914)</f>
        <v/>
      </c>
      <c r="O889" s="649"/>
      <c r="P889" s="650"/>
      <c r="Q889" s="651"/>
      <c r="R889" s="56"/>
      <c r="S889" s="652" t="str">
        <f>IFERROR(ROUNDDOWN(Q889*VLOOKUP(N889,'【参考】数式用'!$AR$2:$AW$50,MATCH(P889,'【参考】数式用'!$AT$4:$AW$4)+2,FALSE)*0.5, 0), "")</f>
        <v/>
      </c>
      <c r="T889" s="653"/>
      <c r="U889" s="654" t="str">
        <f>IFERROR(IF(AG889&lt;&gt;"",Q889*VLOOKUP(N889,'【参考】数式用'!$AG$2:$AL$50,MATCH(P889,'【参考】数式用'!$AI$4:$AL$4,0)+2,0), ""), "")</f>
        <v/>
      </c>
      <c r="V889" s="655"/>
      <c r="W889" s="656"/>
      <c r="X889" s="41"/>
      <c r="Y889" s="657"/>
      <c r="Z889" s="658"/>
      <c r="AA889" s="654" t="str">
        <f>IFERROR(IF(Y889="ー", "", ROUNDDOWN(Z889*VLOOKUP(N889,'【参考】数式用'!$AR$2:$AW$50,MATCH(Y889,'【参考】数式用'!$AT$4:$AW$4)+2,FALSE)*0.5, 0)), "")</f>
        <v/>
      </c>
      <c r="AB889" s="659"/>
      <c r="AC889" s="651" t="str">
        <f>IFERROR(IF(AG889&lt;&gt;"",Z889*VLOOKUP(N889,'【参考】数式用'!$AG$2:$AL$50,MATCH(Y889,'【参考】数式用'!$AI$4:$AL$4,0)+2,0), ""), "")</f>
        <v/>
      </c>
      <c r="AD889" s="56"/>
      <c r="AE889" s="660"/>
      <c r="AF889" s="661"/>
      <c r="AG889" s="618" t="str">
        <f>IFERROR(VLOOKUP(O889, '【参考】数式用'!$AY$5:$AY$13, 1, FALSE), "")</f>
        <v/>
      </c>
      <c r="AH889" s="619" t="str">
        <f>IFERROR(VLOOKUP(N889, '【参考】数式用'!$BA$2:$BB$50, 2, FALSE), "")</f>
        <v/>
      </c>
      <c r="AI889" s="620" t="str">
        <f t="shared" si="1"/>
        <v/>
      </c>
      <c r="AJ889" s="621" t="str">
        <f t="shared" si="2"/>
        <v/>
      </c>
      <c r="AK889" s="622"/>
      <c r="AL889" s="622"/>
      <c r="AM889" s="514"/>
      <c r="AN889" s="514"/>
      <c r="AO889" s="514"/>
      <c r="AP889" s="514"/>
      <c r="AQ889" s="514"/>
      <c r="AR889" s="514"/>
      <c r="AS889" s="514"/>
      <c r="AT889" s="514"/>
      <c r="AU889" s="2"/>
      <c r="AV889" s="2"/>
      <c r="AW889" s="2"/>
      <c r="AX889" s="2"/>
      <c r="AY889" s="2"/>
      <c r="AZ889" s="2"/>
    </row>
    <row r="890" ht="30.0" customHeight="1">
      <c r="A890" s="645">
        <v>877.0</v>
      </c>
      <c r="B890" s="646" t="str">
        <f>IF('基本情報入力シート'!C915="","",'基本情報入力シート'!C915)</f>
        <v/>
      </c>
      <c r="C890" s="40"/>
      <c r="D890" s="40"/>
      <c r="E890" s="40"/>
      <c r="F890" s="40"/>
      <c r="G890" s="40"/>
      <c r="H890" s="40"/>
      <c r="I890" s="56"/>
      <c r="J890" s="647" t="str">
        <f>IF('基本情報入力シート'!M915="","",'基本情報入力シート'!M915)</f>
        <v/>
      </c>
      <c r="K890" s="647" t="str">
        <f>IF('基本情報入力シート'!R915="","",'基本情報入力シート'!R915)</f>
        <v/>
      </c>
      <c r="L890" s="647" t="str">
        <f>IF('基本情報入力シート'!W915="","",'基本情報入力シート'!W915)</f>
        <v/>
      </c>
      <c r="M890" s="647" t="str">
        <f>IF('基本情報入力シート'!X915="","",'基本情報入力シート'!X915)</f>
        <v/>
      </c>
      <c r="N890" s="648" t="str">
        <f>IF('基本情報入力シート'!Y915="","",'基本情報入力シート'!Y915)</f>
        <v/>
      </c>
      <c r="O890" s="649"/>
      <c r="P890" s="650"/>
      <c r="Q890" s="651"/>
      <c r="R890" s="56"/>
      <c r="S890" s="652" t="str">
        <f>IFERROR(ROUNDDOWN(Q890*VLOOKUP(N890,'【参考】数式用'!$AR$2:$AW$50,MATCH(P890,'【参考】数式用'!$AT$4:$AW$4)+2,FALSE)*0.5, 0), "")</f>
        <v/>
      </c>
      <c r="T890" s="653"/>
      <c r="U890" s="654" t="str">
        <f>IFERROR(IF(AG890&lt;&gt;"",Q890*VLOOKUP(N890,'【参考】数式用'!$AG$2:$AL$50,MATCH(P890,'【参考】数式用'!$AI$4:$AL$4,0)+2,0), ""), "")</f>
        <v/>
      </c>
      <c r="V890" s="655"/>
      <c r="W890" s="656"/>
      <c r="X890" s="41"/>
      <c r="Y890" s="657"/>
      <c r="Z890" s="658"/>
      <c r="AA890" s="654" t="str">
        <f>IFERROR(IF(Y890="ー", "", ROUNDDOWN(Z890*VLOOKUP(N890,'【参考】数式用'!$AR$2:$AW$50,MATCH(Y890,'【参考】数式用'!$AT$4:$AW$4)+2,FALSE)*0.5, 0)), "")</f>
        <v/>
      </c>
      <c r="AB890" s="659"/>
      <c r="AC890" s="651" t="str">
        <f>IFERROR(IF(AG890&lt;&gt;"",Z890*VLOOKUP(N890,'【参考】数式用'!$AG$2:$AL$50,MATCH(Y890,'【参考】数式用'!$AI$4:$AL$4,0)+2,0), ""), "")</f>
        <v/>
      </c>
      <c r="AD890" s="56"/>
      <c r="AE890" s="660"/>
      <c r="AF890" s="661"/>
      <c r="AG890" s="618" t="str">
        <f>IFERROR(VLOOKUP(O890, '【参考】数式用'!$AY$5:$AY$13, 1, FALSE), "")</f>
        <v/>
      </c>
      <c r="AH890" s="619" t="str">
        <f>IFERROR(VLOOKUP(N890, '【参考】数式用'!$BA$2:$BB$50, 2, FALSE), "")</f>
        <v/>
      </c>
      <c r="AI890" s="620" t="str">
        <f t="shared" si="1"/>
        <v/>
      </c>
      <c r="AJ890" s="621" t="str">
        <f t="shared" si="2"/>
        <v/>
      </c>
      <c r="AK890" s="622"/>
      <c r="AL890" s="622"/>
      <c r="AM890" s="514"/>
      <c r="AN890" s="514"/>
      <c r="AO890" s="514"/>
      <c r="AP890" s="514"/>
      <c r="AQ890" s="514"/>
      <c r="AR890" s="514"/>
      <c r="AS890" s="514"/>
      <c r="AT890" s="514"/>
      <c r="AU890" s="2"/>
      <c r="AV890" s="2"/>
      <c r="AW890" s="2"/>
      <c r="AX890" s="2"/>
      <c r="AY890" s="2"/>
      <c r="AZ890" s="2"/>
    </row>
    <row r="891" ht="30.0" customHeight="1">
      <c r="A891" s="645">
        <v>878.0</v>
      </c>
      <c r="B891" s="646" t="str">
        <f>IF('基本情報入力シート'!C916="","",'基本情報入力シート'!C916)</f>
        <v/>
      </c>
      <c r="C891" s="40"/>
      <c r="D891" s="40"/>
      <c r="E891" s="40"/>
      <c r="F891" s="40"/>
      <c r="G891" s="40"/>
      <c r="H891" s="40"/>
      <c r="I891" s="56"/>
      <c r="J891" s="647" t="str">
        <f>IF('基本情報入力シート'!M916="","",'基本情報入力シート'!M916)</f>
        <v/>
      </c>
      <c r="K891" s="647" t="str">
        <f>IF('基本情報入力シート'!R916="","",'基本情報入力シート'!R916)</f>
        <v/>
      </c>
      <c r="L891" s="647" t="str">
        <f>IF('基本情報入力シート'!W916="","",'基本情報入力シート'!W916)</f>
        <v/>
      </c>
      <c r="M891" s="647" t="str">
        <f>IF('基本情報入力シート'!X916="","",'基本情報入力シート'!X916)</f>
        <v/>
      </c>
      <c r="N891" s="648" t="str">
        <f>IF('基本情報入力シート'!Y916="","",'基本情報入力シート'!Y916)</f>
        <v/>
      </c>
      <c r="O891" s="649"/>
      <c r="P891" s="650"/>
      <c r="Q891" s="651"/>
      <c r="R891" s="56"/>
      <c r="S891" s="652" t="str">
        <f>IFERROR(ROUNDDOWN(Q891*VLOOKUP(N891,'【参考】数式用'!$AR$2:$AW$50,MATCH(P891,'【参考】数式用'!$AT$4:$AW$4)+2,FALSE)*0.5, 0), "")</f>
        <v/>
      </c>
      <c r="T891" s="653"/>
      <c r="U891" s="654" t="str">
        <f>IFERROR(IF(AG891&lt;&gt;"",Q891*VLOOKUP(N891,'【参考】数式用'!$AG$2:$AL$50,MATCH(P891,'【参考】数式用'!$AI$4:$AL$4,0)+2,0), ""), "")</f>
        <v/>
      </c>
      <c r="V891" s="655"/>
      <c r="W891" s="656"/>
      <c r="X891" s="41"/>
      <c r="Y891" s="657"/>
      <c r="Z891" s="658"/>
      <c r="AA891" s="654" t="str">
        <f>IFERROR(IF(Y891="ー", "", ROUNDDOWN(Z891*VLOOKUP(N891,'【参考】数式用'!$AR$2:$AW$50,MATCH(Y891,'【参考】数式用'!$AT$4:$AW$4)+2,FALSE)*0.5, 0)), "")</f>
        <v/>
      </c>
      <c r="AB891" s="659"/>
      <c r="AC891" s="651" t="str">
        <f>IFERROR(IF(AG891&lt;&gt;"",Z891*VLOOKUP(N891,'【参考】数式用'!$AG$2:$AL$50,MATCH(Y891,'【参考】数式用'!$AI$4:$AL$4,0)+2,0), ""), "")</f>
        <v/>
      </c>
      <c r="AD891" s="56"/>
      <c r="AE891" s="660"/>
      <c r="AF891" s="661"/>
      <c r="AG891" s="618" t="str">
        <f>IFERROR(VLOOKUP(O891, '【参考】数式用'!$AY$5:$AY$13, 1, FALSE), "")</f>
        <v/>
      </c>
      <c r="AH891" s="619" t="str">
        <f>IFERROR(VLOOKUP(N891, '【参考】数式用'!$BA$2:$BB$50, 2, FALSE), "")</f>
        <v/>
      </c>
      <c r="AI891" s="620" t="str">
        <f t="shared" si="1"/>
        <v/>
      </c>
      <c r="AJ891" s="621" t="str">
        <f t="shared" si="2"/>
        <v/>
      </c>
      <c r="AK891" s="622"/>
      <c r="AL891" s="622"/>
      <c r="AM891" s="514"/>
      <c r="AN891" s="514"/>
      <c r="AO891" s="514"/>
      <c r="AP891" s="514"/>
      <c r="AQ891" s="514"/>
      <c r="AR891" s="514"/>
      <c r="AS891" s="514"/>
      <c r="AT891" s="514"/>
      <c r="AU891" s="2"/>
      <c r="AV891" s="2"/>
      <c r="AW891" s="2"/>
      <c r="AX891" s="2"/>
      <c r="AY891" s="2"/>
      <c r="AZ891" s="2"/>
    </row>
    <row r="892" ht="30.0" customHeight="1">
      <c r="A892" s="645">
        <v>879.0</v>
      </c>
      <c r="B892" s="646" t="str">
        <f>IF('基本情報入力シート'!C917="","",'基本情報入力シート'!C917)</f>
        <v/>
      </c>
      <c r="C892" s="40"/>
      <c r="D892" s="40"/>
      <c r="E892" s="40"/>
      <c r="F892" s="40"/>
      <c r="G892" s="40"/>
      <c r="H892" s="40"/>
      <c r="I892" s="56"/>
      <c r="J892" s="647" t="str">
        <f>IF('基本情報入力シート'!M917="","",'基本情報入力シート'!M917)</f>
        <v/>
      </c>
      <c r="K892" s="647" t="str">
        <f>IF('基本情報入力シート'!R917="","",'基本情報入力シート'!R917)</f>
        <v/>
      </c>
      <c r="L892" s="647" t="str">
        <f>IF('基本情報入力シート'!W917="","",'基本情報入力シート'!W917)</f>
        <v/>
      </c>
      <c r="M892" s="647" t="str">
        <f>IF('基本情報入力シート'!X917="","",'基本情報入力シート'!X917)</f>
        <v/>
      </c>
      <c r="N892" s="648" t="str">
        <f>IF('基本情報入力シート'!Y917="","",'基本情報入力シート'!Y917)</f>
        <v/>
      </c>
      <c r="O892" s="649"/>
      <c r="P892" s="650"/>
      <c r="Q892" s="651"/>
      <c r="R892" s="56"/>
      <c r="S892" s="652" t="str">
        <f>IFERROR(ROUNDDOWN(Q892*VLOOKUP(N892,'【参考】数式用'!$AR$2:$AW$50,MATCH(P892,'【参考】数式用'!$AT$4:$AW$4)+2,FALSE)*0.5, 0), "")</f>
        <v/>
      </c>
      <c r="T892" s="653"/>
      <c r="U892" s="654" t="str">
        <f>IFERROR(IF(AG892&lt;&gt;"",Q892*VLOOKUP(N892,'【参考】数式用'!$AG$2:$AL$50,MATCH(P892,'【参考】数式用'!$AI$4:$AL$4,0)+2,0), ""), "")</f>
        <v/>
      </c>
      <c r="V892" s="655"/>
      <c r="W892" s="656"/>
      <c r="X892" s="41"/>
      <c r="Y892" s="657"/>
      <c r="Z892" s="658"/>
      <c r="AA892" s="654" t="str">
        <f>IFERROR(IF(Y892="ー", "", ROUNDDOWN(Z892*VLOOKUP(N892,'【参考】数式用'!$AR$2:$AW$50,MATCH(Y892,'【参考】数式用'!$AT$4:$AW$4)+2,FALSE)*0.5, 0)), "")</f>
        <v/>
      </c>
      <c r="AB892" s="659"/>
      <c r="AC892" s="651" t="str">
        <f>IFERROR(IF(AG892&lt;&gt;"",Z892*VLOOKUP(N892,'【参考】数式用'!$AG$2:$AL$50,MATCH(Y892,'【参考】数式用'!$AI$4:$AL$4,0)+2,0), ""), "")</f>
        <v/>
      </c>
      <c r="AD892" s="56"/>
      <c r="AE892" s="660"/>
      <c r="AF892" s="661"/>
      <c r="AG892" s="618" t="str">
        <f>IFERROR(VLOOKUP(O892, '【参考】数式用'!$AY$5:$AY$13, 1, FALSE), "")</f>
        <v/>
      </c>
      <c r="AH892" s="619" t="str">
        <f>IFERROR(VLOOKUP(N892, '【参考】数式用'!$BA$2:$BB$50, 2, FALSE), "")</f>
        <v/>
      </c>
      <c r="AI892" s="620" t="str">
        <f t="shared" si="1"/>
        <v/>
      </c>
      <c r="AJ892" s="621" t="str">
        <f t="shared" si="2"/>
        <v/>
      </c>
      <c r="AK892" s="622"/>
      <c r="AL892" s="622"/>
      <c r="AM892" s="514"/>
      <c r="AN892" s="514"/>
      <c r="AO892" s="514"/>
      <c r="AP892" s="514"/>
      <c r="AQ892" s="514"/>
      <c r="AR892" s="514"/>
      <c r="AS892" s="514"/>
      <c r="AT892" s="514"/>
      <c r="AU892" s="2"/>
      <c r="AV892" s="2"/>
      <c r="AW892" s="2"/>
      <c r="AX892" s="2"/>
      <c r="AY892" s="2"/>
      <c r="AZ892" s="2"/>
    </row>
    <row r="893" ht="30.0" customHeight="1">
      <c r="A893" s="645">
        <v>880.0</v>
      </c>
      <c r="B893" s="646" t="str">
        <f>IF('基本情報入力シート'!C918="","",'基本情報入力シート'!C918)</f>
        <v/>
      </c>
      <c r="C893" s="40"/>
      <c r="D893" s="40"/>
      <c r="E893" s="40"/>
      <c r="F893" s="40"/>
      <c r="G893" s="40"/>
      <c r="H893" s="40"/>
      <c r="I893" s="56"/>
      <c r="J893" s="647" t="str">
        <f>IF('基本情報入力シート'!M918="","",'基本情報入力シート'!M918)</f>
        <v/>
      </c>
      <c r="K893" s="647" t="str">
        <f>IF('基本情報入力シート'!R918="","",'基本情報入力シート'!R918)</f>
        <v/>
      </c>
      <c r="L893" s="647" t="str">
        <f>IF('基本情報入力シート'!W918="","",'基本情報入力シート'!W918)</f>
        <v/>
      </c>
      <c r="M893" s="647" t="str">
        <f>IF('基本情報入力シート'!X918="","",'基本情報入力シート'!X918)</f>
        <v/>
      </c>
      <c r="N893" s="648" t="str">
        <f>IF('基本情報入力シート'!Y918="","",'基本情報入力シート'!Y918)</f>
        <v/>
      </c>
      <c r="O893" s="649"/>
      <c r="P893" s="650"/>
      <c r="Q893" s="651"/>
      <c r="R893" s="56"/>
      <c r="S893" s="652" t="str">
        <f>IFERROR(ROUNDDOWN(Q893*VLOOKUP(N893,'【参考】数式用'!$AR$2:$AW$50,MATCH(P893,'【参考】数式用'!$AT$4:$AW$4)+2,FALSE)*0.5, 0), "")</f>
        <v/>
      </c>
      <c r="T893" s="653"/>
      <c r="U893" s="654" t="str">
        <f>IFERROR(IF(AG893&lt;&gt;"",Q893*VLOOKUP(N893,'【参考】数式用'!$AG$2:$AL$50,MATCH(P893,'【参考】数式用'!$AI$4:$AL$4,0)+2,0), ""), "")</f>
        <v/>
      </c>
      <c r="V893" s="655"/>
      <c r="W893" s="656"/>
      <c r="X893" s="41"/>
      <c r="Y893" s="657"/>
      <c r="Z893" s="658"/>
      <c r="AA893" s="654" t="str">
        <f>IFERROR(IF(Y893="ー", "", ROUNDDOWN(Z893*VLOOKUP(N893,'【参考】数式用'!$AR$2:$AW$50,MATCH(Y893,'【参考】数式用'!$AT$4:$AW$4)+2,FALSE)*0.5, 0)), "")</f>
        <v/>
      </c>
      <c r="AB893" s="659"/>
      <c r="AC893" s="651" t="str">
        <f>IFERROR(IF(AG893&lt;&gt;"",Z893*VLOOKUP(N893,'【参考】数式用'!$AG$2:$AL$50,MATCH(Y893,'【参考】数式用'!$AI$4:$AL$4,0)+2,0), ""), "")</f>
        <v/>
      </c>
      <c r="AD893" s="56"/>
      <c r="AE893" s="660"/>
      <c r="AF893" s="661"/>
      <c r="AG893" s="618" t="str">
        <f>IFERROR(VLOOKUP(O893, '【参考】数式用'!$AY$5:$AY$13, 1, FALSE), "")</f>
        <v/>
      </c>
      <c r="AH893" s="619" t="str">
        <f>IFERROR(VLOOKUP(N893, '【参考】数式用'!$BA$2:$BB$50, 2, FALSE), "")</f>
        <v/>
      </c>
      <c r="AI893" s="620" t="str">
        <f t="shared" si="1"/>
        <v/>
      </c>
      <c r="AJ893" s="621" t="str">
        <f t="shared" si="2"/>
        <v/>
      </c>
      <c r="AK893" s="622"/>
      <c r="AL893" s="622"/>
      <c r="AM893" s="514"/>
      <c r="AN893" s="514"/>
      <c r="AO893" s="514"/>
      <c r="AP893" s="514"/>
      <c r="AQ893" s="514"/>
      <c r="AR893" s="514"/>
      <c r="AS893" s="514"/>
      <c r="AT893" s="514"/>
      <c r="AU893" s="2"/>
      <c r="AV893" s="2"/>
      <c r="AW893" s="2"/>
      <c r="AX893" s="2"/>
      <c r="AY893" s="2"/>
      <c r="AZ893" s="2"/>
    </row>
    <row r="894" ht="30.0" customHeight="1">
      <c r="A894" s="645">
        <v>881.0</v>
      </c>
      <c r="B894" s="646" t="str">
        <f>IF('基本情報入力シート'!C919="","",'基本情報入力シート'!C919)</f>
        <v/>
      </c>
      <c r="C894" s="40"/>
      <c r="D894" s="40"/>
      <c r="E894" s="40"/>
      <c r="F894" s="40"/>
      <c r="G894" s="40"/>
      <c r="H894" s="40"/>
      <c r="I894" s="56"/>
      <c r="J894" s="647" t="str">
        <f>IF('基本情報入力シート'!M919="","",'基本情報入力シート'!M919)</f>
        <v/>
      </c>
      <c r="K894" s="647" t="str">
        <f>IF('基本情報入力シート'!R919="","",'基本情報入力シート'!R919)</f>
        <v/>
      </c>
      <c r="L894" s="647" t="str">
        <f>IF('基本情報入力シート'!W919="","",'基本情報入力シート'!W919)</f>
        <v/>
      </c>
      <c r="M894" s="647" t="str">
        <f>IF('基本情報入力シート'!X919="","",'基本情報入力シート'!X919)</f>
        <v/>
      </c>
      <c r="N894" s="648" t="str">
        <f>IF('基本情報入力シート'!Y919="","",'基本情報入力シート'!Y919)</f>
        <v/>
      </c>
      <c r="O894" s="649"/>
      <c r="P894" s="650"/>
      <c r="Q894" s="651"/>
      <c r="R894" s="56"/>
      <c r="S894" s="652" t="str">
        <f>IFERROR(ROUNDDOWN(Q894*VLOOKUP(N894,'【参考】数式用'!$AR$2:$AW$50,MATCH(P894,'【参考】数式用'!$AT$4:$AW$4)+2,FALSE)*0.5, 0), "")</f>
        <v/>
      </c>
      <c r="T894" s="653"/>
      <c r="U894" s="654" t="str">
        <f>IFERROR(IF(AG894&lt;&gt;"",Q894*VLOOKUP(N894,'【参考】数式用'!$AG$2:$AL$50,MATCH(P894,'【参考】数式用'!$AI$4:$AL$4,0)+2,0), ""), "")</f>
        <v/>
      </c>
      <c r="V894" s="655"/>
      <c r="W894" s="656"/>
      <c r="X894" s="41"/>
      <c r="Y894" s="657"/>
      <c r="Z894" s="658"/>
      <c r="AA894" s="654" t="str">
        <f>IFERROR(IF(Y894="ー", "", ROUNDDOWN(Z894*VLOOKUP(N894,'【参考】数式用'!$AR$2:$AW$50,MATCH(Y894,'【参考】数式用'!$AT$4:$AW$4)+2,FALSE)*0.5, 0)), "")</f>
        <v/>
      </c>
      <c r="AB894" s="659"/>
      <c r="AC894" s="651" t="str">
        <f>IFERROR(IF(AG894&lt;&gt;"",Z894*VLOOKUP(N894,'【参考】数式用'!$AG$2:$AL$50,MATCH(Y894,'【参考】数式用'!$AI$4:$AL$4,0)+2,0), ""), "")</f>
        <v/>
      </c>
      <c r="AD894" s="56"/>
      <c r="AE894" s="660"/>
      <c r="AF894" s="661"/>
      <c r="AG894" s="618" t="str">
        <f>IFERROR(VLOOKUP(O894, '【参考】数式用'!$AY$5:$AY$13, 1, FALSE), "")</f>
        <v/>
      </c>
      <c r="AH894" s="619" t="str">
        <f>IFERROR(VLOOKUP(N894, '【参考】数式用'!$BA$2:$BB$50, 2, FALSE), "")</f>
        <v/>
      </c>
      <c r="AI894" s="620" t="str">
        <f t="shared" si="1"/>
        <v/>
      </c>
      <c r="AJ894" s="621" t="str">
        <f t="shared" si="2"/>
        <v/>
      </c>
      <c r="AK894" s="622"/>
      <c r="AL894" s="622"/>
      <c r="AM894" s="514"/>
      <c r="AN894" s="514"/>
      <c r="AO894" s="514"/>
      <c r="AP894" s="514"/>
      <c r="AQ894" s="514"/>
      <c r="AR894" s="514"/>
      <c r="AS894" s="514"/>
      <c r="AT894" s="514"/>
      <c r="AU894" s="2"/>
      <c r="AV894" s="2"/>
      <c r="AW894" s="2"/>
      <c r="AX894" s="2"/>
      <c r="AY894" s="2"/>
      <c r="AZ894" s="2"/>
    </row>
    <row r="895" ht="30.0" customHeight="1">
      <c r="A895" s="645">
        <v>882.0</v>
      </c>
      <c r="B895" s="646" t="str">
        <f>IF('基本情報入力シート'!C920="","",'基本情報入力シート'!C920)</f>
        <v/>
      </c>
      <c r="C895" s="40"/>
      <c r="D895" s="40"/>
      <c r="E895" s="40"/>
      <c r="F895" s="40"/>
      <c r="G895" s="40"/>
      <c r="H895" s="40"/>
      <c r="I895" s="56"/>
      <c r="J895" s="647" t="str">
        <f>IF('基本情報入力シート'!M920="","",'基本情報入力シート'!M920)</f>
        <v/>
      </c>
      <c r="K895" s="647" t="str">
        <f>IF('基本情報入力シート'!R920="","",'基本情報入力シート'!R920)</f>
        <v/>
      </c>
      <c r="L895" s="647" t="str">
        <f>IF('基本情報入力シート'!W920="","",'基本情報入力シート'!W920)</f>
        <v/>
      </c>
      <c r="M895" s="647" t="str">
        <f>IF('基本情報入力シート'!X920="","",'基本情報入力シート'!X920)</f>
        <v/>
      </c>
      <c r="N895" s="648" t="str">
        <f>IF('基本情報入力シート'!Y920="","",'基本情報入力シート'!Y920)</f>
        <v/>
      </c>
      <c r="O895" s="649"/>
      <c r="P895" s="650"/>
      <c r="Q895" s="651"/>
      <c r="R895" s="56"/>
      <c r="S895" s="652" t="str">
        <f>IFERROR(ROUNDDOWN(Q895*VLOOKUP(N895,'【参考】数式用'!$AR$2:$AW$50,MATCH(P895,'【参考】数式用'!$AT$4:$AW$4)+2,FALSE)*0.5, 0), "")</f>
        <v/>
      </c>
      <c r="T895" s="653"/>
      <c r="U895" s="654" t="str">
        <f>IFERROR(IF(AG895&lt;&gt;"",Q895*VLOOKUP(N895,'【参考】数式用'!$AG$2:$AL$50,MATCH(P895,'【参考】数式用'!$AI$4:$AL$4,0)+2,0), ""), "")</f>
        <v/>
      </c>
      <c r="V895" s="655"/>
      <c r="W895" s="656"/>
      <c r="X895" s="41"/>
      <c r="Y895" s="657"/>
      <c r="Z895" s="658"/>
      <c r="AA895" s="654" t="str">
        <f>IFERROR(IF(Y895="ー", "", ROUNDDOWN(Z895*VLOOKUP(N895,'【参考】数式用'!$AR$2:$AW$50,MATCH(Y895,'【参考】数式用'!$AT$4:$AW$4)+2,FALSE)*0.5, 0)), "")</f>
        <v/>
      </c>
      <c r="AB895" s="659"/>
      <c r="AC895" s="651" t="str">
        <f>IFERROR(IF(AG895&lt;&gt;"",Z895*VLOOKUP(N895,'【参考】数式用'!$AG$2:$AL$50,MATCH(Y895,'【参考】数式用'!$AI$4:$AL$4,0)+2,0), ""), "")</f>
        <v/>
      </c>
      <c r="AD895" s="56"/>
      <c r="AE895" s="660"/>
      <c r="AF895" s="661"/>
      <c r="AG895" s="618" t="str">
        <f>IFERROR(VLOOKUP(O895, '【参考】数式用'!$AY$5:$AY$13, 1, FALSE), "")</f>
        <v/>
      </c>
      <c r="AH895" s="619" t="str">
        <f>IFERROR(VLOOKUP(N895, '【参考】数式用'!$BA$2:$BB$50, 2, FALSE), "")</f>
        <v/>
      </c>
      <c r="AI895" s="620" t="str">
        <f t="shared" si="1"/>
        <v/>
      </c>
      <c r="AJ895" s="621" t="str">
        <f t="shared" si="2"/>
        <v/>
      </c>
      <c r="AK895" s="622"/>
      <c r="AL895" s="622"/>
      <c r="AM895" s="514"/>
      <c r="AN895" s="514"/>
      <c r="AO895" s="514"/>
      <c r="AP895" s="514"/>
      <c r="AQ895" s="514"/>
      <c r="AR895" s="514"/>
      <c r="AS895" s="514"/>
      <c r="AT895" s="514"/>
      <c r="AU895" s="2"/>
      <c r="AV895" s="2"/>
      <c r="AW895" s="2"/>
      <c r="AX895" s="2"/>
      <c r="AY895" s="2"/>
      <c r="AZ895" s="2"/>
    </row>
    <row r="896" ht="30.0" customHeight="1">
      <c r="A896" s="645">
        <v>883.0</v>
      </c>
      <c r="B896" s="646" t="str">
        <f>IF('基本情報入力シート'!C921="","",'基本情報入力シート'!C921)</f>
        <v/>
      </c>
      <c r="C896" s="40"/>
      <c r="D896" s="40"/>
      <c r="E896" s="40"/>
      <c r="F896" s="40"/>
      <c r="G896" s="40"/>
      <c r="H896" s="40"/>
      <c r="I896" s="56"/>
      <c r="J896" s="647" t="str">
        <f>IF('基本情報入力シート'!M921="","",'基本情報入力シート'!M921)</f>
        <v/>
      </c>
      <c r="K896" s="647" t="str">
        <f>IF('基本情報入力シート'!R921="","",'基本情報入力シート'!R921)</f>
        <v/>
      </c>
      <c r="L896" s="647" t="str">
        <f>IF('基本情報入力シート'!W921="","",'基本情報入力シート'!W921)</f>
        <v/>
      </c>
      <c r="M896" s="647" t="str">
        <f>IF('基本情報入力シート'!X921="","",'基本情報入力シート'!X921)</f>
        <v/>
      </c>
      <c r="N896" s="648" t="str">
        <f>IF('基本情報入力シート'!Y921="","",'基本情報入力シート'!Y921)</f>
        <v/>
      </c>
      <c r="O896" s="649"/>
      <c r="P896" s="650"/>
      <c r="Q896" s="651"/>
      <c r="R896" s="56"/>
      <c r="S896" s="652" t="str">
        <f>IFERROR(ROUNDDOWN(Q896*VLOOKUP(N896,'【参考】数式用'!$AR$2:$AW$50,MATCH(P896,'【参考】数式用'!$AT$4:$AW$4)+2,FALSE)*0.5, 0), "")</f>
        <v/>
      </c>
      <c r="T896" s="653"/>
      <c r="U896" s="654" t="str">
        <f>IFERROR(IF(AG896&lt;&gt;"",Q896*VLOOKUP(N896,'【参考】数式用'!$AG$2:$AL$50,MATCH(P896,'【参考】数式用'!$AI$4:$AL$4,0)+2,0), ""), "")</f>
        <v/>
      </c>
      <c r="V896" s="655"/>
      <c r="W896" s="656"/>
      <c r="X896" s="41"/>
      <c r="Y896" s="657"/>
      <c r="Z896" s="658"/>
      <c r="AA896" s="654" t="str">
        <f>IFERROR(IF(Y896="ー", "", ROUNDDOWN(Z896*VLOOKUP(N896,'【参考】数式用'!$AR$2:$AW$50,MATCH(Y896,'【参考】数式用'!$AT$4:$AW$4)+2,FALSE)*0.5, 0)), "")</f>
        <v/>
      </c>
      <c r="AB896" s="659"/>
      <c r="AC896" s="651" t="str">
        <f>IFERROR(IF(AG896&lt;&gt;"",Z896*VLOOKUP(N896,'【参考】数式用'!$AG$2:$AL$50,MATCH(Y896,'【参考】数式用'!$AI$4:$AL$4,0)+2,0), ""), "")</f>
        <v/>
      </c>
      <c r="AD896" s="56"/>
      <c r="AE896" s="660"/>
      <c r="AF896" s="661"/>
      <c r="AG896" s="618" t="str">
        <f>IFERROR(VLOOKUP(O896, '【参考】数式用'!$AY$5:$AY$13, 1, FALSE), "")</f>
        <v/>
      </c>
      <c r="AH896" s="619" t="str">
        <f>IFERROR(VLOOKUP(N896, '【参考】数式用'!$BA$2:$BB$50, 2, FALSE), "")</f>
        <v/>
      </c>
      <c r="AI896" s="620" t="str">
        <f t="shared" si="1"/>
        <v/>
      </c>
      <c r="AJ896" s="621" t="str">
        <f t="shared" si="2"/>
        <v/>
      </c>
      <c r="AK896" s="622"/>
      <c r="AL896" s="622"/>
      <c r="AM896" s="514"/>
      <c r="AN896" s="514"/>
      <c r="AO896" s="514"/>
      <c r="AP896" s="514"/>
      <c r="AQ896" s="514"/>
      <c r="AR896" s="514"/>
      <c r="AS896" s="514"/>
      <c r="AT896" s="514"/>
      <c r="AU896" s="2"/>
      <c r="AV896" s="2"/>
      <c r="AW896" s="2"/>
      <c r="AX896" s="2"/>
      <c r="AY896" s="2"/>
      <c r="AZ896" s="2"/>
    </row>
    <row r="897" ht="30.0" customHeight="1">
      <c r="A897" s="645">
        <v>884.0</v>
      </c>
      <c r="B897" s="646" t="str">
        <f>IF('基本情報入力シート'!C922="","",'基本情報入力シート'!C922)</f>
        <v/>
      </c>
      <c r="C897" s="40"/>
      <c r="D897" s="40"/>
      <c r="E897" s="40"/>
      <c r="F897" s="40"/>
      <c r="G897" s="40"/>
      <c r="H897" s="40"/>
      <c r="I897" s="56"/>
      <c r="J897" s="647" t="str">
        <f>IF('基本情報入力シート'!M922="","",'基本情報入力シート'!M922)</f>
        <v/>
      </c>
      <c r="K897" s="647" t="str">
        <f>IF('基本情報入力シート'!R922="","",'基本情報入力シート'!R922)</f>
        <v/>
      </c>
      <c r="L897" s="647" t="str">
        <f>IF('基本情報入力シート'!W922="","",'基本情報入力シート'!W922)</f>
        <v/>
      </c>
      <c r="M897" s="647" t="str">
        <f>IF('基本情報入力シート'!X922="","",'基本情報入力シート'!X922)</f>
        <v/>
      </c>
      <c r="N897" s="648" t="str">
        <f>IF('基本情報入力シート'!Y922="","",'基本情報入力シート'!Y922)</f>
        <v/>
      </c>
      <c r="O897" s="649"/>
      <c r="P897" s="650"/>
      <c r="Q897" s="651"/>
      <c r="R897" s="56"/>
      <c r="S897" s="652" t="str">
        <f>IFERROR(ROUNDDOWN(Q897*VLOOKUP(N897,'【参考】数式用'!$AR$2:$AW$50,MATCH(P897,'【参考】数式用'!$AT$4:$AW$4)+2,FALSE)*0.5, 0), "")</f>
        <v/>
      </c>
      <c r="T897" s="653"/>
      <c r="U897" s="654" t="str">
        <f>IFERROR(IF(AG897&lt;&gt;"",Q897*VLOOKUP(N897,'【参考】数式用'!$AG$2:$AL$50,MATCH(P897,'【参考】数式用'!$AI$4:$AL$4,0)+2,0), ""), "")</f>
        <v/>
      </c>
      <c r="V897" s="655"/>
      <c r="W897" s="656"/>
      <c r="X897" s="41"/>
      <c r="Y897" s="657"/>
      <c r="Z897" s="658"/>
      <c r="AA897" s="654" t="str">
        <f>IFERROR(IF(Y897="ー", "", ROUNDDOWN(Z897*VLOOKUP(N897,'【参考】数式用'!$AR$2:$AW$50,MATCH(Y897,'【参考】数式用'!$AT$4:$AW$4)+2,FALSE)*0.5, 0)), "")</f>
        <v/>
      </c>
      <c r="AB897" s="659"/>
      <c r="AC897" s="651" t="str">
        <f>IFERROR(IF(AG897&lt;&gt;"",Z897*VLOOKUP(N897,'【参考】数式用'!$AG$2:$AL$50,MATCH(Y897,'【参考】数式用'!$AI$4:$AL$4,0)+2,0), ""), "")</f>
        <v/>
      </c>
      <c r="AD897" s="56"/>
      <c r="AE897" s="660"/>
      <c r="AF897" s="661"/>
      <c r="AG897" s="618" t="str">
        <f>IFERROR(VLOOKUP(O897, '【参考】数式用'!$AY$5:$AY$13, 1, FALSE), "")</f>
        <v/>
      </c>
      <c r="AH897" s="619" t="str">
        <f>IFERROR(VLOOKUP(N897, '【参考】数式用'!$BA$2:$BB$50, 2, FALSE), "")</f>
        <v/>
      </c>
      <c r="AI897" s="620" t="str">
        <f t="shared" si="1"/>
        <v/>
      </c>
      <c r="AJ897" s="621" t="str">
        <f t="shared" si="2"/>
        <v/>
      </c>
      <c r="AK897" s="622"/>
      <c r="AL897" s="622"/>
      <c r="AM897" s="514"/>
      <c r="AN897" s="514"/>
      <c r="AO897" s="514"/>
      <c r="AP897" s="514"/>
      <c r="AQ897" s="514"/>
      <c r="AR897" s="514"/>
      <c r="AS897" s="514"/>
      <c r="AT897" s="514"/>
      <c r="AU897" s="2"/>
      <c r="AV897" s="2"/>
      <c r="AW897" s="2"/>
      <c r="AX897" s="2"/>
      <c r="AY897" s="2"/>
      <c r="AZ897" s="2"/>
    </row>
    <row r="898" ht="30.0" customHeight="1">
      <c r="A898" s="645">
        <v>885.0</v>
      </c>
      <c r="B898" s="646" t="str">
        <f>IF('基本情報入力シート'!C923="","",'基本情報入力シート'!C923)</f>
        <v/>
      </c>
      <c r="C898" s="40"/>
      <c r="D898" s="40"/>
      <c r="E898" s="40"/>
      <c r="F898" s="40"/>
      <c r="G898" s="40"/>
      <c r="H898" s="40"/>
      <c r="I898" s="56"/>
      <c r="J898" s="647" t="str">
        <f>IF('基本情報入力シート'!M923="","",'基本情報入力シート'!M923)</f>
        <v/>
      </c>
      <c r="K898" s="647" t="str">
        <f>IF('基本情報入力シート'!R923="","",'基本情報入力シート'!R923)</f>
        <v/>
      </c>
      <c r="L898" s="647" t="str">
        <f>IF('基本情報入力シート'!W923="","",'基本情報入力シート'!W923)</f>
        <v/>
      </c>
      <c r="M898" s="647" t="str">
        <f>IF('基本情報入力シート'!X923="","",'基本情報入力シート'!X923)</f>
        <v/>
      </c>
      <c r="N898" s="648" t="str">
        <f>IF('基本情報入力シート'!Y923="","",'基本情報入力シート'!Y923)</f>
        <v/>
      </c>
      <c r="O898" s="649"/>
      <c r="P898" s="650"/>
      <c r="Q898" s="651"/>
      <c r="R898" s="56"/>
      <c r="S898" s="652" t="str">
        <f>IFERROR(ROUNDDOWN(Q898*VLOOKUP(N898,'【参考】数式用'!$AR$2:$AW$50,MATCH(P898,'【参考】数式用'!$AT$4:$AW$4)+2,FALSE)*0.5, 0), "")</f>
        <v/>
      </c>
      <c r="T898" s="653"/>
      <c r="U898" s="654" t="str">
        <f>IFERROR(IF(AG898&lt;&gt;"",Q898*VLOOKUP(N898,'【参考】数式用'!$AG$2:$AL$50,MATCH(P898,'【参考】数式用'!$AI$4:$AL$4,0)+2,0), ""), "")</f>
        <v/>
      </c>
      <c r="V898" s="655"/>
      <c r="W898" s="656"/>
      <c r="X898" s="41"/>
      <c r="Y898" s="657"/>
      <c r="Z898" s="658"/>
      <c r="AA898" s="654" t="str">
        <f>IFERROR(IF(Y898="ー", "", ROUNDDOWN(Z898*VLOOKUP(N898,'【参考】数式用'!$AR$2:$AW$50,MATCH(Y898,'【参考】数式用'!$AT$4:$AW$4)+2,FALSE)*0.5, 0)), "")</f>
        <v/>
      </c>
      <c r="AB898" s="659"/>
      <c r="AC898" s="651" t="str">
        <f>IFERROR(IF(AG898&lt;&gt;"",Z898*VLOOKUP(N898,'【参考】数式用'!$AG$2:$AL$50,MATCH(Y898,'【参考】数式用'!$AI$4:$AL$4,0)+2,0), ""), "")</f>
        <v/>
      </c>
      <c r="AD898" s="56"/>
      <c r="AE898" s="660"/>
      <c r="AF898" s="661"/>
      <c r="AG898" s="618" t="str">
        <f>IFERROR(VLOOKUP(O898, '【参考】数式用'!$AY$5:$AY$13, 1, FALSE), "")</f>
        <v/>
      </c>
      <c r="AH898" s="619" t="str">
        <f>IFERROR(VLOOKUP(N898, '【参考】数式用'!$BA$2:$BB$50, 2, FALSE), "")</f>
        <v/>
      </c>
      <c r="AI898" s="620" t="str">
        <f t="shared" si="1"/>
        <v/>
      </c>
      <c r="AJ898" s="621" t="str">
        <f t="shared" si="2"/>
        <v/>
      </c>
      <c r="AK898" s="622"/>
      <c r="AL898" s="622"/>
      <c r="AM898" s="514"/>
      <c r="AN898" s="514"/>
      <c r="AO898" s="514"/>
      <c r="AP898" s="514"/>
      <c r="AQ898" s="514"/>
      <c r="AR898" s="514"/>
      <c r="AS898" s="514"/>
      <c r="AT898" s="514"/>
      <c r="AU898" s="2"/>
      <c r="AV898" s="2"/>
      <c r="AW898" s="2"/>
      <c r="AX898" s="2"/>
      <c r="AY898" s="2"/>
      <c r="AZ898" s="2"/>
    </row>
    <row r="899" ht="30.0" customHeight="1">
      <c r="A899" s="645">
        <v>886.0</v>
      </c>
      <c r="B899" s="646" t="str">
        <f>IF('基本情報入力シート'!C924="","",'基本情報入力シート'!C924)</f>
        <v/>
      </c>
      <c r="C899" s="40"/>
      <c r="D899" s="40"/>
      <c r="E899" s="40"/>
      <c r="F899" s="40"/>
      <c r="G899" s="40"/>
      <c r="H899" s="40"/>
      <c r="I899" s="56"/>
      <c r="J899" s="647" t="str">
        <f>IF('基本情報入力シート'!M924="","",'基本情報入力シート'!M924)</f>
        <v/>
      </c>
      <c r="K899" s="647" t="str">
        <f>IF('基本情報入力シート'!R924="","",'基本情報入力シート'!R924)</f>
        <v/>
      </c>
      <c r="L899" s="647" t="str">
        <f>IF('基本情報入力シート'!W924="","",'基本情報入力シート'!W924)</f>
        <v/>
      </c>
      <c r="M899" s="647" t="str">
        <f>IF('基本情報入力シート'!X924="","",'基本情報入力シート'!X924)</f>
        <v/>
      </c>
      <c r="N899" s="648" t="str">
        <f>IF('基本情報入力シート'!Y924="","",'基本情報入力シート'!Y924)</f>
        <v/>
      </c>
      <c r="O899" s="649"/>
      <c r="P899" s="650"/>
      <c r="Q899" s="651"/>
      <c r="R899" s="56"/>
      <c r="S899" s="652" t="str">
        <f>IFERROR(ROUNDDOWN(Q899*VLOOKUP(N899,'【参考】数式用'!$AR$2:$AW$50,MATCH(P899,'【参考】数式用'!$AT$4:$AW$4)+2,FALSE)*0.5, 0), "")</f>
        <v/>
      </c>
      <c r="T899" s="653"/>
      <c r="U899" s="654" t="str">
        <f>IFERROR(IF(AG899&lt;&gt;"",Q899*VLOOKUP(N899,'【参考】数式用'!$AG$2:$AL$50,MATCH(P899,'【参考】数式用'!$AI$4:$AL$4,0)+2,0), ""), "")</f>
        <v/>
      </c>
      <c r="V899" s="655"/>
      <c r="W899" s="656"/>
      <c r="X899" s="41"/>
      <c r="Y899" s="657"/>
      <c r="Z899" s="658"/>
      <c r="AA899" s="654" t="str">
        <f>IFERROR(IF(Y899="ー", "", ROUNDDOWN(Z899*VLOOKUP(N899,'【参考】数式用'!$AR$2:$AW$50,MATCH(Y899,'【参考】数式用'!$AT$4:$AW$4)+2,FALSE)*0.5, 0)), "")</f>
        <v/>
      </c>
      <c r="AB899" s="659"/>
      <c r="AC899" s="651" t="str">
        <f>IFERROR(IF(AG899&lt;&gt;"",Z899*VLOOKUP(N899,'【参考】数式用'!$AG$2:$AL$50,MATCH(Y899,'【参考】数式用'!$AI$4:$AL$4,0)+2,0), ""), "")</f>
        <v/>
      </c>
      <c r="AD899" s="56"/>
      <c r="AE899" s="660"/>
      <c r="AF899" s="661"/>
      <c r="AG899" s="618" t="str">
        <f>IFERROR(VLOOKUP(O899, '【参考】数式用'!$AY$5:$AY$13, 1, FALSE), "")</f>
        <v/>
      </c>
      <c r="AH899" s="619" t="str">
        <f>IFERROR(VLOOKUP(N899, '【参考】数式用'!$BA$2:$BB$50, 2, FALSE), "")</f>
        <v/>
      </c>
      <c r="AI899" s="620" t="str">
        <f t="shared" si="1"/>
        <v/>
      </c>
      <c r="AJ899" s="621" t="str">
        <f t="shared" si="2"/>
        <v/>
      </c>
      <c r="AK899" s="622"/>
      <c r="AL899" s="622"/>
      <c r="AM899" s="514"/>
      <c r="AN899" s="514"/>
      <c r="AO899" s="514"/>
      <c r="AP899" s="514"/>
      <c r="AQ899" s="514"/>
      <c r="AR899" s="514"/>
      <c r="AS899" s="514"/>
      <c r="AT899" s="514"/>
      <c r="AU899" s="2"/>
      <c r="AV899" s="2"/>
      <c r="AW899" s="2"/>
      <c r="AX899" s="2"/>
      <c r="AY899" s="2"/>
      <c r="AZ899" s="2"/>
    </row>
    <row r="900" ht="30.0" customHeight="1">
      <c r="A900" s="645">
        <v>887.0</v>
      </c>
      <c r="B900" s="646" t="str">
        <f>IF('基本情報入力シート'!C925="","",'基本情報入力シート'!C925)</f>
        <v/>
      </c>
      <c r="C900" s="40"/>
      <c r="D900" s="40"/>
      <c r="E900" s="40"/>
      <c r="F900" s="40"/>
      <c r="G900" s="40"/>
      <c r="H900" s="40"/>
      <c r="I900" s="56"/>
      <c r="J900" s="647" t="str">
        <f>IF('基本情報入力シート'!M925="","",'基本情報入力シート'!M925)</f>
        <v/>
      </c>
      <c r="K900" s="647" t="str">
        <f>IF('基本情報入力シート'!R925="","",'基本情報入力シート'!R925)</f>
        <v/>
      </c>
      <c r="L900" s="647" t="str">
        <f>IF('基本情報入力シート'!W925="","",'基本情報入力シート'!W925)</f>
        <v/>
      </c>
      <c r="M900" s="647" t="str">
        <f>IF('基本情報入力シート'!X925="","",'基本情報入力シート'!X925)</f>
        <v/>
      </c>
      <c r="N900" s="648" t="str">
        <f>IF('基本情報入力シート'!Y925="","",'基本情報入力シート'!Y925)</f>
        <v/>
      </c>
      <c r="O900" s="649"/>
      <c r="P900" s="650"/>
      <c r="Q900" s="651"/>
      <c r="R900" s="56"/>
      <c r="S900" s="652" t="str">
        <f>IFERROR(ROUNDDOWN(Q900*VLOOKUP(N900,'【参考】数式用'!$AR$2:$AW$50,MATCH(P900,'【参考】数式用'!$AT$4:$AW$4)+2,FALSE)*0.5, 0), "")</f>
        <v/>
      </c>
      <c r="T900" s="653"/>
      <c r="U900" s="654" t="str">
        <f>IFERROR(IF(AG900&lt;&gt;"",Q900*VLOOKUP(N900,'【参考】数式用'!$AG$2:$AL$50,MATCH(P900,'【参考】数式用'!$AI$4:$AL$4,0)+2,0), ""), "")</f>
        <v/>
      </c>
      <c r="V900" s="655"/>
      <c r="W900" s="656"/>
      <c r="X900" s="41"/>
      <c r="Y900" s="657"/>
      <c r="Z900" s="658"/>
      <c r="AA900" s="654" t="str">
        <f>IFERROR(IF(Y900="ー", "", ROUNDDOWN(Z900*VLOOKUP(N900,'【参考】数式用'!$AR$2:$AW$50,MATCH(Y900,'【参考】数式用'!$AT$4:$AW$4)+2,FALSE)*0.5, 0)), "")</f>
        <v/>
      </c>
      <c r="AB900" s="659"/>
      <c r="AC900" s="651" t="str">
        <f>IFERROR(IF(AG900&lt;&gt;"",Z900*VLOOKUP(N900,'【参考】数式用'!$AG$2:$AL$50,MATCH(Y900,'【参考】数式用'!$AI$4:$AL$4,0)+2,0), ""), "")</f>
        <v/>
      </c>
      <c r="AD900" s="56"/>
      <c r="AE900" s="660"/>
      <c r="AF900" s="661"/>
      <c r="AG900" s="618" t="str">
        <f>IFERROR(VLOOKUP(O900, '【参考】数式用'!$AY$5:$AY$13, 1, FALSE), "")</f>
        <v/>
      </c>
      <c r="AH900" s="619" t="str">
        <f>IFERROR(VLOOKUP(N900, '【参考】数式用'!$BA$2:$BB$50, 2, FALSE), "")</f>
        <v/>
      </c>
      <c r="AI900" s="620" t="str">
        <f t="shared" si="1"/>
        <v/>
      </c>
      <c r="AJ900" s="621" t="str">
        <f t="shared" si="2"/>
        <v/>
      </c>
      <c r="AK900" s="622"/>
      <c r="AL900" s="622"/>
      <c r="AM900" s="514"/>
      <c r="AN900" s="514"/>
      <c r="AO900" s="514"/>
      <c r="AP900" s="514"/>
      <c r="AQ900" s="514"/>
      <c r="AR900" s="514"/>
      <c r="AS900" s="514"/>
      <c r="AT900" s="514"/>
      <c r="AU900" s="2"/>
      <c r="AV900" s="2"/>
      <c r="AW900" s="2"/>
      <c r="AX900" s="2"/>
      <c r="AY900" s="2"/>
      <c r="AZ900" s="2"/>
    </row>
    <row r="901" ht="30.0" customHeight="1">
      <c r="A901" s="645">
        <v>888.0</v>
      </c>
      <c r="B901" s="646" t="str">
        <f>IF('基本情報入力シート'!C926="","",'基本情報入力シート'!C926)</f>
        <v/>
      </c>
      <c r="C901" s="40"/>
      <c r="D901" s="40"/>
      <c r="E901" s="40"/>
      <c r="F901" s="40"/>
      <c r="G901" s="40"/>
      <c r="H901" s="40"/>
      <c r="I901" s="56"/>
      <c r="J901" s="647" t="str">
        <f>IF('基本情報入力シート'!M926="","",'基本情報入力シート'!M926)</f>
        <v/>
      </c>
      <c r="K901" s="647" t="str">
        <f>IF('基本情報入力シート'!R926="","",'基本情報入力シート'!R926)</f>
        <v/>
      </c>
      <c r="L901" s="647" t="str">
        <f>IF('基本情報入力シート'!W926="","",'基本情報入力シート'!W926)</f>
        <v/>
      </c>
      <c r="M901" s="647" t="str">
        <f>IF('基本情報入力シート'!X926="","",'基本情報入力シート'!X926)</f>
        <v/>
      </c>
      <c r="N901" s="648" t="str">
        <f>IF('基本情報入力シート'!Y926="","",'基本情報入力シート'!Y926)</f>
        <v/>
      </c>
      <c r="O901" s="649"/>
      <c r="P901" s="650"/>
      <c r="Q901" s="651"/>
      <c r="R901" s="56"/>
      <c r="S901" s="652" t="str">
        <f>IFERROR(ROUNDDOWN(Q901*VLOOKUP(N901,'【参考】数式用'!$AR$2:$AW$50,MATCH(P901,'【参考】数式用'!$AT$4:$AW$4)+2,FALSE)*0.5, 0), "")</f>
        <v/>
      </c>
      <c r="T901" s="653"/>
      <c r="U901" s="654" t="str">
        <f>IFERROR(IF(AG901&lt;&gt;"",Q901*VLOOKUP(N901,'【参考】数式用'!$AG$2:$AL$50,MATCH(P901,'【参考】数式用'!$AI$4:$AL$4,0)+2,0), ""), "")</f>
        <v/>
      </c>
      <c r="V901" s="655"/>
      <c r="W901" s="656"/>
      <c r="X901" s="41"/>
      <c r="Y901" s="657"/>
      <c r="Z901" s="658"/>
      <c r="AA901" s="654" t="str">
        <f>IFERROR(IF(Y901="ー", "", ROUNDDOWN(Z901*VLOOKUP(N901,'【参考】数式用'!$AR$2:$AW$50,MATCH(Y901,'【参考】数式用'!$AT$4:$AW$4)+2,FALSE)*0.5, 0)), "")</f>
        <v/>
      </c>
      <c r="AB901" s="659"/>
      <c r="AC901" s="651" t="str">
        <f>IFERROR(IF(AG901&lt;&gt;"",Z901*VLOOKUP(N901,'【参考】数式用'!$AG$2:$AL$50,MATCH(Y901,'【参考】数式用'!$AI$4:$AL$4,0)+2,0), ""), "")</f>
        <v/>
      </c>
      <c r="AD901" s="56"/>
      <c r="AE901" s="660"/>
      <c r="AF901" s="661"/>
      <c r="AG901" s="618" t="str">
        <f>IFERROR(VLOOKUP(O901, '【参考】数式用'!$AY$5:$AY$13, 1, FALSE), "")</f>
        <v/>
      </c>
      <c r="AH901" s="619" t="str">
        <f>IFERROR(VLOOKUP(N901, '【参考】数式用'!$BA$2:$BB$50, 2, FALSE), "")</f>
        <v/>
      </c>
      <c r="AI901" s="620" t="str">
        <f t="shared" si="1"/>
        <v/>
      </c>
      <c r="AJ901" s="621" t="str">
        <f t="shared" si="2"/>
        <v/>
      </c>
      <c r="AK901" s="622"/>
      <c r="AL901" s="622"/>
      <c r="AM901" s="514"/>
      <c r="AN901" s="514"/>
      <c r="AO901" s="514"/>
      <c r="AP901" s="514"/>
      <c r="AQ901" s="514"/>
      <c r="AR901" s="514"/>
      <c r="AS901" s="514"/>
      <c r="AT901" s="514"/>
      <c r="AU901" s="2"/>
      <c r="AV901" s="2"/>
      <c r="AW901" s="2"/>
      <c r="AX901" s="2"/>
      <c r="AY901" s="2"/>
      <c r="AZ901" s="2"/>
    </row>
    <row r="902" ht="30.0" customHeight="1">
      <c r="A902" s="645">
        <v>889.0</v>
      </c>
      <c r="B902" s="646" t="str">
        <f>IF('基本情報入力シート'!C927="","",'基本情報入力シート'!C927)</f>
        <v/>
      </c>
      <c r="C902" s="40"/>
      <c r="D902" s="40"/>
      <c r="E902" s="40"/>
      <c r="F902" s="40"/>
      <c r="G902" s="40"/>
      <c r="H902" s="40"/>
      <c r="I902" s="56"/>
      <c r="J902" s="647" t="str">
        <f>IF('基本情報入力シート'!M927="","",'基本情報入力シート'!M927)</f>
        <v/>
      </c>
      <c r="K902" s="647" t="str">
        <f>IF('基本情報入力シート'!R927="","",'基本情報入力シート'!R927)</f>
        <v/>
      </c>
      <c r="L902" s="647" t="str">
        <f>IF('基本情報入力シート'!W927="","",'基本情報入力シート'!W927)</f>
        <v/>
      </c>
      <c r="M902" s="647" t="str">
        <f>IF('基本情報入力シート'!X927="","",'基本情報入力シート'!X927)</f>
        <v/>
      </c>
      <c r="N902" s="648" t="str">
        <f>IF('基本情報入力シート'!Y927="","",'基本情報入力シート'!Y927)</f>
        <v/>
      </c>
      <c r="O902" s="649"/>
      <c r="P902" s="650"/>
      <c r="Q902" s="651"/>
      <c r="R902" s="56"/>
      <c r="S902" s="652" t="str">
        <f>IFERROR(ROUNDDOWN(Q902*VLOOKUP(N902,'【参考】数式用'!$AR$2:$AW$50,MATCH(P902,'【参考】数式用'!$AT$4:$AW$4)+2,FALSE)*0.5, 0), "")</f>
        <v/>
      </c>
      <c r="T902" s="653"/>
      <c r="U902" s="654" t="str">
        <f>IFERROR(IF(AG902&lt;&gt;"",Q902*VLOOKUP(N902,'【参考】数式用'!$AG$2:$AL$50,MATCH(P902,'【参考】数式用'!$AI$4:$AL$4,0)+2,0), ""), "")</f>
        <v/>
      </c>
      <c r="V902" s="655"/>
      <c r="W902" s="656"/>
      <c r="X902" s="41"/>
      <c r="Y902" s="657"/>
      <c r="Z902" s="658"/>
      <c r="AA902" s="654" t="str">
        <f>IFERROR(IF(Y902="ー", "", ROUNDDOWN(Z902*VLOOKUP(N902,'【参考】数式用'!$AR$2:$AW$50,MATCH(Y902,'【参考】数式用'!$AT$4:$AW$4)+2,FALSE)*0.5, 0)), "")</f>
        <v/>
      </c>
      <c r="AB902" s="659"/>
      <c r="AC902" s="651" t="str">
        <f>IFERROR(IF(AG902&lt;&gt;"",Z902*VLOOKUP(N902,'【参考】数式用'!$AG$2:$AL$50,MATCH(Y902,'【参考】数式用'!$AI$4:$AL$4,0)+2,0), ""), "")</f>
        <v/>
      </c>
      <c r="AD902" s="56"/>
      <c r="AE902" s="660"/>
      <c r="AF902" s="661"/>
      <c r="AG902" s="618" t="str">
        <f>IFERROR(VLOOKUP(O902, '【参考】数式用'!$AY$5:$AY$13, 1, FALSE), "")</f>
        <v/>
      </c>
      <c r="AH902" s="619" t="str">
        <f>IFERROR(VLOOKUP(N902, '【参考】数式用'!$BA$2:$BB$50, 2, FALSE), "")</f>
        <v/>
      </c>
      <c r="AI902" s="620" t="str">
        <f t="shared" si="1"/>
        <v/>
      </c>
      <c r="AJ902" s="621" t="str">
        <f t="shared" si="2"/>
        <v/>
      </c>
      <c r="AK902" s="622"/>
      <c r="AL902" s="622"/>
      <c r="AM902" s="514"/>
      <c r="AN902" s="514"/>
      <c r="AO902" s="514"/>
      <c r="AP902" s="514"/>
      <c r="AQ902" s="514"/>
      <c r="AR902" s="514"/>
      <c r="AS902" s="514"/>
      <c r="AT902" s="514"/>
      <c r="AU902" s="2"/>
      <c r="AV902" s="2"/>
      <c r="AW902" s="2"/>
      <c r="AX902" s="2"/>
      <c r="AY902" s="2"/>
      <c r="AZ902" s="2"/>
    </row>
    <row r="903" ht="30.0" customHeight="1">
      <c r="A903" s="645">
        <v>890.0</v>
      </c>
      <c r="B903" s="646" t="str">
        <f>IF('基本情報入力シート'!C928="","",'基本情報入力シート'!C928)</f>
        <v/>
      </c>
      <c r="C903" s="40"/>
      <c r="D903" s="40"/>
      <c r="E903" s="40"/>
      <c r="F903" s="40"/>
      <c r="G903" s="40"/>
      <c r="H903" s="40"/>
      <c r="I903" s="56"/>
      <c r="J903" s="647" t="str">
        <f>IF('基本情報入力シート'!M928="","",'基本情報入力シート'!M928)</f>
        <v/>
      </c>
      <c r="K903" s="647" t="str">
        <f>IF('基本情報入力シート'!R928="","",'基本情報入力シート'!R928)</f>
        <v/>
      </c>
      <c r="L903" s="647" t="str">
        <f>IF('基本情報入力シート'!W928="","",'基本情報入力シート'!W928)</f>
        <v/>
      </c>
      <c r="M903" s="647" t="str">
        <f>IF('基本情報入力シート'!X928="","",'基本情報入力シート'!X928)</f>
        <v/>
      </c>
      <c r="N903" s="648" t="str">
        <f>IF('基本情報入力シート'!Y928="","",'基本情報入力シート'!Y928)</f>
        <v/>
      </c>
      <c r="O903" s="649"/>
      <c r="P903" s="650"/>
      <c r="Q903" s="651"/>
      <c r="R903" s="56"/>
      <c r="S903" s="652" t="str">
        <f>IFERROR(ROUNDDOWN(Q903*VLOOKUP(N903,'【参考】数式用'!$AR$2:$AW$50,MATCH(P903,'【参考】数式用'!$AT$4:$AW$4)+2,FALSE)*0.5, 0), "")</f>
        <v/>
      </c>
      <c r="T903" s="653"/>
      <c r="U903" s="654" t="str">
        <f>IFERROR(IF(AG903&lt;&gt;"",Q903*VLOOKUP(N903,'【参考】数式用'!$AG$2:$AL$50,MATCH(P903,'【参考】数式用'!$AI$4:$AL$4,0)+2,0), ""), "")</f>
        <v/>
      </c>
      <c r="V903" s="655"/>
      <c r="W903" s="656"/>
      <c r="X903" s="41"/>
      <c r="Y903" s="657"/>
      <c r="Z903" s="658"/>
      <c r="AA903" s="654" t="str">
        <f>IFERROR(IF(Y903="ー", "", ROUNDDOWN(Z903*VLOOKUP(N903,'【参考】数式用'!$AR$2:$AW$50,MATCH(Y903,'【参考】数式用'!$AT$4:$AW$4)+2,FALSE)*0.5, 0)), "")</f>
        <v/>
      </c>
      <c r="AB903" s="659"/>
      <c r="AC903" s="651" t="str">
        <f>IFERROR(IF(AG903&lt;&gt;"",Z903*VLOOKUP(N903,'【参考】数式用'!$AG$2:$AL$50,MATCH(Y903,'【参考】数式用'!$AI$4:$AL$4,0)+2,0), ""), "")</f>
        <v/>
      </c>
      <c r="AD903" s="56"/>
      <c r="AE903" s="660"/>
      <c r="AF903" s="661"/>
      <c r="AG903" s="618" t="str">
        <f>IFERROR(VLOOKUP(O903, '【参考】数式用'!$AY$5:$AY$13, 1, FALSE), "")</f>
        <v/>
      </c>
      <c r="AH903" s="619" t="str">
        <f>IFERROR(VLOOKUP(N903, '【参考】数式用'!$BA$2:$BB$50, 2, FALSE), "")</f>
        <v/>
      </c>
      <c r="AI903" s="620" t="str">
        <f t="shared" si="1"/>
        <v/>
      </c>
      <c r="AJ903" s="621" t="str">
        <f t="shared" si="2"/>
        <v/>
      </c>
      <c r="AK903" s="622"/>
      <c r="AL903" s="622"/>
      <c r="AM903" s="514"/>
      <c r="AN903" s="514"/>
      <c r="AO903" s="514"/>
      <c r="AP903" s="514"/>
      <c r="AQ903" s="514"/>
      <c r="AR903" s="514"/>
      <c r="AS903" s="514"/>
      <c r="AT903" s="514"/>
      <c r="AU903" s="2"/>
      <c r="AV903" s="2"/>
      <c r="AW903" s="2"/>
      <c r="AX903" s="2"/>
      <c r="AY903" s="2"/>
      <c r="AZ903" s="2"/>
    </row>
    <row r="904" ht="30.0" customHeight="1">
      <c r="A904" s="645">
        <v>891.0</v>
      </c>
      <c r="B904" s="646" t="str">
        <f>IF('基本情報入力シート'!C929="","",'基本情報入力シート'!C929)</f>
        <v/>
      </c>
      <c r="C904" s="40"/>
      <c r="D904" s="40"/>
      <c r="E904" s="40"/>
      <c r="F904" s="40"/>
      <c r="G904" s="40"/>
      <c r="H904" s="40"/>
      <c r="I904" s="56"/>
      <c r="J904" s="647" t="str">
        <f>IF('基本情報入力シート'!M929="","",'基本情報入力シート'!M929)</f>
        <v/>
      </c>
      <c r="K904" s="647" t="str">
        <f>IF('基本情報入力シート'!R929="","",'基本情報入力シート'!R929)</f>
        <v/>
      </c>
      <c r="L904" s="647" t="str">
        <f>IF('基本情報入力シート'!W929="","",'基本情報入力シート'!W929)</f>
        <v/>
      </c>
      <c r="M904" s="647" t="str">
        <f>IF('基本情報入力シート'!X929="","",'基本情報入力シート'!X929)</f>
        <v/>
      </c>
      <c r="N904" s="648" t="str">
        <f>IF('基本情報入力シート'!Y929="","",'基本情報入力シート'!Y929)</f>
        <v/>
      </c>
      <c r="O904" s="649"/>
      <c r="P904" s="650"/>
      <c r="Q904" s="651"/>
      <c r="R904" s="56"/>
      <c r="S904" s="652" t="str">
        <f>IFERROR(ROUNDDOWN(Q904*VLOOKUP(N904,'【参考】数式用'!$AR$2:$AW$50,MATCH(P904,'【参考】数式用'!$AT$4:$AW$4)+2,FALSE)*0.5, 0), "")</f>
        <v/>
      </c>
      <c r="T904" s="653"/>
      <c r="U904" s="654" t="str">
        <f>IFERROR(IF(AG904&lt;&gt;"",Q904*VLOOKUP(N904,'【参考】数式用'!$AG$2:$AL$50,MATCH(P904,'【参考】数式用'!$AI$4:$AL$4,0)+2,0), ""), "")</f>
        <v/>
      </c>
      <c r="V904" s="655"/>
      <c r="W904" s="656"/>
      <c r="X904" s="41"/>
      <c r="Y904" s="657"/>
      <c r="Z904" s="658"/>
      <c r="AA904" s="654" t="str">
        <f>IFERROR(IF(Y904="ー", "", ROUNDDOWN(Z904*VLOOKUP(N904,'【参考】数式用'!$AR$2:$AW$50,MATCH(Y904,'【参考】数式用'!$AT$4:$AW$4)+2,FALSE)*0.5, 0)), "")</f>
        <v/>
      </c>
      <c r="AB904" s="659"/>
      <c r="AC904" s="651" t="str">
        <f>IFERROR(IF(AG904&lt;&gt;"",Z904*VLOOKUP(N904,'【参考】数式用'!$AG$2:$AL$50,MATCH(Y904,'【参考】数式用'!$AI$4:$AL$4,0)+2,0), ""), "")</f>
        <v/>
      </c>
      <c r="AD904" s="56"/>
      <c r="AE904" s="660"/>
      <c r="AF904" s="661"/>
      <c r="AG904" s="618" t="str">
        <f>IFERROR(VLOOKUP(O904, '【参考】数式用'!$AY$5:$AY$13, 1, FALSE), "")</f>
        <v/>
      </c>
      <c r="AH904" s="619" t="str">
        <f>IFERROR(VLOOKUP(N904, '【参考】数式用'!$BA$2:$BB$50, 2, FALSE), "")</f>
        <v/>
      </c>
      <c r="AI904" s="620" t="str">
        <f t="shared" si="1"/>
        <v/>
      </c>
      <c r="AJ904" s="621" t="str">
        <f t="shared" si="2"/>
        <v/>
      </c>
      <c r="AK904" s="622"/>
      <c r="AL904" s="622"/>
      <c r="AM904" s="514"/>
      <c r="AN904" s="514"/>
      <c r="AO904" s="514"/>
      <c r="AP904" s="514"/>
      <c r="AQ904" s="514"/>
      <c r="AR904" s="514"/>
      <c r="AS904" s="514"/>
      <c r="AT904" s="514"/>
      <c r="AU904" s="2"/>
      <c r="AV904" s="2"/>
      <c r="AW904" s="2"/>
      <c r="AX904" s="2"/>
      <c r="AY904" s="2"/>
      <c r="AZ904" s="2"/>
    </row>
    <row r="905" ht="30.0" customHeight="1">
      <c r="A905" s="645">
        <v>892.0</v>
      </c>
      <c r="B905" s="646" t="str">
        <f>IF('基本情報入力シート'!C930="","",'基本情報入力シート'!C930)</f>
        <v/>
      </c>
      <c r="C905" s="40"/>
      <c r="D905" s="40"/>
      <c r="E905" s="40"/>
      <c r="F905" s="40"/>
      <c r="G905" s="40"/>
      <c r="H905" s="40"/>
      <c r="I905" s="56"/>
      <c r="J905" s="647" t="str">
        <f>IF('基本情報入力シート'!M930="","",'基本情報入力シート'!M930)</f>
        <v/>
      </c>
      <c r="K905" s="647" t="str">
        <f>IF('基本情報入力シート'!R930="","",'基本情報入力シート'!R930)</f>
        <v/>
      </c>
      <c r="L905" s="647" t="str">
        <f>IF('基本情報入力シート'!W930="","",'基本情報入力シート'!W930)</f>
        <v/>
      </c>
      <c r="M905" s="647" t="str">
        <f>IF('基本情報入力シート'!X930="","",'基本情報入力シート'!X930)</f>
        <v/>
      </c>
      <c r="N905" s="648" t="str">
        <f>IF('基本情報入力シート'!Y930="","",'基本情報入力シート'!Y930)</f>
        <v/>
      </c>
      <c r="O905" s="649"/>
      <c r="P905" s="650"/>
      <c r="Q905" s="651"/>
      <c r="R905" s="56"/>
      <c r="S905" s="652" t="str">
        <f>IFERROR(ROUNDDOWN(Q905*VLOOKUP(N905,'【参考】数式用'!$AR$2:$AW$50,MATCH(P905,'【参考】数式用'!$AT$4:$AW$4)+2,FALSE)*0.5, 0), "")</f>
        <v/>
      </c>
      <c r="T905" s="653"/>
      <c r="U905" s="654" t="str">
        <f>IFERROR(IF(AG905&lt;&gt;"",Q905*VLOOKUP(N905,'【参考】数式用'!$AG$2:$AL$50,MATCH(P905,'【参考】数式用'!$AI$4:$AL$4,0)+2,0), ""), "")</f>
        <v/>
      </c>
      <c r="V905" s="655"/>
      <c r="W905" s="656"/>
      <c r="X905" s="41"/>
      <c r="Y905" s="657"/>
      <c r="Z905" s="658"/>
      <c r="AA905" s="654" t="str">
        <f>IFERROR(IF(Y905="ー", "", ROUNDDOWN(Z905*VLOOKUP(N905,'【参考】数式用'!$AR$2:$AW$50,MATCH(Y905,'【参考】数式用'!$AT$4:$AW$4)+2,FALSE)*0.5, 0)), "")</f>
        <v/>
      </c>
      <c r="AB905" s="659"/>
      <c r="AC905" s="651" t="str">
        <f>IFERROR(IF(AG905&lt;&gt;"",Z905*VLOOKUP(N905,'【参考】数式用'!$AG$2:$AL$50,MATCH(Y905,'【参考】数式用'!$AI$4:$AL$4,0)+2,0), ""), "")</f>
        <v/>
      </c>
      <c r="AD905" s="56"/>
      <c r="AE905" s="660"/>
      <c r="AF905" s="661"/>
      <c r="AG905" s="618" t="str">
        <f>IFERROR(VLOOKUP(O905, '【参考】数式用'!$AY$5:$AY$13, 1, FALSE), "")</f>
        <v/>
      </c>
      <c r="AH905" s="619" t="str">
        <f>IFERROR(VLOOKUP(N905, '【参考】数式用'!$BA$2:$BB$50, 2, FALSE), "")</f>
        <v/>
      </c>
      <c r="AI905" s="620" t="str">
        <f t="shared" si="1"/>
        <v/>
      </c>
      <c r="AJ905" s="621" t="str">
        <f t="shared" si="2"/>
        <v/>
      </c>
      <c r="AK905" s="622"/>
      <c r="AL905" s="622"/>
      <c r="AM905" s="514"/>
      <c r="AN905" s="514"/>
      <c r="AO905" s="514"/>
      <c r="AP905" s="514"/>
      <c r="AQ905" s="514"/>
      <c r="AR905" s="514"/>
      <c r="AS905" s="514"/>
      <c r="AT905" s="514"/>
      <c r="AU905" s="2"/>
      <c r="AV905" s="2"/>
      <c r="AW905" s="2"/>
      <c r="AX905" s="2"/>
      <c r="AY905" s="2"/>
      <c r="AZ905" s="2"/>
    </row>
    <row r="906" ht="30.0" customHeight="1">
      <c r="A906" s="645">
        <v>893.0</v>
      </c>
      <c r="B906" s="646" t="str">
        <f>IF('基本情報入力シート'!C931="","",'基本情報入力シート'!C931)</f>
        <v/>
      </c>
      <c r="C906" s="40"/>
      <c r="D906" s="40"/>
      <c r="E906" s="40"/>
      <c r="F906" s="40"/>
      <c r="G906" s="40"/>
      <c r="H906" s="40"/>
      <c r="I906" s="56"/>
      <c r="J906" s="647" t="str">
        <f>IF('基本情報入力シート'!M931="","",'基本情報入力シート'!M931)</f>
        <v/>
      </c>
      <c r="K906" s="647" t="str">
        <f>IF('基本情報入力シート'!R931="","",'基本情報入力シート'!R931)</f>
        <v/>
      </c>
      <c r="L906" s="647" t="str">
        <f>IF('基本情報入力シート'!W931="","",'基本情報入力シート'!W931)</f>
        <v/>
      </c>
      <c r="M906" s="647" t="str">
        <f>IF('基本情報入力シート'!X931="","",'基本情報入力シート'!X931)</f>
        <v/>
      </c>
      <c r="N906" s="648" t="str">
        <f>IF('基本情報入力シート'!Y931="","",'基本情報入力シート'!Y931)</f>
        <v/>
      </c>
      <c r="O906" s="649"/>
      <c r="P906" s="650"/>
      <c r="Q906" s="651"/>
      <c r="R906" s="56"/>
      <c r="S906" s="652" t="str">
        <f>IFERROR(ROUNDDOWN(Q906*VLOOKUP(N906,'【参考】数式用'!$AR$2:$AW$50,MATCH(P906,'【参考】数式用'!$AT$4:$AW$4)+2,FALSE)*0.5, 0), "")</f>
        <v/>
      </c>
      <c r="T906" s="653"/>
      <c r="U906" s="654" t="str">
        <f>IFERROR(IF(AG906&lt;&gt;"",Q906*VLOOKUP(N906,'【参考】数式用'!$AG$2:$AL$50,MATCH(P906,'【参考】数式用'!$AI$4:$AL$4,0)+2,0), ""), "")</f>
        <v/>
      </c>
      <c r="V906" s="655"/>
      <c r="W906" s="656"/>
      <c r="X906" s="41"/>
      <c r="Y906" s="657"/>
      <c r="Z906" s="658"/>
      <c r="AA906" s="654" t="str">
        <f>IFERROR(IF(Y906="ー", "", ROUNDDOWN(Z906*VLOOKUP(N906,'【参考】数式用'!$AR$2:$AW$50,MATCH(Y906,'【参考】数式用'!$AT$4:$AW$4)+2,FALSE)*0.5, 0)), "")</f>
        <v/>
      </c>
      <c r="AB906" s="659"/>
      <c r="AC906" s="651" t="str">
        <f>IFERROR(IF(AG906&lt;&gt;"",Z906*VLOOKUP(N906,'【参考】数式用'!$AG$2:$AL$50,MATCH(Y906,'【参考】数式用'!$AI$4:$AL$4,0)+2,0), ""), "")</f>
        <v/>
      </c>
      <c r="AD906" s="56"/>
      <c r="AE906" s="660"/>
      <c r="AF906" s="661"/>
      <c r="AG906" s="618" t="str">
        <f>IFERROR(VLOOKUP(O906, '【参考】数式用'!$AY$5:$AY$13, 1, FALSE), "")</f>
        <v/>
      </c>
      <c r="AH906" s="619" t="str">
        <f>IFERROR(VLOOKUP(N906, '【参考】数式用'!$BA$2:$BB$50, 2, FALSE), "")</f>
        <v/>
      </c>
      <c r="AI906" s="620" t="str">
        <f t="shared" si="1"/>
        <v/>
      </c>
      <c r="AJ906" s="621" t="str">
        <f t="shared" si="2"/>
        <v/>
      </c>
      <c r="AK906" s="622"/>
      <c r="AL906" s="622"/>
      <c r="AM906" s="514"/>
      <c r="AN906" s="514"/>
      <c r="AO906" s="514"/>
      <c r="AP906" s="514"/>
      <c r="AQ906" s="514"/>
      <c r="AR906" s="514"/>
      <c r="AS906" s="514"/>
      <c r="AT906" s="514"/>
      <c r="AU906" s="2"/>
      <c r="AV906" s="2"/>
      <c r="AW906" s="2"/>
      <c r="AX906" s="2"/>
      <c r="AY906" s="2"/>
      <c r="AZ906" s="2"/>
    </row>
    <row r="907" ht="30.0" customHeight="1">
      <c r="A907" s="645">
        <v>894.0</v>
      </c>
      <c r="B907" s="646" t="str">
        <f>IF('基本情報入力シート'!C932="","",'基本情報入力シート'!C932)</f>
        <v/>
      </c>
      <c r="C907" s="40"/>
      <c r="D907" s="40"/>
      <c r="E907" s="40"/>
      <c r="F907" s="40"/>
      <c r="G907" s="40"/>
      <c r="H907" s="40"/>
      <c r="I907" s="56"/>
      <c r="J907" s="647" t="str">
        <f>IF('基本情報入力シート'!M932="","",'基本情報入力シート'!M932)</f>
        <v/>
      </c>
      <c r="K907" s="647" t="str">
        <f>IF('基本情報入力シート'!R932="","",'基本情報入力シート'!R932)</f>
        <v/>
      </c>
      <c r="L907" s="647" t="str">
        <f>IF('基本情報入力シート'!W932="","",'基本情報入力シート'!W932)</f>
        <v/>
      </c>
      <c r="M907" s="647" t="str">
        <f>IF('基本情報入力シート'!X932="","",'基本情報入力シート'!X932)</f>
        <v/>
      </c>
      <c r="N907" s="648" t="str">
        <f>IF('基本情報入力シート'!Y932="","",'基本情報入力シート'!Y932)</f>
        <v/>
      </c>
      <c r="O907" s="649"/>
      <c r="P907" s="650"/>
      <c r="Q907" s="651"/>
      <c r="R907" s="56"/>
      <c r="S907" s="652" t="str">
        <f>IFERROR(ROUNDDOWN(Q907*VLOOKUP(N907,'【参考】数式用'!$AR$2:$AW$50,MATCH(P907,'【参考】数式用'!$AT$4:$AW$4)+2,FALSE)*0.5, 0), "")</f>
        <v/>
      </c>
      <c r="T907" s="653"/>
      <c r="U907" s="654" t="str">
        <f>IFERROR(IF(AG907&lt;&gt;"",Q907*VLOOKUP(N907,'【参考】数式用'!$AG$2:$AL$50,MATCH(P907,'【参考】数式用'!$AI$4:$AL$4,0)+2,0), ""), "")</f>
        <v/>
      </c>
      <c r="V907" s="655"/>
      <c r="W907" s="656"/>
      <c r="X907" s="41"/>
      <c r="Y907" s="657"/>
      <c r="Z907" s="658"/>
      <c r="AA907" s="654" t="str">
        <f>IFERROR(IF(Y907="ー", "", ROUNDDOWN(Z907*VLOOKUP(N907,'【参考】数式用'!$AR$2:$AW$50,MATCH(Y907,'【参考】数式用'!$AT$4:$AW$4)+2,FALSE)*0.5, 0)), "")</f>
        <v/>
      </c>
      <c r="AB907" s="659"/>
      <c r="AC907" s="651" t="str">
        <f>IFERROR(IF(AG907&lt;&gt;"",Z907*VLOOKUP(N907,'【参考】数式用'!$AG$2:$AL$50,MATCH(Y907,'【参考】数式用'!$AI$4:$AL$4,0)+2,0), ""), "")</f>
        <v/>
      </c>
      <c r="AD907" s="56"/>
      <c r="AE907" s="660"/>
      <c r="AF907" s="661"/>
      <c r="AG907" s="618" t="str">
        <f>IFERROR(VLOOKUP(O907, '【参考】数式用'!$AY$5:$AY$13, 1, FALSE), "")</f>
        <v/>
      </c>
      <c r="AH907" s="619" t="str">
        <f>IFERROR(VLOOKUP(N907, '【参考】数式用'!$BA$2:$BB$50, 2, FALSE), "")</f>
        <v/>
      </c>
      <c r="AI907" s="620" t="str">
        <f t="shared" si="1"/>
        <v/>
      </c>
      <c r="AJ907" s="621" t="str">
        <f t="shared" si="2"/>
        <v/>
      </c>
      <c r="AK907" s="622"/>
      <c r="AL907" s="622"/>
      <c r="AM907" s="514"/>
      <c r="AN907" s="514"/>
      <c r="AO907" s="514"/>
      <c r="AP907" s="514"/>
      <c r="AQ907" s="514"/>
      <c r="AR907" s="514"/>
      <c r="AS907" s="514"/>
      <c r="AT907" s="514"/>
      <c r="AU907" s="2"/>
      <c r="AV907" s="2"/>
      <c r="AW907" s="2"/>
      <c r="AX907" s="2"/>
      <c r="AY907" s="2"/>
      <c r="AZ907" s="2"/>
    </row>
    <row r="908" ht="30.0" customHeight="1">
      <c r="A908" s="645">
        <v>895.0</v>
      </c>
      <c r="B908" s="646" t="str">
        <f>IF('基本情報入力シート'!C933="","",'基本情報入力シート'!C933)</f>
        <v/>
      </c>
      <c r="C908" s="40"/>
      <c r="D908" s="40"/>
      <c r="E908" s="40"/>
      <c r="F908" s="40"/>
      <c r="G908" s="40"/>
      <c r="H908" s="40"/>
      <c r="I908" s="56"/>
      <c r="J908" s="647" t="str">
        <f>IF('基本情報入力シート'!M933="","",'基本情報入力シート'!M933)</f>
        <v/>
      </c>
      <c r="K908" s="647" t="str">
        <f>IF('基本情報入力シート'!R933="","",'基本情報入力シート'!R933)</f>
        <v/>
      </c>
      <c r="L908" s="647" t="str">
        <f>IF('基本情報入力シート'!W933="","",'基本情報入力シート'!W933)</f>
        <v/>
      </c>
      <c r="M908" s="647" t="str">
        <f>IF('基本情報入力シート'!X933="","",'基本情報入力シート'!X933)</f>
        <v/>
      </c>
      <c r="N908" s="648" t="str">
        <f>IF('基本情報入力シート'!Y933="","",'基本情報入力シート'!Y933)</f>
        <v/>
      </c>
      <c r="O908" s="649"/>
      <c r="P908" s="650"/>
      <c r="Q908" s="651"/>
      <c r="R908" s="56"/>
      <c r="S908" s="652" t="str">
        <f>IFERROR(ROUNDDOWN(Q908*VLOOKUP(N908,'【参考】数式用'!$AR$2:$AW$50,MATCH(P908,'【参考】数式用'!$AT$4:$AW$4)+2,FALSE)*0.5, 0), "")</f>
        <v/>
      </c>
      <c r="T908" s="653"/>
      <c r="U908" s="654" t="str">
        <f>IFERROR(IF(AG908&lt;&gt;"",Q908*VLOOKUP(N908,'【参考】数式用'!$AG$2:$AL$50,MATCH(P908,'【参考】数式用'!$AI$4:$AL$4,0)+2,0), ""), "")</f>
        <v/>
      </c>
      <c r="V908" s="655"/>
      <c r="W908" s="656"/>
      <c r="X908" s="41"/>
      <c r="Y908" s="657"/>
      <c r="Z908" s="658"/>
      <c r="AA908" s="654" t="str">
        <f>IFERROR(IF(Y908="ー", "", ROUNDDOWN(Z908*VLOOKUP(N908,'【参考】数式用'!$AR$2:$AW$50,MATCH(Y908,'【参考】数式用'!$AT$4:$AW$4)+2,FALSE)*0.5, 0)), "")</f>
        <v/>
      </c>
      <c r="AB908" s="659"/>
      <c r="AC908" s="651" t="str">
        <f>IFERROR(IF(AG908&lt;&gt;"",Z908*VLOOKUP(N908,'【参考】数式用'!$AG$2:$AL$50,MATCH(Y908,'【参考】数式用'!$AI$4:$AL$4,0)+2,0), ""), "")</f>
        <v/>
      </c>
      <c r="AD908" s="56"/>
      <c r="AE908" s="660"/>
      <c r="AF908" s="661"/>
      <c r="AG908" s="618" t="str">
        <f>IFERROR(VLOOKUP(O908, '【参考】数式用'!$AY$5:$AY$13, 1, FALSE), "")</f>
        <v/>
      </c>
      <c r="AH908" s="619" t="str">
        <f>IFERROR(VLOOKUP(N908, '【参考】数式用'!$BA$2:$BB$50, 2, FALSE), "")</f>
        <v/>
      </c>
      <c r="AI908" s="620" t="str">
        <f t="shared" si="1"/>
        <v/>
      </c>
      <c r="AJ908" s="621" t="str">
        <f t="shared" si="2"/>
        <v/>
      </c>
      <c r="AK908" s="622"/>
      <c r="AL908" s="622"/>
      <c r="AM908" s="514"/>
      <c r="AN908" s="514"/>
      <c r="AO908" s="514"/>
      <c r="AP908" s="514"/>
      <c r="AQ908" s="514"/>
      <c r="AR908" s="514"/>
      <c r="AS908" s="514"/>
      <c r="AT908" s="514"/>
      <c r="AU908" s="2"/>
      <c r="AV908" s="2"/>
      <c r="AW908" s="2"/>
      <c r="AX908" s="2"/>
      <c r="AY908" s="2"/>
      <c r="AZ908" s="2"/>
    </row>
    <row r="909" ht="30.0" customHeight="1">
      <c r="A909" s="645">
        <v>896.0</v>
      </c>
      <c r="B909" s="646" t="str">
        <f>IF('基本情報入力シート'!C934="","",'基本情報入力シート'!C934)</f>
        <v/>
      </c>
      <c r="C909" s="40"/>
      <c r="D909" s="40"/>
      <c r="E909" s="40"/>
      <c r="F909" s="40"/>
      <c r="G909" s="40"/>
      <c r="H909" s="40"/>
      <c r="I909" s="56"/>
      <c r="J909" s="647" t="str">
        <f>IF('基本情報入力シート'!M934="","",'基本情報入力シート'!M934)</f>
        <v/>
      </c>
      <c r="K909" s="647" t="str">
        <f>IF('基本情報入力シート'!R934="","",'基本情報入力シート'!R934)</f>
        <v/>
      </c>
      <c r="L909" s="647" t="str">
        <f>IF('基本情報入力シート'!W934="","",'基本情報入力シート'!W934)</f>
        <v/>
      </c>
      <c r="M909" s="647" t="str">
        <f>IF('基本情報入力シート'!X934="","",'基本情報入力シート'!X934)</f>
        <v/>
      </c>
      <c r="N909" s="648" t="str">
        <f>IF('基本情報入力シート'!Y934="","",'基本情報入力シート'!Y934)</f>
        <v/>
      </c>
      <c r="O909" s="649"/>
      <c r="P909" s="650"/>
      <c r="Q909" s="651"/>
      <c r="R909" s="56"/>
      <c r="S909" s="652" t="str">
        <f>IFERROR(ROUNDDOWN(Q909*VLOOKUP(N909,'【参考】数式用'!$AR$2:$AW$50,MATCH(P909,'【参考】数式用'!$AT$4:$AW$4)+2,FALSE)*0.5, 0), "")</f>
        <v/>
      </c>
      <c r="T909" s="653"/>
      <c r="U909" s="654" t="str">
        <f>IFERROR(IF(AG909&lt;&gt;"",Q909*VLOOKUP(N909,'【参考】数式用'!$AG$2:$AL$50,MATCH(P909,'【参考】数式用'!$AI$4:$AL$4,0)+2,0), ""), "")</f>
        <v/>
      </c>
      <c r="V909" s="655"/>
      <c r="W909" s="656"/>
      <c r="X909" s="41"/>
      <c r="Y909" s="657"/>
      <c r="Z909" s="658"/>
      <c r="AA909" s="654" t="str">
        <f>IFERROR(IF(Y909="ー", "", ROUNDDOWN(Z909*VLOOKUP(N909,'【参考】数式用'!$AR$2:$AW$50,MATCH(Y909,'【参考】数式用'!$AT$4:$AW$4)+2,FALSE)*0.5, 0)), "")</f>
        <v/>
      </c>
      <c r="AB909" s="659"/>
      <c r="AC909" s="651" t="str">
        <f>IFERROR(IF(AG909&lt;&gt;"",Z909*VLOOKUP(N909,'【参考】数式用'!$AG$2:$AL$50,MATCH(Y909,'【参考】数式用'!$AI$4:$AL$4,0)+2,0), ""), "")</f>
        <v/>
      </c>
      <c r="AD909" s="56"/>
      <c r="AE909" s="660"/>
      <c r="AF909" s="661"/>
      <c r="AG909" s="618" t="str">
        <f>IFERROR(VLOOKUP(O909, '【参考】数式用'!$AY$5:$AY$13, 1, FALSE), "")</f>
        <v/>
      </c>
      <c r="AH909" s="619" t="str">
        <f>IFERROR(VLOOKUP(N909, '【参考】数式用'!$BA$2:$BB$50, 2, FALSE), "")</f>
        <v/>
      </c>
      <c r="AI909" s="620" t="str">
        <f t="shared" si="1"/>
        <v/>
      </c>
      <c r="AJ909" s="621" t="str">
        <f t="shared" si="2"/>
        <v/>
      </c>
      <c r="AK909" s="622"/>
      <c r="AL909" s="622"/>
      <c r="AM909" s="514"/>
      <c r="AN909" s="514"/>
      <c r="AO909" s="514"/>
      <c r="AP909" s="514"/>
      <c r="AQ909" s="514"/>
      <c r="AR909" s="514"/>
      <c r="AS909" s="514"/>
      <c r="AT909" s="514"/>
      <c r="AU909" s="2"/>
      <c r="AV909" s="2"/>
      <c r="AW909" s="2"/>
      <c r="AX909" s="2"/>
      <c r="AY909" s="2"/>
      <c r="AZ909" s="2"/>
    </row>
    <row r="910" ht="30.0" customHeight="1">
      <c r="A910" s="645">
        <v>897.0</v>
      </c>
      <c r="B910" s="646" t="str">
        <f>IF('基本情報入力シート'!C935="","",'基本情報入力シート'!C935)</f>
        <v/>
      </c>
      <c r="C910" s="40"/>
      <c r="D910" s="40"/>
      <c r="E910" s="40"/>
      <c r="F910" s="40"/>
      <c r="G910" s="40"/>
      <c r="H910" s="40"/>
      <c r="I910" s="56"/>
      <c r="J910" s="647" t="str">
        <f>IF('基本情報入力シート'!M935="","",'基本情報入力シート'!M935)</f>
        <v/>
      </c>
      <c r="K910" s="647" t="str">
        <f>IF('基本情報入力シート'!R935="","",'基本情報入力シート'!R935)</f>
        <v/>
      </c>
      <c r="L910" s="647" t="str">
        <f>IF('基本情報入力シート'!W935="","",'基本情報入力シート'!W935)</f>
        <v/>
      </c>
      <c r="M910" s="647" t="str">
        <f>IF('基本情報入力シート'!X935="","",'基本情報入力シート'!X935)</f>
        <v/>
      </c>
      <c r="N910" s="648" t="str">
        <f>IF('基本情報入力シート'!Y935="","",'基本情報入力シート'!Y935)</f>
        <v/>
      </c>
      <c r="O910" s="649"/>
      <c r="P910" s="650"/>
      <c r="Q910" s="651"/>
      <c r="R910" s="56"/>
      <c r="S910" s="652" t="str">
        <f>IFERROR(ROUNDDOWN(Q910*VLOOKUP(N910,'【参考】数式用'!$AR$2:$AW$50,MATCH(P910,'【参考】数式用'!$AT$4:$AW$4)+2,FALSE)*0.5, 0), "")</f>
        <v/>
      </c>
      <c r="T910" s="653"/>
      <c r="U910" s="654" t="str">
        <f>IFERROR(IF(AG910&lt;&gt;"",Q910*VLOOKUP(N910,'【参考】数式用'!$AG$2:$AL$50,MATCH(P910,'【参考】数式用'!$AI$4:$AL$4,0)+2,0), ""), "")</f>
        <v/>
      </c>
      <c r="V910" s="655"/>
      <c r="W910" s="656"/>
      <c r="X910" s="41"/>
      <c r="Y910" s="657"/>
      <c r="Z910" s="658"/>
      <c r="AA910" s="654" t="str">
        <f>IFERROR(IF(Y910="ー", "", ROUNDDOWN(Z910*VLOOKUP(N910,'【参考】数式用'!$AR$2:$AW$50,MATCH(Y910,'【参考】数式用'!$AT$4:$AW$4)+2,FALSE)*0.5, 0)), "")</f>
        <v/>
      </c>
      <c r="AB910" s="659"/>
      <c r="AC910" s="651" t="str">
        <f>IFERROR(IF(AG910&lt;&gt;"",Z910*VLOOKUP(N910,'【参考】数式用'!$AG$2:$AL$50,MATCH(Y910,'【参考】数式用'!$AI$4:$AL$4,0)+2,0), ""), "")</f>
        <v/>
      </c>
      <c r="AD910" s="56"/>
      <c r="AE910" s="660"/>
      <c r="AF910" s="661"/>
      <c r="AG910" s="618" t="str">
        <f>IFERROR(VLOOKUP(O910, '【参考】数式用'!$AY$5:$AY$13, 1, FALSE), "")</f>
        <v/>
      </c>
      <c r="AH910" s="619" t="str">
        <f>IFERROR(VLOOKUP(N910, '【参考】数式用'!$BA$2:$BB$50, 2, FALSE), "")</f>
        <v/>
      </c>
      <c r="AI910" s="620" t="str">
        <f t="shared" si="1"/>
        <v/>
      </c>
      <c r="AJ910" s="621" t="str">
        <f t="shared" si="2"/>
        <v/>
      </c>
      <c r="AK910" s="622"/>
      <c r="AL910" s="622"/>
      <c r="AM910" s="514"/>
      <c r="AN910" s="514"/>
      <c r="AO910" s="514"/>
      <c r="AP910" s="514"/>
      <c r="AQ910" s="514"/>
      <c r="AR910" s="514"/>
      <c r="AS910" s="514"/>
      <c r="AT910" s="514"/>
      <c r="AU910" s="2"/>
      <c r="AV910" s="2"/>
      <c r="AW910" s="2"/>
      <c r="AX910" s="2"/>
      <c r="AY910" s="2"/>
      <c r="AZ910" s="2"/>
    </row>
    <row r="911" ht="30.0" customHeight="1">
      <c r="A911" s="645">
        <v>898.0</v>
      </c>
      <c r="B911" s="646" t="str">
        <f>IF('基本情報入力シート'!C936="","",'基本情報入力シート'!C936)</f>
        <v/>
      </c>
      <c r="C911" s="40"/>
      <c r="D911" s="40"/>
      <c r="E911" s="40"/>
      <c r="F911" s="40"/>
      <c r="G911" s="40"/>
      <c r="H911" s="40"/>
      <c r="I911" s="56"/>
      <c r="J911" s="647" t="str">
        <f>IF('基本情報入力シート'!M936="","",'基本情報入力シート'!M936)</f>
        <v/>
      </c>
      <c r="K911" s="647" t="str">
        <f>IF('基本情報入力シート'!R936="","",'基本情報入力シート'!R936)</f>
        <v/>
      </c>
      <c r="L911" s="647" t="str">
        <f>IF('基本情報入力シート'!W936="","",'基本情報入力シート'!W936)</f>
        <v/>
      </c>
      <c r="M911" s="647" t="str">
        <f>IF('基本情報入力シート'!X936="","",'基本情報入力シート'!X936)</f>
        <v/>
      </c>
      <c r="N911" s="648" t="str">
        <f>IF('基本情報入力シート'!Y936="","",'基本情報入力シート'!Y936)</f>
        <v/>
      </c>
      <c r="O911" s="649"/>
      <c r="P911" s="650"/>
      <c r="Q911" s="651"/>
      <c r="R911" s="56"/>
      <c r="S911" s="652" t="str">
        <f>IFERROR(ROUNDDOWN(Q911*VLOOKUP(N911,'【参考】数式用'!$AR$2:$AW$50,MATCH(P911,'【参考】数式用'!$AT$4:$AW$4)+2,FALSE)*0.5, 0), "")</f>
        <v/>
      </c>
      <c r="T911" s="653"/>
      <c r="U911" s="654" t="str">
        <f>IFERROR(IF(AG911&lt;&gt;"",Q911*VLOOKUP(N911,'【参考】数式用'!$AG$2:$AL$50,MATCH(P911,'【参考】数式用'!$AI$4:$AL$4,0)+2,0), ""), "")</f>
        <v/>
      </c>
      <c r="V911" s="655"/>
      <c r="W911" s="656"/>
      <c r="X911" s="41"/>
      <c r="Y911" s="657"/>
      <c r="Z911" s="658"/>
      <c r="AA911" s="654" t="str">
        <f>IFERROR(IF(Y911="ー", "", ROUNDDOWN(Z911*VLOOKUP(N911,'【参考】数式用'!$AR$2:$AW$50,MATCH(Y911,'【参考】数式用'!$AT$4:$AW$4)+2,FALSE)*0.5, 0)), "")</f>
        <v/>
      </c>
      <c r="AB911" s="659"/>
      <c r="AC911" s="651" t="str">
        <f>IFERROR(IF(AG911&lt;&gt;"",Z911*VLOOKUP(N911,'【参考】数式用'!$AG$2:$AL$50,MATCH(Y911,'【参考】数式用'!$AI$4:$AL$4,0)+2,0), ""), "")</f>
        <v/>
      </c>
      <c r="AD911" s="56"/>
      <c r="AE911" s="660"/>
      <c r="AF911" s="661"/>
      <c r="AG911" s="618" t="str">
        <f>IFERROR(VLOOKUP(O911, '【参考】数式用'!$AY$5:$AY$13, 1, FALSE), "")</f>
        <v/>
      </c>
      <c r="AH911" s="619" t="str">
        <f>IFERROR(VLOOKUP(N911, '【参考】数式用'!$BA$2:$BB$50, 2, FALSE), "")</f>
        <v/>
      </c>
      <c r="AI911" s="620" t="str">
        <f t="shared" si="1"/>
        <v/>
      </c>
      <c r="AJ911" s="621" t="str">
        <f t="shared" si="2"/>
        <v/>
      </c>
      <c r="AK911" s="622"/>
      <c r="AL911" s="622"/>
      <c r="AM911" s="514"/>
      <c r="AN911" s="514"/>
      <c r="AO911" s="514"/>
      <c r="AP911" s="514"/>
      <c r="AQ911" s="514"/>
      <c r="AR911" s="514"/>
      <c r="AS911" s="514"/>
      <c r="AT911" s="514"/>
      <c r="AU911" s="2"/>
      <c r="AV911" s="2"/>
      <c r="AW911" s="2"/>
      <c r="AX911" s="2"/>
      <c r="AY911" s="2"/>
      <c r="AZ911" s="2"/>
    </row>
    <row r="912" ht="30.0" customHeight="1">
      <c r="A912" s="645">
        <v>899.0</v>
      </c>
      <c r="B912" s="646" t="str">
        <f>IF('基本情報入力シート'!C937="","",'基本情報入力シート'!C937)</f>
        <v/>
      </c>
      <c r="C912" s="40"/>
      <c r="D912" s="40"/>
      <c r="E912" s="40"/>
      <c r="F912" s="40"/>
      <c r="G912" s="40"/>
      <c r="H912" s="40"/>
      <c r="I912" s="56"/>
      <c r="J912" s="647" t="str">
        <f>IF('基本情報入力シート'!M937="","",'基本情報入力シート'!M937)</f>
        <v/>
      </c>
      <c r="K912" s="647" t="str">
        <f>IF('基本情報入力シート'!R937="","",'基本情報入力シート'!R937)</f>
        <v/>
      </c>
      <c r="L912" s="647" t="str">
        <f>IF('基本情報入力シート'!W937="","",'基本情報入力シート'!W937)</f>
        <v/>
      </c>
      <c r="M912" s="647" t="str">
        <f>IF('基本情報入力シート'!X937="","",'基本情報入力シート'!X937)</f>
        <v/>
      </c>
      <c r="N912" s="648" t="str">
        <f>IF('基本情報入力シート'!Y937="","",'基本情報入力シート'!Y937)</f>
        <v/>
      </c>
      <c r="O912" s="649"/>
      <c r="P912" s="650"/>
      <c r="Q912" s="651"/>
      <c r="R912" s="56"/>
      <c r="S912" s="652" t="str">
        <f>IFERROR(ROUNDDOWN(Q912*VLOOKUP(N912,'【参考】数式用'!$AR$2:$AW$50,MATCH(P912,'【参考】数式用'!$AT$4:$AW$4)+2,FALSE)*0.5, 0), "")</f>
        <v/>
      </c>
      <c r="T912" s="653"/>
      <c r="U912" s="654" t="str">
        <f>IFERROR(IF(AG912&lt;&gt;"",Q912*VLOOKUP(N912,'【参考】数式用'!$AG$2:$AL$50,MATCH(P912,'【参考】数式用'!$AI$4:$AL$4,0)+2,0), ""), "")</f>
        <v/>
      </c>
      <c r="V912" s="655"/>
      <c r="W912" s="656"/>
      <c r="X912" s="41"/>
      <c r="Y912" s="657"/>
      <c r="Z912" s="658"/>
      <c r="AA912" s="654" t="str">
        <f>IFERROR(IF(Y912="ー", "", ROUNDDOWN(Z912*VLOOKUP(N912,'【参考】数式用'!$AR$2:$AW$50,MATCH(Y912,'【参考】数式用'!$AT$4:$AW$4)+2,FALSE)*0.5, 0)), "")</f>
        <v/>
      </c>
      <c r="AB912" s="659"/>
      <c r="AC912" s="651" t="str">
        <f>IFERROR(IF(AG912&lt;&gt;"",Z912*VLOOKUP(N912,'【参考】数式用'!$AG$2:$AL$50,MATCH(Y912,'【参考】数式用'!$AI$4:$AL$4,0)+2,0), ""), "")</f>
        <v/>
      </c>
      <c r="AD912" s="56"/>
      <c r="AE912" s="660"/>
      <c r="AF912" s="661"/>
      <c r="AG912" s="618" t="str">
        <f>IFERROR(VLOOKUP(O912, '【参考】数式用'!$AY$5:$AY$13, 1, FALSE), "")</f>
        <v/>
      </c>
      <c r="AH912" s="619" t="str">
        <f>IFERROR(VLOOKUP(N912, '【参考】数式用'!$BA$2:$BB$50, 2, FALSE), "")</f>
        <v/>
      </c>
      <c r="AI912" s="620" t="str">
        <f t="shared" si="1"/>
        <v/>
      </c>
      <c r="AJ912" s="621" t="str">
        <f t="shared" si="2"/>
        <v/>
      </c>
      <c r="AK912" s="622"/>
      <c r="AL912" s="622"/>
      <c r="AM912" s="514"/>
      <c r="AN912" s="514"/>
      <c r="AO912" s="514"/>
      <c r="AP912" s="514"/>
      <c r="AQ912" s="514"/>
      <c r="AR912" s="514"/>
      <c r="AS912" s="514"/>
      <c r="AT912" s="514"/>
      <c r="AU912" s="2"/>
      <c r="AV912" s="2"/>
      <c r="AW912" s="2"/>
      <c r="AX912" s="2"/>
      <c r="AY912" s="2"/>
      <c r="AZ912" s="2"/>
    </row>
    <row r="913" ht="30.0" customHeight="1">
      <c r="A913" s="645">
        <v>900.0</v>
      </c>
      <c r="B913" s="646" t="str">
        <f>IF('基本情報入力シート'!C938="","",'基本情報入力シート'!C938)</f>
        <v/>
      </c>
      <c r="C913" s="40"/>
      <c r="D913" s="40"/>
      <c r="E913" s="40"/>
      <c r="F913" s="40"/>
      <c r="G913" s="40"/>
      <c r="H913" s="40"/>
      <c r="I913" s="56"/>
      <c r="J913" s="647" t="str">
        <f>IF('基本情報入力シート'!M938="","",'基本情報入力シート'!M938)</f>
        <v/>
      </c>
      <c r="K913" s="647" t="str">
        <f>IF('基本情報入力シート'!R938="","",'基本情報入力シート'!R938)</f>
        <v/>
      </c>
      <c r="L913" s="647" t="str">
        <f>IF('基本情報入力シート'!W938="","",'基本情報入力シート'!W938)</f>
        <v/>
      </c>
      <c r="M913" s="647" t="str">
        <f>IF('基本情報入力シート'!X938="","",'基本情報入力シート'!X938)</f>
        <v/>
      </c>
      <c r="N913" s="648" t="str">
        <f>IF('基本情報入力シート'!Y938="","",'基本情報入力シート'!Y938)</f>
        <v/>
      </c>
      <c r="O913" s="649"/>
      <c r="P913" s="650"/>
      <c r="Q913" s="651"/>
      <c r="R913" s="56"/>
      <c r="S913" s="652" t="str">
        <f>IFERROR(ROUNDDOWN(Q913*VLOOKUP(N913,'【参考】数式用'!$AR$2:$AW$50,MATCH(P913,'【参考】数式用'!$AT$4:$AW$4)+2,FALSE)*0.5, 0), "")</f>
        <v/>
      </c>
      <c r="T913" s="653"/>
      <c r="U913" s="654" t="str">
        <f>IFERROR(IF(AG913&lt;&gt;"",Q913*VLOOKUP(N913,'【参考】数式用'!$AG$2:$AL$50,MATCH(P913,'【参考】数式用'!$AI$4:$AL$4,0)+2,0), ""), "")</f>
        <v/>
      </c>
      <c r="V913" s="655"/>
      <c r="W913" s="656"/>
      <c r="X913" s="41"/>
      <c r="Y913" s="657"/>
      <c r="Z913" s="658"/>
      <c r="AA913" s="654" t="str">
        <f>IFERROR(IF(Y913="ー", "", ROUNDDOWN(Z913*VLOOKUP(N913,'【参考】数式用'!$AR$2:$AW$50,MATCH(Y913,'【参考】数式用'!$AT$4:$AW$4)+2,FALSE)*0.5, 0)), "")</f>
        <v/>
      </c>
      <c r="AB913" s="659"/>
      <c r="AC913" s="651" t="str">
        <f>IFERROR(IF(AG913&lt;&gt;"",Z913*VLOOKUP(N913,'【参考】数式用'!$AG$2:$AL$50,MATCH(Y913,'【参考】数式用'!$AI$4:$AL$4,0)+2,0), ""), "")</f>
        <v/>
      </c>
      <c r="AD913" s="56"/>
      <c r="AE913" s="660"/>
      <c r="AF913" s="661"/>
      <c r="AG913" s="618" t="str">
        <f>IFERROR(VLOOKUP(O913, '【参考】数式用'!$AY$5:$AY$13, 1, FALSE), "")</f>
        <v/>
      </c>
      <c r="AH913" s="619" t="str">
        <f>IFERROR(VLOOKUP(N913, '【参考】数式用'!$BA$2:$BB$50, 2, FALSE), "")</f>
        <v/>
      </c>
      <c r="AI913" s="620" t="str">
        <f t="shared" si="1"/>
        <v/>
      </c>
      <c r="AJ913" s="621" t="str">
        <f t="shared" si="2"/>
        <v/>
      </c>
      <c r="AK913" s="622"/>
      <c r="AL913" s="622"/>
      <c r="AM913" s="514"/>
      <c r="AN913" s="514"/>
      <c r="AO913" s="514"/>
      <c r="AP913" s="514"/>
      <c r="AQ913" s="514"/>
      <c r="AR913" s="514"/>
      <c r="AS913" s="514"/>
      <c r="AT913" s="514"/>
      <c r="AU913" s="2"/>
      <c r="AV913" s="2"/>
      <c r="AW913" s="2"/>
      <c r="AX913" s="2"/>
      <c r="AY913" s="2"/>
      <c r="AZ913" s="2"/>
    </row>
    <row r="914" ht="30.0" customHeight="1">
      <c r="A914" s="645">
        <v>901.0</v>
      </c>
      <c r="B914" s="646" t="str">
        <f>IF('基本情報入力シート'!C939="","",'基本情報入力シート'!C939)</f>
        <v/>
      </c>
      <c r="C914" s="40"/>
      <c r="D914" s="40"/>
      <c r="E914" s="40"/>
      <c r="F914" s="40"/>
      <c r="G914" s="40"/>
      <c r="H914" s="40"/>
      <c r="I914" s="56"/>
      <c r="J914" s="647" t="str">
        <f>IF('基本情報入力シート'!M939="","",'基本情報入力シート'!M939)</f>
        <v/>
      </c>
      <c r="K914" s="647" t="str">
        <f>IF('基本情報入力シート'!R939="","",'基本情報入力シート'!R939)</f>
        <v/>
      </c>
      <c r="L914" s="647" t="str">
        <f>IF('基本情報入力シート'!W939="","",'基本情報入力シート'!W939)</f>
        <v/>
      </c>
      <c r="M914" s="647" t="str">
        <f>IF('基本情報入力シート'!X939="","",'基本情報入力シート'!X939)</f>
        <v/>
      </c>
      <c r="N914" s="648" t="str">
        <f>IF('基本情報入力シート'!Y939="","",'基本情報入力シート'!Y939)</f>
        <v/>
      </c>
      <c r="O914" s="649"/>
      <c r="P914" s="650"/>
      <c r="Q914" s="651"/>
      <c r="R914" s="56"/>
      <c r="S914" s="652" t="str">
        <f>IFERROR(ROUNDDOWN(Q914*VLOOKUP(N914,'【参考】数式用'!$AR$2:$AW$50,MATCH(P914,'【参考】数式用'!$AT$4:$AW$4)+2,FALSE)*0.5, 0), "")</f>
        <v/>
      </c>
      <c r="T914" s="653"/>
      <c r="U914" s="654" t="str">
        <f>IFERROR(IF(AG914&lt;&gt;"",Q914*VLOOKUP(N914,'【参考】数式用'!$AG$2:$AL$50,MATCH(P914,'【参考】数式用'!$AI$4:$AL$4,0)+2,0), ""), "")</f>
        <v/>
      </c>
      <c r="V914" s="655"/>
      <c r="W914" s="656"/>
      <c r="X914" s="41"/>
      <c r="Y914" s="657"/>
      <c r="Z914" s="658"/>
      <c r="AA914" s="654" t="str">
        <f>IFERROR(IF(Y914="ー", "", ROUNDDOWN(Z914*VLOOKUP(N914,'【参考】数式用'!$AR$2:$AW$50,MATCH(Y914,'【参考】数式用'!$AT$4:$AW$4)+2,FALSE)*0.5, 0)), "")</f>
        <v/>
      </c>
      <c r="AB914" s="659"/>
      <c r="AC914" s="651" t="str">
        <f>IFERROR(IF(AG914&lt;&gt;"",Z914*VLOOKUP(N914,'【参考】数式用'!$AG$2:$AL$50,MATCH(Y914,'【参考】数式用'!$AI$4:$AL$4,0)+2,0), ""), "")</f>
        <v/>
      </c>
      <c r="AD914" s="56"/>
      <c r="AE914" s="660"/>
      <c r="AF914" s="661"/>
      <c r="AG914" s="618" t="str">
        <f>IFERROR(VLOOKUP(O914, '【参考】数式用'!$AY$5:$AY$13, 1, FALSE), "")</f>
        <v/>
      </c>
      <c r="AH914" s="619" t="str">
        <f>IFERROR(VLOOKUP(N914, '【参考】数式用'!$BA$2:$BB$50, 2, FALSE), "")</f>
        <v/>
      </c>
      <c r="AI914" s="620" t="str">
        <f t="shared" si="1"/>
        <v/>
      </c>
      <c r="AJ914" s="621" t="str">
        <f t="shared" si="2"/>
        <v/>
      </c>
      <c r="AK914" s="622"/>
      <c r="AL914" s="622"/>
      <c r="AM914" s="514"/>
      <c r="AN914" s="514"/>
      <c r="AO914" s="514"/>
      <c r="AP914" s="514"/>
      <c r="AQ914" s="514"/>
      <c r="AR914" s="514"/>
      <c r="AS914" s="514"/>
      <c r="AT914" s="514"/>
      <c r="AU914" s="2"/>
      <c r="AV914" s="2"/>
      <c r="AW914" s="2"/>
      <c r="AX914" s="2"/>
      <c r="AY914" s="2"/>
      <c r="AZ914" s="2"/>
    </row>
    <row r="915" ht="30.0" customHeight="1">
      <c r="A915" s="645">
        <v>902.0</v>
      </c>
      <c r="B915" s="646" t="str">
        <f>IF('基本情報入力シート'!C940="","",'基本情報入力シート'!C940)</f>
        <v/>
      </c>
      <c r="C915" s="40"/>
      <c r="D915" s="40"/>
      <c r="E915" s="40"/>
      <c r="F915" s="40"/>
      <c r="G915" s="40"/>
      <c r="H915" s="40"/>
      <c r="I915" s="56"/>
      <c r="J915" s="647" t="str">
        <f>IF('基本情報入力シート'!M940="","",'基本情報入力シート'!M940)</f>
        <v/>
      </c>
      <c r="K915" s="647" t="str">
        <f>IF('基本情報入力シート'!R940="","",'基本情報入力シート'!R940)</f>
        <v/>
      </c>
      <c r="L915" s="647" t="str">
        <f>IF('基本情報入力シート'!W940="","",'基本情報入力シート'!W940)</f>
        <v/>
      </c>
      <c r="M915" s="647" t="str">
        <f>IF('基本情報入力シート'!X940="","",'基本情報入力シート'!X940)</f>
        <v/>
      </c>
      <c r="N915" s="648" t="str">
        <f>IF('基本情報入力シート'!Y940="","",'基本情報入力シート'!Y940)</f>
        <v/>
      </c>
      <c r="O915" s="649"/>
      <c r="P915" s="650"/>
      <c r="Q915" s="651"/>
      <c r="R915" s="56"/>
      <c r="S915" s="652" t="str">
        <f>IFERROR(ROUNDDOWN(Q915*VLOOKUP(N915,'【参考】数式用'!$AR$2:$AW$50,MATCH(P915,'【参考】数式用'!$AT$4:$AW$4)+2,FALSE)*0.5, 0), "")</f>
        <v/>
      </c>
      <c r="T915" s="653"/>
      <c r="U915" s="654" t="str">
        <f>IFERROR(IF(AG915&lt;&gt;"",Q915*VLOOKUP(N915,'【参考】数式用'!$AG$2:$AL$50,MATCH(P915,'【参考】数式用'!$AI$4:$AL$4,0)+2,0), ""), "")</f>
        <v/>
      </c>
      <c r="V915" s="655"/>
      <c r="W915" s="656"/>
      <c r="X915" s="41"/>
      <c r="Y915" s="657"/>
      <c r="Z915" s="658"/>
      <c r="AA915" s="654" t="str">
        <f>IFERROR(IF(Y915="ー", "", ROUNDDOWN(Z915*VLOOKUP(N915,'【参考】数式用'!$AR$2:$AW$50,MATCH(Y915,'【参考】数式用'!$AT$4:$AW$4)+2,FALSE)*0.5, 0)), "")</f>
        <v/>
      </c>
      <c r="AB915" s="659"/>
      <c r="AC915" s="651" t="str">
        <f>IFERROR(IF(AG915&lt;&gt;"",Z915*VLOOKUP(N915,'【参考】数式用'!$AG$2:$AL$50,MATCH(Y915,'【参考】数式用'!$AI$4:$AL$4,0)+2,0), ""), "")</f>
        <v/>
      </c>
      <c r="AD915" s="56"/>
      <c r="AE915" s="660"/>
      <c r="AF915" s="661"/>
      <c r="AG915" s="618" t="str">
        <f>IFERROR(VLOOKUP(O915, '【参考】数式用'!$AY$5:$AY$13, 1, FALSE), "")</f>
        <v/>
      </c>
      <c r="AH915" s="619" t="str">
        <f>IFERROR(VLOOKUP(N915, '【参考】数式用'!$BA$2:$BB$50, 2, FALSE), "")</f>
        <v/>
      </c>
      <c r="AI915" s="620" t="str">
        <f t="shared" si="1"/>
        <v/>
      </c>
      <c r="AJ915" s="621" t="str">
        <f t="shared" si="2"/>
        <v/>
      </c>
      <c r="AK915" s="622"/>
      <c r="AL915" s="622"/>
      <c r="AM915" s="514"/>
      <c r="AN915" s="514"/>
      <c r="AO915" s="514"/>
      <c r="AP915" s="514"/>
      <c r="AQ915" s="514"/>
      <c r="AR915" s="514"/>
      <c r="AS915" s="514"/>
      <c r="AT915" s="514"/>
      <c r="AU915" s="2"/>
      <c r="AV915" s="2"/>
      <c r="AW915" s="2"/>
      <c r="AX915" s="2"/>
      <c r="AY915" s="2"/>
      <c r="AZ915" s="2"/>
    </row>
    <row r="916" ht="30.0" customHeight="1">
      <c r="A916" s="645">
        <v>903.0</v>
      </c>
      <c r="B916" s="646" t="str">
        <f>IF('基本情報入力シート'!C941="","",'基本情報入力シート'!C941)</f>
        <v/>
      </c>
      <c r="C916" s="40"/>
      <c r="D916" s="40"/>
      <c r="E916" s="40"/>
      <c r="F916" s="40"/>
      <c r="G916" s="40"/>
      <c r="H916" s="40"/>
      <c r="I916" s="56"/>
      <c r="J916" s="647" t="str">
        <f>IF('基本情報入力シート'!M941="","",'基本情報入力シート'!M941)</f>
        <v/>
      </c>
      <c r="K916" s="647" t="str">
        <f>IF('基本情報入力シート'!R941="","",'基本情報入力シート'!R941)</f>
        <v/>
      </c>
      <c r="L916" s="647" t="str">
        <f>IF('基本情報入力シート'!W941="","",'基本情報入力シート'!W941)</f>
        <v/>
      </c>
      <c r="M916" s="647" t="str">
        <f>IF('基本情報入力シート'!X941="","",'基本情報入力シート'!X941)</f>
        <v/>
      </c>
      <c r="N916" s="648" t="str">
        <f>IF('基本情報入力シート'!Y941="","",'基本情報入力シート'!Y941)</f>
        <v/>
      </c>
      <c r="O916" s="649"/>
      <c r="P916" s="650"/>
      <c r="Q916" s="651"/>
      <c r="R916" s="56"/>
      <c r="S916" s="652" t="str">
        <f>IFERROR(ROUNDDOWN(Q916*VLOOKUP(N916,'【参考】数式用'!$AR$2:$AW$50,MATCH(P916,'【参考】数式用'!$AT$4:$AW$4)+2,FALSE)*0.5, 0), "")</f>
        <v/>
      </c>
      <c r="T916" s="653"/>
      <c r="U916" s="654" t="str">
        <f>IFERROR(IF(AG916&lt;&gt;"",Q916*VLOOKUP(N916,'【参考】数式用'!$AG$2:$AL$50,MATCH(P916,'【参考】数式用'!$AI$4:$AL$4,0)+2,0), ""), "")</f>
        <v/>
      </c>
      <c r="V916" s="655"/>
      <c r="W916" s="656"/>
      <c r="X916" s="41"/>
      <c r="Y916" s="657"/>
      <c r="Z916" s="658"/>
      <c r="AA916" s="654" t="str">
        <f>IFERROR(IF(Y916="ー", "", ROUNDDOWN(Z916*VLOOKUP(N916,'【参考】数式用'!$AR$2:$AW$50,MATCH(Y916,'【参考】数式用'!$AT$4:$AW$4)+2,FALSE)*0.5, 0)), "")</f>
        <v/>
      </c>
      <c r="AB916" s="659"/>
      <c r="AC916" s="651" t="str">
        <f>IFERROR(IF(AG916&lt;&gt;"",Z916*VLOOKUP(N916,'【参考】数式用'!$AG$2:$AL$50,MATCH(Y916,'【参考】数式用'!$AI$4:$AL$4,0)+2,0), ""), "")</f>
        <v/>
      </c>
      <c r="AD916" s="56"/>
      <c r="AE916" s="660"/>
      <c r="AF916" s="661"/>
      <c r="AG916" s="618" t="str">
        <f>IFERROR(VLOOKUP(O916, '【参考】数式用'!$AY$5:$AY$13, 1, FALSE), "")</f>
        <v/>
      </c>
      <c r="AH916" s="619" t="str">
        <f>IFERROR(VLOOKUP(N916, '【参考】数式用'!$BA$2:$BB$50, 2, FALSE), "")</f>
        <v/>
      </c>
      <c r="AI916" s="620" t="str">
        <f t="shared" si="1"/>
        <v/>
      </c>
      <c r="AJ916" s="621" t="str">
        <f t="shared" si="2"/>
        <v/>
      </c>
      <c r="AK916" s="622"/>
      <c r="AL916" s="622"/>
      <c r="AM916" s="514"/>
      <c r="AN916" s="514"/>
      <c r="AO916" s="514"/>
      <c r="AP916" s="514"/>
      <c r="AQ916" s="514"/>
      <c r="AR916" s="514"/>
      <c r="AS916" s="514"/>
      <c r="AT916" s="514"/>
      <c r="AU916" s="2"/>
      <c r="AV916" s="2"/>
      <c r="AW916" s="2"/>
      <c r="AX916" s="2"/>
      <c r="AY916" s="2"/>
      <c r="AZ916" s="2"/>
    </row>
    <row r="917" ht="30.0" customHeight="1">
      <c r="A917" s="645">
        <v>904.0</v>
      </c>
      <c r="B917" s="646" t="str">
        <f>IF('基本情報入力シート'!C942="","",'基本情報入力シート'!C942)</f>
        <v/>
      </c>
      <c r="C917" s="40"/>
      <c r="D917" s="40"/>
      <c r="E917" s="40"/>
      <c r="F917" s="40"/>
      <c r="G917" s="40"/>
      <c r="H917" s="40"/>
      <c r="I917" s="56"/>
      <c r="J917" s="647" t="str">
        <f>IF('基本情報入力シート'!M942="","",'基本情報入力シート'!M942)</f>
        <v/>
      </c>
      <c r="K917" s="647" t="str">
        <f>IF('基本情報入力シート'!R942="","",'基本情報入力シート'!R942)</f>
        <v/>
      </c>
      <c r="L917" s="647" t="str">
        <f>IF('基本情報入力シート'!W942="","",'基本情報入力シート'!W942)</f>
        <v/>
      </c>
      <c r="M917" s="647" t="str">
        <f>IF('基本情報入力シート'!X942="","",'基本情報入力シート'!X942)</f>
        <v/>
      </c>
      <c r="N917" s="648" t="str">
        <f>IF('基本情報入力シート'!Y942="","",'基本情報入力シート'!Y942)</f>
        <v/>
      </c>
      <c r="O917" s="649"/>
      <c r="P917" s="650"/>
      <c r="Q917" s="651"/>
      <c r="R917" s="56"/>
      <c r="S917" s="652" t="str">
        <f>IFERROR(ROUNDDOWN(Q917*VLOOKUP(N917,'【参考】数式用'!$AR$2:$AW$50,MATCH(P917,'【参考】数式用'!$AT$4:$AW$4)+2,FALSE)*0.5, 0), "")</f>
        <v/>
      </c>
      <c r="T917" s="653"/>
      <c r="U917" s="654" t="str">
        <f>IFERROR(IF(AG917&lt;&gt;"",Q917*VLOOKUP(N917,'【参考】数式用'!$AG$2:$AL$50,MATCH(P917,'【参考】数式用'!$AI$4:$AL$4,0)+2,0), ""), "")</f>
        <v/>
      </c>
      <c r="V917" s="655"/>
      <c r="W917" s="656"/>
      <c r="X917" s="41"/>
      <c r="Y917" s="657"/>
      <c r="Z917" s="658"/>
      <c r="AA917" s="654" t="str">
        <f>IFERROR(IF(Y917="ー", "", ROUNDDOWN(Z917*VLOOKUP(N917,'【参考】数式用'!$AR$2:$AW$50,MATCH(Y917,'【参考】数式用'!$AT$4:$AW$4)+2,FALSE)*0.5, 0)), "")</f>
        <v/>
      </c>
      <c r="AB917" s="659"/>
      <c r="AC917" s="651" t="str">
        <f>IFERROR(IF(AG917&lt;&gt;"",Z917*VLOOKUP(N917,'【参考】数式用'!$AG$2:$AL$50,MATCH(Y917,'【参考】数式用'!$AI$4:$AL$4,0)+2,0), ""), "")</f>
        <v/>
      </c>
      <c r="AD917" s="56"/>
      <c r="AE917" s="660"/>
      <c r="AF917" s="661"/>
      <c r="AG917" s="618" t="str">
        <f>IFERROR(VLOOKUP(O917, '【参考】数式用'!$AY$5:$AY$13, 1, FALSE), "")</f>
        <v/>
      </c>
      <c r="AH917" s="619" t="str">
        <f>IFERROR(VLOOKUP(N917, '【参考】数式用'!$BA$2:$BB$50, 2, FALSE), "")</f>
        <v/>
      </c>
      <c r="AI917" s="620" t="str">
        <f t="shared" si="1"/>
        <v/>
      </c>
      <c r="AJ917" s="621" t="str">
        <f t="shared" si="2"/>
        <v/>
      </c>
      <c r="AK917" s="622"/>
      <c r="AL917" s="622"/>
      <c r="AM917" s="514"/>
      <c r="AN917" s="514"/>
      <c r="AO917" s="514"/>
      <c r="AP917" s="514"/>
      <c r="AQ917" s="514"/>
      <c r="AR917" s="514"/>
      <c r="AS917" s="514"/>
      <c r="AT917" s="514"/>
      <c r="AU917" s="2"/>
      <c r="AV917" s="2"/>
      <c r="AW917" s="2"/>
      <c r="AX917" s="2"/>
      <c r="AY917" s="2"/>
      <c r="AZ917" s="2"/>
    </row>
    <row r="918" ht="30.0" customHeight="1">
      <c r="A918" s="645">
        <v>905.0</v>
      </c>
      <c r="B918" s="646" t="str">
        <f>IF('基本情報入力シート'!C943="","",'基本情報入力シート'!C943)</f>
        <v/>
      </c>
      <c r="C918" s="40"/>
      <c r="D918" s="40"/>
      <c r="E918" s="40"/>
      <c r="F918" s="40"/>
      <c r="G918" s="40"/>
      <c r="H918" s="40"/>
      <c r="I918" s="56"/>
      <c r="J918" s="647" t="str">
        <f>IF('基本情報入力シート'!M943="","",'基本情報入力シート'!M943)</f>
        <v/>
      </c>
      <c r="K918" s="647" t="str">
        <f>IF('基本情報入力シート'!R943="","",'基本情報入力シート'!R943)</f>
        <v/>
      </c>
      <c r="L918" s="647" t="str">
        <f>IF('基本情報入力シート'!W943="","",'基本情報入力シート'!W943)</f>
        <v/>
      </c>
      <c r="M918" s="647" t="str">
        <f>IF('基本情報入力シート'!X943="","",'基本情報入力シート'!X943)</f>
        <v/>
      </c>
      <c r="N918" s="648" t="str">
        <f>IF('基本情報入力シート'!Y943="","",'基本情報入力シート'!Y943)</f>
        <v/>
      </c>
      <c r="O918" s="649"/>
      <c r="P918" s="650"/>
      <c r="Q918" s="651"/>
      <c r="R918" s="56"/>
      <c r="S918" s="652" t="str">
        <f>IFERROR(ROUNDDOWN(Q918*VLOOKUP(N918,'【参考】数式用'!$AR$2:$AW$50,MATCH(P918,'【参考】数式用'!$AT$4:$AW$4)+2,FALSE)*0.5, 0), "")</f>
        <v/>
      </c>
      <c r="T918" s="653"/>
      <c r="U918" s="654" t="str">
        <f>IFERROR(IF(AG918&lt;&gt;"",Q918*VLOOKUP(N918,'【参考】数式用'!$AG$2:$AL$50,MATCH(P918,'【参考】数式用'!$AI$4:$AL$4,0)+2,0), ""), "")</f>
        <v/>
      </c>
      <c r="V918" s="655"/>
      <c r="W918" s="656"/>
      <c r="X918" s="41"/>
      <c r="Y918" s="657"/>
      <c r="Z918" s="658"/>
      <c r="AA918" s="654" t="str">
        <f>IFERROR(IF(Y918="ー", "", ROUNDDOWN(Z918*VLOOKUP(N918,'【参考】数式用'!$AR$2:$AW$50,MATCH(Y918,'【参考】数式用'!$AT$4:$AW$4)+2,FALSE)*0.5, 0)), "")</f>
        <v/>
      </c>
      <c r="AB918" s="659"/>
      <c r="AC918" s="651" t="str">
        <f>IFERROR(IF(AG918&lt;&gt;"",Z918*VLOOKUP(N918,'【参考】数式用'!$AG$2:$AL$50,MATCH(Y918,'【参考】数式用'!$AI$4:$AL$4,0)+2,0), ""), "")</f>
        <v/>
      </c>
      <c r="AD918" s="56"/>
      <c r="AE918" s="660"/>
      <c r="AF918" s="661"/>
      <c r="AG918" s="618" t="str">
        <f>IFERROR(VLOOKUP(O918, '【参考】数式用'!$AY$5:$AY$13, 1, FALSE), "")</f>
        <v/>
      </c>
      <c r="AH918" s="619" t="str">
        <f>IFERROR(VLOOKUP(N918, '【参考】数式用'!$BA$2:$BB$50, 2, FALSE), "")</f>
        <v/>
      </c>
      <c r="AI918" s="620" t="str">
        <f t="shared" si="1"/>
        <v/>
      </c>
      <c r="AJ918" s="621" t="str">
        <f t="shared" si="2"/>
        <v/>
      </c>
      <c r="AK918" s="622"/>
      <c r="AL918" s="622"/>
      <c r="AM918" s="514"/>
      <c r="AN918" s="514"/>
      <c r="AO918" s="514"/>
      <c r="AP918" s="514"/>
      <c r="AQ918" s="514"/>
      <c r="AR918" s="514"/>
      <c r="AS918" s="514"/>
      <c r="AT918" s="514"/>
      <c r="AU918" s="2"/>
      <c r="AV918" s="2"/>
      <c r="AW918" s="2"/>
      <c r="AX918" s="2"/>
      <c r="AY918" s="2"/>
      <c r="AZ918" s="2"/>
    </row>
    <row r="919" ht="30.0" customHeight="1">
      <c r="A919" s="645">
        <v>906.0</v>
      </c>
      <c r="B919" s="646" t="str">
        <f>IF('基本情報入力シート'!C944="","",'基本情報入力シート'!C944)</f>
        <v/>
      </c>
      <c r="C919" s="40"/>
      <c r="D919" s="40"/>
      <c r="E919" s="40"/>
      <c r="F919" s="40"/>
      <c r="G919" s="40"/>
      <c r="H919" s="40"/>
      <c r="I919" s="56"/>
      <c r="J919" s="647" t="str">
        <f>IF('基本情報入力シート'!M944="","",'基本情報入力シート'!M944)</f>
        <v/>
      </c>
      <c r="K919" s="647" t="str">
        <f>IF('基本情報入力シート'!R944="","",'基本情報入力シート'!R944)</f>
        <v/>
      </c>
      <c r="L919" s="647" t="str">
        <f>IF('基本情報入力シート'!W944="","",'基本情報入力シート'!W944)</f>
        <v/>
      </c>
      <c r="M919" s="647" t="str">
        <f>IF('基本情報入力シート'!X944="","",'基本情報入力シート'!X944)</f>
        <v/>
      </c>
      <c r="N919" s="648" t="str">
        <f>IF('基本情報入力シート'!Y944="","",'基本情報入力シート'!Y944)</f>
        <v/>
      </c>
      <c r="O919" s="649"/>
      <c r="P919" s="650"/>
      <c r="Q919" s="651"/>
      <c r="R919" s="56"/>
      <c r="S919" s="652" t="str">
        <f>IFERROR(ROUNDDOWN(Q919*VLOOKUP(N919,'【参考】数式用'!$AR$2:$AW$50,MATCH(P919,'【参考】数式用'!$AT$4:$AW$4)+2,FALSE)*0.5, 0), "")</f>
        <v/>
      </c>
      <c r="T919" s="653"/>
      <c r="U919" s="654" t="str">
        <f>IFERROR(IF(AG919&lt;&gt;"",Q919*VLOOKUP(N919,'【参考】数式用'!$AG$2:$AL$50,MATCH(P919,'【参考】数式用'!$AI$4:$AL$4,0)+2,0), ""), "")</f>
        <v/>
      </c>
      <c r="V919" s="655"/>
      <c r="W919" s="656"/>
      <c r="X919" s="41"/>
      <c r="Y919" s="657"/>
      <c r="Z919" s="658"/>
      <c r="AA919" s="654" t="str">
        <f>IFERROR(IF(Y919="ー", "", ROUNDDOWN(Z919*VLOOKUP(N919,'【参考】数式用'!$AR$2:$AW$50,MATCH(Y919,'【参考】数式用'!$AT$4:$AW$4)+2,FALSE)*0.5, 0)), "")</f>
        <v/>
      </c>
      <c r="AB919" s="659"/>
      <c r="AC919" s="651" t="str">
        <f>IFERROR(IF(AG919&lt;&gt;"",Z919*VLOOKUP(N919,'【参考】数式用'!$AG$2:$AL$50,MATCH(Y919,'【参考】数式用'!$AI$4:$AL$4,0)+2,0), ""), "")</f>
        <v/>
      </c>
      <c r="AD919" s="56"/>
      <c r="AE919" s="660"/>
      <c r="AF919" s="661"/>
      <c r="AG919" s="618" t="str">
        <f>IFERROR(VLOOKUP(O919, '【参考】数式用'!$AY$5:$AY$13, 1, FALSE), "")</f>
        <v/>
      </c>
      <c r="AH919" s="619" t="str">
        <f>IFERROR(VLOOKUP(N919, '【参考】数式用'!$BA$2:$BB$50, 2, FALSE), "")</f>
        <v/>
      </c>
      <c r="AI919" s="620" t="str">
        <f t="shared" si="1"/>
        <v/>
      </c>
      <c r="AJ919" s="621" t="str">
        <f t="shared" si="2"/>
        <v/>
      </c>
      <c r="AK919" s="622"/>
      <c r="AL919" s="622"/>
      <c r="AM919" s="514"/>
      <c r="AN919" s="514"/>
      <c r="AO919" s="514"/>
      <c r="AP919" s="514"/>
      <c r="AQ919" s="514"/>
      <c r="AR919" s="514"/>
      <c r="AS919" s="514"/>
      <c r="AT919" s="514"/>
      <c r="AU919" s="2"/>
      <c r="AV919" s="2"/>
      <c r="AW919" s="2"/>
      <c r="AX919" s="2"/>
      <c r="AY919" s="2"/>
      <c r="AZ919" s="2"/>
    </row>
    <row r="920" ht="30.0" customHeight="1">
      <c r="A920" s="645">
        <v>907.0</v>
      </c>
      <c r="B920" s="646" t="str">
        <f>IF('基本情報入力シート'!C945="","",'基本情報入力シート'!C945)</f>
        <v/>
      </c>
      <c r="C920" s="40"/>
      <c r="D920" s="40"/>
      <c r="E920" s="40"/>
      <c r="F920" s="40"/>
      <c r="G920" s="40"/>
      <c r="H920" s="40"/>
      <c r="I920" s="56"/>
      <c r="J920" s="647" t="str">
        <f>IF('基本情報入力シート'!M945="","",'基本情報入力シート'!M945)</f>
        <v/>
      </c>
      <c r="K920" s="647" t="str">
        <f>IF('基本情報入力シート'!R945="","",'基本情報入力シート'!R945)</f>
        <v/>
      </c>
      <c r="L920" s="647" t="str">
        <f>IF('基本情報入力シート'!W945="","",'基本情報入力シート'!W945)</f>
        <v/>
      </c>
      <c r="M920" s="647" t="str">
        <f>IF('基本情報入力シート'!X945="","",'基本情報入力シート'!X945)</f>
        <v/>
      </c>
      <c r="N920" s="648" t="str">
        <f>IF('基本情報入力シート'!Y945="","",'基本情報入力シート'!Y945)</f>
        <v/>
      </c>
      <c r="O920" s="649"/>
      <c r="P920" s="650"/>
      <c r="Q920" s="651"/>
      <c r="R920" s="56"/>
      <c r="S920" s="652" t="str">
        <f>IFERROR(ROUNDDOWN(Q920*VLOOKUP(N920,'【参考】数式用'!$AR$2:$AW$50,MATCH(P920,'【参考】数式用'!$AT$4:$AW$4)+2,FALSE)*0.5, 0), "")</f>
        <v/>
      </c>
      <c r="T920" s="653"/>
      <c r="U920" s="654" t="str">
        <f>IFERROR(IF(AG920&lt;&gt;"",Q920*VLOOKUP(N920,'【参考】数式用'!$AG$2:$AL$50,MATCH(P920,'【参考】数式用'!$AI$4:$AL$4,0)+2,0), ""), "")</f>
        <v/>
      </c>
      <c r="V920" s="655"/>
      <c r="W920" s="656"/>
      <c r="X920" s="41"/>
      <c r="Y920" s="657"/>
      <c r="Z920" s="658"/>
      <c r="AA920" s="654" t="str">
        <f>IFERROR(IF(Y920="ー", "", ROUNDDOWN(Z920*VLOOKUP(N920,'【参考】数式用'!$AR$2:$AW$50,MATCH(Y920,'【参考】数式用'!$AT$4:$AW$4)+2,FALSE)*0.5, 0)), "")</f>
        <v/>
      </c>
      <c r="AB920" s="659"/>
      <c r="AC920" s="651" t="str">
        <f>IFERROR(IF(AG920&lt;&gt;"",Z920*VLOOKUP(N920,'【参考】数式用'!$AG$2:$AL$50,MATCH(Y920,'【参考】数式用'!$AI$4:$AL$4,0)+2,0), ""), "")</f>
        <v/>
      </c>
      <c r="AD920" s="56"/>
      <c r="AE920" s="660"/>
      <c r="AF920" s="661"/>
      <c r="AG920" s="618" t="str">
        <f>IFERROR(VLOOKUP(O920, '【参考】数式用'!$AY$5:$AY$13, 1, FALSE), "")</f>
        <v/>
      </c>
      <c r="AH920" s="619" t="str">
        <f>IFERROR(VLOOKUP(N920, '【参考】数式用'!$BA$2:$BB$50, 2, FALSE), "")</f>
        <v/>
      </c>
      <c r="AI920" s="620" t="str">
        <f t="shared" si="1"/>
        <v/>
      </c>
      <c r="AJ920" s="621" t="str">
        <f t="shared" si="2"/>
        <v/>
      </c>
      <c r="AK920" s="622"/>
      <c r="AL920" s="622"/>
      <c r="AM920" s="514"/>
      <c r="AN920" s="514"/>
      <c r="AO920" s="514"/>
      <c r="AP920" s="514"/>
      <c r="AQ920" s="514"/>
      <c r="AR920" s="514"/>
      <c r="AS920" s="514"/>
      <c r="AT920" s="514"/>
      <c r="AU920" s="2"/>
      <c r="AV920" s="2"/>
      <c r="AW920" s="2"/>
      <c r="AX920" s="2"/>
      <c r="AY920" s="2"/>
      <c r="AZ920" s="2"/>
    </row>
    <row r="921" ht="30.0" customHeight="1">
      <c r="A921" s="645">
        <v>908.0</v>
      </c>
      <c r="B921" s="646" t="str">
        <f>IF('基本情報入力シート'!C946="","",'基本情報入力シート'!C946)</f>
        <v/>
      </c>
      <c r="C921" s="40"/>
      <c r="D921" s="40"/>
      <c r="E921" s="40"/>
      <c r="F921" s="40"/>
      <c r="G921" s="40"/>
      <c r="H921" s="40"/>
      <c r="I921" s="56"/>
      <c r="J921" s="647" t="str">
        <f>IF('基本情報入力シート'!M946="","",'基本情報入力シート'!M946)</f>
        <v/>
      </c>
      <c r="K921" s="647" t="str">
        <f>IF('基本情報入力シート'!R946="","",'基本情報入力シート'!R946)</f>
        <v/>
      </c>
      <c r="L921" s="647" t="str">
        <f>IF('基本情報入力シート'!W946="","",'基本情報入力シート'!W946)</f>
        <v/>
      </c>
      <c r="M921" s="647" t="str">
        <f>IF('基本情報入力シート'!X946="","",'基本情報入力シート'!X946)</f>
        <v/>
      </c>
      <c r="N921" s="648" t="str">
        <f>IF('基本情報入力シート'!Y946="","",'基本情報入力シート'!Y946)</f>
        <v/>
      </c>
      <c r="O921" s="649"/>
      <c r="P921" s="650"/>
      <c r="Q921" s="651"/>
      <c r="R921" s="56"/>
      <c r="S921" s="652" t="str">
        <f>IFERROR(ROUNDDOWN(Q921*VLOOKUP(N921,'【参考】数式用'!$AR$2:$AW$50,MATCH(P921,'【参考】数式用'!$AT$4:$AW$4)+2,FALSE)*0.5, 0), "")</f>
        <v/>
      </c>
      <c r="T921" s="653"/>
      <c r="U921" s="654" t="str">
        <f>IFERROR(IF(AG921&lt;&gt;"",Q921*VLOOKUP(N921,'【参考】数式用'!$AG$2:$AL$50,MATCH(P921,'【参考】数式用'!$AI$4:$AL$4,0)+2,0), ""), "")</f>
        <v/>
      </c>
      <c r="V921" s="655"/>
      <c r="W921" s="656"/>
      <c r="X921" s="41"/>
      <c r="Y921" s="657"/>
      <c r="Z921" s="658"/>
      <c r="AA921" s="654" t="str">
        <f>IFERROR(IF(Y921="ー", "", ROUNDDOWN(Z921*VLOOKUP(N921,'【参考】数式用'!$AR$2:$AW$50,MATCH(Y921,'【参考】数式用'!$AT$4:$AW$4)+2,FALSE)*0.5, 0)), "")</f>
        <v/>
      </c>
      <c r="AB921" s="659"/>
      <c r="AC921" s="651" t="str">
        <f>IFERROR(IF(AG921&lt;&gt;"",Z921*VLOOKUP(N921,'【参考】数式用'!$AG$2:$AL$50,MATCH(Y921,'【参考】数式用'!$AI$4:$AL$4,0)+2,0), ""), "")</f>
        <v/>
      </c>
      <c r="AD921" s="56"/>
      <c r="AE921" s="660"/>
      <c r="AF921" s="661"/>
      <c r="AG921" s="618" t="str">
        <f>IFERROR(VLOOKUP(O921, '【参考】数式用'!$AY$5:$AY$13, 1, FALSE), "")</f>
        <v/>
      </c>
      <c r="AH921" s="619" t="str">
        <f>IFERROR(VLOOKUP(N921, '【参考】数式用'!$BA$2:$BB$50, 2, FALSE), "")</f>
        <v/>
      </c>
      <c r="AI921" s="620" t="str">
        <f t="shared" si="1"/>
        <v/>
      </c>
      <c r="AJ921" s="621" t="str">
        <f t="shared" si="2"/>
        <v/>
      </c>
      <c r="AK921" s="622"/>
      <c r="AL921" s="622"/>
      <c r="AM921" s="514"/>
      <c r="AN921" s="514"/>
      <c r="AO921" s="514"/>
      <c r="AP921" s="514"/>
      <c r="AQ921" s="514"/>
      <c r="AR921" s="514"/>
      <c r="AS921" s="514"/>
      <c r="AT921" s="514"/>
      <c r="AU921" s="2"/>
      <c r="AV921" s="2"/>
      <c r="AW921" s="2"/>
      <c r="AX921" s="2"/>
      <c r="AY921" s="2"/>
      <c r="AZ921" s="2"/>
    </row>
    <row r="922" ht="30.0" customHeight="1">
      <c r="A922" s="645">
        <v>909.0</v>
      </c>
      <c r="B922" s="646" t="str">
        <f>IF('基本情報入力シート'!C947="","",'基本情報入力シート'!C947)</f>
        <v/>
      </c>
      <c r="C922" s="40"/>
      <c r="D922" s="40"/>
      <c r="E922" s="40"/>
      <c r="F922" s="40"/>
      <c r="G922" s="40"/>
      <c r="H922" s="40"/>
      <c r="I922" s="56"/>
      <c r="J922" s="647" t="str">
        <f>IF('基本情報入力シート'!M947="","",'基本情報入力シート'!M947)</f>
        <v/>
      </c>
      <c r="K922" s="647" t="str">
        <f>IF('基本情報入力シート'!R947="","",'基本情報入力シート'!R947)</f>
        <v/>
      </c>
      <c r="L922" s="647" t="str">
        <f>IF('基本情報入力シート'!W947="","",'基本情報入力シート'!W947)</f>
        <v/>
      </c>
      <c r="M922" s="647" t="str">
        <f>IF('基本情報入力シート'!X947="","",'基本情報入力シート'!X947)</f>
        <v/>
      </c>
      <c r="N922" s="648" t="str">
        <f>IF('基本情報入力シート'!Y947="","",'基本情報入力シート'!Y947)</f>
        <v/>
      </c>
      <c r="O922" s="649"/>
      <c r="P922" s="650"/>
      <c r="Q922" s="651"/>
      <c r="R922" s="56"/>
      <c r="S922" s="652" t="str">
        <f>IFERROR(ROUNDDOWN(Q922*VLOOKUP(N922,'【参考】数式用'!$AR$2:$AW$50,MATCH(P922,'【参考】数式用'!$AT$4:$AW$4)+2,FALSE)*0.5, 0), "")</f>
        <v/>
      </c>
      <c r="T922" s="653"/>
      <c r="U922" s="654" t="str">
        <f>IFERROR(IF(AG922&lt;&gt;"",Q922*VLOOKUP(N922,'【参考】数式用'!$AG$2:$AL$50,MATCH(P922,'【参考】数式用'!$AI$4:$AL$4,0)+2,0), ""), "")</f>
        <v/>
      </c>
      <c r="V922" s="655"/>
      <c r="W922" s="656"/>
      <c r="X922" s="41"/>
      <c r="Y922" s="657"/>
      <c r="Z922" s="658"/>
      <c r="AA922" s="654" t="str">
        <f>IFERROR(IF(Y922="ー", "", ROUNDDOWN(Z922*VLOOKUP(N922,'【参考】数式用'!$AR$2:$AW$50,MATCH(Y922,'【参考】数式用'!$AT$4:$AW$4)+2,FALSE)*0.5, 0)), "")</f>
        <v/>
      </c>
      <c r="AB922" s="659"/>
      <c r="AC922" s="651" t="str">
        <f>IFERROR(IF(AG922&lt;&gt;"",Z922*VLOOKUP(N922,'【参考】数式用'!$AG$2:$AL$50,MATCH(Y922,'【参考】数式用'!$AI$4:$AL$4,0)+2,0), ""), "")</f>
        <v/>
      </c>
      <c r="AD922" s="56"/>
      <c r="AE922" s="660"/>
      <c r="AF922" s="661"/>
      <c r="AG922" s="618" t="str">
        <f>IFERROR(VLOOKUP(O922, '【参考】数式用'!$AY$5:$AY$13, 1, FALSE), "")</f>
        <v/>
      </c>
      <c r="AH922" s="619" t="str">
        <f>IFERROR(VLOOKUP(N922, '【参考】数式用'!$BA$2:$BB$50, 2, FALSE), "")</f>
        <v/>
      </c>
      <c r="AI922" s="620" t="str">
        <f t="shared" si="1"/>
        <v/>
      </c>
      <c r="AJ922" s="621" t="str">
        <f t="shared" si="2"/>
        <v/>
      </c>
      <c r="AK922" s="622"/>
      <c r="AL922" s="622"/>
      <c r="AM922" s="514"/>
      <c r="AN922" s="514"/>
      <c r="AO922" s="514"/>
      <c r="AP922" s="514"/>
      <c r="AQ922" s="514"/>
      <c r="AR922" s="514"/>
      <c r="AS922" s="514"/>
      <c r="AT922" s="514"/>
      <c r="AU922" s="2"/>
      <c r="AV922" s="2"/>
      <c r="AW922" s="2"/>
      <c r="AX922" s="2"/>
      <c r="AY922" s="2"/>
      <c r="AZ922" s="2"/>
    </row>
    <row r="923" ht="30.0" customHeight="1">
      <c r="A923" s="645">
        <v>910.0</v>
      </c>
      <c r="B923" s="646" t="str">
        <f>IF('基本情報入力シート'!C948="","",'基本情報入力シート'!C948)</f>
        <v/>
      </c>
      <c r="C923" s="40"/>
      <c r="D923" s="40"/>
      <c r="E923" s="40"/>
      <c r="F923" s="40"/>
      <c r="G923" s="40"/>
      <c r="H923" s="40"/>
      <c r="I923" s="56"/>
      <c r="J923" s="647" t="str">
        <f>IF('基本情報入力シート'!M948="","",'基本情報入力シート'!M948)</f>
        <v/>
      </c>
      <c r="K923" s="647" t="str">
        <f>IF('基本情報入力シート'!R948="","",'基本情報入力シート'!R948)</f>
        <v/>
      </c>
      <c r="L923" s="647" t="str">
        <f>IF('基本情報入力シート'!W948="","",'基本情報入力シート'!W948)</f>
        <v/>
      </c>
      <c r="M923" s="647" t="str">
        <f>IF('基本情報入力シート'!X948="","",'基本情報入力シート'!X948)</f>
        <v/>
      </c>
      <c r="N923" s="648" t="str">
        <f>IF('基本情報入力シート'!Y948="","",'基本情報入力シート'!Y948)</f>
        <v/>
      </c>
      <c r="O923" s="649"/>
      <c r="P923" s="650"/>
      <c r="Q923" s="651"/>
      <c r="R923" s="56"/>
      <c r="S923" s="652" t="str">
        <f>IFERROR(ROUNDDOWN(Q923*VLOOKUP(N923,'【参考】数式用'!$AR$2:$AW$50,MATCH(P923,'【参考】数式用'!$AT$4:$AW$4)+2,FALSE)*0.5, 0), "")</f>
        <v/>
      </c>
      <c r="T923" s="653"/>
      <c r="U923" s="654" t="str">
        <f>IFERROR(IF(AG923&lt;&gt;"",Q923*VLOOKUP(N923,'【参考】数式用'!$AG$2:$AL$50,MATCH(P923,'【参考】数式用'!$AI$4:$AL$4,0)+2,0), ""), "")</f>
        <v/>
      </c>
      <c r="V923" s="655"/>
      <c r="W923" s="656"/>
      <c r="X923" s="41"/>
      <c r="Y923" s="657"/>
      <c r="Z923" s="658"/>
      <c r="AA923" s="654" t="str">
        <f>IFERROR(IF(Y923="ー", "", ROUNDDOWN(Z923*VLOOKUP(N923,'【参考】数式用'!$AR$2:$AW$50,MATCH(Y923,'【参考】数式用'!$AT$4:$AW$4)+2,FALSE)*0.5, 0)), "")</f>
        <v/>
      </c>
      <c r="AB923" s="659"/>
      <c r="AC923" s="651" t="str">
        <f>IFERROR(IF(AG923&lt;&gt;"",Z923*VLOOKUP(N923,'【参考】数式用'!$AG$2:$AL$50,MATCH(Y923,'【参考】数式用'!$AI$4:$AL$4,0)+2,0), ""), "")</f>
        <v/>
      </c>
      <c r="AD923" s="56"/>
      <c r="AE923" s="660"/>
      <c r="AF923" s="661"/>
      <c r="AG923" s="618" t="str">
        <f>IFERROR(VLOOKUP(O923, '【参考】数式用'!$AY$5:$AY$13, 1, FALSE), "")</f>
        <v/>
      </c>
      <c r="AH923" s="619" t="str">
        <f>IFERROR(VLOOKUP(N923, '【参考】数式用'!$BA$2:$BB$50, 2, FALSE), "")</f>
        <v/>
      </c>
      <c r="AI923" s="620" t="str">
        <f t="shared" si="1"/>
        <v/>
      </c>
      <c r="AJ923" s="621" t="str">
        <f t="shared" si="2"/>
        <v/>
      </c>
      <c r="AK923" s="622"/>
      <c r="AL923" s="622"/>
      <c r="AM923" s="514"/>
      <c r="AN923" s="514"/>
      <c r="AO923" s="514"/>
      <c r="AP923" s="514"/>
      <c r="AQ923" s="514"/>
      <c r="AR923" s="514"/>
      <c r="AS923" s="514"/>
      <c r="AT923" s="514"/>
      <c r="AU923" s="2"/>
      <c r="AV923" s="2"/>
      <c r="AW923" s="2"/>
      <c r="AX923" s="2"/>
      <c r="AY923" s="2"/>
      <c r="AZ923" s="2"/>
    </row>
    <row r="924" ht="30.0" customHeight="1">
      <c r="A924" s="645">
        <v>911.0</v>
      </c>
      <c r="B924" s="646" t="str">
        <f>IF('基本情報入力シート'!C949="","",'基本情報入力シート'!C949)</f>
        <v/>
      </c>
      <c r="C924" s="40"/>
      <c r="D924" s="40"/>
      <c r="E924" s="40"/>
      <c r="F924" s="40"/>
      <c r="G924" s="40"/>
      <c r="H924" s="40"/>
      <c r="I924" s="56"/>
      <c r="J924" s="647" t="str">
        <f>IF('基本情報入力シート'!M949="","",'基本情報入力シート'!M949)</f>
        <v/>
      </c>
      <c r="K924" s="647" t="str">
        <f>IF('基本情報入力シート'!R949="","",'基本情報入力シート'!R949)</f>
        <v/>
      </c>
      <c r="L924" s="647" t="str">
        <f>IF('基本情報入力シート'!W949="","",'基本情報入力シート'!W949)</f>
        <v/>
      </c>
      <c r="M924" s="647" t="str">
        <f>IF('基本情報入力シート'!X949="","",'基本情報入力シート'!X949)</f>
        <v/>
      </c>
      <c r="N924" s="648" t="str">
        <f>IF('基本情報入力シート'!Y949="","",'基本情報入力シート'!Y949)</f>
        <v/>
      </c>
      <c r="O924" s="649"/>
      <c r="P924" s="650"/>
      <c r="Q924" s="651"/>
      <c r="R924" s="56"/>
      <c r="S924" s="652" t="str">
        <f>IFERROR(ROUNDDOWN(Q924*VLOOKUP(N924,'【参考】数式用'!$AR$2:$AW$50,MATCH(P924,'【参考】数式用'!$AT$4:$AW$4)+2,FALSE)*0.5, 0), "")</f>
        <v/>
      </c>
      <c r="T924" s="653"/>
      <c r="U924" s="654" t="str">
        <f>IFERROR(IF(AG924&lt;&gt;"",Q924*VLOOKUP(N924,'【参考】数式用'!$AG$2:$AL$50,MATCH(P924,'【参考】数式用'!$AI$4:$AL$4,0)+2,0), ""), "")</f>
        <v/>
      </c>
      <c r="V924" s="655"/>
      <c r="W924" s="656"/>
      <c r="X924" s="41"/>
      <c r="Y924" s="657"/>
      <c r="Z924" s="658"/>
      <c r="AA924" s="654" t="str">
        <f>IFERROR(IF(Y924="ー", "", ROUNDDOWN(Z924*VLOOKUP(N924,'【参考】数式用'!$AR$2:$AW$50,MATCH(Y924,'【参考】数式用'!$AT$4:$AW$4)+2,FALSE)*0.5, 0)), "")</f>
        <v/>
      </c>
      <c r="AB924" s="659"/>
      <c r="AC924" s="651" t="str">
        <f>IFERROR(IF(AG924&lt;&gt;"",Z924*VLOOKUP(N924,'【参考】数式用'!$AG$2:$AL$50,MATCH(Y924,'【参考】数式用'!$AI$4:$AL$4,0)+2,0), ""), "")</f>
        <v/>
      </c>
      <c r="AD924" s="56"/>
      <c r="AE924" s="660"/>
      <c r="AF924" s="661"/>
      <c r="AG924" s="618" t="str">
        <f>IFERROR(VLOOKUP(O924, '【参考】数式用'!$AY$5:$AY$13, 1, FALSE), "")</f>
        <v/>
      </c>
      <c r="AH924" s="619" t="str">
        <f>IFERROR(VLOOKUP(N924, '【参考】数式用'!$BA$2:$BB$50, 2, FALSE), "")</f>
        <v/>
      </c>
      <c r="AI924" s="620" t="str">
        <f t="shared" si="1"/>
        <v/>
      </c>
      <c r="AJ924" s="621" t="str">
        <f t="shared" si="2"/>
        <v/>
      </c>
      <c r="AK924" s="622"/>
      <c r="AL924" s="622"/>
      <c r="AM924" s="514"/>
      <c r="AN924" s="514"/>
      <c r="AO924" s="514"/>
      <c r="AP924" s="514"/>
      <c r="AQ924" s="514"/>
      <c r="AR924" s="514"/>
      <c r="AS924" s="514"/>
      <c r="AT924" s="514"/>
      <c r="AU924" s="2"/>
      <c r="AV924" s="2"/>
      <c r="AW924" s="2"/>
      <c r="AX924" s="2"/>
      <c r="AY924" s="2"/>
      <c r="AZ924" s="2"/>
    </row>
    <row r="925" ht="30.0" customHeight="1">
      <c r="A925" s="645">
        <v>912.0</v>
      </c>
      <c r="B925" s="646" t="str">
        <f>IF('基本情報入力シート'!C950="","",'基本情報入力シート'!C950)</f>
        <v/>
      </c>
      <c r="C925" s="40"/>
      <c r="D925" s="40"/>
      <c r="E925" s="40"/>
      <c r="F925" s="40"/>
      <c r="G925" s="40"/>
      <c r="H925" s="40"/>
      <c r="I925" s="56"/>
      <c r="J925" s="647" t="str">
        <f>IF('基本情報入力シート'!M950="","",'基本情報入力シート'!M950)</f>
        <v/>
      </c>
      <c r="K925" s="647" t="str">
        <f>IF('基本情報入力シート'!R950="","",'基本情報入力シート'!R950)</f>
        <v/>
      </c>
      <c r="L925" s="647" t="str">
        <f>IF('基本情報入力シート'!W950="","",'基本情報入力シート'!W950)</f>
        <v/>
      </c>
      <c r="M925" s="647" t="str">
        <f>IF('基本情報入力シート'!X950="","",'基本情報入力シート'!X950)</f>
        <v/>
      </c>
      <c r="N925" s="648" t="str">
        <f>IF('基本情報入力シート'!Y950="","",'基本情報入力シート'!Y950)</f>
        <v/>
      </c>
      <c r="O925" s="649"/>
      <c r="P925" s="650"/>
      <c r="Q925" s="651"/>
      <c r="R925" s="56"/>
      <c r="S925" s="652" t="str">
        <f>IFERROR(ROUNDDOWN(Q925*VLOOKUP(N925,'【参考】数式用'!$AR$2:$AW$50,MATCH(P925,'【参考】数式用'!$AT$4:$AW$4)+2,FALSE)*0.5, 0), "")</f>
        <v/>
      </c>
      <c r="T925" s="653"/>
      <c r="U925" s="654" t="str">
        <f>IFERROR(IF(AG925&lt;&gt;"",Q925*VLOOKUP(N925,'【参考】数式用'!$AG$2:$AL$50,MATCH(P925,'【参考】数式用'!$AI$4:$AL$4,0)+2,0), ""), "")</f>
        <v/>
      </c>
      <c r="V925" s="655"/>
      <c r="W925" s="656"/>
      <c r="X925" s="41"/>
      <c r="Y925" s="657"/>
      <c r="Z925" s="658"/>
      <c r="AA925" s="654" t="str">
        <f>IFERROR(IF(Y925="ー", "", ROUNDDOWN(Z925*VLOOKUP(N925,'【参考】数式用'!$AR$2:$AW$50,MATCH(Y925,'【参考】数式用'!$AT$4:$AW$4)+2,FALSE)*0.5, 0)), "")</f>
        <v/>
      </c>
      <c r="AB925" s="659"/>
      <c r="AC925" s="651" t="str">
        <f>IFERROR(IF(AG925&lt;&gt;"",Z925*VLOOKUP(N925,'【参考】数式用'!$AG$2:$AL$50,MATCH(Y925,'【参考】数式用'!$AI$4:$AL$4,0)+2,0), ""), "")</f>
        <v/>
      </c>
      <c r="AD925" s="56"/>
      <c r="AE925" s="660"/>
      <c r="AF925" s="661"/>
      <c r="AG925" s="618" t="str">
        <f>IFERROR(VLOOKUP(O925, '【参考】数式用'!$AY$5:$AY$13, 1, FALSE), "")</f>
        <v/>
      </c>
      <c r="AH925" s="619" t="str">
        <f>IFERROR(VLOOKUP(N925, '【参考】数式用'!$BA$2:$BB$50, 2, FALSE), "")</f>
        <v/>
      </c>
      <c r="AI925" s="620" t="str">
        <f t="shared" si="1"/>
        <v/>
      </c>
      <c r="AJ925" s="621" t="str">
        <f t="shared" si="2"/>
        <v/>
      </c>
      <c r="AK925" s="622"/>
      <c r="AL925" s="622"/>
      <c r="AM925" s="514"/>
      <c r="AN925" s="514"/>
      <c r="AO925" s="514"/>
      <c r="AP925" s="514"/>
      <c r="AQ925" s="514"/>
      <c r="AR925" s="514"/>
      <c r="AS925" s="514"/>
      <c r="AT925" s="514"/>
      <c r="AU925" s="2"/>
      <c r="AV925" s="2"/>
      <c r="AW925" s="2"/>
      <c r="AX925" s="2"/>
      <c r="AY925" s="2"/>
      <c r="AZ925" s="2"/>
    </row>
    <row r="926" ht="30.0" customHeight="1">
      <c r="A926" s="645">
        <v>913.0</v>
      </c>
      <c r="B926" s="646" t="str">
        <f>IF('基本情報入力シート'!C951="","",'基本情報入力シート'!C951)</f>
        <v/>
      </c>
      <c r="C926" s="40"/>
      <c r="D926" s="40"/>
      <c r="E926" s="40"/>
      <c r="F926" s="40"/>
      <c r="G926" s="40"/>
      <c r="H926" s="40"/>
      <c r="I926" s="56"/>
      <c r="J926" s="647" t="str">
        <f>IF('基本情報入力シート'!M951="","",'基本情報入力シート'!M951)</f>
        <v/>
      </c>
      <c r="K926" s="647" t="str">
        <f>IF('基本情報入力シート'!R951="","",'基本情報入力シート'!R951)</f>
        <v/>
      </c>
      <c r="L926" s="647" t="str">
        <f>IF('基本情報入力シート'!W951="","",'基本情報入力シート'!W951)</f>
        <v/>
      </c>
      <c r="M926" s="647" t="str">
        <f>IF('基本情報入力シート'!X951="","",'基本情報入力シート'!X951)</f>
        <v/>
      </c>
      <c r="N926" s="648" t="str">
        <f>IF('基本情報入力シート'!Y951="","",'基本情報入力シート'!Y951)</f>
        <v/>
      </c>
      <c r="O926" s="649"/>
      <c r="P926" s="650"/>
      <c r="Q926" s="651"/>
      <c r="R926" s="56"/>
      <c r="S926" s="652" t="str">
        <f>IFERROR(ROUNDDOWN(Q926*VLOOKUP(N926,'【参考】数式用'!$AR$2:$AW$50,MATCH(P926,'【参考】数式用'!$AT$4:$AW$4)+2,FALSE)*0.5, 0), "")</f>
        <v/>
      </c>
      <c r="T926" s="653"/>
      <c r="U926" s="654" t="str">
        <f>IFERROR(IF(AG926&lt;&gt;"",Q926*VLOOKUP(N926,'【参考】数式用'!$AG$2:$AL$50,MATCH(P926,'【参考】数式用'!$AI$4:$AL$4,0)+2,0), ""), "")</f>
        <v/>
      </c>
      <c r="V926" s="655"/>
      <c r="W926" s="656"/>
      <c r="X926" s="41"/>
      <c r="Y926" s="657"/>
      <c r="Z926" s="658"/>
      <c r="AA926" s="654" t="str">
        <f>IFERROR(IF(Y926="ー", "", ROUNDDOWN(Z926*VLOOKUP(N926,'【参考】数式用'!$AR$2:$AW$50,MATCH(Y926,'【参考】数式用'!$AT$4:$AW$4)+2,FALSE)*0.5, 0)), "")</f>
        <v/>
      </c>
      <c r="AB926" s="659"/>
      <c r="AC926" s="651" t="str">
        <f>IFERROR(IF(AG926&lt;&gt;"",Z926*VLOOKUP(N926,'【参考】数式用'!$AG$2:$AL$50,MATCH(Y926,'【参考】数式用'!$AI$4:$AL$4,0)+2,0), ""), "")</f>
        <v/>
      </c>
      <c r="AD926" s="56"/>
      <c r="AE926" s="660"/>
      <c r="AF926" s="661"/>
      <c r="AG926" s="618" t="str">
        <f>IFERROR(VLOOKUP(O926, '【参考】数式用'!$AY$5:$AY$13, 1, FALSE), "")</f>
        <v/>
      </c>
      <c r="AH926" s="619" t="str">
        <f>IFERROR(VLOOKUP(N926, '【参考】数式用'!$BA$2:$BB$50, 2, FALSE), "")</f>
        <v/>
      </c>
      <c r="AI926" s="620" t="str">
        <f t="shared" si="1"/>
        <v/>
      </c>
      <c r="AJ926" s="621" t="str">
        <f t="shared" si="2"/>
        <v/>
      </c>
      <c r="AK926" s="622"/>
      <c r="AL926" s="622"/>
      <c r="AM926" s="514"/>
      <c r="AN926" s="514"/>
      <c r="AO926" s="514"/>
      <c r="AP926" s="514"/>
      <c r="AQ926" s="514"/>
      <c r="AR926" s="514"/>
      <c r="AS926" s="514"/>
      <c r="AT926" s="514"/>
      <c r="AU926" s="2"/>
      <c r="AV926" s="2"/>
      <c r="AW926" s="2"/>
      <c r="AX926" s="2"/>
      <c r="AY926" s="2"/>
      <c r="AZ926" s="2"/>
    </row>
    <row r="927" ht="30.0" customHeight="1">
      <c r="A927" s="645">
        <v>914.0</v>
      </c>
      <c r="B927" s="646" t="str">
        <f>IF('基本情報入力シート'!C952="","",'基本情報入力シート'!C952)</f>
        <v/>
      </c>
      <c r="C927" s="40"/>
      <c r="D927" s="40"/>
      <c r="E927" s="40"/>
      <c r="F927" s="40"/>
      <c r="G927" s="40"/>
      <c r="H927" s="40"/>
      <c r="I927" s="56"/>
      <c r="J927" s="647" t="str">
        <f>IF('基本情報入力シート'!M952="","",'基本情報入力シート'!M952)</f>
        <v/>
      </c>
      <c r="K927" s="647" t="str">
        <f>IF('基本情報入力シート'!R952="","",'基本情報入力シート'!R952)</f>
        <v/>
      </c>
      <c r="L927" s="647" t="str">
        <f>IF('基本情報入力シート'!W952="","",'基本情報入力シート'!W952)</f>
        <v/>
      </c>
      <c r="M927" s="647" t="str">
        <f>IF('基本情報入力シート'!X952="","",'基本情報入力シート'!X952)</f>
        <v/>
      </c>
      <c r="N927" s="648" t="str">
        <f>IF('基本情報入力シート'!Y952="","",'基本情報入力シート'!Y952)</f>
        <v/>
      </c>
      <c r="O927" s="649"/>
      <c r="P927" s="650"/>
      <c r="Q927" s="651"/>
      <c r="R927" s="56"/>
      <c r="S927" s="652" t="str">
        <f>IFERROR(ROUNDDOWN(Q927*VLOOKUP(N927,'【参考】数式用'!$AR$2:$AW$50,MATCH(P927,'【参考】数式用'!$AT$4:$AW$4)+2,FALSE)*0.5, 0), "")</f>
        <v/>
      </c>
      <c r="T927" s="653"/>
      <c r="U927" s="654" t="str">
        <f>IFERROR(IF(AG927&lt;&gt;"",Q927*VLOOKUP(N927,'【参考】数式用'!$AG$2:$AL$50,MATCH(P927,'【参考】数式用'!$AI$4:$AL$4,0)+2,0), ""), "")</f>
        <v/>
      </c>
      <c r="V927" s="655"/>
      <c r="W927" s="656"/>
      <c r="X927" s="41"/>
      <c r="Y927" s="657"/>
      <c r="Z927" s="658"/>
      <c r="AA927" s="654" t="str">
        <f>IFERROR(IF(Y927="ー", "", ROUNDDOWN(Z927*VLOOKUP(N927,'【参考】数式用'!$AR$2:$AW$50,MATCH(Y927,'【参考】数式用'!$AT$4:$AW$4)+2,FALSE)*0.5, 0)), "")</f>
        <v/>
      </c>
      <c r="AB927" s="659"/>
      <c r="AC927" s="651" t="str">
        <f>IFERROR(IF(AG927&lt;&gt;"",Z927*VLOOKUP(N927,'【参考】数式用'!$AG$2:$AL$50,MATCH(Y927,'【参考】数式用'!$AI$4:$AL$4,0)+2,0), ""), "")</f>
        <v/>
      </c>
      <c r="AD927" s="56"/>
      <c r="AE927" s="660"/>
      <c r="AF927" s="661"/>
      <c r="AG927" s="618" t="str">
        <f>IFERROR(VLOOKUP(O927, '【参考】数式用'!$AY$5:$AY$13, 1, FALSE), "")</f>
        <v/>
      </c>
      <c r="AH927" s="619" t="str">
        <f>IFERROR(VLOOKUP(N927, '【参考】数式用'!$BA$2:$BB$50, 2, FALSE), "")</f>
        <v/>
      </c>
      <c r="AI927" s="620" t="str">
        <f t="shared" si="1"/>
        <v/>
      </c>
      <c r="AJ927" s="621" t="str">
        <f t="shared" si="2"/>
        <v/>
      </c>
      <c r="AK927" s="622"/>
      <c r="AL927" s="622"/>
      <c r="AM927" s="514"/>
      <c r="AN927" s="514"/>
      <c r="AO927" s="514"/>
      <c r="AP927" s="514"/>
      <c r="AQ927" s="514"/>
      <c r="AR927" s="514"/>
      <c r="AS927" s="514"/>
      <c r="AT927" s="514"/>
      <c r="AU927" s="2"/>
      <c r="AV927" s="2"/>
      <c r="AW927" s="2"/>
      <c r="AX927" s="2"/>
      <c r="AY927" s="2"/>
      <c r="AZ927" s="2"/>
    </row>
    <row r="928" ht="30.0" customHeight="1">
      <c r="A928" s="645">
        <v>915.0</v>
      </c>
      <c r="B928" s="646" t="str">
        <f>IF('基本情報入力シート'!C953="","",'基本情報入力シート'!C953)</f>
        <v/>
      </c>
      <c r="C928" s="40"/>
      <c r="D928" s="40"/>
      <c r="E928" s="40"/>
      <c r="F928" s="40"/>
      <c r="G928" s="40"/>
      <c r="H928" s="40"/>
      <c r="I928" s="56"/>
      <c r="J928" s="647" t="str">
        <f>IF('基本情報入力シート'!M953="","",'基本情報入力シート'!M953)</f>
        <v/>
      </c>
      <c r="K928" s="647" t="str">
        <f>IF('基本情報入力シート'!R953="","",'基本情報入力シート'!R953)</f>
        <v/>
      </c>
      <c r="L928" s="647" t="str">
        <f>IF('基本情報入力シート'!W953="","",'基本情報入力シート'!W953)</f>
        <v/>
      </c>
      <c r="M928" s="647" t="str">
        <f>IF('基本情報入力シート'!X953="","",'基本情報入力シート'!X953)</f>
        <v/>
      </c>
      <c r="N928" s="648" t="str">
        <f>IF('基本情報入力シート'!Y953="","",'基本情報入力シート'!Y953)</f>
        <v/>
      </c>
      <c r="O928" s="649"/>
      <c r="P928" s="650"/>
      <c r="Q928" s="651"/>
      <c r="R928" s="56"/>
      <c r="S928" s="652" t="str">
        <f>IFERROR(ROUNDDOWN(Q928*VLOOKUP(N928,'【参考】数式用'!$AR$2:$AW$50,MATCH(P928,'【参考】数式用'!$AT$4:$AW$4)+2,FALSE)*0.5, 0), "")</f>
        <v/>
      </c>
      <c r="T928" s="653"/>
      <c r="U928" s="654" t="str">
        <f>IFERROR(IF(AG928&lt;&gt;"",Q928*VLOOKUP(N928,'【参考】数式用'!$AG$2:$AL$50,MATCH(P928,'【参考】数式用'!$AI$4:$AL$4,0)+2,0), ""), "")</f>
        <v/>
      </c>
      <c r="V928" s="655"/>
      <c r="W928" s="656"/>
      <c r="X928" s="41"/>
      <c r="Y928" s="657"/>
      <c r="Z928" s="658"/>
      <c r="AA928" s="654" t="str">
        <f>IFERROR(IF(Y928="ー", "", ROUNDDOWN(Z928*VLOOKUP(N928,'【参考】数式用'!$AR$2:$AW$50,MATCH(Y928,'【参考】数式用'!$AT$4:$AW$4)+2,FALSE)*0.5, 0)), "")</f>
        <v/>
      </c>
      <c r="AB928" s="659"/>
      <c r="AC928" s="651" t="str">
        <f>IFERROR(IF(AG928&lt;&gt;"",Z928*VLOOKUP(N928,'【参考】数式用'!$AG$2:$AL$50,MATCH(Y928,'【参考】数式用'!$AI$4:$AL$4,0)+2,0), ""), "")</f>
        <v/>
      </c>
      <c r="AD928" s="56"/>
      <c r="AE928" s="660"/>
      <c r="AF928" s="661"/>
      <c r="AG928" s="618" t="str">
        <f>IFERROR(VLOOKUP(O928, '【参考】数式用'!$AY$5:$AY$13, 1, FALSE), "")</f>
        <v/>
      </c>
      <c r="AH928" s="619" t="str">
        <f>IFERROR(VLOOKUP(N928, '【参考】数式用'!$BA$2:$BB$50, 2, FALSE), "")</f>
        <v/>
      </c>
      <c r="AI928" s="620" t="str">
        <f t="shared" si="1"/>
        <v/>
      </c>
      <c r="AJ928" s="621" t="str">
        <f t="shared" si="2"/>
        <v/>
      </c>
      <c r="AK928" s="622"/>
      <c r="AL928" s="622"/>
      <c r="AM928" s="514"/>
      <c r="AN928" s="514"/>
      <c r="AO928" s="514"/>
      <c r="AP928" s="514"/>
      <c r="AQ928" s="514"/>
      <c r="AR928" s="514"/>
      <c r="AS928" s="514"/>
      <c r="AT928" s="514"/>
      <c r="AU928" s="2"/>
      <c r="AV928" s="2"/>
      <c r="AW928" s="2"/>
      <c r="AX928" s="2"/>
      <c r="AY928" s="2"/>
      <c r="AZ928" s="2"/>
    </row>
    <row r="929" ht="30.0" customHeight="1">
      <c r="A929" s="645">
        <v>916.0</v>
      </c>
      <c r="B929" s="646" t="str">
        <f>IF('基本情報入力シート'!C954="","",'基本情報入力シート'!C954)</f>
        <v/>
      </c>
      <c r="C929" s="40"/>
      <c r="D929" s="40"/>
      <c r="E929" s="40"/>
      <c r="F929" s="40"/>
      <c r="G929" s="40"/>
      <c r="H929" s="40"/>
      <c r="I929" s="56"/>
      <c r="J929" s="647" t="str">
        <f>IF('基本情報入力シート'!M954="","",'基本情報入力シート'!M954)</f>
        <v/>
      </c>
      <c r="K929" s="647" t="str">
        <f>IF('基本情報入力シート'!R954="","",'基本情報入力シート'!R954)</f>
        <v/>
      </c>
      <c r="L929" s="647" t="str">
        <f>IF('基本情報入力シート'!W954="","",'基本情報入力シート'!W954)</f>
        <v/>
      </c>
      <c r="M929" s="647" t="str">
        <f>IF('基本情報入力シート'!X954="","",'基本情報入力シート'!X954)</f>
        <v/>
      </c>
      <c r="N929" s="648" t="str">
        <f>IF('基本情報入力シート'!Y954="","",'基本情報入力シート'!Y954)</f>
        <v/>
      </c>
      <c r="O929" s="649"/>
      <c r="P929" s="650"/>
      <c r="Q929" s="651"/>
      <c r="R929" s="56"/>
      <c r="S929" s="652" t="str">
        <f>IFERROR(ROUNDDOWN(Q929*VLOOKUP(N929,'【参考】数式用'!$AR$2:$AW$50,MATCH(P929,'【参考】数式用'!$AT$4:$AW$4)+2,FALSE)*0.5, 0), "")</f>
        <v/>
      </c>
      <c r="T929" s="653"/>
      <c r="U929" s="654" t="str">
        <f>IFERROR(IF(AG929&lt;&gt;"",Q929*VLOOKUP(N929,'【参考】数式用'!$AG$2:$AL$50,MATCH(P929,'【参考】数式用'!$AI$4:$AL$4,0)+2,0), ""), "")</f>
        <v/>
      </c>
      <c r="V929" s="655"/>
      <c r="W929" s="656"/>
      <c r="X929" s="41"/>
      <c r="Y929" s="657"/>
      <c r="Z929" s="658"/>
      <c r="AA929" s="654" t="str">
        <f>IFERROR(IF(Y929="ー", "", ROUNDDOWN(Z929*VLOOKUP(N929,'【参考】数式用'!$AR$2:$AW$50,MATCH(Y929,'【参考】数式用'!$AT$4:$AW$4)+2,FALSE)*0.5, 0)), "")</f>
        <v/>
      </c>
      <c r="AB929" s="659"/>
      <c r="AC929" s="651" t="str">
        <f>IFERROR(IF(AG929&lt;&gt;"",Z929*VLOOKUP(N929,'【参考】数式用'!$AG$2:$AL$50,MATCH(Y929,'【参考】数式用'!$AI$4:$AL$4,0)+2,0), ""), "")</f>
        <v/>
      </c>
      <c r="AD929" s="56"/>
      <c r="AE929" s="660"/>
      <c r="AF929" s="661"/>
      <c r="AG929" s="618" t="str">
        <f>IFERROR(VLOOKUP(O929, '【参考】数式用'!$AY$5:$AY$13, 1, FALSE), "")</f>
        <v/>
      </c>
      <c r="AH929" s="619" t="str">
        <f>IFERROR(VLOOKUP(N929, '【参考】数式用'!$BA$2:$BB$50, 2, FALSE), "")</f>
        <v/>
      </c>
      <c r="AI929" s="620" t="str">
        <f t="shared" si="1"/>
        <v/>
      </c>
      <c r="AJ929" s="621" t="str">
        <f t="shared" si="2"/>
        <v/>
      </c>
      <c r="AK929" s="622"/>
      <c r="AL929" s="622"/>
      <c r="AM929" s="514"/>
      <c r="AN929" s="514"/>
      <c r="AO929" s="514"/>
      <c r="AP929" s="514"/>
      <c r="AQ929" s="514"/>
      <c r="AR929" s="514"/>
      <c r="AS929" s="514"/>
      <c r="AT929" s="514"/>
      <c r="AU929" s="2"/>
      <c r="AV929" s="2"/>
      <c r="AW929" s="2"/>
      <c r="AX929" s="2"/>
      <c r="AY929" s="2"/>
      <c r="AZ929" s="2"/>
    </row>
    <row r="930" ht="30.0" customHeight="1">
      <c r="A930" s="645">
        <v>917.0</v>
      </c>
      <c r="B930" s="646" t="str">
        <f>IF('基本情報入力シート'!C955="","",'基本情報入力シート'!C955)</f>
        <v/>
      </c>
      <c r="C930" s="40"/>
      <c r="D930" s="40"/>
      <c r="E930" s="40"/>
      <c r="F930" s="40"/>
      <c r="G930" s="40"/>
      <c r="H930" s="40"/>
      <c r="I930" s="56"/>
      <c r="J930" s="647" t="str">
        <f>IF('基本情報入力シート'!M955="","",'基本情報入力シート'!M955)</f>
        <v/>
      </c>
      <c r="K930" s="647" t="str">
        <f>IF('基本情報入力シート'!R955="","",'基本情報入力シート'!R955)</f>
        <v/>
      </c>
      <c r="L930" s="647" t="str">
        <f>IF('基本情報入力シート'!W955="","",'基本情報入力シート'!W955)</f>
        <v/>
      </c>
      <c r="M930" s="647" t="str">
        <f>IF('基本情報入力シート'!X955="","",'基本情報入力シート'!X955)</f>
        <v/>
      </c>
      <c r="N930" s="648" t="str">
        <f>IF('基本情報入力シート'!Y955="","",'基本情報入力シート'!Y955)</f>
        <v/>
      </c>
      <c r="O930" s="649"/>
      <c r="P930" s="650"/>
      <c r="Q930" s="651"/>
      <c r="R930" s="56"/>
      <c r="S930" s="652" t="str">
        <f>IFERROR(ROUNDDOWN(Q930*VLOOKUP(N930,'【参考】数式用'!$AR$2:$AW$50,MATCH(P930,'【参考】数式用'!$AT$4:$AW$4)+2,FALSE)*0.5, 0), "")</f>
        <v/>
      </c>
      <c r="T930" s="653"/>
      <c r="U930" s="654" t="str">
        <f>IFERROR(IF(AG930&lt;&gt;"",Q930*VLOOKUP(N930,'【参考】数式用'!$AG$2:$AL$50,MATCH(P930,'【参考】数式用'!$AI$4:$AL$4,0)+2,0), ""), "")</f>
        <v/>
      </c>
      <c r="V930" s="655"/>
      <c r="W930" s="656"/>
      <c r="X930" s="41"/>
      <c r="Y930" s="657"/>
      <c r="Z930" s="658"/>
      <c r="AA930" s="654" t="str">
        <f>IFERROR(IF(Y930="ー", "", ROUNDDOWN(Z930*VLOOKUP(N930,'【参考】数式用'!$AR$2:$AW$50,MATCH(Y930,'【参考】数式用'!$AT$4:$AW$4)+2,FALSE)*0.5, 0)), "")</f>
        <v/>
      </c>
      <c r="AB930" s="659"/>
      <c r="AC930" s="651" t="str">
        <f>IFERROR(IF(AG930&lt;&gt;"",Z930*VLOOKUP(N930,'【参考】数式用'!$AG$2:$AL$50,MATCH(Y930,'【参考】数式用'!$AI$4:$AL$4,0)+2,0), ""), "")</f>
        <v/>
      </c>
      <c r="AD930" s="56"/>
      <c r="AE930" s="660"/>
      <c r="AF930" s="661"/>
      <c r="AG930" s="618" t="str">
        <f>IFERROR(VLOOKUP(O930, '【参考】数式用'!$AY$5:$AY$13, 1, FALSE), "")</f>
        <v/>
      </c>
      <c r="AH930" s="619" t="str">
        <f>IFERROR(VLOOKUP(N930, '【参考】数式用'!$BA$2:$BB$50, 2, FALSE), "")</f>
        <v/>
      </c>
      <c r="AI930" s="620" t="str">
        <f t="shared" si="1"/>
        <v/>
      </c>
      <c r="AJ930" s="621" t="str">
        <f t="shared" si="2"/>
        <v/>
      </c>
      <c r="AK930" s="622"/>
      <c r="AL930" s="622"/>
      <c r="AM930" s="514"/>
      <c r="AN930" s="514"/>
      <c r="AO930" s="514"/>
      <c r="AP930" s="514"/>
      <c r="AQ930" s="514"/>
      <c r="AR930" s="514"/>
      <c r="AS930" s="514"/>
      <c r="AT930" s="514"/>
      <c r="AU930" s="2"/>
      <c r="AV930" s="2"/>
      <c r="AW930" s="2"/>
      <c r="AX930" s="2"/>
      <c r="AY930" s="2"/>
      <c r="AZ930" s="2"/>
    </row>
    <row r="931" ht="30.0" customHeight="1">
      <c r="A931" s="645">
        <v>918.0</v>
      </c>
      <c r="B931" s="646" t="str">
        <f>IF('基本情報入力シート'!C956="","",'基本情報入力シート'!C956)</f>
        <v/>
      </c>
      <c r="C931" s="40"/>
      <c r="D931" s="40"/>
      <c r="E931" s="40"/>
      <c r="F931" s="40"/>
      <c r="G931" s="40"/>
      <c r="H931" s="40"/>
      <c r="I931" s="56"/>
      <c r="J931" s="647" t="str">
        <f>IF('基本情報入力シート'!M956="","",'基本情報入力シート'!M956)</f>
        <v/>
      </c>
      <c r="K931" s="647" t="str">
        <f>IF('基本情報入力シート'!R956="","",'基本情報入力シート'!R956)</f>
        <v/>
      </c>
      <c r="L931" s="647" t="str">
        <f>IF('基本情報入力シート'!W956="","",'基本情報入力シート'!W956)</f>
        <v/>
      </c>
      <c r="M931" s="647" t="str">
        <f>IF('基本情報入力シート'!X956="","",'基本情報入力シート'!X956)</f>
        <v/>
      </c>
      <c r="N931" s="648" t="str">
        <f>IF('基本情報入力シート'!Y956="","",'基本情報入力シート'!Y956)</f>
        <v/>
      </c>
      <c r="O931" s="649"/>
      <c r="P931" s="650"/>
      <c r="Q931" s="651"/>
      <c r="R931" s="56"/>
      <c r="S931" s="652" t="str">
        <f>IFERROR(ROUNDDOWN(Q931*VLOOKUP(N931,'【参考】数式用'!$AR$2:$AW$50,MATCH(P931,'【参考】数式用'!$AT$4:$AW$4)+2,FALSE)*0.5, 0), "")</f>
        <v/>
      </c>
      <c r="T931" s="653"/>
      <c r="U931" s="654" t="str">
        <f>IFERROR(IF(AG931&lt;&gt;"",Q931*VLOOKUP(N931,'【参考】数式用'!$AG$2:$AL$50,MATCH(P931,'【参考】数式用'!$AI$4:$AL$4,0)+2,0), ""), "")</f>
        <v/>
      </c>
      <c r="V931" s="655"/>
      <c r="W931" s="656"/>
      <c r="X931" s="41"/>
      <c r="Y931" s="657"/>
      <c r="Z931" s="658"/>
      <c r="AA931" s="654" t="str">
        <f>IFERROR(IF(Y931="ー", "", ROUNDDOWN(Z931*VLOOKUP(N931,'【参考】数式用'!$AR$2:$AW$50,MATCH(Y931,'【参考】数式用'!$AT$4:$AW$4)+2,FALSE)*0.5, 0)), "")</f>
        <v/>
      </c>
      <c r="AB931" s="659"/>
      <c r="AC931" s="651" t="str">
        <f>IFERROR(IF(AG931&lt;&gt;"",Z931*VLOOKUP(N931,'【参考】数式用'!$AG$2:$AL$50,MATCH(Y931,'【参考】数式用'!$AI$4:$AL$4,0)+2,0), ""), "")</f>
        <v/>
      </c>
      <c r="AD931" s="56"/>
      <c r="AE931" s="660"/>
      <c r="AF931" s="661"/>
      <c r="AG931" s="618" t="str">
        <f>IFERROR(VLOOKUP(O931, '【参考】数式用'!$AY$5:$AY$13, 1, FALSE), "")</f>
        <v/>
      </c>
      <c r="AH931" s="619" t="str">
        <f>IFERROR(VLOOKUP(N931, '【参考】数式用'!$BA$2:$BB$50, 2, FALSE), "")</f>
        <v/>
      </c>
      <c r="AI931" s="620" t="str">
        <f t="shared" si="1"/>
        <v/>
      </c>
      <c r="AJ931" s="621" t="str">
        <f t="shared" si="2"/>
        <v/>
      </c>
      <c r="AK931" s="622"/>
      <c r="AL931" s="622"/>
      <c r="AM931" s="514"/>
      <c r="AN931" s="514"/>
      <c r="AO931" s="514"/>
      <c r="AP931" s="514"/>
      <c r="AQ931" s="514"/>
      <c r="AR931" s="514"/>
      <c r="AS931" s="514"/>
      <c r="AT931" s="514"/>
      <c r="AU931" s="2"/>
      <c r="AV931" s="2"/>
      <c r="AW931" s="2"/>
      <c r="AX931" s="2"/>
      <c r="AY931" s="2"/>
      <c r="AZ931" s="2"/>
    </row>
    <row r="932" ht="30.0" customHeight="1">
      <c r="A932" s="645">
        <v>919.0</v>
      </c>
      <c r="B932" s="646" t="str">
        <f>IF('基本情報入力シート'!C957="","",'基本情報入力シート'!C957)</f>
        <v/>
      </c>
      <c r="C932" s="40"/>
      <c r="D932" s="40"/>
      <c r="E932" s="40"/>
      <c r="F932" s="40"/>
      <c r="G932" s="40"/>
      <c r="H932" s="40"/>
      <c r="I932" s="56"/>
      <c r="J932" s="647" t="str">
        <f>IF('基本情報入力シート'!M957="","",'基本情報入力シート'!M957)</f>
        <v/>
      </c>
      <c r="K932" s="647" t="str">
        <f>IF('基本情報入力シート'!R957="","",'基本情報入力シート'!R957)</f>
        <v/>
      </c>
      <c r="L932" s="647" t="str">
        <f>IF('基本情報入力シート'!W957="","",'基本情報入力シート'!W957)</f>
        <v/>
      </c>
      <c r="M932" s="647" t="str">
        <f>IF('基本情報入力シート'!X957="","",'基本情報入力シート'!X957)</f>
        <v/>
      </c>
      <c r="N932" s="648" t="str">
        <f>IF('基本情報入力シート'!Y957="","",'基本情報入力シート'!Y957)</f>
        <v/>
      </c>
      <c r="O932" s="649"/>
      <c r="P932" s="650"/>
      <c r="Q932" s="651"/>
      <c r="R932" s="56"/>
      <c r="S932" s="652" t="str">
        <f>IFERROR(ROUNDDOWN(Q932*VLOOKUP(N932,'【参考】数式用'!$AR$2:$AW$50,MATCH(P932,'【参考】数式用'!$AT$4:$AW$4)+2,FALSE)*0.5, 0), "")</f>
        <v/>
      </c>
      <c r="T932" s="653"/>
      <c r="U932" s="654" t="str">
        <f>IFERROR(IF(AG932&lt;&gt;"",Q932*VLOOKUP(N932,'【参考】数式用'!$AG$2:$AL$50,MATCH(P932,'【参考】数式用'!$AI$4:$AL$4,0)+2,0), ""), "")</f>
        <v/>
      </c>
      <c r="V932" s="655"/>
      <c r="W932" s="656"/>
      <c r="X932" s="41"/>
      <c r="Y932" s="657"/>
      <c r="Z932" s="658"/>
      <c r="AA932" s="654" t="str">
        <f>IFERROR(IF(Y932="ー", "", ROUNDDOWN(Z932*VLOOKUP(N932,'【参考】数式用'!$AR$2:$AW$50,MATCH(Y932,'【参考】数式用'!$AT$4:$AW$4)+2,FALSE)*0.5, 0)), "")</f>
        <v/>
      </c>
      <c r="AB932" s="659"/>
      <c r="AC932" s="651" t="str">
        <f>IFERROR(IF(AG932&lt;&gt;"",Z932*VLOOKUP(N932,'【参考】数式用'!$AG$2:$AL$50,MATCH(Y932,'【参考】数式用'!$AI$4:$AL$4,0)+2,0), ""), "")</f>
        <v/>
      </c>
      <c r="AD932" s="56"/>
      <c r="AE932" s="660"/>
      <c r="AF932" s="661"/>
      <c r="AG932" s="618" t="str">
        <f>IFERROR(VLOOKUP(O932, '【参考】数式用'!$AY$5:$AY$13, 1, FALSE), "")</f>
        <v/>
      </c>
      <c r="AH932" s="619" t="str">
        <f>IFERROR(VLOOKUP(N932, '【参考】数式用'!$BA$2:$BB$50, 2, FALSE), "")</f>
        <v/>
      </c>
      <c r="AI932" s="620" t="str">
        <f t="shared" si="1"/>
        <v/>
      </c>
      <c r="AJ932" s="621" t="str">
        <f t="shared" si="2"/>
        <v/>
      </c>
      <c r="AK932" s="622"/>
      <c r="AL932" s="622"/>
      <c r="AM932" s="514"/>
      <c r="AN932" s="514"/>
      <c r="AO932" s="514"/>
      <c r="AP932" s="514"/>
      <c r="AQ932" s="514"/>
      <c r="AR932" s="514"/>
      <c r="AS932" s="514"/>
      <c r="AT932" s="514"/>
      <c r="AU932" s="2"/>
      <c r="AV932" s="2"/>
      <c r="AW932" s="2"/>
      <c r="AX932" s="2"/>
      <c r="AY932" s="2"/>
      <c r="AZ932" s="2"/>
    </row>
    <row r="933" ht="30.0" customHeight="1">
      <c r="A933" s="645">
        <v>920.0</v>
      </c>
      <c r="B933" s="646" t="str">
        <f>IF('基本情報入力シート'!C958="","",'基本情報入力シート'!C958)</f>
        <v/>
      </c>
      <c r="C933" s="40"/>
      <c r="D933" s="40"/>
      <c r="E933" s="40"/>
      <c r="F933" s="40"/>
      <c r="G933" s="40"/>
      <c r="H933" s="40"/>
      <c r="I933" s="56"/>
      <c r="J933" s="647" t="str">
        <f>IF('基本情報入力シート'!M958="","",'基本情報入力シート'!M958)</f>
        <v/>
      </c>
      <c r="K933" s="647" t="str">
        <f>IF('基本情報入力シート'!R958="","",'基本情報入力シート'!R958)</f>
        <v/>
      </c>
      <c r="L933" s="647" t="str">
        <f>IF('基本情報入力シート'!W958="","",'基本情報入力シート'!W958)</f>
        <v/>
      </c>
      <c r="M933" s="647" t="str">
        <f>IF('基本情報入力シート'!X958="","",'基本情報入力シート'!X958)</f>
        <v/>
      </c>
      <c r="N933" s="648" t="str">
        <f>IF('基本情報入力シート'!Y958="","",'基本情報入力シート'!Y958)</f>
        <v/>
      </c>
      <c r="O933" s="649"/>
      <c r="P933" s="650"/>
      <c r="Q933" s="651"/>
      <c r="R933" s="56"/>
      <c r="S933" s="652" t="str">
        <f>IFERROR(ROUNDDOWN(Q933*VLOOKUP(N933,'【参考】数式用'!$AR$2:$AW$50,MATCH(P933,'【参考】数式用'!$AT$4:$AW$4)+2,FALSE)*0.5, 0), "")</f>
        <v/>
      </c>
      <c r="T933" s="653"/>
      <c r="U933" s="654" t="str">
        <f>IFERROR(IF(AG933&lt;&gt;"",Q933*VLOOKUP(N933,'【参考】数式用'!$AG$2:$AL$50,MATCH(P933,'【参考】数式用'!$AI$4:$AL$4,0)+2,0), ""), "")</f>
        <v/>
      </c>
      <c r="V933" s="655"/>
      <c r="W933" s="656"/>
      <c r="X933" s="41"/>
      <c r="Y933" s="657"/>
      <c r="Z933" s="658"/>
      <c r="AA933" s="654" t="str">
        <f>IFERROR(IF(Y933="ー", "", ROUNDDOWN(Z933*VLOOKUP(N933,'【参考】数式用'!$AR$2:$AW$50,MATCH(Y933,'【参考】数式用'!$AT$4:$AW$4)+2,FALSE)*0.5, 0)), "")</f>
        <v/>
      </c>
      <c r="AB933" s="659"/>
      <c r="AC933" s="651" t="str">
        <f>IFERROR(IF(AG933&lt;&gt;"",Z933*VLOOKUP(N933,'【参考】数式用'!$AG$2:$AL$50,MATCH(Y933,'【参考】数式用'!$AI$4:$AL$4,0)+2,0), ""), "")</f>
        <v/>
      </c>
      <c r="AD933" s="56"/>
      <c r="AE933" s="660"/>
      <c r="AF933" s="661"/>
      <c r="AG933" s="618" t="str">
        <f>IFERROR(VLOOKUP(O933, '【参考】数式用'!$AY$5:$AY$13, 1, FALSE), "")</f>
        <v/>
      </c>
      <c r="AH933" s="619" t="str">
        <f>IFERROR(VLOOKUP(N933, '【参考】数式用'!$BA$2:$BB$50, 2, FALSE), "")</f>
        <v/>
      </c>
      <c r="AI933" s="620" t="str">
        <f t="shared" si="1"/>
        <v/>
      </c>
      <c r="AJ933" s="621" t="str">
        <f t="shared" si="2"/>
        <v/>
      </c>
      <c r="AK933" s="622"/>
      <c r="AL933" s="622"/>
      <c r="AM933" s="514"/>
      <c r="AN933" s="514"/>
      <c r="AO933" s="514"/>
      <c r="AP933" s="514"/>
      <c r="AQ933" s="514"/>
      <c r="AR933" s="514"/>
      <c r="AS933" s="514"/>
      <c r="AT933" s="514"/>
      <c r="AU933" s="2"/>
      <c r="AV933" s="2"/>
      <c r="AW933" s="2"/>
      <c r="AX933" s="2"/>
      <c r="AY933" s="2"/>
      <c r="AZ933" s="2"/>
    </row>
    <row r="934" ht="30.0" customHeight="1">
      <c r="A934" s="645">
        <v>921.0</v>
      </c>
      <c r="B934" s="646" t="str">
        <f>IF('基本情報入力シート'!C959="","",'基本情報入力シート'!C959)</f>
        <v/>
      </c>
      <c r="C934" s="40"/>
      <c r="D934" s="40"/>
      <c r="E934" s="40"/>
      <c r="F934" s="40"/>
      <c r="G934" s="40"/>
      <c r="H934" s="40"/>
      <c r="I934" s="56"/>
      <c r="J934" s="647" t="str">
        <f>IF('基本情報入力シート'!M959="","",'基本情報入力シート'!M959)</f>
        <v/>
      </c>
      <c r="K934" s="647" t="str">
        <f>IF('基本情報入力シート'!R959="","",'基本情報入力シート'!R959)</f>
        <v/>
      </c>
      <c r="L934" s="647" t="str">
        <f>IF('基本情報入力シート'!W959="","",'基本情報入力シート'!W959)</f>
        <v/>
      </c>
      <c r="M934" s="647" t="str">
        <f>IF('基本情報入力シート'!X959="","",'基本情報入力シート'!X959)</f>
        <v/>
      </c>
      <c r="N934" s="648" t="str">
        <f>IF('基本情報入力シート'!Y959="","",'基本情報入力シート'!Y959)</f>
        <v/>
      </c>
      <c r="O934" s="649"/>
      <c r="P934" s="650"/>
      <c r="Q934" s="651"/>
      <c r="R934" s="56"/>
      <c r="S934" s="652" t="str">
        <f>IFERROR(ROUNDDOWN(Q934*VLOOKUP(N934,'【参考】数式用'!$AR$2:$AW$50,MATCH(P934,'【参考】数式用'!$AT$4:$AW$4)+2,FALSE)*0.5, 0), "")</f>
        <v/>
      </c>
      <c r="T934" s="653"/>
      <c r="U934" s="654" t="str">
        <f>IFERROR(IF(AG934&lt;&gt;"",Q934*VLOOKUP(N934,'【参考】数式用'!$AG$2:$AL$50,MATCH(P934,'【参考】数式用'!$AI$4:$AL$4,0)+2,0), ""), "")</f>
        <v/>
      </c>
      <c r="V934" s="655"/>
      <c r="W934" s="656"/>
      <c r="X934" s="41"/>
      <c r="Y934" s="657"/>
      <c r="Z934" s="658"/>
      <c r="AA934" s="654" t="str">
        <f>IFERROR(IF(Y934="ー", "", ROUNDDOWN(Z934*VLOOKUP(N934,'【参考】数式用'!$AR$2:$AW$50,MATCH(Y934,'【参考】数式用'!$AT$4:$AW$4)+2,FALSE)*0.5, 0)), "")</f>
        <v/>
      </c>
      <c r="AB934" s="659"/>
      <c r="AC934" s="651" t="str">
        <f>IFERROR(IF(AG934&lt;&gt;"",Z934*VLOOKUP(N934,'【参考】数式用'!$AG$2:$AL$50,MATCH(Y934,'【参考】数式用'!$AI$4:$AL$4,0)+2,0), ""), "")</f>
        <v/>
      </c>
      <c r="AD934" s="56"/>
      <c r="AE934" s="660"/>
      <c r="AF934" s="661"/>
      <c r="AG934" s="618" t="str">
        <f>IFERROR(VLOOKUP(O934, '【参考】数式用'!$AY$5:$AY$13, 1, FALSE), "")</f>
        <v/>
      </c>
      <c r="AH934" s="619" t="str">
        <f>IFERROR(VLOOKUP(N934, '【参考】数式用'!$BA$2:$BB$50, 2, FALSE), "")</f>
        <v/>
      </c>
      <c r="AI934" s="620" t="str">
        <f t="shared" si="1"/>
        <v/>
      </c>
      <c r="AJ934" s="621" t="str">
        <f t="shared" si="2"/>
        <v/>
      </c>
      <c r="AK934" s="622"/>
      <c r="AL934" s="622"/>
      <c r="AM934" s="514"/>
      <c r="AN934" s="514"/>
      <c r="AO934" s="514"/>
      <c r="AP934" s="514"/>
      <c r="AQ934" s="514"/>
      <c r="AR934" s="514"/>
      <c r="AS934" s="514"/>
      <c r="AT934" s="514"/>
      <c r="AU934" s="2"/>
      <c r="AV934" s="2"/>
      <c r="AW934" s="2"/>
      <c r="AX934" s="2"/>
      <c r="AY934" s="2"/>
      <c r="AZ934" s="2"/>
    </row>
    <row r="935" ht="30.0" customHeight="1">
      <c r="A935" s="645">
        <v>922.0</v>
      </c>
      <c r="B935" s="646" t="str">
        <f>IF('基本情報入力シート'!C960="","",'基本情報入力シート'!C960)</f>
        <v/>
      </c>
      <c r="C935" s="40"/>
      <c r="D935" s="40"/>
      <c r="E935" s="40"/>
      <c r="F935" s="40"/>
      <c r="G935" s="40"/>
      <c r="H935" s="40"/>
      <c r="I935" s="56"/>
      <c r="J935" s="647" t="str">
        <f>IF('基本情報入力シート'!M960="","",'基本情報入力シート'!M960)</f>
        <v/>
      </c>
      <c r="K935" s="647" t="str">
        <f>IF('基本情報入力シート'!R960="","",'基本情報入力シート'!R960)</f>
        <v/>
      </c>
      <c r="L935" s="647" t="str">
        <f>IF('基本情報入力シート'!W960="","",'基本情報入力シート'!W960)</f>
        <v/>
      </c>
      <c r="M935" s="647" t="str">
        <f>IF('基本情報入力シート'!X960="","",'基本情報入力シート'!X960)</f>
        <v/>
      </c>
      <c r="N935" s="648" t="str">
        <f>IF('基本情報入力シート'!Y960="","",'基本情報入力シート'!Y960)</f>
        <v/>
      </c>
      <c r="O935" s="649"/>
      <c r="P935" s="650"/>
      <c r="Q935" s="651"/>
      <c r="R935" s="56"/>
      <c r="S935" s="652" t="str">
        <f>IFERROR(ROUNDDOWN(Q935*VLOOKUP(N935,'【参考】数式用'!$AR$2:$AW$50,MATCH(P935,'【参考】数式用'!$AT$4:$AW$4)+2,FALSE)*0.5, 0), "")</f>
        <v/>
      </c>
      <c r="T935" s="653"/>
      <c r="U935" s="654" t="str">
        <f>IFERROR(IF(AG935&lt;&gt;"",Q935*VLOOKUP(N935,'【参考】数式用'!$AG$2:$AL$50,MATCH(P935,'【参考】数式用'!$AI$4:$AL$4,0)+2,0), ""), "")</f>
        <v/>
      </c>
      <c r="V935" s="655"/>
      <c r="W935" s="656"/>
      <c r="X935" s="41"/>
      <c r="Y935" s="657"/>
      <c r="Z935" s="658"/>
      <c r="AA935" s="654" t="str">
        <f>IFERROR(IF(Y935="ー", "", ROUNDDOWN(Z935*VLOOKUP(N935,'【参考】数式用'!$AR$2:$AW$50,MATCH(Y935,'【参考】数式用'!$AT$4:$AW$4)+2,FALSE)*0.5, 0)), "")</f>
        <v/>
      </c>
      <c r="AB935" s="659"/>
      <c r="AC935" s="651" t="str">
        <f>IFERROR(IF(AG935&lt;&gt;"",Z935*VLOOKUP(N935,'【参考】数式用'!$AG$2:$AL$50,MATCH(Y935,'【参考】数式用'!$AI$4:$AL$4,0)+2,0), ""), "")</f>
        <v/>
      </c>
      <c r="AD935" s="56"/>
      <c r="AE935" s="660"/>
      <c r="AF935" s="661"/>
      <c r="AG935" s="618" t="str">
        <f>IFERROR(VLOOKUP(O935, '【参考】数式用'!$AY$5:$AY$13, 1, FALSE), "")</f>
        <v/>
      </c>
      <c r="AH935" s="619" t="str">
        <f>IFERROR(VLOOKUP(N935, '【参考】数式用'!$BA$2:$BB$50, 2, FALSE), "")</f>
        <v/>
      </c>
      <c r="AI935" s="620" t="str">
        <f t="shared" si="1"/>
        <v/>
      </c>
      <c r="AJ935" s="621" t="str">
        <f t="shared" si="2"/>
        <v/>
      </c>
      <c r="AK935" s="622"/>
      <c r="AL935" s="622"/>
      <c r="AM935" s="514"/>
      <c r="AN935" s="514"/>
      <c r="AO935" s="514"/>
      <c r="AP935" s="514"/>
      <c r="AQ935" s="514"/>
      <c r="AR935" s="514"/>
      <c r="AS935" s="514"/>
      <c r="AT935" s="514"/>
      <c r="AU935" s="2"/>
      <c r="AV935" s="2"/>
      <c r="AW935" s="2"/>
      <c r="AX935" s="2"/>
      <c r="AY935" s="2"/>
      <c r="AZ935" s="2"/>
    </row>
    <row r="936" ht="30.0" customHeight="1">
      <c r="A936" s="645">
        <v>923.0</v>
      </c>
      <c r="B936" s="646" t="str">
        <f>IF('基本情報入力シート'!C961="","",'基本情報入力シート'!C961)</f>
        <v/>
      </c>
      <c r="C936" s="40"/>
      <c r="D936" s="40"/>
      <c r="E936" s="40"/>
      <c r="F936" s="40"/>
      <c r="G936" s="40"/>
      <c r="H936" s="40"/>
      <c r="I936" s="56"/>
      <c r="J936" s="647" t="str">
        <f>IF('基本情報入力シート'!M961="","",'基本情報入力シート'!M961)</f>
        <v/>
      </c>
      <c r="K936" s="647" t="str">
        <f>IF('基本情報入力シート'!R961="","",'基本情報入力シート'!R961)</f>
        <v/>
      </c>
      <c r="L936" s="647" t="str">
        <f>IF('基本情報入力シート'!W961="","",'基本情報入力シート'!W961)</f>
        <v/>
      </c>
      <c r="M936" s="647" t="str">
        <f>IF('基本情報入力シート'!X961="","",'基本情報入力シート'!X961)</f>
        <v/>
      </c>
      <c r="N936" s="648" t="str">
        <f>IF('基本情報入力シート'!Y961="","",'基本情報入力シート'!Y961)</f>
        <v/>
      </c>
      <c r="O936" s="649"/>
      <c r="P936" s="650"/>
      <c r="Q936" s="651"/>
      <c r="R936" s="56"/>
      <c r="S936" s="652" t="str">
        <f>IFERROR(ROUNDDOWN(Q936*VLOOKUP(N936,'【参考】数式用'!$AR$2:$AW$50,MATCH(P936,'【参考】数式用'!$AT$4:$AW$4)+2,FALSE)*0.5, 0), "")</f>
        <v/>
      </c>
      <c r="T936" s="653"/>
      <c r="U936" s="654" t="str">
        <f>IFERROR(IF(AG936&lt;&gt;"",Q936*VLOOKUP(N936,'【参考】数式用'!$AG$2:$AL$50,MATCH(P936,'【参考】数式用'!$AI$4:$AL$4,0)+2,0), ""), "")</f>
        <v/>
      </c>
      <c r="V936" s="655"/>
      <c r="W936" s="656"/>
      <c r="X936" s="41"/>
      <c r="Y936" s="657"/>
      <c r="Z936" s="658"/>
      <c r="AA936" s="654" t="str">
        <f>IFERROR(IF(Y936="ー", "", ROUNDDOWN(Z936*VLOOKUP(N936,'【参考】数式用'!$AR$2:$AW$50,MATCH(Y936,'【参考】数式用'!$AT$4:$AW$4)+2,FALSE)*0.5, 0)), "")</f>
        <v/>
      </c>
      <c r="AB936" s="659"/>
      <c r="AC936" s="651" t="str">
        <f>IFERROR(IF(AG936&lt;&gt;"",Z936*VLOOKUP(N936,'【参考】数式用'!$AG$2:$AL$50,MATCH(Y936,'【参考】数式用'!$AI$4:$AL$4,0)+2,0), ""), "")</f>
        <v/>
      </c>
      <c r="AD936" s="56"/>
      <c r="AE936" s="660"/>
      <c r="AF936" s="661"/>
      <c r="AG936" s="618" t="str">
        <f>IFERROR(VLOOKUP(O936, '【参考】数式用'!$AY$5:$AY$13, 1, FALSE), "")</f>
        <v/>
      </c>
      <c r="AH936" s="619" t="str">
        <f>IFERROR(VLOOKUP(N936, '【参考】数式用'!$BA$2:$BB$50, 2, FALSE), "")</f>
        <v/>
      </c>
      <c r="AI936" s="620" t="str">
        <f t="shared" si="1"/>
        <v/>
      </c>
      <c r="AJ936" s="621" t="str">
        <f t="shared" si="2"/>
        <v/>
      </c>
      <c r="AK936" s="622"/>
      <c r="AL936" s="622"/>
      <c r="AM936" s="514"/>
      <c r="AN936" s="514"/>
      <c r="AO936" s="514"/>
      <c r="AP936" s="514"/>
      <c r="AQ936" s="514"/>
      <c r="AR936" s="514"/>
      <c r="AS936" s="514"/>
      <c r="AT936" s="514"/>
      <c r="AU936" s="2"/>
      <c r="AV936" s="2"/>
      <c r="AW936" s="2"/>
      <c r="AX936" s="2"/>
      <c r="AY936" s="2"/>
      <c r="AZ936" s="2"/>
    </row>
    <row r="937" ht="30.0" customHeight="1">
      <c r="A937" s="645">
        <v>924.0</v>
      </c>
      <c r="B937" s="646" t="str">
        <f>IF('基本情報入力シート'!C962="","",'基本情報入力シート'!C962)</f>
        <v/>
      </c>
      <c r="C937" s="40"/>
      <c r="D937" s="40"/>
      <c r="E937" s="40"/>
      <c r="F937" s="40"/>
      <c r="G937" s="40"/>
      <c r="H937" s="40"/>
      <c r="I937" s="56"/>
      <c r="J937" s="647" t="str">
        <f>IF('基本情報入力シート'!M962="","",'基本情報入力シート'!M962)</f>
        <v/>
      </c>
      <c r="K937" s="647" t="str">
        <f>IF('基本情報入力シート'!R962="","",'基本情報入力シート'!R962)</f>
        <v/>
      </c>
      <c r="L937" s="647" t="str">
        <f>IF('基本情報入力シート'!W962="","",'基本情報入力シート'!W962)</f>
        <v/>
      </c>
      <c r="M937" s="647" t="str">
        <f>IF('基本情報入力シート'!X962="","",'基本情報入力シート'!X962)</f>
        <v/>
      </c>
      <c r="N937" s="648" t="str">
        <f>IF('基本情報入力シート'!Y962="","",'基本情報入力シート'!Y962)</f>
        <v/>
      </c>
      <c r="O937" s="649"/>
      <c r="P937" s="650"/>
      <c r="Q937" s="651"/>
      <c r="R937" s="56"/>
      <c r="S937" s="652" t="str">
        <f>IFERROR(ROUNDDOWN(Q937*VLOOKUP(N937,'【参考】数式用'!$AR$2:$AW$50,MATCH(P937,'【参考】数式用'!$AT$4:$AW$4)+2,FALSE)*0.5, 0), "")</f>
        <v/>
      </c>
      <c r="T937" s="653"/>
      <c r="U937" s="654" t="str">
        <f>IFERROR(IF(AG937&lt;&gt;"",Q937*VLOOKUP(N937,'【参考】数式用'!$AG$2:$AL$50,MATCH(P937,'【参考】数式用'!$AI$4:$AL$4,0)+2,0), ""), "")</f>
        <v/>
      </c>
      <c r="V937" s="655"/>
      <c r="W937" s="656"/>
      <c r="X937" s="41"/>
      <c r="Y937" s="657"/>
      <c r="Z937" s="658"/>
      <c r="AA937" s="654" t="str">
        <f>IFERROR(IF(Y937="ー", "", ROUNDDOWN(Z937*VLOOKUP(N937,'【参考】数式用'!$AR$2:$AW$50,MATCH(Y937,'【参考】数式用'!$AT$4:$AW$4)+2,FALSE)*0.5, 0)), "")</f>
        <v/>
      </c>
      <c r="AB937" s="659"/>
      <c r="AC937" s="651" t="str">
        <f>IFERROR(IF(AG937&lt;&gt;"",Z937*VLOOKUP(N937,'【参考】数式用'!$AG$2:$AL$50,MATCH(Y937,'【参考】数式用'!$AI$4:$AL$4,0)+2,0), ""), "")</f>
        <v/>
      </c>
      <c r="AD937" s="56"/>
      <c r="AE937" s="660"/>
      <c r="AF937" s="661"/>
      <c r="AG937" s="618" t="str">
        <f>IFERROR(VLOOKUP(O937, '【参考】数式用'!$AY$5:$AY$13, 1, FALSE), "")</f>
        <v/>
      </c>
      <c r="AH937" s="619" t="str">
        <f>IFERROR(VLOOKUP(N937, '【参考】数式用'!$BA$2:$BB$50, 2, FALSE), "")</f>
        <v/>
      </c>
      <c r="AI937" s="620" t="str">
        <f t="shared" si="1"/>
        <v/>
      </c>
      <c r="AJ937" s="621" t="str">
        <f t="shared" si="2"/>
        <v/>
      </c>
      <c r="AK937" s="622"/>
      <c r="AL937" s="622"/>
      <c r="AM937" s="514"/>
      <c r="AN937" s="514"/>
      <c r="AO937" s="514"/>
      <c r="AP937" s="514"/>
      <c r="AQ937" s="514"/>
      <c r="AR937" s="514"/>
      <c r="AS937" s="514"/>
      <c r="AT937" s="514"/>
      <c r="AU937" s="2"/>
      <c r="AV937" s="2"/>
      <c r="AW937" s="2"/>
      <c r="AX937" s="2"/>
      <c r="AY937" s="2"/>
      <c r="AZ937" s="2"/>
    </row>
    <row r="938" ht="30.0" customHeight="1">
      <c r="A938" s="645">
        <v>925.0</v>
      </c>
      <c r="B938" s="646" t="str">
        <f>IF('基本情報入力シート'!C963="","",'基本情報入力シート'!C963)</f>
        <v/>
      </c>
      <c r="C938" s="40"/>
      <c r="D938" s="40"/>
      <c r="E938" s="40"/>
      <c r="F938" s="40"/>
      <c r="G938" s="40"/>
      <c r="H938" s="40"/>
      <c r="I938" s="56"/>
      <c r="J938" s="647" t="str">
        <f>IF('基本情報入力シート'!M963="","",'基本情報入力シート'!M963)</f>
        <v/>
      </c>
      <c r="K938" s="647" t="str">
        <f>IF('基本情報入力シート'!R963="","",'基本情報入力シート'!R963)</f>
        <v/>
      </c>
      <c r="L938" s="647" t="str">
        <f>IF('基本情報入力シート'!W963="","",'基本情報入力シート'!W963)</f>
        <v/>
      </c>
      <c r="M938" s="647" t="str">
        <f>IF('基本情報入力シート'!X963="","",'基本情報入力シート'!X963)</f>
        <v/>
      </c>
      <c r="N938" s="648" t="str">
        <f>IF('基本情報入力シート'!Y963="","",'基本情報入力シート'!Y963)</f>
        <v/>
      </c>
      <c r="O938" s="649"/>
      <c r="P938" s="650"/>
      <c r="Q938" s="651"/>
      <c r="R938" s="56"/>
      <c r="S938" s="652" t="str">
        <f>IFERROR(ROUNDDOWN(Q938*VLOOKUP(N938,'【参考】数式用'!$AR$2:$AW$50,MATCH(P938,'【参考】数式用'!$AT$4:$AW$4)+2,FALSE)*0.5, 0), "")</f>
        <v/>
      </c>
      <c r="T938" s="653"/>
      <c r="U938" s="654" t="str">
        <f>IFERROR(IF(AG938&lt;&gt;"",Q938*VLOOKUP(N938,'【参考】数式用'!$AG$2:$AL$50,MATCH(P938,'【参考】数式用'!$AI$4:$AL$4,0)+2,0), ""), "")</f>
        <v/>
      </c>
      <c r="V938" s="655"/>
      <c r="W938" s="656"/>
      <c r="X938" s="41"/>
      <c r="Y938" s="657"/>
      <c r="Z938" s="658"/>
      <c r="AA938" s="654" t="str">
        <f>IFERROR(IF(Y938="ー", "", ROUNDDOWN(Z938*VLOOKUP(N938,'【参考】数式用'!$AR$2:$AW$50,MATCH(Y938,'【参考】数式用'!$AT$4:$AW$4)+2,FALSE)*0.5, 0)), "")</f>
        <v/>
      </c>
      <c r="AB938" s="659"/>
      <c r="AC938" s="651" t="str">
        <f>IFERROR(IF(AG938&lt;&gt;"",Z938*VLOOKUP(N938,'【参考】数式用'!$AG$2:$AL$50,MATCH(Y938,'【参考】数式用'!$AI$4:$AL$4,0)+2,0), ""), "")</f>
        <v/>
      </c>
      <c r="AD938" s="56"/>
      <c r="AE938" s="660"/>
      <c r="AF938" s="661"/>
      <c r="AG938" s="618" t="str">
        <f>IFERROR(VLOOKUP(O938, '【参考】数式用'!$AY$5:$AY$13, 1, FALSE), "")</f>
        <v/>
      </c>
      <c r="AH938" s="619" t="str">
        <f>IFERROR(VLOOKUP(N938, '【参考】数式用'!$BA$2:$BB$50, 2, FALSE), "")</f>
        <v/>
      </c>
      <c r="AI938" s="620" t="str">
        <f t="shared" si="1"/>
        <v/>
      </c>
      <c r="AJ938" s="621" t="str">
        <f t="shared" si="2"/>
        <v/>
      </c>
      <c r="AK938" s="622"/>
      <c r="AL938" s="622"/>
      <c r="AM938" s="514"/>
      <c r="AN938" s="514"/>
      <c r="AO938" s="514"/>
      <c r="AP938" s="514"/>
      <c r="AQ938" s="514"/>
      <c r="AR938" s="514"/>
      <c r="AS938" s="514"/>
      <c r="AT938" s="514"/>
      <c r="AU938" s="2"/>
      <c r="AV938" s="2"/>
      <c r="AW938" s="2"/>
      <c r="AX938" s="2"/>
      <c r="AY938" s="2"/>
      <c r="AZ938" s="2"/>
    </row>
    <row r="939" ht="30.0" customHeight="1">
      <c r="A939" s="645">
        <v>926.0</v>
      </c>
      <c r="B939" s="646" t="str">
        <f>IF('基本情報入力シート'!C964="","",'基本情報入力シート'!C964)</f>
        <v/>
      </c>
      <c r="C939" s="40"/>
      <c r="D939" s="40"/>
      <c r="E939" s="40"/>
      <c r="F939" s="40"/>
      <c r="G939" s="40"/>
      <c r="H939" s="40"/>
      <c r="I939" s="56"/>
      <c r="J939" s="647" t="str">
        <f>IF('基本情報入力シート'!M964="","",'基本情報入力シート'!M964)</f>
        <v/>
      </c>
      <c r="K939" s="647" t="str">
        <f>IF('基本情報入力シート'!R964="","",'基本情報入力シート'!R964)</f>
        <v/>
      </c>
      <c r="L939" s="647" t="str">
        <f>IF('基本情報入力シート'!W964="","",'基本情報入力シート'!W964)</f>
        <v/>
      </c>
      <c r="M939" s="647" t="str">
        <f>IF('基本情報入力シート'!X964="","",'基本情報入力シート'!X964)</f>
        <v/>
      </c>
      <c r="N939" s="648" t="str">
        <f>IF('基本情報入力シート'!Y964="","",'基本情報入力シート'!Y964)</f>
        <v/>
      </c>
      <c r="O939" s="649"/>
      <c r="P939" s="650"/>
      <c r="Q939" s="651"/>
      <c r="R939" s="56"/>
      <c r="S939" s="652" t="str">
        <f>IFERROR(ROUNDDOWN(Q939*VLOOKUP(N939,'【参考】数式用'!$AR$2:$AW$50,MATCH(P939,'【参考】数式用'!$AT$4:$AW$4)+2,FALSE)*0.5, 0), "")</f>
        <v/>
      </c>
      <c r="T939" s="653"/>
      <c r="U939" s="654" t="str">
        <f>IFERROR(IF(AG939&lt;&gt;"",Q939*VLOOKUP(N939,'【参考】数式用'!$AG$2:$AL$50,MATCH(P939,'【参考】数式用'!$AI$4:$AL$4,0)+2,0), ""), "")</f>
        <v/>
      </c>
      <c r="V939" s="655"/>
      <c r="W939" s="656"/>
      <c r="X939" s="41"/>
      <c r="Y939" s="657"/>
      <c r="Z939" s="658"/>
      <c r="AA939" s="654" t="str">
        <f>IFERROR(IF(Y939="ー", "", ROUNDDOWN(Z939*VLOOKUP(N939,'【参考】数式用'!$AR$2:$AW$50,MATCH(Y939,'【参考】数式用'!$AT$4:$AW$4)+2,FALSE)*0.5, 0)), "")</f>
        <v/>
      </c>
      <c r="AB939" s="659"/>
      <c r="AC939" s="651" t="str">
        <f>IFERROR(IF(AG939&lt;&gt;"",Z939*VLOOKUP(N939,'【参考】数式用'!$AG$2:$AL$50,MATCH(Y939,'【参考】数式用'!$AI$4:$AL$4,0)+2,0), ""), "")</f>
        <v/>
      </c>
      <c r="AD939" s="56"/>
      <c r="AE939" s="660"/>
      <c r="AF939" s="661"/>
      <c r="AG939" s="618" t="str">
        <f>IFERROR(VLOOKUP(O939, '【参考】数式用'!$AY$5:$AY$13, 1, FALSE), "")</f>
        <v/>
      </c>
      <c r="AH939" s="619" t="str">
        <f>IFERROR(VLOOKUP(N939, '【参考】数式用'!$BA$2:$BB$50, 2, FALSE), "")</f>
        <v/>
      </c>
      <c r="AI939" s="620" t="str">
        <f t="shared" si="1"/>
        <v/>
      </c>
      <c r="AJ939" s="621" t="str">
        <f t="shared" si="2"/>
        <v/>
      </c>
      <c r="AK939" s="622"/>
      <c r="AL939" s="622"/>
      <c r="AM939" s="514"/>
      <c r="AN939" s="514"/>
      <c r="AO939" s="514"/>
      <c r="AP939" s="514"/>
      <c r="AQ939" s="514"/>
      <c r="AR939" s="514"/>
      <c r="AS939" s="514"/>
      <c r="AT939" s="514"/>
      <c r="AU939" s="2"/>
      <c r="AV939" s="2"/>
      <c r="AW939" s="2"/>
      <c r="AX939" s="2"/>
      <c r="AY939" s="2"/>
      <c r="AZ939" s="2"/>
    </row>
    <row r="940" ht="30.0" customHeight="1">
      <c r="A940" s="645">
        <v>927.0</v>
      </c>
      <c r="B940" s="646" t="str">
        <f>IF('基本情報入力シート'!C965="","",'基本情報入力シート'!C965)</f>
        <v/>
      </c>
      <c r="C940" s="40"/>
      <c r="D940" s="40"/>
      <c r="E940" s="40"/>
      <c r="F940" s="40"/>
      <c r="G940" s="40"/>
      <c r="H940" s="40"/>
      <c r="I940" s="56"/>
      <c r="J940" s="647" t="str">
        <f>IF('基本情報入力シート'!M965="","",'基本情報入力シート'!M965)</f>
        <v/>
      </c>
      <c r="K940" s="647" t="str">
        <f>IF('基本情報入力シート'!R965="","",'基本情報入力シート'!R965)</f>
        <v/>
      </c>
      <c r="L940" s="647" t="str">
        <f>IF('基本情報入力シート'!W965="","",'基本情報入力シート'!W965)</f>
        <v/>
      </c>
      <c r="M940" s="647" t="str">
        <f>IF('基本情報入力シート'!X965="","",'基本情報入力シート'!X965)</f>
        <v/>
      </c>
      <c r="N940" s="648" t="str">
        <f>IF('基本情報入力シート'!Y965="","",'基本情報入力シート'!Y965)</f>
        <v/>
      </c>
      <c r="O940" s="649"/>
      <c r="P940" s="650"/>
      <c r="Q940" s="651"/>
      <c r="R940" s="56"/>
      <c r="S940" s="652" t="str">
        <f>IFERROR(ROUNDDOWN(Q940*VLOOKUP(N940,'【参考】数式用'!$AR$2:$AW$50,MATCH(P940,'【参考】数式用'!$AT$4:$AW$4)+2,FALSE)*0.5, 0), "")</f>
        <v/>
      </c>
      <c r="T940" s="653"/>
      <c r="U940" s="654" t="str">
        <f>IFERROR(IF(AG940&lt;&gt;"",Q940*VLOOKUP(N940,'【参考】数式用'!$AG$2:$AL$50,MATCH(P940,'【参考】数式用'!$AI$4:$AL$4,0)+2,0), ""), "")</f>
        <v/>
      </c>
      <c r="V940" s="655"/>
      <c r="W940" s="656"/>
      <c r="X940" s="41"/>
      <c r="Y940" s="657"/>
      <c r="Z940" s="658"/>
      <c r="AA940" s="654" t="str">
        <f>IFERROR(IF(Y940="ー", "", ROUNDDOWN(Z940*VLOOKUP(N940,'【参考】数式用'!$AR$2:$AW$50,MATCH(Y940,'【参考】数式用'!$AT$4:$AW$4)+2,FALSE)*0.5, 0)), "")</f>
        <v/>
      </c>
      <c r="AB940" s="659"/>
      <c r="AC940" s="651" t="str">
        <f>IFERROR(IF(AG940&lt;&gt;"",Z940*VLOOKUP(N940,'【参考】数式用'!$AG$2:$AL$50,MATCH(Y940,'【参考】数式用'!$AI$4:$AL$4,0)+2,0), ""), "")</f>
        <v/>
      </c>
      <c r="AD940" s="56"/>
      <c r="AE940" s="660"/>
      <c r="AF940" s="661"/>
      <c r="AG940" s="618" t="str">
        <f>IFERROR(VLOOKUP(O940, '【参考】数式用'!$AY$5:$AY$13, 1, FALSE), "")</f>
        <v/>
      </c>
      <c r="AH940" s="619" t="str">
        <f>IFERROR(VLOOKUP(N940, '【参考】数式用'!$BA$2:$BB$50, 2, FALSE), "")</f>
        <v/>
      </c>
      <c r="AI940" s="620" t="str">
        <f t="shared" si="1"/>
        <v/>
      </c>
      <c r="AJ940" s="621" t="str">
        <f t="shared" si="2"/>
        <v/>
      </c>
      <c r="AK940" s="622"/>
      <c r="AL940" s="622"/>
      <c r="AM940" s="514"/>
      <c r="AN940" s="514"/>
      <c r="AO940" s="514"/>
      <c r="AP940" s="514"/>
      <c r="AQ940" s="514"/>
      <c r="AR940" s="514"/>
      <c r="AS940" s="514"/>
      <c r="AT940" s="514"/>
      <c r="AU940" s="2"/>
      <c r="AV940" s="2"/>
      <c r="AW940" s="2"/>
      <c r="AX940" s="2"/>
      <c r="AY940" s="2"/>
      <c r="AZ940" s="2"/>
    </row>
    <row r="941" ht="30.0" customHeight="1">
      <c r="A941" s="645">
        <v>928.0</v>
      </c>
      <c r="B941" s="646" t="str">
        <f>IF('基本情報入力シート'!C966="","",'基本情報入力シート'!C966)</f>
        <v/>
      </c>
      <c r="C941" s="40"/>
      <c r="D941" s="40"/>
      <c r="E941" s="40"/>
      <c r="F941" s="40"/>
      <c r="G941" s="40"/>
      <c r="H941" s="40"/>
      <c r="I941" s="56"/>
      <c r="J941" s="647" t="str">
        <f>IF('基本情報入力シート'!M966="","",'基本情報入力シート'!M966)</f>
        <v/>
      </c>
      <c r="K941" s="647" t="str">
        <f>IF('基本情報入力シート'!R966="","",'基本情報入力シート'!R966)</f>
        <v/>
      </c>
      <c r="L941" s="647" t="str">
        <f>IF('基本情報入力シート'!W966="","",'基本情報入力シート'!W966)</f>
        <v/>
      </c>
      <c r="M941" s="647" t="str">
        <f>IF('基本情報入力シート'!X966="","",'基本情報入力シート'!X966)</f>
        <v/>
      </c>
      <c r="N941" s="648" t="str">
        <f>IF('基本情報入力シート'!Y966="","",'基本情報入力シート'!Y966)</f>
        <v/>
      </c>
      <c r="O941" s="649"/>
      <c r="P941" s="650"/>
      <c r="Q941" s="651"/>
      <c r="R941" s="56"/>
      <c r="S941" s="652" t="str">
        <f>IFERROR(ROUNDDOWN(Q941*VLOOKUP(N941,'【参考】数式用'!$AR$2:$AW$50,MATCH(P941,'【参考】数式用'!$AT$4:$AW$4)+2,FALSE)*0.5, 0), "")</f>
        <v/>
      </c>
      <c r="T941" s="653"/>
      <c r="U941" s="654" t="str">
        <f>IFERROR(IF(AG941&lt;&gt;"",Q941*VLOOKUP(N941,'【参考】数式用'!$AG$2:$AL$50,MATCH(P941,'【参考】数式用'!$AI$4:$AL$4,0)+2,0), ""), "")</f>
        <v/>
      </c>
      <c r="V941" s="655"/>
      <c r="W941" s="656"/>
      <c r="X941" s="41"/>
      <c r="Y941" s="657"/>
      <c r="Z941" s="658"/>
      <c r="AA941" s="654" t="str">
        <f>IFERROR(IF(Y941="ー", "", ROUNDDOWN(Z941*VLOOKUP(N941,'【参考】数式用'!$AR$2:$AW$50,MATCH(Y941,'【参考】数式用'!$AT$4:$AW$4)+2,FALSE)*0.5, 0)), "")</f>
        <v/>
      </c>
      <c r="AB941" s="659"/>
      <c r="AC941" s="651" t="str">
        <f>IFERROR(IF(AG941&lt;&gt;"",Z941*VLOOKUP(N941,'【参考】数式用'!$AG$2:$AL$50,MATCH(Y941,'【参考】数式用'!$AI$4:$AL$4,0)+2,0), ""), "")</f>
        <v/>
      </c>
      <c r="AD941" s="56"/>
      <c r="AE941" s="660"/>
      <c r="AF941" s="661"/>
      <c r="AG941" s="618" t="str">
        <f>IFERROR(VLOOKUP(O941, '【参考】数式用'!$AY$5:$AY$13, 1, FALSE), "")</f>
        <v/>
      </c>
      <c r="AH941" s="619" t="str">
        <f>IFERROR(VLOOKUP(N941, '【参考】数式用'!$BA$2:$BB$50, 2, FALSE), "")</f>
        <v/>
      </c>
      <c r="AI941" s="620" t="str">
        <f t="shared" si="1"/>
        <v/>
      </c>
      <c r="AJ941" s="621" t="str">
        <f t="shared" si="2"/>
        <v/>
      </c>
      <c r="AK941" s="622"/>
      <c r="AL941" s="622"/>
      <c r="AM941" s="514"/>
      <c r="AN941" s="514"/>
      <c r="AO941" s="514"/>
      <c r="AP941" s="514"/>
      <c r="AQ941" s="514"/>
      <c r="AR941" s="514"/>
      <c r="AS941" s="514"/>
      <c r="AT941" s="514"/>
      <c r="AU941" s="2"/>
      <c r="AV941" s="2"/>
      <c r="AW941" s="2"/>
      <c r="AX941" s="2"/>
      <c r="AY941" s="2"/>
      <c r="AZ941" s="2"/>
    </row>
    <row r="942" ht="30.0" customHeight="1">
      <c r="A942" s="645">
        <v>929.0</v>
      </c>
      <c r="B942" s="646" t="str">
        <f>IF('基本情報入力シート'!C967="","",'基本情報入力シート'!C967)</f>
        <v/>
      </c>
      <c r="C942" s="40"/>
      <c r="D942" s="40"/>
      <c r="E942" s="40"/>
      <c r="F942" s="40"/>
      <c r="G942" s="40"/>
      <c r="H942" s="40"/>
      <c r="I942" s="56"/>
      <c r="J942" s="647" t="str">
        <f>IF('基本情報入力シート'!M967="","",'基本情報入力シート'!M967)</f>
        <v/>
      </c>
      <c r="K942" s="647" t="str">
        <f>IF('基本情報入力シート'!R967="","",'基本情報入力シート'!R967)</f>
        <v/>
      </c>
      <c r="L942" s="647" t="str">
        <f>IF('基本情報入力シート'!W967="","",'基本情報入力シート'!W967)</f>
        <v/>
      </c>
      <c r="M942" s="647" t="str">
        <f>IF('基本情報入力シート'!X967="","",'基本情報入力シート'!X967)</f>
        <v/>
      </c>
      <c r="N942" s="648" t="str">
        <f>IF('基本情報入力シート'!Y967="","",'基本情報入力シート'!Y967)</f>
        <v/>
      </c>
      <c r="O942" s="649"/>
      <c r="P942" s="650"/>
      <c r="Q942" s="651"/>
      <c r="R942" s="56"/>
      <c r="S942" s="652" t="str">
        <f>IFERROR(ROUNDDOWN(Q942*VLOOKUP(N942,'【参考】数式用'!$AR$2:$AW$50,MATCH(P942,'【参考】数式用'!$AT$4:$AW$4)+2,FALSE)*0.5, 0), "")</f>
        <v/>
      </c>
      <c r="T942" s="653"/>
      <c r="U942" s="654" t="str">
        <f>IFERROR(IF(AG942&lt;&gt;"",Q942*VLOOKUP(N942,'【参考】数式用'!$AG$2:$AL$50,MATCH(P942,'【参考】数式用'!$AI$4:$AL$4,0)+2,0), ""), "")</f>
        <v/>
      </c>
      <c r="V942" s="655"/>
      <c r="W942" s="656"/>
      <c r="X942" s="41"/>
      <c r="Y942" s="657"/>
      <c r="Z942" s="658"/>
      <c r="AA942" s="654" t="str">
        <f>IFERROR(IF(Y942="ー", "", ROUNDDOWN(Z942*VLOOKUP(N942,'【参考】数式用'!$AR$2:$AW$50,MATCH(Y942,'【参考】数式用'!$AT$4:$AW$4)+2,FALSE)*0.5, 0)), "")</f>
        <v/>
      </c>
      <c r="AB942" s="659"/>
      <c r="AC942" s="651" t="str">
        <f>IFERROR(IF(AG942&lt;&gt;"",Z942*VLOOKUP(N942,'【参考】数式用'!$AG$2:$AL$50,MATCH(Y942,'【参考】数式用'!$AI$4:$AL$4,0)+2,0), ""), "")</f>
        <v/>
      </c>
      <c r="AD942" s="56"/>
      <c r="AE942" s="660"/>
      <c r="AF942" s="661"/>
      <c r="AG942" s="618" t="str">
        <f>IFERROR(VLOOKUP(O942, '【参考】数式用'!$AY$5:$AY$13, 1, FALSE), "")</f>
        <v/>
      </c>
      <c r="AH942" s="619" t="str">
        <f>IFERROR(VLOOKUP(N942, '【参考】数式用'!$BA$2:$BB$50, 2, FALSE), "")</f>
        <v/>
      </c>
      <c r="AI942" s="620" t="str">
        <f t="shared" si="1"/>
        <v/>
      </c>
      <c r="AJ942" s="621" t="str">
        <f t="shared" si="2"/>
        <v/>
      </c>
      <c r="AK942" s="622"/>
      <c r="AL942" s="622"/>
      <c r="AM942" s="514"/>
      <c r="AN942" s="514"/>
      <c r="AO942" s="514"/>
      <c r="AP942" s="514"/>
      <c r="AQ942" s="514"/>
      <c r="AR942" s="514"/>
      <c r="AS942" s="514"/>
      <c r="AT942" s="514"/>
      <c r="AU942" s="2"/>
      <c r="AV942" s="2"/>
      <c r="AW942" s="2"/>
      <c r="AX942" s="2"/>
      <c r="AY942" s="2"/>
      <c r="AZ942" s="2"/>
    </row>
    <row r="943" ht="30.0" customHeight="1">
      <c r="A943" s="645">
        <v>930.0</v>
      </c>
      <c r="B943" s="646" t="str">
        <f>IF('基本情報入力シート'!C968="","",'基本情報入力シート'!C968)</f>
        <v/>
      </c>
      <c r="C943" s="40"/>
      <c r="D943" s="40"/>
      <c r="E943" s="40"/>
      <c r="F943" s="40"/>
      <c r="G943" s="40"/>
      <c r="H943" s="40"/>
      <c r="I943" s="56"/>
      <c r="J943" s="647" t="str">
        <f>IF('基本情報入力シート'!M968="","",'基本情報入力シート'!M968)</f>
        <v/>
      </c>
      <c r="K943" s="647" t="str">
        <f>IF('基本情報入力シート'!R968="","",'基本情報入力シート'!R968)</f>
        <v/>
      </c>
      <c r="L943" s="647" t="str">
        <f>IF('基本情報入力シート'!W968="","",'基本情報入力シート'!W968)</f>
        <v/>
      </c>
      <c r="M943" s="647" t="str">
        <f>IF('基本情報入力シート'!X968="","",'基本情報入力シート'!X968)</f>
        <v/>
      </c>
      <c r="N943" s="648" t="str">
        <f>IF('基本情報入力シート'!Y968="","",'基本情報入力シート'!Y968)</f>
        <v/>
      </c>
      <c r="O943" s="649"/>
      <c r="P943" s="650"/>
      <c r="Q943" s="651"/>
      <c r="R943" s="56"/>
      <c r="S943" s="652" t="str">
        <f>IFERROR(ROUNDDOWN(Q943*VLOOKUP(N943,'【参考】数式用'!$AR$2:$AW$50,MATCH(P943,'【参考】数式用'!$AT$4:$AW$4)+2,FALSE)*0.5, 0), "")</f>
        <v/>
      </c>
      <c r="T943" s="653"/>
      <c r="U943" s="654" t="str">
        <f>IFERROR(IF(AG943&lt;&gt;"",Q943*VLOOKUP(N943,'【参考】数式用'!$AG$2:$AL$50,MATCH(P943,'【参考】数式用'!$AI$4:$AL$4,0)+2,0), ""), "")</f>
        <v/>
      </c>
      <c r="V943" s="655"/>
      <c r="W943" s="656"/>
      <c r="X943" s="41"/>
      <c r="Y943" s="657"/>
      <c r="Z943" s="658"/>
      <c r="AA943" s="654" t="str">
        <f>IFERROR(IF(Y943="ー", "", ROUNDDOWN(Z943*VLOOKUP(N943,'【参考】数式用'!$AR$2:$AW$50,MATCH(Y943,'【参考】数式用'!$AT$4:$AW$4)+2,FALSE)*0.5, 0)), "")</f>
        <v/>
      </c>
      <c r="AB943" s="659"/>
      <c r="AC943" s="651" t="str">
        <f>IFERROR(IF(AG943&lt;&gt;"",Z943*VLOOKUP(N943,'【参考】数式用'!$AG$2:$AL$50,MATCH(Y943,'【参考】数式用'!$AI$4:$AL$4,0)+2,0), ""), "")</f>
        <v/>
      </c>
      <c r="AD943" s="56"/>
      <c r="AE943" s="660"/>
      <c r="AF943" s="661"/>
      <c r="AG943" s="618" t="str">
        <f>IFERROR(VLOOKUP(O943, '【参考】数式用'!$AY$5:$AY$13, 1, FALSE), "")</f>
        <v/>
      </c>
      <c r="AH943" s="619" t="str">
        <f>IFERROR(VLOOKUP(N943, '【参考】数式用'!$BA$2:$BB$50, 2, FALSE), "")</f>
        <v/>
      </c>
      <c r="AI943" s="620" t="str">
        <f t="shared" si="1"/>
        <v/>
      </c>
      <c r="AJ943" s="621" t="str">
        <f t="shared" si="2"/>
        <v/>
      </c>
      <c r="AK943" s="622"/>
      <c r="AL943" s="622"/>
      <c r="AM943" s="514"/>
      <c r="AN943" s="514"/>
      <c r="AO943" s="514"/>
      <c r="AP943" s="514"/>
      <c r="AQ943" s="514"/>
      <c r="AR943" s="514"/>
      <c r="AS943" s="514"/>
      <c r="AT943" s="514"/>
      <c r="AU943" s="2"/>
      <c r="AV943" s="2"/>
      <c r="AW943" s="2"/>
      <c r="AX943" s="2"/>
      <c r="AY943" s="2"/>
      <c r="AZ943" s="2"/>
    </row>
    <row r="944" ht="30.0" customHeight="1">
      <c r="A944" s="645">
        <v>931.0</v>
      </c>
      <c r="B944" s="646" t="str">
        <f>IF('基本情報入力シート'!C969="","",'基本情報入力シート'!C969)</f>
        <v/>
      </c>
      <c r="C944" s="40"/>
      <c r="D944" s="40"/>
      <c r="E944" s="40"/>
      <c r="F944" s="40"/>
      <c r="G944" s="40"/>
      <c r="H944" s="40"/>
      <c r="I944" s="56"/>
      <c r="J944" s="647" t="str">
        <f>IF('基本情報入力シート'!M969="","",'基本情報入力シート'!M969)</f>
        <v/>
      </c>
      <c r="K944" s="647" t="str">
        <f>IF('基本情報入力シート'!R969="","",'基本情報入力シート'!R969)</f>
        <v/>
      </c>
      <c r="L944" s="647" t="str">
        <f>IF('基本情報入力シート'!W969="","",'基本情報入力シート'!W969)</f>
        <v/>
      </c>
      <c r="M944" s="647" t="str">
        <f>IF('基本情報入力シート'!X969="","",'基本情報入力シート'!X969)</f>
        <v/>
      </c>
      <c r="N944" s="648" t="str">
        <f>IF('基本情報入力シート'!Y969="","",'基本情報入力シート'!Y969)</f>
        <v/>
      </c>
      <c r="O944" s="649"/>
      <c r="P944" s="650"/>
      <c r="Q944" s="651"/>
      <c r="R944" s="56"/>
      <c r="S944" s="652" t="str">
        <f>IFERROR(ROUNDDOWN(Q944*VLOOKUP(N944,'【参考】数式用'!$AR$2:$AW$50,MATCH(P944,'【参考】数式用'!$AT$4:$AW$4)+2,FALSE)*0.5, 0), "")</f>
        <v/>
      </c>
      <c r="T944" s="653"/>
      <c r="U944" s="654" t="str">
        <f>IFERROR(IF(AG944&lt;&gt;"",Q944*VLOOKUP(N944,'【参考】数式用'!$AG$2:$AL$50,MATCH(P944,'【参考】数式用'!$AI$4:$AL$4,0)+2,0), ""), "")</f>
        <v/>
      </c>
      <c r="V944" s="655"/>
      <c r="W944" s="656"/>
      <c r="X944" s="41"/>
      <c r="Y944" s="657"/>
      <c r="Z944" s="658"/>
      <c r="AA944" s="654" t="str">
        <f>IFERROR(IF(Y944="ー", "", ROUNDDOWN(Z944*VLOOKUP(N944,'【参考】数式用'!$AR$2:$AW$50,MATCH(Y944,'【参考】数式用'!$AT$4:$AW$4)+2,FALSE)*0.5, 0)), "")</f>
        <v/>
      </c>
      <c r="AB944" s="659"/>
      <c r="AC944" s="651" t="str">
        <f>IFERROR(IF(AG944&lt;&gt;"",Z944*VLOOKUP(N944,'【参考】数式用'!$AG$2:$AL$50,MATCH(Y944,'【参考】数式用'!$AI$4:$AL$4,0)+2,0), ""), "")</f>
        <v/>
      </c>
      <c r="AD944" s="56"/>
      <c r="AE944" s="660"/>
      <c r="AF944" s="661"/>
      <c r="AG944" s="618" t="str">
        <f>IFERROR(VLOOKUP(O944, '【参考】数式用'!$AY$5:$AY$13, 1, FALSE), "")</f>
        <v/>
      </c>
      <c r="AH944" s="619" t="str">
        <f>IFERROR(VLOOKUP(N944, '【参考】数式用'!$BA$2:$BB$50, 2, FALSE), "")</f>
        <v/>
      </c>
      <c r="AI944" s="620" t="str">
        <f t="shared" si="1"/>
        <v/>
      </c>
      <c r="AJ944" s="621" t="str">
        <f t="shared" si="2"/>
        <v/>
      </c>
      <c r="AK944" s="622"/>
      <c r="AL944" s="622"/>
      <c r="AM944" s="514"/>
      <c r="AN944" s="514"/>
      <c r="AO944" s="514"/>
      <c r="AP944" s="514"/>
      <c r="AQ944" s="514"/>
      <c r="AR944" s="514"/>
      <c r="AS944" s="514"/>
      <c r="AT944" s="514"/>
      <c r="AU944" s="2"/>
      <c r="AV944" s="2"/>
      <c r="AW944" s="2"/>
      <c r="AX944" s="2"/>
      <c r="AY944" s="2"/>
      <c r="AZ944" s="2"/>
    </row>
    <row r="945" ht="30.0" customHeight="1">
      <c r="A945" s="645">
        <v>932.0</v>
      </c>
      <c r="B945" s="646" t="str">
        <f>IF('基本情報入力シート'!C970="","",'基本情報入力シート'!C970)</f>
        <v/>
      </c>
      <c r="C945" s="40"/>
      <c r="D945" s="40"/>
      <c r="E945" s="40"/>
      <c r="F945" s="40"/>
      <c r="G945" s="40"/>
      <c r="H945" s="40"/>
      <c r="I945" s="56"/>
      <c r="J945" s="647" t="str">
        <f>IF('基本情報入力シート'!M970="","",'基本情報入力シート'!M970)</f>
        <v/>
      </c>
      <c r="K945" s="647" t="str">
        <f>IF('基本情報入力シート'!R970="","",'基本情報入力シート'!R970)</f>
        <v/>
      </c>
      <c r="L945" s="647" t="str">
        <f>IF('基本情報入力シート'!W970="","",'基本情報入力シート'!W970)</f>
        <v/>
      </c>
      <c r="M945" s="647" t="str">
        <f>IF('基本情報入力シート'!X970="","",'基本情報入力シート'!X970)</f>
        <v/>
      </c>
      <c r="N945" s="648" t="str">
        <f>IF('基本情報入力シート'!Y970="","",'基本情報入力シート'!Y970)</f>
        <v/>
      </c>
      <c r="O945" s="649"/>
      <c r="P945" s="650"/>
      <c r="Q945" s="651"/>
      <c r="R945" s="56"/>
      <c r="S945" s="652" t="str">
        <f>IFERROR(ROUNDDOWN(Q945*VLOOKUP(N945,'【参考】数式用'!$AR$2:$AW$50,MATCH(P945,'【参考】数式用'!$AT$4:$AW$4)+2,FALSE)*0.5, 0), "")</f>
        <v/>
      </c>
      <c r="T945" s="653"/>
      <c r="U945" s="654" t="str">
        <f>IFERROR(IF(AG945&lt;&gt;"",Q945*VLOOKUP(N945,'【参考】数式用'!$AG$2:$AL$50,MATCH(P945,'【参考】数式用'!$AI$4:$AL$4,0)+2,0), ""), "")</f>
        <v/>
      </c>
      <c r="V945" s="655"/>
      <c r="W945" s="656"/>
      <c r="X945" s="41"/>
      <c r="Y945" s="657"/>
      <c r="Z945" s="658"/>
      <c r="AA945" s="654" t="str">
        <f>IFERROR(IF(Y945="ー", "", ROUNDDOWN(Z945*VLOOKUP(N945,'【参考】数式用'!$AR$2:$AW$50,MATCH(Y945,'【参考】数式用'!$AT$4:$AW$4)+2,FALSE)*0.5, 0)), "")</f>
        <v/>
      </c>
      <c r="AB945" s="659"/>
      <c r="AC945" s="651" t="str">
        <f>IFERROR(IF(AG945&lt;&gt;"",Z945*VLOOKUP(N945,'【参考】数式用'!$AG$2:$AL$50,MATCH(Y945,'【参考】数式用'!$AI$4:$AL$4,0)+2,0), ""), "")</f>
        <v/>
      </c>
      <c r="AD945" s="56"/>
      <c r="AE945" s="660"/>
      <c r="AF945" s="661"/>
      <c r="AG945" s="618" t="str">
        <f>IFERROR(VLOOKUP(O945, '【参考】数式用'!$AY$5:$AY$13, 1, FALSE), "")</f>
        <v/>
      </c>
      <c r="AH945" s="619" t="str">
        <f>IFERROR(VLOOKUP(N945, '【参考】数式用'!$BA$2:$BB$50, 2, FALSE), "")</f>
        <v/>
      </c>
      <c r="AI945" s="620" t="str">
        <f t="shared" si="1"/>
        <v/>
      </c>
      <c r="AJ945" s="621" t="str">
        <f t="shared" si="2"/>
        <v/>
      </c>
      <c r="AK945" s="622"/>
      <c r="AL945" s="622"/>
      <c r="AM945" s="514"/>
      <c r="AN945" s="514"/>
      <c r="AO945" s="514"/>
      <c r="AP945" s="514"/>
      <c r="AQ945" s="514"/>
      <c r="AR945" s="514"/>
      <c r="AS945" s="514"/>
      <c r="AT945" s="514"/>
      <c r="AU945" s="2"/>
      <c r="AV945" s="2"/>
      <c r="AW945" s="2"/>
      <c r="AX945" s="2"/>
      <c r="AY945" s="2"/>
      <c r="AZ945" s="2"/>
    </row>
    <row r="946" ht="30.0" customHeight="1">
      <c r="A946" s="645">
        <v>933.0</v>
      </c>
      <c r="B946" s="646" t="str">
        <f>IF('基本情報入力シート'!C971="","",'基本情報入力シート'!C971)</f>
        <v/>
      </c>
      <c r="C946" s="40"/>
      <c r="D946" s="40"/>
      <c r="E946" s="40"/>
      <c r="F946" s="40"/>
      <c r="G946" s="40"/>
      <c r="H946" s="40"/>
      <c r="I946" s="56"/>
      <c r="J946" s="647" t="str">
        <f>IF('基本情報入力シート'!M971="","",'基本情報入力シート'!M971)</f>
        <v/>
      </c>
      <c r="K946" s="647" t="str">
        <f>IF('基本情報入力シート'!R971="","",'基本情報入力シート'!R971)</f>
        <v/>
      </c>
      <c r="L946" s="647" t="str">
        <f>IF('基本情報入力シート'!W971="","",'基本情報入力シート'!W971)</f>
        <v/>
      </c>
      <c r="M946" s="647" t="str">
        <f>IF('基本情報入力シート'!X971="","",'基本情報入力シート'!X971)</f>
        <v/>
      </c>
      <c r="N946" s="648" t="str">
        <f>IF('基本情報入力シート'!Y971="","",'基本情報入力シート'!Y971)</f>
        <v/>
      </c>
      <c r="O946" s="649"/>
      <c r="P946" s="650"/>
      <c r="Q946" s="651"/>
      <c r="R946" s="56"/>
      <c r="S946" s="652" t="str">
        <f>IFERROR(ROUNDDOWN(Q946*VLOOKUP(N946,'【参考】数式用'!$AR$2:$AW$50,MATCH(P946,'【参考】数式用'!$AT$4:$AW$4)+2,FALSE)*0.5, 0), "")</f>
        <v/>
      </c>
      <c r="T946" s="653"/>
      <c r="U946" s="654" t="str">
        <f>IFERROR(IF(AG946&lt;&gt;"",Q946*VLOOKUP(N946,'【参考】数式用'!$AG$2:$AL$50,MATCH(P946,'【参考】数式用'!$AI$4:$AL$4,0)+2,0), ""), "")</f>
        <v/>
      </c>
      <c r="V946" s="655"/>
      <c r="W946" s="656"/>
      <c r="X946" s="41"/>
      <c r="Y946" s="657"/>
      <c r="Z946" s="658"/>
      <c r="AA946" s="654" t="str">
        <f>IFERROR(IF(Y946="ー", "", ROUNDDOWN(Z946*VLOOKUP(N946,'【参考】数式用'!$AR$2:$AW$50,MATCH(Y946,'【参考】数式用'!$AT$4:$AW$4)+2,FALSE)*0.5, 0)), "")</f>
        <v/>
      </c>
      <c r="AB946" s="659"/>
      <c r="AC946" s="651" t="str">
        <f>IFERROR(IF(AG946&lt;&gt;"",Z946*VLOOKUP(N946,'【参考】数式用'!$AG$2:$AL$50,MATCH(Y946,'【参考】数式用'!$AI$4:$AL$4,0)+2,0), ""), "")</f>
        <v/>
      </c>
      <c r="AD946" s="56"/>
      <c r="AE946" s="660"/>
      <c r="AF946" s="661"/>
      <c r="AG946" s="618" t="str">
        <f>IFERROR(VLOOKUP(O946, '【参考】数式用'!$AY$5:$AY$13, 1, FALSE), "")</f>
        <v/>
      </c>
      <c r="AH946" s="619" t="str">
        <f>IFERROR(VLOOKUP(N946, '【参考】数式用'!$BA$2:$BB$50, 2, FALSE), "")</f>
        <v/>
      </c>
      <c r="AI946" s="620" t="str">
        <f t="shared" si="1"/>
        <v/>
      </c>
      <c r="AJ946" s="621" t="str">
        <f t="shared" si="2"/>
        <v/>
      </c>
      <c r="AK946" s="622"/>
      <c r="AL946" s="622"/>
      <c r="AM946" s="514"/>
      <c r="AN946" s="514"/>
      <c r="AO946" s="514"/>
      <c r="AP946" s="514"/>
      <c r="AQ946" s="514"/>
      <c r="AR946" s="514"/>
      <c r="AS946" s="514"/>
      <c r="AT946" s="514"/>
      <c r="AU946" s="2"/>
      <c r="AV946" s="2"/>
      <c r="AW946" s="2"/>
      <c r="AX946" s="2"/>
      <c r="AY946" s="2"/>
      <c r="AZ946" s="2"/>
    </row>
    <row r="947" ht="30.0" customHeight="1">
      <c r="A947" s="645">
        <v>934.0</v>
      </c>
      <c r="B947" s="646" t="str">
        <f>IF('基本情報入力シート'!C972="","",'基本情報入力シート'!C972)</f>
        <v/>
      </c>
      <c r="C947" s="40"/>
      <c r="D947" s="40"/>
      <c r="E947" s="40"/>
      <c r="F947" s="40"/>
      <c r="G947" s="40"/>
      <c r="H947" s="40"/>
      <c r="I947" s="56"/>
      <c r="J947" s="647" t="str">
        <f>IF('基本情報入力シート'!M972="","",'基本情報入力シート'!M972)</f>
        <v/>
      </c>
      <c r="K947" s="647" t="str">
        <f>IF('基本情報入力シート'!R972="","",'基本情報入力シート'!R972)</f>
        <v/>
      </c>
      <c r="L947" s="647" t="str">
        <f>IF('基本情報入力シート'!W972="","",'基本情報入力シート'!W972)</f>
        <v/>
      </c>
      <c r="M947" s="647" t="str">
        <f>IF('基本情報入力シート'!X972="","",'基本情報入力シート'!X972)</f>
        <v/>
      </c>
      <c r="N947" s="648" t="str">
        <f>IF('基本情報入力シート'!Y972="","",'基本情報入力シート'!Y972)</f>
        <v/>
      </c>
      <c r="O947" s="649"/>
      <c r="P947" s="650"/>
      <c r="Q947" s="651"/>
      <c r="R947" s="56"/>
      <c r="S947" s="652" t="str">
        <f>IFERROR(ROUNDDOWN(Q947*VLOOKUP(N947,'【参考】数式用'!$AR$2:$AW$50,MATCH(P947,'【参考】数式用'!$AT$4:$AW$4)+2,FALSE)*0.5, 0), "")</f>
        <v/>
      </c>
      <c r="T947" s="653"/>
      <c r="U947" s="654" t="str">
        <f>IFERROR(IF(AG947&lt;&gt;"",Q947*VLOOKUP(N947,'【参考】数式用'!$AG$2:$AL$50,MATCH(P947,'【参考】数式用'!$AI$4:$AL$4,0)+2,0), ""), "")</f>
        <v/>
      </c>
      <c r="V947" s="655"/>
      <c r="W947" s="656"/>
      <c r="X947" s="41"/>
      <c r="Y947" s="657"/>
      <c r="Z947" s="658"/>
      <c r="AA947" s="654" t="str">
        <f>IFERROR(IF(Y947="ー", "", ROUNDDOWN(Z947*VLOOKUP(N947,'【参考】数式用'!$AR$2:$AW$50,MATCH(Y947,'【参考】数式用'!$AT$4:$AW$4)+2,FALSE)*0.5, 0)), "")</f>
        <v/>
      </c>
      <c r="AB947" s="659"/>
      <c r="AC947" s="651" t="str">
        <f>IFERROR(IF(AG947&lt;&gt;"",Z947*VLOOKUP(N947,'【参考】数式用'!$AG$2:$AL$50,MATCH(Y947,'【参考】数式用'!$AI$4:$AL$4,0)+2,0), ""), "")</f>
        <v/>
      </c>
      <c r="AD947" s="56"/>
      <c r="AE947" s="660"/>
      <c r="AF947" s="661"/>
      <c r="AG947" s="618" t="str">
        <f>IFERROR(VLOOKUP(O947, '【参考】数式用'!$AY$5:$AY$13, 1, FALSE), "")</f>
        <v/>
      </c>
      <c r="AH947" s="619" t="str">
        <f>IFERROR(VLOOKUP(N947, '【参考】数式用'!$BA$2:$BB$50, 2, FALSE), "")</f>
        <v/>
      </c>
      <c r="AI947" s="620" t="str">
        <f t="shared" si="1"/>
        <v/>
      </c>
      <c r="AJ947" s="621" t="str">
        <f t="shared" si="2"/>
        <v/>
      </c>
      <c r="AK947" s="622"/>
      <c r="AL947" s="622"/>
      <c r="AM947" s="514"/>
      <c r="AN947" s="514"/>
      <c r="AO947" s="514"/>
      <c r="AP947" s="514"/>
      <c r="AQ947" s="514"/>
      <c r="AR947" s="514"/>
      <c r="AS947" s="514"/>
      <c r="AT947" s="514"/>
      <c r="AU947" s="2"/>
      <c r="AV947" s="2"/>
      <c r="AW947" s="2"/>
      <c r="AX947" s="2"/>
      <c r="AY947" s="2"/>
      <c r="AZ947" s="2"/>
    </row>
    <row r="948" ht="30.0" customHeight="1">
      <c r="A948" s="645">
        <v>935.0</v>
      </c>
      <c r="B948" s="646" t="str">
        <f>IF('基本情報入力シート'!C973="","",'基本情報入力シート'!C973)</f>
        <v/>
      </c>
      <c r="C948" s="40"/>
      <c r="D948" s="40"/>
      <c r="E948" s="40"/>
      <c r="F948" s="40"/>
      <c r="G948" s="40"/>
      <c r="H948" s="40"/>
      <c r="I948" s="56"/>
      <c r="J948" s="647" t="str">
        <f>IF('基本情報入力シート'!M973="","",'基本情報入力シート'!M973)</f>
        <v/>
      </c>
      <c r="K948" s="647" t="str">
        <f>IF('基本情報入力シート'!R973="","",'基本情報入力シート'!R973)</f>
        <v/>
      </c>
      <c r="L948" s="647" t="str">
        <f>IF('基本情報入力シート'!W973="","",'基本情報入力シート'!W973)</f>
        <v/>
      </c>
      <c r="M948" s="647" t="str">
        <f>IF('基本情報入力シート'!X973="","",'基本情報入力シート'!X973)</f>
        <v/>
      </c>
      <c r="N948" s="648" t="str">
        <f>IF('基本情報入力シート'!Y973="","",'基本情報入力シート'!Y973)</f>
        <v/>
      </c>
      <c r="O948" s="649"/>
      <c r="P948" s="650"/>
      <c r="Q948" s="651"/>
      <c r="R948" s="56"/>
      <c r="S948" s="652" t="str">
        <f>IFERROR(ROUNDDOWN(Q948*VLOOKUP(N948,'【参考】数式用'!$AR$2:$AW$50,MATCH(P948,'【参考】数式用'!$AT$4:$AW$4)+2,FALSE)*0.5, 0), "")</f>
        <v/>
      </c>
      <c r="T948" s="653"/>
      <c r="U948" s="654" t="str">
        <f>IFERROR(IF(AG948&lt;&gt;"",Q948*VLOOKUP(N948,'【参考】数式用'!$AG$2:$AL$50,MATCH(P948,'【参考】数式用'!$AI$4:$AL$4,0)+2,0), ""), "")</f>
        <v/>
      </c>
      <c r="V948" s="655"/>
      <c r="W948" s="656"/>
      <c r="X948" s="41"/>
      <c r="Y948" s="657"/>
      <c r="Z948" s="658"/>
      <c r="AA948" s="654" t="str">
        <f>IFERROR(IF(Y948="ー", "", ROUNDDOWN(Z948*VLOOKUP(N948,'【参考】数式用'!$AR$2:$AW$50,MATCH(Y948,'【参考】数式用'!$AT$4:$AW$4)+2,FALSE)*0.5, 0)), "")</f>
        <v/>
      </c>
      <c r="AB948" s="659"/>
      <c r="AC948" s="651" t="str">
        <f>IFERROR(IF(AG948&lt;&gt;"",Z948*VLOOKUP(N948,'【参考】数式用'!$AG$2:$AL$50,MATCH(Y948,'【参考】数式用'!$AI$4:$AL$4,0)+2,0), ""), "")</f>
        <v/>
      </c>
      <c r="AD948" s="56"/>
      <c r="AE948" s="660"/>
      <c r="AF948" s="661"/>
      <c r="AG948" s="618" t="str">
        <f>IFERROR(VLOOKUP(O948, '【参考】数式用'!$AY$5:$AY$13, 1, FALSE), "")</f>
        <v/>
      </c>
      <c r="AH948" s="619" t="str">
        <f>IFERROR(VLOOKUP(N948, '【参考】数式用'!$BA$2:$BB$50, 2, FALSE), "")</f>
        <v/>
      </c>
      <c r="AI948" s="620" t="str">
        <f t="shared" si="1"/>
        <v/>
      </c>
      <c r="AJ948" s="621" t="str">
        <f t="shared" si="2"/>
        <v/>
      </c>
      <c r="AK948" s="622"/>
      <c r="AL948" s="622"/>
      <c r="AM948" s="514"/>
      <c r="AN948" s="514"/>
      <c r="AO948" s="514"/>
      <c r="AP948" s="514"/>
      <c r="AQ948" s="514"/>
      <c r="AR948" s="514"/>
      <c r="AS948" s="514"/>
      <c r="AT948" s="514"/>
      <c r="AU948" s="2"/>
      <c r="AV948" s="2"/>
      <c r="AW948" s="2"/>
      <c r="AX948" s="2"/>
      <c r="AY948" s="2"/>
      <c r="AZ948" s="2"/>
    </row>
    <row r="949" ht="30.0" customHeight="1">
      <c r="A949" s="645">
        <v>936.0</v>
      </c>
      <c r="B949" s="646" t="str">
        <f>IF('基本情報入力シート'!C974="","",'基本情報入力シート'!C974)</f>
        <v/>
      </c>
      <c r="C949" s="40"/>
      <c r="D949" s="40"/>
      <c r="E949" s="40"/>
      <c r="F949" s="40"/>
      <c r="G949" s="40"/>
      <c r="H949" s="40"/>
      <c r="I949" s="56"/>
      <c r="J949" s="647" t="str">
        <f>IF('基本情報入力シート'!M974="","",'基本情報入力シート'!M974)</f>
        <v/>
      </c>
      <c r="K949" s="647" t="str">
        <f>IF('基本情報入力シート'!R974="","",'基本情報入力シート'!R974)</f>
        <v/>
      </c>
      <c r="L949" s="647" t="str">
        <f>IF('基本情報入力シート'!W974="","",'基本情報入力シート'!W974)</f>
        <v/>
      </c>
      <c r="M949" s="647" t="str">
        <f>IF('基本情報入力シート'!X974="","",'基本情報入力シート'!X974)</f>
        <v/>
      </c>
      <c r="N949" s="648" t="str">
        <f>IF('基本情報入力シート'!Y974="","",'基本情報入力シート'!Y974)</f>
        <v/>
      </c>
      <c r="O949" s="649"/>
      <c r="P949" s="650"/>
      <c r="Q949" s="651"/>
      <c r="R949" s="56"/>
      <c r="S949" s="652" t="str">
        <f>IFERROR(ROUNDDOWN(Q949*VLOOKUP(N949,'【参考】数式用'!$AR$2:$AW$50,MATCH(P949,'【参考】数式用'!$AT$4:$AW$4)+2,FALSE)*0.5, 0), "")</f>
        <v/>
      </c>
      <c r="T949" s="653"/>
      <c r="U949" s="654" t="str">
        <f>IFERROR(IF(AG949&lt;&gt;"",Q949*VLOOKUP(N949,'【参考】数式用'!$AG$2:$AL$50,MATCH(P949,'【参考】数式用'!$AI$4:$AL$4,0)+2,0), ""), "")</f>
        <v/>
      </c>
      <c r="V949" s="655"/>
      <c r="W949" s="656"/>
      <c r="X949" s="41"/>
      <c r="Y949" s="657"/>
      <c r="Z949" s="658"/>
      <c r="AA949" s="654" t="str">
        <f>IFERROR(IF(Y949="ー", "", ROUNDDOWN(Z949*VLOOKUP(N949,'【参考】数式用'!$AR$2:$AW$50,MATCH(Y949,'【参考】数式用'!$AT$4:$AW$4)+2,FALSE)*0.5, 0)), "")</f>
        <v/>
      </c>
      <c r="AB949" s="659"/>
      <c r="AC949" s="651" t="str">
        <f>IFERROR(IF(AG949&lt;&gt;"",Z949*VLOOKUP(N949,'【参考】数式用'!$AG$2:$AL$50,MATCH(Y949,'【参考】数式用'!$AI$4:$AL$4,0)+2,0), ""), "")</f>
        <v/>
      </c>
      <c r="AD949" s="56"/>
      <c r="AE949" s="660"/>
      <c r="AF949" s="661"/>
      <c r="AG949" s="618" t="str">
        <f>IFERROR(VLOOKUP(O949, '【参考】数式用'!$AY$5:$AY$13, 1, FALSE), "")</f>
        <v/>
      </c>
      <c r="AH949" s="619" t="str">
        <f>IFERROR(VLOOKUP(N949, '【参考】数式用'!$BA$2:$BB$50, 2, FALSE), "")</f>
        <v/>
      </c>
      <c r="AI949" s="620" t="str">
        <f t="shared" si="1"/>
        <v/>
      </c>
      <c r="AJ949" s="621" t="str">
        <f t="shared" si="2"/>
        <v/>
      </c>
      <c r="AK949" s="622"/>
      <c r="AL949" s="622"/>
      <c r="AM949" s="514"/>
      <c r="AN949" s="514"/>
      <c r="AO949" s="514"/>
      <c r="AP949" s="514"/>
      <c r="AQ949" s="514"/>
      <c r="AR949" s="514"/>
      <c r="AS949" s="514"/>
      <c r="AT949" s="514"/>
      <c r="AU949" s="2"/>
      <c r="AV949" s="2"/>
      <c r="AW949" s="2"/>
      <c r="AX949" s="2"/>
      <c r="AY949" s="2"/>
      <c r="AZ949" s="2"/>
    </row>
    <row r="950" ht="30.0" customHeight="1">
      <c r="A950" s="645">
        <v>937.0</v>
      </c>
      <c r="B950" s="646" t="str">
        <f>IF('基本情報入力シート'!C975="","",'基本情報入力シート'!C975)</f>
        <v/>
      </c>
      <c r="C950" s="40"/>
      <c r="D950" s="40"/>
      <c r="E950" s="40"/>
      <c r="F950" s="40"/>
      <c r="G950" s="40"/>
      <c r="H950" s="40"/>
      <c r="I950" s="56"/>
      <c r="J950" s="647" t="str">
        <f>IF('基本情報入力シート'!M975="","",'基本情報入力シート'!M975)</f>
        <v/>
      </c>
      <c r="K950" s="647" t="str">
        <f>IF('基本情報入力シート'!R975="","",'基本情報入力シート'!R975)</f>
        <v/>
      </c>
      <c r="L950" s="647" t="str">
        <f>IF('基本情報入力シート'!W975="","",'基本情報入力シート'!W975)</f>
        <v/>
      </c>
      <c r="M950" s="647" t="str">
        <f>IF('基本情報入力シート'!X975="","",'基本情報入力シート'!X975)</f>
        <v/>
      </c>
      <c r="N950" s="648" t="str">
        <f>IF('基本情報入力シート'!Y975="","",'基本情報入力シート'!Y975)</f>
        <v/>
      </c>
      <c r="O950" s="649"/>
      <c r="P950" s="650"/>
      <c r="Q950" s="651"/>
      <c r="R950" s="56"/>
      <c r="S950" s="652" t="str">
        <f>IFERROR(ROUNDDOWN(Q950*VLOOKUP(N950,'【参考】数式用'!$AR$2:$AW$50,MATCH(P950,'【参考】数式用'!$AT$4:$AW$4)+2,FALSE)*0.5, 0), "")</f>
        <v/>
      </c>
      <c r="T950" s="653"/>
      <c r="U950" s="654" t="str">
        <f>IFERROR(IF(AG950&lt;&gt;"",Q950*VLOOKUP(N950,'【参考】数式用'!$AG$2:$AL$50,MATCH(P950,'【参考】数式用'!$AI$4:$AL$4,0)+2,0), ""), "")</f>
        <v/>
      </c>
      <c r="V950" s="655"/>
      <c r="W950" s="656"/>
      <c r="X950" s="41"/>
      <c r="Y950" s="657"/>
      <c r="Z950" s="658"/>
      <c r="AA950" s="654" t="str">
        <f>IFERROR(IF(Y950="ー", "", ROUNDDOWN(Z950*VLOOKUP(N950,'【参考】数式用'!$AR$2:$AW$50,MATCH(Y950,'【参考】数式用'!$AT$4:$AW$4)+2,FALSE)*0.5, 0)), "")</f>
        <v/>
      </c>
      <c r="AB950" s="659"/>
      <c r="AC950" s="651" t="str">
        <f>IFERROR(IF(AG950&lt;&gt;"",Z950*VLOOKUP(N950,'【参考】数式用'!$AG$2:$AL$50,MATCH(Y950,'【参考】数式用'!$AI$4:$AL$4,0)+2,0), ""), "")</f>
        <v/>
      </c>
      <c r="AD950" s="56"/>
      <c r="AE950" s="660"/>
      <c r="AF950" s="661"/>
      <c r="AG950" s="618" t="str">
        <f>IFERROR(VLOOKUP(O950, '【参考】数式用'!$AY$5:$AY$13, 1, FALSE), "")</f>
        <v/>
      </c>
      <c r="AH950" s="619" t="str">
        <f>IFERROR(VLOOKUP(N950, '【参考】数式用'!$BA$2:$BB$50, 2, FALSE), "")</f>
        <v/>
      </c>
      <c r="AI950" s="620" t="str">
        <f t="shared" si="1"/>
        <v/>
      </c>
      <c r="AJ950" s="621" t="str">
        <f t="shared" si="2"/>
        <v/>
      </c>
      <c r="AK950" s="622"/>
      <c r="AL950" s="622"/>
      <c r="AM950" s="514"/>
      <c r="AN950" s="514"/>
      <c r="AO950" s="514"/>
      <c r="AP950" s="514"/>
      <c r="AQ950" s="514"/>
      <c r="AR950" s="514"/>
      <c r="AS950" s="514"/>
      <c r="AT950" s="514"/>
      <c r="AU950" s="2"/>
      <c r="AV950" s="2"/>
      <c r="AW950" s="2"/>
      <c r="AX950" s="2"/>
      <c r="AY950" s="2"/>
      <c r="AZ950" s="2"/>
    </row>
    <row r="951" ht="30.0" customHeight="1">
      <c r="A951" s="645">
        <v>938.0</v>
      </c>
      <c r="B951" s="646" t="str">
        <f>IF('基本情報入力シート'!C976="","",'基本情報入力シート'!C976)</f>
        <v/>
      </c>
      <c r="C951" s="40"/>
      <c r="D951" s="40"/>
      <c r="E951" s="40"/>
      <c r="F951" s="40"/>
      <c r="G951" s="40"/>
      <c r="H951" s="40"/>
      <c r="I951" s="56"/>
      <c r="J951" s="647" t="str">
        <f>IF('基本情報入力シート'!M976="","",'基本情報入力シート'!M976)</f>
        <v/>
      </c>
      <c r="K951" s="647" t="str">
        <f>IF('基本情報入力シート'!R976="","",'基本情報入力シート'!R976)</f>
        <v/>
      </c>
      <c r="L951" s="647" t="str">
        <f>IF('基本情報入力シート'!W976="","",'基本情報入力シート'!W976)</f>
        <v/>
      </c>
      <c r="M951" s="647" t="str">
        <f>IF('基本情報入力シート'!X976="","",'基本情報入力シート'!X976)</f>
        <v/>
      </c>
      <c r="N951" s="648" t="str">
        <f>IF('基本情報入力シート'!Y976="","",'基本情報入力シート'!Y976)</f>
        <v/>
      </c>
      <c r="O951" s="649"/>
      <c r="P951" s="650"/>
      <c r="Q951" s="651"/>
      <c r="R951" s="56"/>
      <c r="S951" s="652" t="str">
        <f>IFERROR(ROUNDDOWN(Q951*VLOOKUP(N951,'【参考】数式用'!$AR$2:$AW$50,MATCH(P951,'【参考】数式用'!$AT$4:$AW$4)+2,FALSE)*0.5, 0), "")</f>
        <v/>
      </c>
      <c r="T951" s="653"/>
      <c r="U951" s="654" t="str">
        <f>IFERROR(IF(AG951&lt;&gt;"",Q951*VLOOKUP(N951,'【参考】数式用'!$AG$2:$AL$50,MATCH(P951,'【参考】数式用'!$AI$4:$AL$4,0)+2,0), ""), "")</f>
        <v/>
      </c>
      <c r="V951" s="655"/>
      <c r="W951" s="656"/>
      <c r="X951" s="41"/>
      <c r="Y951" s="657"/>
      <c r="Z951" s="658"/>
      <c r="AA951" s="654" t="str">
        <f>IFERROR(IF(Y951="ー", "", ROUNDDOWN(Z951*VLOOKUP(N951,'【参考】数式用'!$AR$2:$AW$50,MATCH(Y951,'【参考】数式用'!$AT$4:$AW$4)+2,FALSE)*0.5, 0)), "")</f>
        <v/>
      </c>
      <c r="AB951" s="659"/>
      <c r="AC951" s="651" t="str">
        <f>IFERROR(IF(AG951&lt;&gt;"",Z951*VLOOKUP(N951,'【参考】数式用'!$AG$2:$AL$50,MATCH(Y951,'【参考】数式用'!$AI$4:$AL$4,0)+2,0), ""), "")</f>
        <v/>
      </c>
      <c r="AD951" s="56"/>
      <c r="AE951" s="660"/>
      <c r="AF951" s="661"/>
      <c r="AG951" s="618" t="str">
        <f>IFERROR(VLOOKUP(O951, '【参考】数式用'!$AY$5:$AY$13, 1, FALSE), "")</f>
        <v/>
      </c>
      <c r="AH951" s="619" t="str">
        <f>IFERROR(VLOOKUP(N951, '【参考】数式用'!$BA$2:$BB$50, 2, FALSE), "")</f>
        <v/>
      </c>
      <c r="AI951" s="620" t="str">
        <f t="shared" si="1"/>
        <v/>
      </c>
      <c r="AJ951" s="621" t="str">
        <f t="shared" si="2"/>
        <v/>
      </c>
      <c r="AK951" s="622"/>
      <c r="AL951" s="622"/>
      <c r="AM951" s="514"/>
      <c r="AN951" s="514"/>
      <c r="AO951" s="514"/>
      <c r="AP951" s="514"/>
      <c r="AQ951" s="514"/>
      <c r="AR951" s="514"/>
      <c r="AS951" s="514"/>
      <c r="AT951" s="514"/>
      <c r="AU951" s="2"/>
      <c r="AV951" s="2"/>
      <c r="AW951" s="2"/>
      <c r="AX951" s="2"/>
      <c r="AY951" s="2"/>
      <c r="AZ951" s="2"/>
    </row>
    <row r="952" ht="30.0" customHeight="1">
      <c r="A952" s="645">
        <v>939.0</v>
      </c>
      <c r="B952" s="646" t="str">
        <f>IF('基本情報入力シート'!C977="","",'基本情報入力シート'!C977)</f>
        <v/>
      </c>
      <c r="C952" s="40"/>
      <c r="D952" s="40"/>
      <c r="E952" s="40"/>
      <c r="F952" s="40"/>
      <c r="G952" s="40"/>
      <c r="H952" s="40"/>
      <c r="I952" s="56"/>
      <c r="J952" s="647" t="str">
        <f>IF('基本情報入力シート'!M977="","",'基本情報入力シート'!M977)</f>
        <v/>
      </c>
      <c r="K952" s="647" t="str">
        <f>IF('基本情報入力シート'!R977="","",'基本情報入力シート'!R977)</f>
        <v/>
      </c>
      <c r="L952" s="647" t="str">
        <f>IF('基本情報入力シート'!W977="","",'基本情報入力シート'!W977)</f>
        <v/>
      </c>
      <c r="M952" s="647" t="str">
        <f>IF('基本情報入力シート'!X977="","",'基本情報入力シート'!X977)</f>
        <v/>
      </c>
      <c r="N952" s="648" t="str">
        <f>IF('基本情報入力シート'!Y977="","",'基本情報入力シート'!Y977)</f>
        <v/>
      </c>
      <c r="O952" s="649"/>
      <c r="P952" s="650"/>
      <c r="Q952" s="651"/>
      <c r="R952" s="56"/>
      <c r="S952" s="652" t="str">
        <f>IFERROR(ROUNDDOWN(Q952*VLOOKUP(N952,'【参考】数式用'!$AR$2:$AW$50,MATCH(P952,'【参考】数式用'!$AT$4:$AW$4)+2,FALSE)*0.5, 0), "")</f>
        <v/>
      </c>
      <c r="T952" s="653"/>
      <c r="U952" s="654" t="str">
        <f>IFERROR(IF(AG952&lt;&gt;"",Q952*VLOOKUP(N952,'【参考】数式用'!$AG$2:$AL$50,MATCH(P952,'【参考】数式用'!$AI$4:$AL$4,0)+2,0), ""), "")</f>
        <v/>
      </c>
      <c r="V952" s="655"/>
      <c r="W952" s="656"/>
      <c r="X952" s="41"/>
      <c r="Y952" s="657"/>
      <c r="Z952" s="658"/>
      <c r="AA952" s="654" t="str">
        <f>IFERROR(IF(Y952="ー", "", ROUNDDOWN(Z952*VLOOKUP(N952,'【参考】数式用'!$AR$2:$AW$50,MATCH(Y952,'【参考】数式用'!$AT$4:$AW$4)+2,FALSE)*0.5, 0)), "")</f>
        <v/>
      </c>
      <c r="AB952" s="659"/>
      <c r="AC952" s="651" t="str">
        <f>IFERROR(IF(AG952&lt;&gt;"",Z952*VLOOKUP(N952,'【参考】数式用'!$AG$2:$AL$50,MATCH(Y952,'【参考】数式用'!$AI$4:$AL$4,0)+2,0), ""), "")</f>
        <v/>
      </c>
      <c r="AD952" s="56"/>
      <c r="AE952" s="660"/>
      <c r="AF952" s="661"/>
      <c r="AG952" s="618" t="str">
        <f>IFERROR(VLOOKUP(O952, '【参考】数式用'!$AY$5:$AY$13, 1, FALSE), "")</f>
        <v/>
      </c>
      <c r="AH952" s="619" t="str">
        <f>IFERROR(VLOOKUP(N952, '【参考】数式用'!$BA$2:$BB$50, 2, FALSE), "")</f>
        <v/>
      </c>
      <c r="AI952" s="620" t="str">
        <f t="shared" si="1"/>
        <v/>
      </c>
      <c r="AJ952" s="621" t="str">
        <f t="shared" si="2"/>
        <v/>
      </c>
      <c r="AK952" s="622"/>
      <c r="AL952" s="622"/>
      <c r="AM952" s="514"/>
      <c r="AN952" s="514"/>
      <c r="AO952" s="514"/>
      <c r="AP952" s="514"/>
      <c r="AQ952" s="514"/>
      <c r="AR952" s="514"/>
      <c r="AS952" s="514"/>
      <c r="AT952" s="514"/>
      <c r="AU952" s="2"/>
      <c r="AV952" s="2"/>
      <c r="AW952" s="2"/>
      <c r="AX952" s="2"/>
      <c r="AY952" s="2"/>
      <c r="AZ952" s="2"/>
    </row>
    <row r="953" ht="30.0" customHeight="1">
      <c r="A953" s="645">
        <v>940.0</v>
      </c>
      <c r="B953" s="646" t="str">
        <f>IF('基本情報入力シート'!C978="","",'基本情報入力シート'!C978)</f>
        <v/>
      </c>
      <c r="C953" s="40"/>
      <c r="D953" s="40"/>
      <c r="E953" s="40"/>
      <c r="F953" s="40"/>
      <c r="G953" s="40"/>
      <c r="H953" s="40"/>
      <c r="I953" s="56"/>
      <c r="J953" s="647" t="str">
        <f>IF('基本情報入力シート'!M978="","",'基本情報入力シート'!M978)</f>
        <v/>
      </c>
      <c r="K953" s="647" t="str">
        <f>IF('基本情報入力シート'!R978="","",'基本情報入力シート'!R978)</f>
        <v/>
      </c>
      <c r="L953" s="647" t="str">
        <f>IF('基本情報入力シート'!W978="","",'基本情報入力シート'!W978)</f>
        <v/>
      </c>
      <c r="M953" s="647" t="str">
        <f>IF('基本情報入力シート'!X978="","",'基本情報入力シート'!X978)</f>
        <v/>
      </c>
      <c r="N953" s="648" t="str">
        <f>IF('基本情報入力シート'!Y978="","",'基本情報入力シート'!Y978)</f>
        <v/>
      </c>
      <c r="O953" s="649"/>
      <c r="P953" s="650"/>
      <c r="Q953" s="651"/>
      <c r="R953" s="56"/>
      <c r="S953" s="652" t="str">
        <f>IFERROR(ROUNDDOWN(Q953*VLOOKUP(N953,'【参考】数式用'!$AR$2:$AW$50,MATCH(P953,'【参考】数式用'!$AT$4:$AW$4)+2,FALSE)*0.5, 0), "")</f>
        <v/>
      </c>
      <c r="T953" s="653"/>
      <c r="U953" s="654" t="str">
        <f>IFERROR(IF(AG953&lt;&gt;"",Q953*VLOOKUP(N953,'【参考】数式用'!$AG$2:$AL$50,MATCH(P953,'【参考】数式用'!$AI$4:$AL$4,0)+2,0), ""), "")</f>
        <v/>
      </c>
      <c r="V953" s="655"/>
      <c r="W953" s="656"/>
      <c r="X953" s="41"/>
      <c r="Y953" s="657"/>
      <c r="Z953" s="658"/>
      <c r="AA953" s="654" t="str">
        <f>IFERROR(IF(Y953="ー", "", ROUNDDOWN(Z953*VLOOKUP(N953,'【参考】数式用'!$AR$2:$AW$50,MATCH(Y953,'【参考】数式用'!$AT$4:$AW$4)+2,FALSE)*0.5, 0)), "")</f>
        <v/>
      </c>
      <c r="AB953" s="659"/>
      <c r="AC953" s="651" t="str">
        <f>IFERROR(IF(AG953&lt;&gt;"",Z953*VLOOKUP(N953,'【参考】数式用'!$AG$2:$AL$50,MATCH(Y953,'【参考】数式用'!$AI$4:$AL$4,0)+2,0), ""), "")</f>
        <v/>
      </c>
      <c r="AD953" s="56"/>
      <c r="AE953" s="660"/>
      <c r="AF953" s="661"/>
      <c r="AG953" s="618" t="str">
        <f>IFERROR(VLOOKUP(O953, '【参考】数式用'!$AY$5:$AY$13, 1, FALSE), "")</f>
        <v/>
      </c>
      <c r="AH953" s="619" t="str">
        <f>IFERROR(VLOOKUP(N953, '【参考】数式用'!$BA$2:$BB$50, 2, FALSE), "")</f>
        <v/>
      </c>
      <c r="AI953" s="620" t="str">
        <f t="shared" si="1"/>
        <v/>
      </c>
      <c r="AJ953" s="621" t="str">
        <f t="shared" si="2"/>
        <v/>
      </c>
      <c r="AK953" s="622"/>
      <c r="AL953" s="622"/>
      <c r="AM953" s="514"/>
      <c r="AN953" s="514"/>
      <c r="AO953" s="514"/>
      <c r="AP953" s="514"/>
      <c r="AQ953" s="514"/>
      <c r="AR953" s="514"/>
      <c r="AS953" s="514"/>
      <c r="AT953" s="514"/>
      <c r="AU953" s="2"/>
      <c r="AV953" s="2"/>
      <c r="AW953" s="2"/>
      <c r="AX953" s="2"/>
      <c r="AY953" s="2"/>
      <c r="AZ953" s="2"/>
    </row>
    <row r="954" ht="30.0" customHeight="1">
      <c r="A954" s="645">
        <v>941.0</v>
      </c>
      <c r="B954" s="646" t="str">
        <f>IF('基本情報入力シート'!C979="","",'基本情報入力シート'!C979)</f>
        <v/>
      </c>
      <c r="C954" s="40"/>
      <c r="D954" s="40"/>
      <c r="E954" s="40"/>
      <c r="F954" s="40"/>
      <c r="G954" s="40"/>
      <c r="H954" s="40"/>
      <c r="I954" s="56"/>
      <c r="J954" s="647" t="str">
        <f>IF('基本情報入力シート'!M979="","",'基本情報入力シート'!M979)</f>
        <v/>
      </c>
      <c r="K954" s="647" t="str">
        <f>IF('基本情報入力シート'!R979="","",'基本情報入力シート'!R979)</f>
        <v/>
      </c>
      <c r="L954" s="647" t="str">
        <f>IF('基本情報入力シート'!W979="","",'基本情報入力シート'!W979)</f>
        <v/>
      </c>
      <c r="M954" s="647" t="str">
        <f>IF('基本情報入力シート'!X979="","",'基本情報入力シート'!X979)</f>
        <v/>
      </c>
      <c r="N954" s="648" t="str">
        <f>IF('基本情報入力シート'!Y979="","",'基本情報入力シート'!Y979)</f>
        <v/>
      </c>
      <c r="O954" s="649"/>
      <c r="P954" s="650"/>
      <c r="Q954" s="651"/>
      <c r="R954" s="56"/>
      <c r="S954" s="652" t="str">
        <f>IFERROR(ROUNDDOWN(Q954*VLOOKUP(N954,'【参考】数式用'!$AR$2:$AW$50,MATCH(P954,'【参考】数式用'!$AT$4:$AW$4)+2,FALSE)*0.5, 0), "")</f>
        <v/>
      </c>
      <c r="T954" s="653"/>
      <c r="U954" s="654" t="str">
        <f>IFERROR(IF(AG954&lt;&gt;"",Q954*VLOOKUP(N954,'【参考】数式用'!$AG$2:$AL$50,MATCH(P954,'【参考】数式用'!$AI$4:$AL$4,0)+2,0), ""), "")</f>
        <v/>
      </c>
      <c r="V954" s="655"/>
      <c r="W954" s="656"/>
      <c r="X954" s="41"/>
      <c r="Y954" s="657"/>
      <c r="Z954" s="658"/>
      <c r="AA954" s="654" t="str">
        <f>IFERROR(IF(Y954="ー", "", ROUNDDOWN(Z954*VLOOKUP(N954,'【参考】数式用'!$AR$2:$AW$50,MATCH(Y954,'【参考】数式用'!$AT$4:$AW$4)+2,FALSE)*0.5, 0)), "")</f>
        <v/>
      </c>
      <c r="AB954" s="659"/>
      <c r="AC954" s="651" t="str">
        <f>IFERROR(IF(AG954&lt;&gt;"",Z954*VLOOKUP(N954,'【参考】数式用'!$AG$2:$AL$50,MATCH(Y954,'【参考】数式用'!$AI$4:$AL$4,0)+2,0), ""), "")</f>
        <v/>
      </c>
      <c r="AD954" s="56"/>
      <c r="AE954" s="660"/>
      <c r="AF954" s="661"/>
      <c r="AG954" s="618" t="str">
        <f>IFERROR(VLOOKUP(O954, '【参考】数式用'!$AY$5:$AY$13, 1, FALSE), "")</f>
        <v/>
      </c>
      <c r="AH954" s="619" t="str">
        <f>IFERROR(VLOOKUP(N954, '【参考】数式用'!$BA$2:$BB$50, 2, FALSE), "")</f>
        <v/>
      </c>
      <c r="AI954" s="620" t="str">
        <f t="shared" si="1"/>
        <v/>
      </c>
      <c r="AJ954" s="621" t="str">
        <f t="shared" si="2"/>
        <v/>
      </c>
      <c r="AK954" s="622"/>
      <c r="AL954" s="622"/>
      <c r="AM954" s="514"/>
      <c r="AN954" s="514"/>
      <c r="AO954" s="514"/>
      <c r="AP954" s="514"/>
      <c r="AQ954" s="514"/>
      <c r="AR954" s="514"/>
      <c r="AS954" s="514"/>
      <c r="AT954" s="514"/>
      <c r="AU954" s="2"/>
      <c r="AV954" s="2"/>
      <c r="AW954" s="2"/>
      <c r="AX954" s="2"/>
      <c r="AY954" s="2"/>
      <c r="AZ954" s="2"/>
    </row>
    <row r="955" ht="30.0" customHeight="1">
      <c r="A955" s="645">
        <v>942.0</v>
      </c>
      <c r="B955" s="646" t="str">
        <f>IF('基本情報入力シート'!C980="","",'基本情報入力シート'!C980)</f>
        <v/>
      </c>
      <c r="C955" s="40"/>
      <c r="D955" s="40"/>
      <c r="E955" s="40"/>
      <c r="F955" s="40"/>
      <c r="G955" s="40"/>
      <c r="H955" s="40"/>
      <c r="I955" s="56"/>
      <c r="J955" s="647" t="str">
        <f>IF('基本情報入力シート'!M980="","",'基本情報入力シート'!M980)</f>
        <v/>
      </c>
      <c r="K955" s="647" t="str">
        <f>IF('基本情報入力シート'!R980="","",'基本情報入力シート'!R980)</f>
        <v/>
      </c>
      <c r="L955" s="647" t="str">
        <f>IF('基本情報入力シート'!W980="","",'基本情報入力シート'!W980)</f>
        <v/>
      </c>
      <c r="M955" s="647" t="str">
        <f>IF('基本情報入力シート'!X980="","",'基本情報入力シート'!X980)</f>
        <v/>
      </c>
      <c r="N955" s="648" t="str">
        <f>IF('基本情報入力シート'!Y980="","",'基本情報入力シート'!Y980)</f>
        <v/>
      </c>
      <c r="O955" s="649"/>
      <c r="P955" s="650"/>
      <c r="Q955" s="651"/>
      <c r="R955" s="56"/>
      <c r="S955" s="652" t="str">
        <f>IFERROR(ROUNDDOWN(Q955*VLOOKUP(N955,'【参考】数式用'!$AR$2:$AW$50,MATCH(P955,'【参考】数式用'!$AT$4:$AW$4)+2,FALSE)*0.5, 0), "")</f>
        <v/>
      </c>
      <c r="T955" s="653"/>
      <c r="U955" s="654" t="str">
        <f>IFERROR(IF(AG955&lt;&gt;"",Q955*VLOOKUP(N955,'【参考】数式用'!$AG$2:$AL$50,MATCH(P955,'【参考】数式用'!$AI$4:$AL$4,0)+2,0), ""), "")</f>
        <v/>
      </c>
      <c r="V955" s="655"/>
      <c r="W955" s="656"/>
      <c r="X955" s="41"/>
      <c r="Y955" s="657"/>
      <c r="Z955" s="658"/>
      <c r="AA955" s="654" t="str">
        <f>IFERROR(IF(Y955="ー", "", ROUNDDOWN(Z955*VLOOKUP(N955,'【参考】数式用'!$AR$2:$AW$50,MATCH(Y955,'【参考】数式用'!$AT$4:$AW$4)+2,FALSE)*0.5, 0)), "")</f>
        <v/>
      </c>
      <c r="AB955" s="659"/>
      <c r="AC955" s="651" t="str">
        <f>IFERROR(IF(AG955&lt;&gt;"",Z955*VLOOKUP(N955,'【参考】数式用'!$AG$2:$AL$50,MATCH(Y955,'【参考】数式用'!$AI$4:$AL$4,0)+2,0), ""), "")</f>
        <v/>
      </c>
      <c r="AD955" s="56"/>
      <c r="AE955" s="660"/>
      <c r="AF955" s="661"/>
      <c r="AG955" s="618" t="str">
        <f>IFERROR(VLOOKUP(O955, '【参考】数式用'!$AY$5:$AY$13, 1, FALSE), "")</f>
        <v/>
      </c>
      <c r="AH955" s="619" t="str">
        <f>IFERROR(VLOOKUP(N955, '【参考】数式用'!$BA$2:$BB$50, 2, FALSE), "")</f>
        <v/>
      </c>
      <c r="AI955" s="620" t="str">
        <f t="shared" si="1"/>
        <v/>
      </c>
      <c r="AJ955" s="621" t="str">
        <f t="shared" si="2"/>
        <v/>
      </c>
      <c r="AK955" s="622"/>
      <c r="AL955" s="622"/>
      <c r="AM955" s="514"/>
      <c r="AN955" s="514"/>
      <c r="AO955" s="514"/>
      <c r="AP955" s="514"/>
      <c r="AQ955" s="514"/>
      <c r="AR955" s="514"/>
      <c r="AS955" s="514"/>
      <c r="AT955" s="514"/>
      <c r="AU955" s="2"/>
      <c r="AV955" s="2"/>
      <c r="AW955" s="2"/>
      <c r="AX955" s="2"/>
      <c r="AY955" s="2"/>
      <c r="AZ955" s="2"/>
    </row>
    <row r="956" ht="30.0" customHeight="1">
      <c r="A956" s="645">
        <v>943.0</v>
      </c>
      <c r="B956" s="646" t="str">
        <f>IF('基本情報入力シート'!C981="","",'基本情報入力シート'!C981)</f>
        <v/>
      </c>
      <c r="C956" s="40"/>
      <c r="D956" s="40"/>
      <c r="E956" s="40"/>
      <c r="F956" s="40"/>
      <c r="G956" s="40"/>
      <c r="H956" s="40"/>
      <c r="I956" s="56"/>
      <c r="J956" s="647" t="str">
        <f>IF('基本情報入力シート'!M981="","",'基本情報入力シート'!M981)</f>
        <v/>
      </c>
      <c r="K956" s="647" t="str">
        <f>IF('基本情報入力シート'!R981="","",'基本情報入力シート'!R981)</f>
        <v/>
      </c>
      <c r="L956" s="647" t="str">
        <f>IF('基本情報入力シート'!W981="","",'基本情報入力シート'!W981)</f>
        <v/>
      </c>
      <c r="M956" s="647" t="str">
        <f>IF('基本情報入力シート'!X981="","",'基本情報入力シート'!X981)</f>
        <v/>
      </c>
      <c r="N956" s="648" t="str">
        <f>IF('基本情報入力シート'!Y981="","",'基本情報入力シート'!Y981)</f>
        <v/>
      </c>
      <c r="O956" s="649"/>
      <c r="P956" s="650"/>
      <c r="Q956" s="651"/>
      <c r="R956" s="56"/>
      <c r="S956" s="652" t="str">
        <f>IFERROR(ROUNDDOWN(Q956*VLOOKUP(N956,'【参考】数式用'!$AR$2:$AW$50,MATCH(P956,'【参考】数式用'!$AT$4:$AW$4)+2,FALSE)*0.5, 0), "")</f>
        <v/>
      </c>
      <c r="T956" s="653"/>
      <c r="U956" s="654" t="str">
        <f>IFERROR(IF(AG956&lt;&gt;"",Q956*VLOOKUP(N956,'【参考】数式用'!$AG$2:$AL$50,MATCH(P956,'【参考】数式用'!$AI$4:$AL$4,0)+2,0), ""), "")</f>
        <v/>
      </c>
      <c r="V956" s="655"/>
      <c r="W956" s="656"/>
      <c r="X956" s="41"/>
      <c r="Y956" s="657"/>
      <c r="Z956" s="658"/>
      <c r="AA956" s="654" t="str">
        <f>IFERROR(IF(Y956="ー", "", ROUNDDOWN(Z956*VLOOKUP(N956,'【参考】数式用'!$AR$2:$AW$50,MATCH(Y956,'【参考】数式用'!$AT$4:$AW$4)+2,FALSE)*0.5, 0)), "")</f>
        <v/>
      </c>
      <c r="AB956" s="659"/>
      <c r="AC956" s="651" t="str">
        <f>IFERROR(IF(AG956&lt;&gt;"",Z956*VLOOKUP(N956,'【参考】数式用'!$AG$2:$AL$50,MATCH(Y956,'【参考】数式用'!$AI$4:$AL$4,0)+2,0), ""), "")</f>
        <v/>
      </c>
      <c r="AD956" s="56"/>
      <c r="AE956" s="660"/>
      <c r="AF956" s="661"/>
      <c r="AG956" s="618" t="str">
        <f>IFERROR(VLOOKUP(O956, '【参考】数式用'!$AY$5:$AY$13, 1, FALSE), "")</f>
        <v/>
      </c>
      <c r="AH956" s="619" t="str">
        <f>IFERROR(VLOOKUP(N956, '【参考】数式用'!$BA$2:$BB$50, 2, FALSE), "")</f>
        <v/>
      </c>
      <c r="AI956" s="620" t="str">
        <f t="shared" si="1"/>
        <v/>
      </c>
      <c r="AJ956" s="621" t="str">
        <f t="shared" si="2"/>
        <v/>
      </c>
      <c r="AK956" s="622"/>
      <c r="AL956" s="622"/>
      <c r="AM956" s="514"/>
      <c r="AN956" s="514"/>
      <c r="AO956" s="514"/>
      <c r="AP956" s="514"/>
      <c r="AQ956" s="514"/>
      <c r="AR956" s="514"/>
      <c r="AS956" s="514"/>
      <c r="AT956" s="514"/>
      <c r="AU956" s="2"/>
      <c r="AV956" s="2"/>
      <c r="AW956" s="2"/>
      <c r="AX956" s="2"/>
      <c r="AY956" s="2"/>
      <c r="AZ956" s="2"/>
    </row>
    <row r="957" ht="30.0" customHeight="1">
      <c r="A957" s="645">
        <v>944.0</v>
      </c>
      <c r="B957" s="646" t="str">
        <f>IF('基本情報入力シート'!C982="","",'基本情報入力シート'!C982)</f>
        <v/>
      </c>
      <c r="C957" s="40"/>
      <c r="D957" s="40"/>
      <c r="E957" s="40"/>
      <c r="F957" s="40"/>
      <c r="G957" s="40"/>
      <c r="H957" s="40"/>
      <c r="I957" s="56"/>
      <c r="J957" s="647" t="str">
        <f>IF('基本情報入力シート'!M982="","",'基本情報入力シート'!M982)</f>
        <v/>
      </c>
      <c r="K957" s="647" t="str">
        <f>IF('基本情報入力シート'!R982="","",'基本情報入力シート'!R982)</f>
        <v/>
      </c>
      <c r="L957" s="647" t="str">
        <f>IF('基本情報入力シート'!W982="","",'基本情報入力シート'!W982)</f>
        <v/>
      </c>
      <c r="M957" s="647" t="str">
        <f>IF('基本情報入力シート'!X982="","",'基本情報入力シート'!X982)</f>
        <v/>
      </c>
      <c r="N957" s="648" t="str">
        <f>IF('基本情報入力シート'!Y982="","",'基本情報入力シート'!Y982)</f>
        <v/>
      </c>
      <c r="O957" s="649"/>
      <c r="P957" s="650"/>
      <c r="Q957" s="651"/>
      <c r="R957" s="56"/>
      <c r="S957" s="652" t="str">
        <f>IFERROR(ROUNDDOWN(Q957*VLOOKUP(N957,'【参考】数式用'!$AR$2:$AW$50,MATCH(P957,'【参考】数式用'!$AT$4:$AW$4)+2,FALSE)*0.5, 0), "")</f>
        <v/>
      </c>
      <c r="T957" s="653"/>
      <c r="U957" s="654" t="str">
        <f>IFERROR(IF(AG957&lt;&gt;"",Q957*VLOOKUP(N957,'【参考】数式用'!$AG$2:$AL$50,MATCH(P957,'【参考】数式用'!$AI$4:$AL$4,0)+2,0), ""), "")</f>
        <v/>
      </c>
      <c r="V957" s="655"/>
      <c r="W957" s="656"/>
      <c r="X957" s="41"/>
      <c r="Y957" s="657"/>
      <c r="Z957" s="658"/>
      <c r="AA957" s="654" t="str">
        <f>IFERROR(IF(Y957="ー", "", ROUNDDOWN(Z957*VLOOKUP(N957,'【参考】数式用'!$AR$2:$AW$50,MATCH(Y957,'【参考】数式用'!$AT$4:$AW$4)+2,FALSE)*0.5, 0)), "")</f>
        <v/>
      </c>
      <c r="AB957" s="659"/>
      <c r="AC957" s="651" t="str">
        <f>IFERROR(IF(AG957&lt;&gt;"",Z957*VLOOKUP(N957,'【参考】数式用'!$AG$2:$AL$50,MATCH(Y957,'【参考】数式用'!$AI$4:$AL$4,0)+2,0), ""), "")</f>
        <v/>
      </c>
      <c r="AD957" s="56"/>
      <c r="AE957" s="660"/>
      <c r="AF957" s="661"/>
      <c r="AG957" s="618" t="str">
        <f>IFERROR(VLOOKUP(O957, '【参考】数式用'!$AY$5:$AY$13, 1, FALSE), "")</f>
        <v/>
      </c>
      <c r="AH957" s="619" t="str">
        <f>IFERROR(VLOOKUP(N957, '【参考】数式用'!$BA$2:$BB$50, 2, FALSE), "")</f>
        <v/>
      </c>
      <c r="AI957" s="620" t="str">
        <f t="shared" si="1"/>
        <v/>
      </c>
      <c r="AJ957" s="621" t="str">
        <f t="shared" si="2"/>
        <v/>
      </c>
      <c r="AK957" s="622"/>
      <c r="AL957" s="622"/>
      <c r="AM957" s="514"/>
      <c r="AN957" s="514"/>
      <c r="AO957" s="514"/>
      <c r="AP957" s="514"/>
      <c r="AQ957" s="514"/>
      <c r="AR957" s="514"/>
      <c r="AS957" s="514"/>
      <c r="AT957" s="514"/>
      <c r="AU957" s="2"/>
      <c r="AV957" s="2"/>
      <c r="AW957" s="2"/>
      <c r="AX957" s="2"/>
      <c r="AY957" s="2"/>
      <c r="AZ957" s="2"/>
    </row>
    <row r="958" ht="30.0" customHeight="1">
      <c r="A958" s="645">
        <v>945.0</v>
      </c>
      <c r="B958" s="646" t="str">
        <f>IF('基本情報入力シート'!C983="","",'基本情報入力シート'!C983)</f>
        <v/>
      </c>
      <c r="C958" s="40"/>
      <c r="D958" s="40"/>
      <c r="E958" s="40"/>
      <c r="F958" s="40"/>
      <c r="G958" s="40"/>
      <c r="H958" s="40"/>
      <c r="I958" s="56"/>
      <c r="J958" s="647" t="str">
        <f>IF('基本情報入力シート'!M983="","",'基本情報入力シート'!M983)</f>
        <v/>
      </c>
      <c r="K958" s="647" t="str">
        <f>IF('基本情報入力シート'!R983="","",'基本情報入力シート'!R983)</f>
        <v/>
      </c>
      <c r="L958" s="647" t="str">
        <f>IF('基本情報入力シート'!W983="","",'基本情報入力シート'!W983)</f>
        <v/>
      </c>
      <c r="M958" s="647" t="str">
        <f>IF('基本情報入力シート'!X983="","",'基本情報入力シート'!X983)</f>
        <v/>
      </c>
      <c r="N958" s="648" t="str">
        <f>IF('基本情報入力シート'!Y983="","",'基本情報入力シート'!Y983)</f>
        <v/>
      </c>
      <c r="O958" s="649"/>
      <c r="P958" s="650"/>
      <c r="Q958" s="651"/>
      <c r="R958" s="56"/>
      <c r="S958" s="652" t="str">
        <f>IFERROR(ROUNDDOWN(Q958*VLOOKUP(N958,'【参考】数式用'!$AR$2:$AW$50,MATCH(P958,'【参考】数式用'!$AT$4:$AW$4)+2,FALSE)*0.5, 0), "")</f>
        <v/>
      </c>
      <c r="T958" s="653"/>
      <c r="U958" s="654" t="str">
        <f>IFERROR(IF(AG958&lt;&gt;"",Q958*VLOOKUP(N958,'【参考】数式用'!$AG$2:$AL$50,MATCH(P958,'【参考】数式用'!$AI$4:$AL$4,0)+2,0), ""), "")</f>
        <v/>
      </c>
      <c r="V958" s="655"/>
      <c r="W958" s="656"/>
      <c r="X958" s="41"/>
      <c r="Y958" s="657"/>
      <c r="Z958" s="658"/>
      <c r="AA958" s="654" t="str">
        <f>IFERROR(IF(Y958="ー", "", ROUNDDOWN(Z958*VLOOKUP(N958,'【参考】数式用'!$AR$2:$AW$50,MATCH(Y958,'【参考】数式用'!$AT$4:$AW$4)+2,FALSE)*0.5, 0)), "")</f>
        <v/>
      </c>
      <c r="AB958" s="659"/>
      <c r="AC958" s="651" t="str">
        <f>IFERROR(IF(AG958&lt;&gt;"",Z958*VLOOKUP(N958,'【参考】数式用'!$AG$2:$AL$50,MATCH(Y958,'【参考】数式用'!$AI$4:$AL$4,0)+2,0), ""), "")</f>
        <v/>
      </c>
      <c r="AD958" s="56"/>
      <c r="AE958" s="660"/>
      <c r="AF958" s="661"/>
      <c r="AG958" s="618" t="str">
        <f>IFERROR(VLOOKUP(O958, '【参考】数式用'!$AY$5:$AY$13, 1, FALSE), "")</f>
        <v/>
      </c>
      <c r="AH958" s="619" t="str">
        <f>IFERROR(VLOOKUP(N958, '【参考】数式用'!$BA$2:$BB$50, 2, FALSE), "")</f>
        <v/>
      </c>
      <c r="AI958" s="620" t="str">
        <f t="shared" si="1"/>
        <v/>
      </c>
      <c r="AJ958" s="621" t="str">
        <f t="shared" si="2"/>
        <v/>
      </c>
      <c r="AK958" s="622"/>
      <c r="AL958" s="622"/>
      <c r="AM958" s="514"/>
      <c r="AN958" s="514"/>
      <c r="AO958" s="514"/>
      <c r="AP958" s="514"/>
      <c r="AQ958" s="514"/>
      <c r="AR958" s="514"/>
      <c r="AS958" s="514"/>
      <c r="AT958" s="514"/>
      <c r="AU958" s="2"/>
      <c r="AV958" s="2"/>
      <c r="AW958" s="2"/>
      <c r="AX958" s="2"/>
      <c r="AY958" s="2"/>
      <c r="AZ958" s="2"/>
    </row>
    <row r="959" ht="30.0" customHeight="1">
      <c r="A959" s="645">
        <v>946.0</v>
      </c>
      <c r="B959" s="646" t="str">
        <f>IF('基本情報入力シート'!C984="","",'基本情報入力シート'!C984)</f>
        <v/>
      </c>
      <c r="C959" s="40"/>
      <c r="D959" s="40"/>
      <c r="E959" s="40"/>
      <c r="F959" s="40"/>
      <c r="G959" s="40"/>
      <c r="H959" s="40"/>
      <c r="I959" s="56"/>
      <c r="J959" s="647" t="str">
        <f>IF('基本情報入力シート'!M984="","",'基本情報入力シート'!M984)</f>
        <v/>
      </c>
      <c r="K959" s="647" t="str">
        <f>IF('基本情報入力シート'!R984="","",'基本情報入力シート'!R984)</f>
        <v/>
      </c>
      <c r="L959" s="647" t="str">
        <f>IF('基本情報入力シート'!W984="","",'基本情報入力シート'!W984)</f>
        <v/>
      </c>
      <c r="M959" s="647" t="str">
        <f>IF('基本情報入力シート'!X984="","",'基本情報入力シート'!X984)</f>
        <v/>
      </c>
      <c r="N959" s="648" t="str">
        <f>IF('基本情報入力シート'!Y984="","",'基本情報入力シート'!Y984)</f>
        <v/>
      </c>
      <c r="O959" s="649"/>
      <c r="P959" s="650"/>
      <c r="Q959" s="651"/>
      <c r="R959" s="56"/>
      <c r="S959" s="652" t="str">
        <f>IFERROR(ROUNDDOWN(Q959*VLOOKUP(N959,'【参考】数式用'!$AR$2:$AW$50,MATCH(P959,'【参考】数式用'!$AT$4:$AW$4)+2,FALSE)*0.5, 0), "")</f>
        <v/>
      </c>
      <c r="T959" s="653"/>
      <c r="U959" s="654" t="str">
        <f>IFERROR(IF(AG959&lt;&gt;"",Q959*VLOOKUP(N959,'【参考】数式用'!$AG$2:$AL$50,MATCH(P959,'【参考】数式用'!$AI$4:$AL$4,0)+2,0), ""), "")</f>
        <v/>
      </c>
      <c r="V959" s="655"/>
      <c r="W959" s="656"/>
      <c r="X959" s="41"/>
      <c r="Y959" s="657"/>
      <c r="Z959" s="658"/>
      <c r="AA959" s="654" t="str">
        <f>IFERROR(IF(Y959="ー", "", ROUNDDOWN(Z959*VLOOKUP(N959,'【参考】数式用'!$AR$2:$AW$50,MATCH(Y959,'【参考】数式用'!$AT$4:$AW$4)+2,FALSE)*0.5, 0)), "")</f>
        <v/>
      </c>
      <c r="AB959" s="659"/>
      <c r="AC959" s="651" t="str">
        <f>IFERROR(IF(AG959&lt;&gt;"",Z959*VLOOKUP(N959,'【参考】数式用'!$AG$2:$AL$50,MATCH(Y959,'【参考】数式用'!$AI$4:$AL$4,0)+2,0), ""), "")</f>
        <v/>
      </c>
      <c r="AD959" s="56"/>
      <c r="AE959" s="660"/>
      <c r="AF959" s="661"/>
      <c r="AG959" s="618" t="str">
        <f>IFERROR(VLOOKUP(O959, '【参考】数式用'!$AY$5:$AY$13, 1, FALSE), "")</f>
        <v/>
      </c>
      <c r="AH959" s="619" t="str">
        <f>IFERROR(VLOOKUP(N959, '【参考】数式用'!$BA$2:$BB$50, 2, FALSE), "")</f>
        <v/>
      </c>
      <c r="AI959" s="620" t="str">
        <f t="shared" si="1"/>
        <v/>
      </c>
      <c r="AJ959" s="621" t="str">
        <f t="shared" si="2"/>
        <v/>
      </c>
      <c r="AK959" s="622"/>
      <c r="AL959" s="622"/>
      <c r="AM959" s="514"/>
      <c r="AN959" s="514"/>
      <c r="AO959" s="514"/>
      <c r="AP959" s="514"/>
      <c r="AQ959" s="514"/>
      <c r="AR959" s="514"/>
      <c r="AS959" s="514"/>
      <c r="AT959" s="514"/>
      <c r="AU959" s="2"/>
      <c r="AV959" s="2"/>
      <c r="AW959" s="2"/>
      <c r="AX959" s="2"/>
      <c r="AY959" s="2"/>
      <c r="AZ959" s="2"/>
    </row>
    <row r="960" ht="30.0" customHeight="1">
      <c r="A960" s="645">
        <v>947.0</v>
      </c>
      <c r="B960" s="646" t="str">
        <f>IF('基本情報入力シート'!C985="","",'基本情報入力シート'!C985)</f>
        <v/>
      </c>
      <c r="C960" s="40"/>
      <c r="D960" s="40"/>
      <c r="E960" s="40"/>
      <c r="F960" s="40"/>
      <c r="G960" s="40"/>
      <c r="H960" s="40"/>
      <c r="I960" s="56"/>
      <c r="J960" s="647" t="str">
        <f>IF('基本情報入力シート'!M985="","",'基本情報入力シート'!M985)</f>
        <v/>
      </c>
      <c r="K960" s="647" t="str">
        <f>IF('基本情報入力シート'!R985="","",'基本情報入力シート'!R985)</f>
        <v/>
      </c>
      <c r="L960" s="647" t="str">
        <f>IF('基本情報入力シート'!W985="","",'基本情報入力シート'!W985)</f>
        <v/>
      </c>
      <c r="M960" s="647" t="str">
        <f>IF('基本情報入力シート'!X985="","",'基本情報入力シート'!X985)</f>
        <v/>
      </c>
      <c r="N960" s="648" t="str">
        <f>IF('基本情報入力シート'!Y985="","",'基本情報入力シート'!Y985)</f>
        <v/>
      </c>
      <c r="O960" s="649"/>
      <c r="P960" s="650"/>
      <c r="Q960" s="651"/>
      <c r="R960" s="56"/>
      <c r="S960" s="652" t="str">
        <f>IFERROR(ROUNDDOWN(Q960*VLOOKUP(N960,'【参考】数式用'!$AR$2:$AW$50,MATCH(P960,'【参考】数式用'!$AT$4:$AW$4)+2,FALSE)*0.5, 0), "")</f>
        <v/>
      </c>
      <c r="T960" s="653"/>
      <c r="U960" s="654" t="str">
        <f>IFERROR(IF(AG960&lt;&gt;"",Q960*VLOOKUP(N960,'【参考】数式用'!$AG$2:$AL$50,MATCH(P960,'【参考】数式用'!$AI$4:$AL$4,0)+2,0), ""), "")</f>
        <v/>
      </c>
      <c r="V960" s="655"/>
      <c r="W960" s="656"/>
      <c r="X960" s="41"/>
      <c r="Y960" s="657"/>
      <c r="Z960" s="658"/>
      <c r="AA960" s="654" t="str">
        <f>IFERROR(IF(Y960="ー", "", ROUNDDOWN(Z960*VLOOKUP(N960,'【参考】数式用'!$AR$2:$AW$50,MATCH(Y960,'【参考】数式用'!$AT$4:$AW$4)+2,FALSE)*0.5, 0)), "")</f>
        <v/>
      </c>
      <c r="AB960" s="659"/>
      <c r="AC960" s="651" t="str">
        <f>IFERROR(IF(AG960&lt;&gt;"",Z960*VLOOKUP(N960,'【参考】数式用'!$AG$2:$AL$50,MATCH(Y960,'【参考】数式用'!$AI$4:$AL$4,0)+2,0), ""), "")</f>
        <v/>
      </c>
      <c r="AD960" s="56"/>
      <c r="AE960" s="660"/>
      <c r="AF960" s="661"/>
      <c r="AG960" s="618" t="str">
        <f>IFERROR(VLOOKUP(O960, '【参考】数式用'!$AY$5:$AY$13, 1, FALSE), "")</f>
        <v/>
      </c>
      <c r="AH960" s="619" t="str">
        <f>IFERROR(VLOOKUP(N960, '【参考】数式用'!$BA$2:$BB$50, 2, FALSE), "")</f>
        <v/>
      </c>
      <c r="AI960" s="620" t="str">
        <f t="shared" si="1"/>
        <v/>
      </c>
      <c r="AJ960" s="621" t="str">
        <f t="shared" si="2"/>
        <v/>
      </c>
      <c r="AK960" s="622"/>
      <c r="AL960" s="622"/>
      <c r="AM960" s="514"/>
      <c r="AN960" s="514"/>
      <c r="AO960" s="514"/>
      <c r="AP960" s="514"/>
      <c r="AQ960" s="514"/>
      <c r="AR960" s="514"/>
      <c r="AS960" s="514"/>
      <c r="AT960" s="514"/>
      <c r="AU960" s="2"/>
      <c r="AV960" s="2"/>
      <c r="AW960" s="2"/>
      <c r="AX960" s="2"/>
      <c r="AY960" s="2"/>
      <c r="AZ960" s="2"/>
    </row>
    <row r="961" ht="30.0" customHeight="1">
      <c r="A961" s="645">
        <v>948.0</v>
      </c>
      <c r="B961" s="646" t="str">
        <f>IF('基本情報入力シート'!C986="","",'基本情報入力シート'!C986)</f>
        <v/>
      </c>
      <c r="C961" s="40"/>
      <c r="D961" s="40"/>
      <c r="E961" s="40"/>
      <c r="F961" s="40"/>
      <c r="G961" s="40"/>
      <c r="H961" s="40"/>
      <c r="I961" s="56"/>
      <c r="J961" s="647" t="str">
        <f>IF('基本情報入力シート'!M986="","",'基本情報入力シート'!M986)</f>
        <v/>
      </c>
      <c r="K961" s="647" t="str">
        <f>IF('基本情報入力シート'!R986="","",'基本情報入力シート'!R986)</f>
        <v/>
      </c>
      <c r="L961" s="647" t="str">
        <f>IF('基本情報入力シート'!W986="","",'基本情報入力シート'!W986)</f>
        <v/>
      </c>
      <c r="M961" s="647" t="str">
        <f>IF('基本情報入力シート'!X986="","",'基本情報入力シート'!X986)</f>
        <v/>
      </c>
      <c r="N961" s="648" t="str">
        <f>IF('基本情報入力シート'!Y986="","",'基本情報入力シート'!Y986)</f>
        <v/>
      </c>
      <c r="O961" s="649"/>
      <c r="P961" s="650"/>
      <c r="Q961" s="651"/>
      <c r="R961" s="56"/>
      <c r="S961" s="652" t="str">
        <f>IFERROR(ROUNDDOWN(Q961*VLOOKUP(N961,'【参考】数式用'!$AR$2:$AW$50,MATCH(P961,'【参考】数式用'!$AT$4:$AW$4)+2,FALSE)*0.5, 0), "")</f>
        <v/>
      </c>
      <c r="T961" s="653"/>
      <c r="U961" s="654" t="str">
        <f>IFERROR(IF(AG961&lt;&gt;"",Q961*VLOOKUP(N961,'【参考】数式用'!$AG$2:$AL$50,MATCH(P961,'【参考】数式用'!$AI$4:$AL$4,0)+2,0), ""), "")</f>
        <v/>
      </c>
      <c r="V961" s="655"/>
      <c r="W961" s="656"/>
      <c r="X961" s="41"/>
      <c r="Y961" s="657"/>
      <c r="Z961" s="658"/>
      <c r="AA961" s="654" t="str">
        <f>IFERROR(IF(Y961="ー", "", ROUNDDOWN(Z961*VLOOKUP(N961,'【参考】数式用'!$AR$2:$AW$50,MATCH(Y961,'【参考】数式用'!$AT$4:$AW$4)+2,FALSE)*0.5, 0)), "")</f>
        <v/>
      </c>
      <c r="AB961" s="659"/>
      <c r="AC961" s="651" t="str">
        <f>IFERROR(IF(AG961&lt;&gt;"",Z961*VLOOKUP(N961,'【参考】数式用'!$AG$2:$AL$50,MATCH(Y961,'【参考】数式用'!$AI$4:$AL$4,0)+2,0), ""), "")</f>
        <v/>
      </c>
      <c r="AD961" s="56"/>
      <c r="AE961" s="660"/>
      <c r="AF961" s="661"/>
      <c r="AG961" s="618" t="str">
        <f>IFERROR(VLOOKUP(O961, '【参考】数式用'!$AY$5:$AY$13, 1, FALSE), "")</f>
        <v/>
      </c>
      <c r="AH961" s="619" t="str">
        <f>IFERROR(VLOOKUP(N961, '【参考】数式用'!$BA$2:$BB$50, 2, FALSE), "")</f>
        <v/>
      </c>
      <c r="AI961" s="620" t="str">
        <f t="shared" si="1"/>
        <v/>
      </c>
      <c r="AJ961" s="621" t="str">
        <f t="shared" si="2"/>
        <v/>
      </c>
      <c r="AK961" s="622"/>
      <c r="AL961" s="622"/>
      <c r="AM961" s="514"/>
      <c r="AN961" s="514"/>
      <c r="AO961" s="514"/>
      <c r="AP961" s="514"/>
      <c r="AQ961" s="514"/>
      <c r="AR961" s="514"/>
      <c r="AS961" s="514"/>
      <c r="AT961" s="514"/>
      <c r="AU961" s="2"/>
      <c r="AV961" s="2"/>
      <c r="AW961" s="2"/>
      <c r="AX961" s="2"/>
      <c r="AY961" s="2"/>
      <c r="AZ961" s="2"/>
    </row>
    <row r="962" ht="30.0" customHeight="1">
      <c r="A962" s="645">
        <v>949.0</v>
      </c>
      <c r="B962" s="646" t="str">
        <f>IF('基本情報入力シート'!C987="","",'基本情報入力シート'!C987)</f>
        <v/>
      </c>
      <c r="C962" s="40"/>
      <c r="D962" s="40"/>
      <c r="E962" s="40"/>
      <c r="F962" s="40"/>
      <c r="G962" s="40"/>
      <c r="H962" s="40"/>
      <c r="I962" s="56"/>
      <c r="J962" s="647" t="str">
        <f>IF('基本情報入力シート'!M987="","",'基本情報入力シート'!M987)</f>
        <v/>
      </c>
      <c r="K962" s="647" t="str">
        <f>IF('基本情報入力シート'!R987="","",'基本情報入力シート'!R987)</f>
        <v/>
      </c>
      <c r="L962" s="647" t="str">
        <f>IF('基本情報入力シート'!W987="","",'基本情報入力シート'!W987)</f>
        <v/>
      </c>
      <c r="M962" s="647" t="str">
        <f>IF('基本情報入力シート'!X987="","",'基本情報入力シート'!X987)</f>
        <v/>
      </c>
      <c r="N962" s="648" t="str">
        <f>IF('基本情報入力シート'!Y987="","",'基本情報入力シート'!Y987)</f>
        <v/>
      </c>
      <c r="O962" s="649"/>
      <c r="P962" s="650"/>
      <c r="Q962" s="651"/>
      <c r="R962" s="56"/>
      <c r="S962" s="652" t="str">
        <f>IFERROR(ROUNDDOWN(Q962*VLOOKUP(N962,'【参考】数式用'!$AR$2:$AW$50,MATCH(P962,'【参考】数式用'!$AT$4:$AW$4)+2,FALSE)*0.5, 0), "")</f>
        <v/>
      </c>
      <c r="T962" s="653"/>
      <c r="U962" s="654" t="str">
        <f>IFERROR(IF(AG962&lt;&gt;"",Q962*VLOOKUP(N962,'【参考】数式用'!$AG$2:$AL$50,MATCH(P962,'【参考】数式用'!$AI$4:$AL$4,0)+2,0), ""), "")</f>
        <v/>
      </c>
      <c r="V962" s="655"/>
      <c r="W962" s="656"/>
      <c r="X962" s="41"/>
      <c r="Y962" s="657"/>
      <c r="Z962" s="658"/>
      <c r="AA962" s="654" t="str">
        <f>IFERROR(IF(Y962="ー", "", ROUNDDOWN(Z962*VLOOKUP(N962,'【参考】数式用'!$AR$2:$AW$50,MATCH(Y962,'【参考】数式用'!$AT$4:$AW$4)+2,FALSE)*0.5, 0)), "")</f>
        <v/>
      </c>
      <c r="AB962" s="659"/>
      <c r="AC962" s="651" t="str">
        <f>IFERROR(IF(AG962&lt;&gt;"",Z962*VLOOKUP(N962,'【参考】数式用'!$AG$2:$AL$50,MATCH(Y962,'【参考】数式用'!$AI$4:$AL$4,0)+2,0), ""), "")</f>
        <v/>
      </c>
      <c r="AD962" s="56"/>
      <c r="AE962" s="660"/>
      <c r="AF962" s="661"/>
      <c r="AG962" s="618" t="str">
        <f>IFERROR(VLOOKUP(O962, '【参考】数式用'!$AY$5:$AY$13, 1, FALSE), "")</f>
        <v/>
      </c>
      <c r="AH962" s="619" t="str">
        <f>IFERROR(VLOOKUP(N962, '【参考】数式用'!$BA$2:$BB$50, 2, FALSE), "")</f>
        <v/>
      </c>
      <c r="AI962" s="620" t="str">
        <f t="shared" si="1"/>
        <v/>
      </c>
      <c r="AJ962" s="621" t="str">
        <f t="shared" si="2"/>
        <v/>
      </c>
      <c r="AK962" s="622"/>
      <c r="AL962" s="622"/>
      <c r="AM962" s="514"/>
      <c r="AN962" s="514"/>
      <c r="AO962" s="514"/>
      <c r="AP962" s="514"/>
      <c r="AQ962" s="514"/>
      <c r="AR962" s="514"/>
      <c r="AS962" s="514"/>
      <c r="AT962" s="514"/>
      <c r="AU962" s="2"/>
      <c r="AV962" s="2"/>
      <c r="AW962" s="2"/>
      <c r="AX962" s="2"/>
      <c r="AY962" s="2"/>
      <c r="AZ962" s="2"/>
    </row>
    <row r="963" ht="30.0" customHeight="1">
      <c r="A963" s="645">
        <v>950.0</v>
      </c>
      <c r="B963" s="646" t="str">
        <f>IF('基本情報入力シート'!C988="","",'基本情報入力シート'!C988)</f>
        <v/>
      </c>
      <c r="C963" s="40"/>
      <c r="D963" s="40"/>
      <c r="E963" s="40"/>
      <c r="F963" s="40"/>
      <c r="G963" s="40"/>
      <c r="H963" s="40"/>
      <c r="I963" s="56"/>
      <c r="J963" s="647" t="str">
        <f>IF('基本情報入力シート'!M988="","",'基本情報入力シート'!M988)</f>
        <v/>
      </c>
      <c r="K963" s="647" t="str">
        <f>IF('基本情報入力シート'!R988="","",'基本情報入力シート'!R988)</f>
        <v/>
      </c>
      <c r="L963" s="647" t="str">
        <f>IF('基本情報入力シート'!W988="","",'基本情報入力シート'!W988)</f>
        <v/>
      </c>
      <c r="M963" s="647" t="str">
        <f>IF('基本情報入力シート'!X988="","",'基本情報入力シート'!X988)</f>
        <v/>
      </c>
      <c r="N963" s="648" t="str">
        <f>IF('基本情報入力シート'!Y988="","",'基本情報入力シート'!Y988)</f>
        <v/>
      </c>
      <c r="O963" s="649"/>
      <c r="P963" s="650"/>
      <c r="Q963" s="651"/>
      <c r="R963" s="56"/>
      <c r="S963" s="652" t="str">
        <f>IFERROR(ROUNDDOWN(Q963*VLOOKUP(N963,'【参考】数式用'!$AR$2:$AW$50,MATCH(P963,'【参考】数式用'!$AT$4:$AW$4)+2,FALSE)*0.5, 0), "")</f>
        <v/>
      </c>
      <c r="T963" s="653"/>
      <c r="U963" s="654" t="str">
        <f>IFERROR(IF(AG963&lt;&gt;"",Q963*VLOOKUP(N963,'【参考】数式用'!$AG$2:$AL$50,MATCH(P963,'【参考】数式用'!$AI$4:$AL$4,0)+2,0), ""), "")</f>
        <v/>
      </c>
      <c r="V963" s="655"/>
      <c r="W963" s="656"/>
      <c r="X963" s="41"/>
      <c r="Y963" s="657"/>
      <c r="Z963" s="658"/>
      <c r="AA963" s="654" t="str">
        <f>IFERROR(IF(Y963="ー", "", ROUNDDOWN(Z963*VLOOKUP(N963,'【参考】数式用'!$AR$2:$AW$50,MATCH(Y963,'【参考】数式用'!$AT$4:$AW$4)+2,FALSE)*0.5, 0)), "")</f>
        <v/>
      </c>
      <c r="AB963" s="659"/>
      <c r="AC963" s="651" t="str">
        <f>IFERROR(IF(AG963&lt;&gt;"",Z963*VLOOKUP(N963,'【参考】数式用'!$AG$2:$AL$50,MATCH(Y963,'【参考】数式用'!$AI$4:$AL$4,0)+2,0), ""), "")</f>
        <v/>
      </c>
      <c r="AD963" s="56"/>
      <c r="AE963" s="660"/>
      <c r="AF963" s="661"/>
      <c r="AG963" s="618" t="str">
        <f>IFERROR(VLOOKUP(O963, '【参考】数式用'!$AY$5:$AY$13, 1, FALSE), "")</f>
        <v/>
      </c>
      <c r="AH963" s="619" t="str">
        <f>IFERROR(VLOOKUP(N963, '【参考】数式用'!$BA$2:$BB$50, 2, FALSE), "")</f>
        <v/>
      </c>
      <c r="AI963" s="620" t="str">
        <f t="shared" si="1"/>
        <v/>
      </c>
      <c r="AJ963" s="621" t="str">
        <f t="shared" si="2"/>
        <v/>
      </c>
      <c r="AK963" s="622"/>
      <c r="AL963" s="622"/>
      <c r="AM963" s="514"/>
      <c r="AN963" s="514"/>
      <c r="AO963" s="514"/>
      <c r="AP963" s="514"/>
      <c r="AQ963" s="514"/>
      <c r="AR963" s="514"/>
      <c r="AS963" s="514"/>
      <c r="AT963" s="514"/>
      <c r="AU963" s="2"/>
      <c r="AV963" s="2"/>
      <c r="AW963" s="2"/>
      <c r="AX963" s="2"/>
      <c r="AY963" s="2"/>
      <c r="AZ963" s="2"/>
    </row>
    <row r="964" ht="30.0" customHeight="1">
      <c r="A964" s="645">
        <v>951.0</v>
      </c>
      <c r="B964" s="646" t="str">
        <f>IF('基本情報入力シート'!C989="","",'基本情報入力シート'!C989)</f>
        <v/>
      </c>
      <c r="C964" s="40"/>
      <c r="D964" s="40"/>
      <c r="E964" s="40"/>
      <c r="F964" s="40"/>
      <c r="G964" s="40"/>
      <c r="H964" s="40"/>
      <c r="I964" s="56"/>
      <c r="J964" s="647" t="str">
        <f>IF('基本情報入力シート'!M989="","",'基本情報入力シート'!M989)</f>
        <v/>
      </c>
      <c r="K964" s="647" t="str">
        <f>IF('基本情報入力シート'!R989="","",'基本情報入力シート'!R989)</f>
        <v/>
      </c>
      <c r="L964" s="647" t="str">
        <f>IF('基本情報入力シート'!W989="","",'基本情報入力シート'!W989)</f>
        <v/>
      </c>
      <c r="M964" s="647" t="str">
        <f>IF('基本情報入力シート'!X989="","",'基本情報入力シート'!X989)</f>
        <v/>
      </c>
      <c r="N964" s="648" t="str">
        <f>IF('基本情報入力シート'!Y989="","",'基本情報入力シート'!Y989)</f>
        <v/>
      </c>
      <c r="O964" s="649"/>
      <c r="P964" s="650"/>
      <c r="Q964" s="651"/>
      <c r="R964" s="56"/>
      <c r="S964" s="652" t="str">
        <f>IFERROR(ROUNDDOWN(Q964*VLOOKUP(N964,'【参考】数式用'!$AR$2:$AW$50,MATCH(P964,'【参考】数式用'!$AT$4:$AW$4)+2,FALSE)*0.5, 0), "")</f>
        <v/>
      </c>
      <c r="T964" s="653"/>
      <c r="U964" s="654" t="str">
        <f>IFERROR(IF(AG964&lt;&gt;"",Q964*VLOOKUP(N964,'【参考】数式用'!$AG$2:$AL$50,MATCH(P964,'【参考】数式用'!$AI$4:$AL$4,0)+2,0), ""), "")</f>
        <v/>
      </c>
      <c r="V964" s="655"/>
      <c r="W964" s="656"/>
      <c r="X964" s="41"/>
      <c r="Y964" s="657"/>
      <c r="Z964" s="658"/>
      <c r="AA964" s="654" t="str">
        <f>IFERROR(IF(Y964="ー", "", ROUNDDOWN(Z964*VLOOKUP(N964,'【参考】数式用'!$AR$2:$AW$50,MATCH(Y964,'【参考】数式用'!$AT$4:$AW$4)+2,FALSE)*0.5, 0)), "")</f>
        <v/>
      </c>
      <c r="AB964" s="659"/>
      <c r="AC964" s="651" t="str">
        <f>IFERROR(IF(AG964&lt;&gt;"",Z964*VLOOKUP(N964,'【参考】数式用'!$AG$2:$AL$50,MATCH(Y964,'【参考】数式用'!$AI$4:$AL$4,0)+2,0), ""), "")</f>
        <v/>
      </c>
      <c r="AD964" s="56"/>
      <c r="AE964" s="660"/>
      <c r="AF964" s="661"/>
      <c r="AG964" s="618" t="str">
        <f>IFERROR(VLOOKUP(O964, '【参考】数式用'!$AY$5:$AY$13, 1, FALSE), "")</f>
        <v/>
      </c>
      <c r="AH964" s="619" t="str">
        <f>IFERROR(VLOOKUP(N964, '【参考】数式用'!$BA$2:$BB$50, 2, FALSE), "")</f>
        <v/>
      </c>
      <c r="AI964" s="620" t="str">
        <f t="shared" si="1"/>
        <v/>
      </c>
      <c r="AJ964" s="621" t="str">
        <f t="shared" si="2"/>
        <v/>
      </c>
      <c r="AK964" s="622"/>
      <c r="AL964" s="622"/>
      <c r="AM964" s="514"/>
      <c r="AN964" s="514"/>
      <c r="AO964" s="514"/>
      <c r="AP964" s="514"/>
      <c r="AQ964" s="514"/>
      <c r="AR964" s="514"/>
      <c r="AS964" s="514"/>
      <c r="AT964" s="514"/>
      <c r="AU964" s="2"/>
      <c r="AV964" s="2"/>
      <c r="AW964" s="2"/>
      <c r="AX964" s="2"/>
      <c r="AY964" s="2"/>
      <c r="AZ964" s="2"/>
    </row>
    <row r="965" ht="30.0" customHeight="1">
      <c r="A965" s="645">
        <v>952.0</v>
      </c>
      <c r="B965" s="646" t="str">
        <f>IF('基本情報入力シート'!C990="","",'基本情報入力シート'!C990)</f>
        <v/>
      </c>
      <c r="C965" s="40"/>
      <c r="D965" s="40"/>
      <c r="E965" s="40"/>
      <c r="F965" s="40"/>
      <c r="G965" s="40"/>
      <c r="H965" s="40"/>
      <c r="I965" s="56"/>
      <c r="J965" s="647" t="str">
        <f>IF('基本情報入力シート'!M990="","",'基本情報入力シート'!M990)</f>
        <v/>
      </c>
      <c r="K965" s="647" t="str">
        <f>IF('基本情報入力シート'!R990="","",'基本情報入力シート'!R990)</f>
        <v/>
      </c>
      <c r="L965" s="647" t="str">
        <f>IF('基本情報入力シート'!W990="","",'基本情報入力シート'!W990)</f>
        <v/>
      </c>
      <c r="M965" s="647" t="str">
        <f>IF('基本情報入力シート'!X990="","",'基本情報入力シート'!X990)</f>
        <v/>
      </c>
      <c r="N965" s="648" t="str">
        <f>IF('基本情報入力シート'!Y990="","",'基本情報入力シート'!Y990)</f>
        <v/>
      </c>
      <c r="O965" s="649"/>
      <c r="P965" s="650"/>
      <c r="Q965" s="651"/>
      <c r="R965" s="56"/>
      <c r="S965" s="652" t="str">
        <f>IFERROR(ROUNDDOWN(Q965*VLOOKUP(N965,'【参考】数式用'!$AR$2:$AW$50,MATCH(P965,'【参考】数式用'!$AT$4:$AW$4)+2,FALSE)*0.5, 0), "")</f>
        <v/>
      </c>
      <c r="T965" s="653"/>
      <c r="U965" s="654" t="str">
        <f>IFERROR(IF(AG965&lt;&gt;"",Q965*VLOOKUP(N965,'【参考】数式用'!$AG$2:$AL$50,MATCH(P965,'【参考】数式用'!$AI$4:$AL$4,0)+2,0), ""), "")</f>
        <v/>
      </c>
      <c r="V965" s="655"/>
      <c r="W965" s="656"/>
      <c r="X965" s="41"/>
      <c r="Y965" s="657"/>
      <c r="Z965" s="658"/>
      <c r="AA965" s="654" t="str">
        <f>IFERROR(IF(Y965="ー", "", ROUNDDOWN(Z965*VLOOKUP(N965,'【参考】数式用'!$AR$2:$AW$50,MATCH(Y965,'【参考】数式用'!$AT$4:$AW$4)+2,FALSE)*0.5, 0)), "")</f>
        <v/>
      </c>
      <c r="AB965" s="659"/>
      <c r="AC965" s="651" t="str">
        <f>IFERROR(IF(AG965&lt;&gt;"",Z965*VLOOKUP(N965,'【参考】数式用'!$AG$2:$AL$50,MATCH(Y965,'【参考】数式用'!$AI$4:$AL$4,0)+2,0), ""), "")</f>
        <v/>
      </c>
      <c r="AD965" s="56"/>
      <c r="AE965" s="660"/>
      <c r="AF965" s="661"/>
      <c r="AG965" s="618" t="str">
        <f>IFERROR(VLOOKUP(O965, '【参考】数式用'!$AY$5:$AY$13, 1, FALSE), "")</f>
        <v/>
      </c>
      <c r="AH965" s="619" t="str">
        <f>IFERROR(VLOOKUP(N965, '【参考】数式用'!$BA$2:$BB$50, 2, FALSE), "")</f>
        <v/>
      </c>
      <c r="AI965" s="620" t="str">
        <f t="shared" si="1"/>
        <v/>
      </c>
      <c r="AJ965" s="621" t="str">
        <f t="shared" si="2"/>
        <v/>
      </c>
      <c r="AK965" s="622"/>
      <c r="AL965" s="622"/>
      <c r="AM965" s="514"/>
      <c r="AN965" s="514"/>
      <c r="AO965" s="514"/>
      <c r="AP965" s="514"/>
      <c r="AQ965" s="514"/>
      <c r="AR965" s="514"/>
      <c r="AS965" s="514"/>
      <c r="AT965" s="514"/>
      <c r="AU965" s="2"/>
      <c r="AV965" s="2"/>
      <c r="AW965" s="2"/>
      <c r="AX965" s="2"/>
      <c r="AY965" s="2"/>
      <c r="AZ965" s="2"/>
    </row>
    <row r="966" ht="30.0" customHeight="1">
      <c r="A966" s="645">
        <v>953.0</v>
      </c>
      <c r="B966" s="646" t="str">
        <f>IF('基本情報入力シート'!C991="","",'基本情報入力シート'!C991)</f>
        <v/>
      </c>
      <c r="C966" s="40"/>
      <c r="D966" s="40"/>
      <c r="E966" s="40"/>
      <c r="F966" s="40"/>
      <c r="G966" s="40"/>
      <c r="H966" s="40"/>
      <c r="I966" s="56"/>
      <c r="J966" s="647" t="str">
        <f>IF('基本情報入力シート'!M991="","",'基本情報入力シート'!M991)</f>
        <v/>
      </c>
      <c r="K966" s="647" t="str">
        <f>IF('基本情報入力シート'!R991="","",'基本情報入力シート'!R991)</f>
        <v/>
      </c>
      <c r="L966" s="647" t="str">
        <f>IF('基本情報入力シート'!W991="","",'基本情報入力シート'!W991)</f>
        <v/>
      </c>
      <c r="M966" s="647" t="str">
        <f>IF('基本情報入力シート'!X991="","",'基本情報入力シート'!X991)</f>
        <v/>
      </c>
      <c r="N966" s="648" t="str">
        <f>IF('基本情報入力シート'!Y991="","",'基本情報入力シート'!Y991)</f>
        <v/>
      </c>
      <c r="O966" s="649"/>
      <c r="P966" s="650"/>
      <c r="Q966" s="651"/>
      <c r="R966" s="56"/>
      <c r="S966" s="652" t="str">
        <f>IFERROR(ROUNDDOWN(Q966*VLOOKUP(N966,'【参考】数式用'!$AR$2:$AW$50,MATCH(P966,'【参考】数式用'!$AT$4:$AW$4)+2,FALSE)*0.5, 0), "")</f>
        <v/>
      </c>
      <c r="T966" s="653"/>
      <c r="U966" s="654" t="str">
        <f>IFERROR(IF(AG966&lt;&gt;"",Q966*VLOOKUP(N966,'【参考】数式用'!$AG$2:$AL$50,MATCH(P966,'【参考】数式用'!$AI$4:$AL$4,0)+2,0), ""), "")</f>
        <v/>
      </c>
      <c r="V966" s="655"/>
      <c r="W966" s="656"/>
      <c r="X966" s="41"/>
      <c r="Y966" s="657"/>
      <c r="Z966" s="658"/>
      <c r="AA966" s="654" t="str">
        <f>IFERROR(IF(Y966="ー", "", ROUNDDOWN(Z966*VLOOKUP(N966,'【参考】数式用'!$AR$2:$AW$50,MATCH(Y966,'【参考】数式用'!$AT$4:$AW$4)+2,FALSE)*0.5, 0)), "")</f>
        <v/>
      </c>
      <c r="AB966" s="659"/>
      <c r="AC966" s="651" t="str">
        <f>IFERROR(IF(AG966&lt;&gt;"",Z966*VLOOKUP(N966,'【参考】数式用'!$AG$2:$AL$50,MATCH(Y966,'【参考】数式用'!$AI$4:$AL$4,0)+2,0), ""), "")</f>
        <v/>
      </c>
      <c r="AD966" s="56"/>
      <c r="AE966" s="660"/>
      <c r="AF966" s="661"/>
      <c r="AG966" s="618" t="str">
        <f>IFERROR(VLOOKUP(O966, '【参考】数式用'!$AY$5:$AY$13, 1, FALSE), "")</f>
        <v/>
      </c>
      <c r="AH966" s="619" t="str">
        <f>IFERROR(VLOOKUP(N966, '【参考】数式用'!$BA$2:$BB$50, 2, FALSE), "")</f>
        <v/>
      </c>
      <c r="AI966" s="620" t="str">
        <f t="shared" si="1"/>
        <v/>
      </c>
      <c r="AJ966" s="621" t="str">
        <f t="shared" si="2"/>
        <v/>
      </c>
      <c r="AK966" s="622"/>
      <c r="AL966" s="622"/>
      <c r="AM966" s="514"/>
      <c r="AN966" s="514"/>
      <c r="AO966" s="514"/>
      <c r="AP966" s="514"/>
      <c r="AQ966" s="514"/>
      <c r="AR966" s="514"/>
      <c r="AS966" s="514"/>
      <c r="AT966" s="514"/>
      <c r="AU966" s="2"/>
      <c r="AV966" s="2"/>
      <c r="AW966" s="2"/>
      <c r="AX966" s="2"/>
      <c r="AY966" s="2"/>
      <c r="AZ966" s="2"/>
    </row>
    <row r="967" ht="30.0" customHeight="1">
      <c r="A967" s="645">
        <v>954.0</v>
      </c>
      <c r="B967" s="646" t="str">
        <f>IF('基本情報入力シート'!C992="","",'基本情報入力シート'!C992)</f>
        <v/>
      </c>
      <c r="C967" s="40"/>
      <c r="D967" s="40"/>
      <c r="E967" s="40"/>
      <c r="F967" s="40"/>
      <c r="G967" s="40"/>
      <c r="H967" s="40"/>
      <c r="I967" s="56"/>
      <c r="J967" s="647" t="str">
        <f>IF('基本情報入力シート'!M992="","",'基本情報入力シート'!M992)</f>
        <v/>
      </c>
      <c r="K967" s="647" t="str">
        <f>IF('基本情報入力シート'!R992="","",'基本情報入力シート'!R992)</f>
        <v/>
      </c>
      <c r="L967" s="647" t="str">
        <f>IF('基本情報入力シート'!W992="","",'基本情報入力シート'!W992)</f>
        <v/>
      </c>
      <c r="M967" s="647" t="str">
        <f>IF('基本情報入力シート'!X992="","",'基本情報入力シート'!X992)</f>
        <v/>
      </c>
      <c r="N967" s="648" t="str">
        <f>IF('基本情報入力シート'!Y992="","",'基本情報入力シート'!Y992)</f>
        <v/>
      </c>
      <c r="O967" s="649"/>
      <c r="P967" s="650"/>
      <c r="Q967" s="651"/>
      <c r="R967" s="56"/>
      <c r="S967" s="652" t="str">
        <f>IFERROR(ROUNDDOWN(Q967*VLOOKUP(N967,'【参考】数式用'!$AR$2:$AW$50,MATCH(P967,'【参考】数式用'!$AT$4:$AW$4)+2,FALSE)*0.5, 0), "")</f>
        <v/>
      </c>
      <c r="T967" s="653"/>
      <c r="U967" s="654" t="str">
        <f>IFERROR(IF(AG967&lt;&gt;"",Q967*VLOOKUP(N967,'【参考】数式用'!$AG$2:$AL$50,MATCH(P967,'【参考】数式用'!$AI$4:$AL$4,0)+2,0), ""), "")</f>
        <v/>
      </c>
      <c r="V967" s="655"/>
      <c r="W967" s="656"/>
      <c r="X967" s="41"/>
      <c r="Y967" s="657"/>
      <c r="Z967" s="658"/>
      <c r="AA967" s="654" t="str">
        <f>IFERROR(IF(Y967="ー", "", ROUNDDOWN(Z967*VLOOKUP(N967,'【参考】数式用'!$AR$2:$AW$50,MATCH(Y967,'【参考】数式用'!$AT$4:$AW$4)+2,FALSE)*0.5, 0)), "")</f>
        <v/>
      </c>
      <c r="AB967" s="659"/>
      <c r="AC967" s="651" t="str">
        <f>IFERROR(IF(AG967&lt;&gt;"",Z967*VLOOKUP(N967,'【参考】数式用'!$AG$2:$AL$50,MATCH(Y967,'【参考】数式用'!$AI$4:$AL$4,0)+2,0), ""), "")</f>
        <v/>
      </c>
      <c r="AD967" s="56"/>
      <c r="AE967" s="660"/>
      <c r="AF967" s="661"/>
      <c r="AG967" s="618" t="str">
        <f>IFERROR(VLOOKUP(O967, '【参考】数式用'!$AY$5:$AY$13, 1, FALSE), "")</f>
        <v/>
      </c>
      <c r="AH967" s="619" t="str">
        <f>IFERROR(VLOOKUP(N967, '【参考】数式用'!$BA$2:$BB$50, 2, FALSE), "")</f>
        <v/>
      </c>
      <c r="AI967" s="620" t="str">
        <f t="shared" si="1"/>
        <v/>
      </c>
      <c r="AJ967" s="621" t="str">
        <f t="shared" si="2"/>
        <v/>
      </c>
      <c r="AK967" s="622"/>
      <c r="AL967" s="622"/>
      <c r="AM967" s="514"/>
      <c r="AN967" s="514"/>
      <c r="AO967" s="514"/>
      <c r="AP967" s="514"/>
      <c r="AQ967" s="514"/>
      <c r="AR967" s="514"/>
      <c r="AS967" s="514"/>
      <c r="AT967" s="514"/>
      <c r="AU967" s="2"/>
      <c r="AV967" s="2"/>
      <c r="AW967" s="2"/>
      <c r="AX967" s="2"/>
      <c r="AY967" s="2"/>
      <c r="AZ967" s="2"/>
    </row>
    <row r="968" ht="30.0" customHeight="1">
      <c r="A968" s="645">
        <v>955.0</v>
      </c>
      <c r="B968" s="646" t="str">
        <f>IF('基本情報入力シート'!C993="","",'基本情報入力シート'!C993)</f>
        <v/>
      </c>
      <c r="C968" s="40"/>
      <c r="D968" s="40"/>
      <c r="E968" s="40"/>
      <c r="F968" s="40"/>
      <c r="G968" s="40"/>
      <c r="H968" s="40"/>
      <c r="I968" s="56"/>
      <c r="J968" s="647" t="str">
        <f>IF('基本情報入力シート'!M993="","",'基本情報入力シート'!M993)</f>
        <v/>
      </c>
      <c r="K968" s="647" t="str">
        <f>IF('基本情報入力シート'!R993="","",'基本情報入力シート'!R993)</f>
        <v/>
      </c>
      <c r="L968" s="647" t="str">
        <f>IF('基本情報入力シート'!W993="","",'基本情報入力シート'!W993)</f>
        <v/>
      </c>
      <c r="M968" s="647" t="str">
        <f>IF('基本情報入力シート'!X993="","",'基本情報入力シート'!X993)</f>
        <v/>
      </c>
      <c r="N968" s="648" t="str">
        <f>IF('基本情報入力シート'!Y993="","",'基本情報入力シート'!Y993)</f>
        <v/>
      </c>
      <c r="O968" s="649"/>
      <c r="P968" s="650"/>
      <c r="Q968" s="651"/>
      <c r="R968" s="56"/>
      <c r="S968" s="652" t="str">
        <f>IFERROR(ROUNDDOWN(Q968*VLOOKUP(N968,'【参考】数式用'!$AR$2:$AW$50,MATCH(P968,'【参考】数式用'!$AT$4:$AW$4)+2,FALSE)*0.5, 0), "")</f>
        <v/>
      </c>
      <c r="T968" s="653"/>
      <c r="U968" s="654" t="str">
        <f>IFERROR(IF(AG968&lt;&gt;"",Q968*VLOOKUP(N968,'【参考】数式用'!$AG$2:$AL$50,MATCH(P968,'【参考】数式用'!$AI$4:$AL$4,0)+2,0), ""), "")</f>
        <v/>
      </c>
      <c r="V968" s="655"/>
      <c r="W968" s="656"/>
      <c r="X968" s="41"/>
      <c r="Y968" s="657"/>
      <c r="Z968" s="658"/>
      <c r="AA968" s="654" t="str">
        <f>IFERROR(IF(Y968="ー", "", ROUNDDOWN(Z968*VLOOKUP(N968,'【参考】数式用'!$AR$2:$AW$50,MATCH(Y968,'【参考】数式用'!$AT$4:$AW$4)+2,FALSE)*0.5, 0)), "")</f>
        <v/>
      </c>
      <c r="AB968" s="659"/>
      <c r="AC968" s="651" t="str">
        <f>IFERROR(IF(AG968&lt;&gt;"",Z968*VLOOKUP(N968,'【参考】数式用'!$AG$2:$AL$50,MATCH(Y968,'【参考】数式用'!$AI$4:$AL$4,0)+2,0), ""), "")</f>
        <v/>
      </c>
      <c r="AD968" s="56"/>
      <c r="AE968" s="660"/>
      <c r="AF968" s="661"/>
      <c r="AG968" s="618" t="str">
        <f>IFERROR(VLOOKUP(O968, '【参考】数式用'!$AY$5:$AY$13, 1, FALSE), "")</f>
        <v/>
      </c>
      <c r="AH968" s="619" t="str">
        <f>IFERROR(VLOOKUP(N968, '【参考】数式用'!$BA$2:$BB$50, 2, FALSE), "")</f>
        <v/>
      </c>
      <c r="AI968" s="620" t="str">
        <f t="shared" si="1"/>
        <v/>
      </c>
      <c r="AJ968" s="621" t="str">
        <f t="shared" si="2"/>
        <v/>
      </c>
      <c r="AK968" s="622"/>
      <c r="AL968" s="622"/>
      <c r="AM968" s="514"/>
      <c r="AN968" s="514"/>
      <c r="AO968" s="514"/>
      <c r="AP968" s="514"/>
      <c r="AQ968" s="514"/>
      <c r="AR968" s="514"/>
      <c r="AS968" s="514"/>
      <c r="AT968" s="514"/>
      <c r="AU968" s="2"/>
      <c r="AV968" s="2"/>
      <c r="AW968" s="2"/>
      <c r="AX968" s="2"/>
      <c r="AY968" s="2"/>
      <c r="AZ968" s="2"/>
    </row>
    <row r="969" ht="30.0" customHeight="1">
      <c r="A969" s="645">
        <v>956.0</v>
      </c>
      <c r="B969" s="646" t="str">
        <f>IF('基本情報入力シート'!C994="","",'基本情報入力シート'!C994)</f>
        <v/>
      </c>
      <c r="C969" s="40"/>
      <c r="D969" s="40"/>
      <c r="E969" s="40"/>
      <c r="F969" s="40"/>
      <c r="G969" s="40"/>
      <c r="H969" s="40"/>
      <c r="I969" s="56"/>
      <c r="J969" s="647" t="str">
        <f>IF('基本情報入力シート'!M994="","",'基本情報入力シート'!M994)</f>
        <v/>
      </c>
      <c r="K969" s="647" t="str">
        <f>IF('基本情報入力シート'!R994="","",'基本情報入力シート'!R994)</f>
        <v/>
      </c>
      <c r="L969" s="647" t="str">
        <f>IF('基本情報入力シート'!W994="","",'基本情報入力シート'!W994)</f>
        <v/>
      </c>
      <c r="M969" s="647" t="str">
        <f>IF('基本情報入力シート'!X994="","",'基本情報入力シート'!X994)</f>
        <v/>
      </c>
      <c r="N969" s="648" t="str">
        <f>IF('基本情報入力シート'!Y994="","",'基本情報入力シート'!Y994)</f>
        <v/>
      </c>
      <c r="O969" s="649"/>
      <c r="P969" s="650"/>
      <c r="Q969" s="651"/>
      <c r="R969" s="56"/>
      <c r="S969" s="652" t="str">
        <f>IFERROR(ROUNDDOWN(Q969*VLOOKUP(N969,'【参考】数式用'!$AR$2:$AW$50,MATCH(P969,'【参考】数式用'!$AT$4:$AW$4)+2,FALSE)*0.5, 0), "")</f>
        <v/>
      </c>
      <c r="T969" s="653"/>
      <c r="U969" s="654" t="str">
        <f>IFERROR(IF(AG969&lt;&gt;"",Q969*VLOOKUP(N969,'【参考】数式用'!$AG$2:$AL$50,MATCH(P969,'【参考】数式用'!$AI$4:$AL$4,0)+2,0), ""), "")</f>
        <v/>
      </c>
      <c r="V969" s="655"/>
      <c r="W969" s="656"/>
      <c r="X969" s="41"/>
      <c r="Y969" s="657"/>
      <c r="Z969" s="658"/>
      <c r="AA969" s="654" t="str">
        <f>IFERROR(IF(Y969="ー", "", ROUNDDOWN(Z969*VLOOKUP(N969,'【参考】数式用'!$AR$2:$AW$50,MATCH(Y969,'【参考】数式用'!$AT$4:$AW$4)+2,FALSE)*0.5, 0)), "")</f>
        <v/>
      </c>
      <c r="AB969" s="659"/>
      <c r="AC969" s="651" t="str">
        <f>IFERROR(IF(AG969&lt;&gt;"",Z969*VLOOKUP(N969,'【参考】数式用'!$AG$2:$AL$50,MATCH(Y969,'【参考】数式用'!$AI$4:$AL$4,0)+2,0), ""), "")</f>
        <v/>
      </c>
      <c r="AD969" s="56"/>
      <c r="AE969" s="660"/>
      <c r="AF969" s="661"/>
      <c r="AG969" s="618" t="str">
        <f>IFERROR(VLOOKUP(O969, '【参考】数式用'!$AY$5:$AY$13, 1, FALSE), "")</f>
        <v/>
      </c>
      <c r="AH969" s="619" t="str">
        <f>IFERROR(VLOOKUP(N969, '【参考】数式用'!$BA$2:$BB$50, 2, FALSE), "")</f>
        <v/>
      </c>
      <c r="AI969" s="620" t="str">
        <f t="shared" si="1"/>
        <v/>
      </c>
      <c r="AJ969" s="621" t="str">
        <f t="shared" si="2"/>
        <v/>
      </c>
      <c r="AK969" s="622"/>
      <c r="AL969" s="622"/>
      <c r="AM969" s="514"/>
      <c r="AN969" s="514"/>
      <c r="AO969" s="514"/>
      <c r="AP969" s="514"/>
      <c r="AQ969" s="514"/>
      <c r="AR969" s="514"/>
      <c r="AS969" s="514"/>
      <c r="AT969" s="514"/>
      <c r="AU969" s="2"/>
      <c r="AV969" s="2"/>
      <c r="AW969" s="2"/>
      <c r="AX969" s="2"/>
      <c r="AY969" s="2"/>
      <c r="AZ969" s="2"/>
    </row>
    <row r="970" ht="30.0" customHeight="1">
      <c r="A970" s="645">
        <v>957.0</v>
      </c>
      <c r="B970" s="646" t="str">
        <f>IF('基本情報入力シート'!C995="","",'基本情報入力シート'!C995)</f>
        <v/>
      </c>
      <c r="C970" s="40"/>
      <c r="D970" s="40"/>
      <c r="E970" s="40"/>
      <c r="F970" s="40"/>
      <c r="G970" s="40"/>
      <c r="H970" s="40"/>
      <c r="I970" s="56"/>
      <c r="J970" s="647" t="str">
        <f>IF('基本情報入力シート'!M995="","",'基本情報入力シート'!M995)</f>
        <v/>
      </c>
      <c r="K970" s="647" t="str">
        <f>IF('基本情報入力シート'!R995="","",'基本情報入力シート'!R995)</f>
        <v/>
      </c>
      <c r="L970" s="647" t="str">
        <f>IF('基本情報入力シート'!W995="","",'基本情報入力シート'!W995)</f>
        <v/>
      </c>
      <c r="M970" s="647" t="str">
        <f>IF('基本情報入力シート'!X995="","",'基本情報入力シート'!X995)</f>
        <v/>
      </c>
      <c r="N970" s="648" t="str">
        <f>IF('基本情報入力シート'!Y995="","",'基本情報入力シート'!Y995)</f>
        <v/>
      </c>
      <c r="O970" s="649"/>
      <c r="P970" s="650"/>
      <c r="Q970" s="651"/>
      <c r="R970" s="56"/>
      <c r="S970" s="652" t="str">
        <f>IFERROR(ROUNDDOWN(Q970*VLOOKUP(N970,'【参考】数式用'!$AR$2:$AW$50,MATCH(P970,'【参考】数式用'!$AT$4:$AW$4)+2,FALSE)*0.5, 0), "")</f>
        <v/>
      </c>
      <c r="T970" s="653"/>
      <c r="U970" s="654" t="str">
        <f>IFERROR(IF(AG970&lt;&gt;"",Q970*VLOOKUP(N970,'【参考】数式用'!$AG$2:$AL$50,MATCH(P970,'【参考】数式用'!$AI$4:$AL$4,0)+2,0), ""), "")</f>
        <v/>
      </c>
      <c r="V970" s="655"/>
      <c r="W970" s="656"/>
      <c r="X970" s="41"/>
      <c r="Y970" s="657"/>
      <c r="Z970" s="658"/>
      <c r="AA970" s="654" t="str">
        <f>IFERROR(IF(Y970="ー", "", ROUNDDOWN(Z970*VLOOKUP(N970,'【参考】数式用'!$AR$2:$AW$50,MATCH(Y970,'【参考】数式用'!$AT$4:$AW$4)+2,FALSE)*0.5, 0)), "")</f>
        <v/>
      </c>
      <c r="AB970" s="659"/>
      <c r="AC970" s="651" t="str">
        <f>IFERROR(IF(AG970&lt;&gt;"",Z970*VLOOKUP(N970,'【参考】数式用'!$AG$2:$AL$50,MATCH(Y970,'【参考】数式用'!$AI$4:$AL$4,0)+2,0), ""), "")</f>
        <v/>
      </c>
      <c r="AD970" s="56"/>
      <c r="AE970" s="660"/>
      <c r="AF970" s="661"/>
      <c r="AG970" s="618" t="str">
        <f>IFERROR(VLOOKUP(O970, '【参考】数式用'!$AY$5:$AY$13, 1, FALSE), "")</f>
        <v/>
      </c>
      <c r="AH970" s="619" t="str">
        <f>IFERROR(VLOOKUP(N970, '【参考】数式用'!$BA$2:$BB$50, 2, FALSE), "")</f>
        <v/>
      </c>
      <c r="AI970" s="620" t="str">
        <f t="shared" si="1"/>
        <v/>
      </c>
      <c r="AJ970" s="621" t="str">
        <f t="shared" si="2"/>
        <v/>
      </c>
      <c r="AK970" s="622"/>
      <c r="AL970" s="622"/>
      <c r="AM970" s="514"/>
      <c r="AN970" s="514"/>
      <c r="AO970" s="514"/>
      <c r="AP970" s="514"/>
      <c r="AQ970" s="514"/>
      <c r="AR970" s="514"/>
      <c r="AS970" s="514"/>
      <c r="AT970" s="514"/>
      <c r="AU970" s="2"/>
      <c r="AV970" s="2"/>
      <c r="AW970" s="2"/>
      <c r="AX970" s="2"/>
      <c r="AY970" s="2"/>
      <c r="AZ970" s="2"/>
    </row>
    <row r="971" ht="30.0" customHeight="1">
      <c r="A971" s="645">
        <v>958.0</v>
      </c>
      <c r="B971" s="646" t="str">
        <f>IF('基本情報入力シート'!C996="","",'基本情報入力シート'!C996)</f>
        <v/>
      </c>
      <c r="C971" s="40"/>
      <c r="D971" s="40"/>
      <c r="E971" s="40"/>
      <c r="F971" s="40"/>
      <c r="G971" s="40"/>
      <c r="H971" s="40"/>
      <c r="I971" s="56"/>
      <c r="J971" s="647" t="str">
        <f>IF('基本情報入力シート'!M996="","",'基本情報入力シート'!M996)</f>
        <v/>
      </c>
      <c r="K971" s="647" t="str">
        <f>IF('基本情報入力シート'!R996="","",'基本情報入力シート'!R996)</f>
        <v/>
      </c>
      <c r="L971" s="647" t="str">
        <f>IF('基本情報入力シート'!W996="","",'基本情報入力シート'!W996)</f>
        <v/>
      </c>
      <c r="M971" s="647" t="str">
        <f>IF('基本情報入力シート'!X996="","",'基本情報入力シート'!X996)</f>
        <v/>
      </c>
      <c r="N971" s="648" t="str">
        <f>IF('基本情報入力シート'!Y996="","",'基本情報入力シート'!Y996)</f>
        <v/>
      </c>
      <c r="O971" s="649"/>
      <c r="P971" s="650"/>
      <c r="Q971" s="651"/>
      <c r="R971" s="56"/>
      <c r="S971" s="652" t="str">
        <f>IFERROR(ROUNDDOWN(Q971*VLOOKUP(N971,'【参考】数式用'!$AR$2:$AW$50,MATCH(P971,'【参考】数式用'!$AT$4:$AW$4)+2,FALSE)*0.5, 0), "")</f>
        <v/>
      </c>
      <c r="T971" s="653"/>
      <c r="U971" s="654" t="str">
        <f>IFERROR(IF(AG971&lt;&gt;"",Q971*VLOOKUP(N971,'【参考】数式用'!$AG$2:$AL$50,MATCH(P971,'【参考】数式用'!$AI$4:$AL$4,0)+2,0), ""), "")</f>
        <v/>
      </c>
      <c r="V971" s="655"/>
      <c r="W971" s="656"/>
      <c r="X971" s="41"/>
      <c r="Y971" s="657"/>
      <c r="Z971" s="658"/>
      <c r="AA971" s="654" t="str">
        <f>IFERROR(IF(Y971="ー", "", ROUNDDOWN(Z971*VLOOKUP(N971,'【参考】数式用'!$AR$2:$AW$50,MATCH(Y971,'【参考】数式用'!$AT$4:$AW$4)+2,FALSE)*0.5, 0)), "")</f>
        <v/>
      </c>
      <c r="AB971" s="659"/>
      <c r="AC971" s="651" t="str">
        <f>IFERROR(IF(AG971&lt;&gt;"",Z971*VLOOKUP(N971,'【参考】数式用'!$AG$2:$AL$50,MATCH(Y971,'【参考】数式用'!$AI$4:$AL$4,0)+2,0), ""), "")</f>
        <v/>
      </c>
      <c r="AD971" s="56"/>
      <c r="AE971" s="660"/>
      <c r="AF971" s="661"/>
      <c r="AG971" s="618" t="str">
        <f>IFERROR(VLOOKUP(O971, '【参考】数式用'!$AY$5:$AY$13, 1, FALSE), "")</f>
        <v/>
      </c>
      <c r="AH971" s="619" t="str">
        <f>IFERROR(VLOOKUP(N971, '【参考】数式用'!$BA$2:$BB$50, 2, FALSE), "")</f>
        <v/>
      </c>
      <c r="AI971" s="620" t="str">
        <f t="shared" si="1"/>
        <v/>
      </c>
      <c r="AJ971" s="621" t="str">
        <f t="shared" si="2"/>
        <v/>
      </c>
      <c r="AK971" s="622"/>
      <c r="AL971" s="622"/>
      <c r="AM971" s="514"/>
      <c r="AN971" s="514"/>
      <c r="AO971" s="514"/>
      <c r="AP971" s="514"/>
      <c r="AQ971" s="514"/>
      <c r="AR971" s="514"/>
      <c r="AS971" s="514"/>
      <c r="AT971" s="514"/>
      <c r="AU971" s="2"/>
      <c r="AV971" s="2"/>
      <c r="AW971" s="2"/>
      <c r="AX971" s="2"/>
      <c r="AY971" s="2"/>
      <c r="AZ971" s="2"/>
    </row>
    <row r="972" ht="30.0" customHeight="1">
      <c r="A972" s="645">
        <v>959.0</v>
      </c>
      <c r="B972" s="646" t="str">
        <f>IF('基本情報入力シート'!C997="","",'基本情報入力シート'!C997)</f>
        <v/>
      </c>
      <c r="C972" s="40"/>
      <c r="D972" s="40"/>
      <c r="E972" s="40"/>
      <c r="F972" s="40"/>
      <c r="G972" s="40"/>
      <c r="H972" s="40"/>
      <c r="I972" s="56"/>
      <c r="J972" s="647" t="str">
        <f>IF('基本情報入力シート'!M997="","",'基本情報入力シート'!M997)</f>
        <v/>
      </c>
      <c r="K972" s="647" t="str">
        <f>IF('基本情報入力シート'!R997="","",'基本情報入力シート'!R997)</f>
        <v/>
      </c>
      <c r="L972" s="647" t="str">
        <f>IF('基本情報入力シート'!W997="","",'基本情報入力シート'!W997)</f>
        <v/>
      </c>
      <c r="M972" s="647" t="str">
        <f>IF('基本情報入力シート'!X997="","",'基本情報入力シート'!X997)</f>
        <v/>
      </c>
      <c r="N972" s="648" t="str">
        <f>IF('基本情報入力シート'!Y997="","",'基本情報入力シート'!Y997)</f>
        <v/>
      </c>
      <c r="O972" s="649"/>
      <c r="P972" s="650"/>
      <c r="Q972" s="651"/>
      <c r="R972" s="56"/>
      <c r="S972" s="652" t="str">
        <f>IFERROR(ROUNDDOWN(Q972*VLOOKUP(N972,'【参考】数式用'!$AR$2:$AW$50,MATCH(P972,'【参考】数式用'!$AT$4:$AW$4)+2,FALSE)*0.5, 0), "")</f>
        <v/>
      </c>
      <c r="T972" s="653"/>
      <c r="U972" s="654" t="str">
        <f>IFERROR(IF(AG972&lt;&gt;"",Q972*VLOOKUP(N972,'【参考】数式用'!$AG$2:$AL$50,MATCH(P972,'【参考】数式用'!$AI$4:$AL$4,0)+2,0), ""), "")</f>
        <v/>
      </c>
      <c r="V972" s="655"/>
      <c r="W972" s="656"/>
      <c r="X972" s="41"/>
      <c r="Y972" s="657"/>
      <c r="Z972" s="658"/>
      <c r="AA972" s="654" t="str">
        <f>IFERROR(IF(Y972="ー", "", ROUNDDOWN(Z972*VLOOKUP(N972,'【参考】数式用'!$AR$2:$AW$50,MATCH(Y972,'【参考】数式用'!$AT$4:$AW$4)+2,FALSE)*0.5, 0)), "")</f>
        <v/>
      </c>
      <c r="AB972" s="659"/>
      <c r="AC972" s="651" t="str">
        <f>IFERROR(IF(AG972&lt;&gt;"",Z972*VLOOKUP(N972,'【参考】数式用'!$AG$2:$AL$50,MATCH(Y972,'【参考】数式用'!$AI$4:$AL$4,0)+2,0), ""), "")</f>
        <v/>
      </c>
      <c r="AD972" s="56"/>
      <c r="AE972" s="660"/>
      <c r="AF972" s="661"/>
      <c r="AG972" s="618" t="str">
        <f>IFERROR(VLOOKUP(O972, '【参考】数式用'!$AY$5:$AY$13, 1, FALSE), "")</f>
        <v/>
      </c>
      <c r="AH972" s="619" t="str">
        <f>IFERROR(VLOOKUP(N972, '【参考】数式用'!$BA$2:$BB$50, 2, FALSE), "")</f>
        <v/>
      </c>
      <c r="AI972" s="620" t="str">
        <f t="shared" si="1"/>
        <v/>
      </c>
      <c r="AJ972" s="621" t="str">
        <f t="shared" si="2"/>
        <v/>
      </c>
      <c r="AK972" s="622"/>
      <c r="AL972" s="622"/>
      <c r="AM972" s="514"/>
      <c r="AN972" s="514"/>
      <c r="AO972" s="514"/>
      <c r="AP972" s="514"/>
      <c r="AQ972" s="514"/>
      <c r="AR972" s="514"/>
      <c r="AS972" s="514"/>
      <c r="AT972" s="514"/>
      <c r="AU972" s="2"/>
      <c r="AV972" s="2"/>
      <c r="AW972" s="2"/>
      <c r="AX972" s="2"/>
      <c r="AY972" s="2"/>
      <c r="AZ972" s="2"/>
    </row>
    <row r="973" ht="30.0" customHeight="1">
      <c r="A973" s="645">
        <v>960.0</v>
      </c>
      <c r="B973" s="646" t="str">
        <f>IF('基本情報入力シート'!C998="","",'基本情報入力シート'!C998)</f>
        <v/>
      </c>
      <c r="C973" s="40"/>
      <c r="D973" s="40"/>
      <c r="E973" s="40"/>
      <c r="F973" s="40"/>
      <c r="G973" s="40"/>
      <c r="H973" s="40"/>
      <c r="I973" s="56"/>
      <c r="J973" s="647" t="str">
        <f>IF('基本情報入力シート'!M998="","",'基本情報入力シート'!M998)</f>
        <v/>
      </c>
      <c r="K973" s="647" t="str">
        <f>IF('基本情報入力シート'!R998="","",'基本情報入力シート'!R998)</f>
        <v/>
      </c>
      <c r="L973" s="647" t="str">
        <f>IF('基本情報入力シート'!W998="","",'基本情報入力シート'!W998)</f>
        <v/>
      </c>
      <c r="M973" s="647" t="str">
        <f>IF('基本情報入力シート'!X998="","",'基本情報入力シート'!X998)</f>
        <v/>
      </c>
      <c r="N973" s="648" t="str">
        <f>IF('基本情報入力シート'!Y998="","",'基本情報入力シート'!Y998)</f>
        <v/>
      </c>
      <c r="O973" s="649"/>
      <c r="P973" s="650"/>
      <c r="Q973" s="651"/>
      <c r="R973" s="56"/>
      <c r="S973" s="652" t="str">
        <f>IFERROR(ROUNDDOWN(Q973*VLOOKUP(N973,'【参考】数式用'!$AR$2:$AW$50,MATCH(P973,'【参考】数式用'!$AT$4:$AW$4)+2,FALSE)*0.5, 0), "")</f>
        <v/>
      </c>
      <c r="T973" s="653"/>
      <c r="U973" s="654" t="str">
        <f>IFERROR(IF(AG973&lt;&gt;"",Q973*VLOOKUP(N973,'【参考】数式用'!$AG$2:$AL$50,MATCH(P973,'【参考】数式用'!$AI$4:$AL$4,0)+2,0), ""), "")</f>
        <v/>
      </c>
      <c r="V973" s="655"/>
      <c r="W973" s="656"/>
      <c r="X973" s="41"/>
      <c r="Y973" s="657"/>
      <c r="Z973" s="658"/>
      <c r="AA973" s="654" t="str">
        <f>IFERROR(IF(Y973="ー", "", ROUNDDOWN(Z973*VLOOKUP(N973,'【参考】数式用'!$AR$2:$AW$50,MATCH(Y973,'【参考】数式用'!$AT$4:$AW$4)+2,FALSE)*0.5, 0)), "")</f>
        <v/>
      </c>
      <c r="AB973" s="659"/>
      <c r="AC973" s="651" t="str">
        <f>IFERROR(IF(AG973&lt;&gt;"",Z973*VLOOKUP(N973,'【参考】数式用'!$AG$2:$AL$50,MATCH(Y973,'【参考】数式用'!$AI$4:$AL$4,0)+2,0), ""), "")</f>
        <v/>
      </c>
      <c r="AD973" s="56"/>
      <c r="AE973" s="660"/>
      <c r="AF973" s="661"/>
      <c r="AG973" s="618" t="str">
        <f>IFERROR(VLOOKUP(O973, '【参考】数式用'!$AY$5:$AY$13, 1, FALSE), "")</f>
        <v/>
      </c>
      <c r="AH973" s="619" t="str">
        <f>IFERROR(VLOOKUP(N973, '【参考】数式用'!$BA$2:$BB$50, 2, FALSE), "")</f>
        <v/>
      </c>
      <c r="AI973" s="620" t="str">
        <f t="shared" si="1"/>
        <v/>
      </c>
      <c r="AJ973" s="621" t="str">
        <f t="shared" si="2"/>
        <v/>
      </c>
      <c r="AK973" s="622"/>
      <c r="AL973" s="622"/>
      <c r="AM973" s="514"/>
      <c r="AN973" s="514"/>
      <c r="AO973" s="514"/>
      <c r="AP973" s="514"/>
      <c r="AQ973" s="514"/>
      <c r="AR973" s="514"/>
      <c r="AS973" s="514"/>
      <c r="AT973" s="514"/>
      <c r="AU973" s="2"/>
      <c r="AV973" s="2"/>
      <c r="AW973" s="2"/>
      <c r="AX973" s="2"/>
      <c r="AY973" s="2"/>
      <c r="AZ973" s="2"/>
    </row>
    <row r="974" ht="30.0" customHeight="1">
      <c r="A974" s="645">
        <v>961.0</v>
      </c>
      <c r="B974" s="646" t="str">
        <f>IF('基本情報入力シート'!C999="","",'基本情報入力シート'!C999)</f>
        <v/>
      </c>
      <c r="C974" s="40"/>
      <c r="D974" s="40"/>
      <c r="E974" s="40"/>
      <c r="F974" s="40"/>
      <c r="G974" s="40"/>
      <c r="H974" s="40"/>
      <c r="I974" s="56"/>
      <c r="J974" s="647" t="str">
        <f>IF('基本情報入力シート'!M999="","",'基本情報入力シート'!M999)</f>
        <v/>
      </c>
      <c r="K974" s="647" t="str">
        <f>IF('基本情報入力シート'!R999="","",'基本情報入力シート'!R999)</f>
        <v/>
      </c>
      <c r="L974" s="647" t="str">
        <f>IF('基本情報入力シート'!W999="","",'基本情報入力シート'!W999)</f>
        <v/>
      </c>
      <c r="M974" s="647" t="str">
        <f>IF('基本情報入力シート'!X999="","",'基本情報入力シート'!X999)</f>
        <v/>
      </c>
      <c r="N974" s="648" t="str">
        <f>IF('基本情報入力シート'!Y999="","",'基本情報入力シート'!Y999)</f>
        <v/>
      </c>
      <c r="O974" s="649"/>
      <c r="P974" s="650"/>
      <c r="Q974" s="651"/>
      <c r="R974" s="56"/>
      <c r="S974" s="652" t="str">
        <f>IFERROR(ROUNDDOWN(Q974*VLOOKUP(N974,'【参考】数式用'!$AR$2:$AW$50,MATCH(P974,'【参考】数式用'!$AT$4:$AW$4)+2,FALSE)*0.5, 0), "")</f>
        <v/>
      </c>
      <c r="T974" s="653"/>
      <c r="U974" s="654" t="str">
        <f>IFERROR(IF(AG974&lt;&gt;"",Q974*VLOOKUP(N974,'【参考】数式用'!$AG$2:$AL$50,MATCH(P974,'【参考】数式用'!$AI$4:$AL$4,0)+2,0), ""), "")</f>
        <v/>
      </c>
      <c r="V974" s="655"/>
      <c r="W974" s="656"/>
      <c r="X974" s="41"/>
      <c r="Y974" s="657"/>
      <c r="Z974" s="658"/>
      <c r="AA974" s="654" t="str">
        <f>IFERROR(IF(Y974="ー", "", ROUNDDOWN(Z974*VLOOKUP(N974,'【参考】数式用'!$AR$2:$AW$50,MATCH(Y974,'【参考】数式用'!$AT$4:$AW$4)+2,FALSE)*0.5, 0)), "")</f>
        <v/>
      </c>
      <c r="AB974" s="659"/>
      <c r="AC974" s="651" t="str">
        <f>IFERROR(IF(AG974&lt;&gt;"",Z974*VLOOKUP(N974,'【参考】数式用'!$AG$2:$AL$50,MATCH(Y974,'【参考】数式用'!$AI$4:$AL$4,0)+2,0), ""), "")</f>
        <v/>
      </c>
      <c r="AD974" s="56"/>
      <c r="AE974" s="660"/>
      <c r="AF974" s="661"/>
      <c r="AG974" s="618" t="str">
        <f>IFERROR(VLOOKUP(O974, '【参考】数式用'!$AY$5:$AY$13, 1, FALSE), "")</f>
        <v/>
      </c>
      <c r="AH974" s="619" t="str">
        <f>IFERROR(VLOOKUP(N974, '【参考】数式用'!$BA$2:$BB$50, 2, FALSE), "")</f>
        <v/>
      </c>
      <c r="AI974" s="620" t="str">
        <f t="shared" si="1"/>
        <v/>
      </c>
      <c r="AJ974" s="621" t="str">
        <f t="shared" si="2"/>
        <v/>
      </c>
      <c r="AK974" s="622"/>
      <c r="AL974" s="622"/>
      <c r="AM974" s="514"/>
      <c r="AN974" s="514"/>
      <c r="AO974" s="514"/>
      <c r="AP974" s="514"/>
      <c r="AQ974" s="514"/>
      <c r="AR974" s="514"/>
      <c r="AS974" s="514"/>
      <c r="AT974" s="514"/>
      <c r="AU974" s="2"/>
      <c r="AV974" s="2"/>
      <c r="AW974" s="2"/>
      <c r="AX974" s="2"/>
      <c r="AY974" s="2"/>
      <c r="AZ974" s="2"/>
    </row>
    <row r="975" ht="30.0" customHeight="1">
      <c r="A975" s="645">
        <v>962.0</v>
      </c>
      <c r="B975" s="646" t="str">
        <f>IF('基本情報入力シート'!C1000="","",'基本情報入力シート'!C1000)</f>
        <v/>
      </c>
      <c r="C975" s="40"/>
      <c r="D975" s="40"/>
      <c r="E975" s="40"/>
      <c r="F975" s="40"/>
      <c r="G975" s="40"/>
      <c r="H975" s="40"/>
      <c r="I975" s="56"/>
      <c r="J975" s="647" t="str">
        <f>IF('基本情報入力シート'!M1000="","",'基本情報入力シート'!M1000)</f>
        <v/>
      </c>
      <c r="K975" s="647" t="str">
        <f>IF('基本情報入力シート'!R1000="","",'基本情報入力シート'!R1000)</f>
        <v/>
      </c>
      <c r="L975" s="647" t="str">
        <f>IF('基本情報入力シート'!W1000="","",'基本情報入力シート'!W1000)</f>
        <v/>
      </c>
      <c r="M975" s="647" t="str">
        <f>IF('基本情報入力シート'!X1000="","",'基本情報入力シート'!X1000)</f>
        <v/>
      </c>
      <c r="N975" s="648" t="str">
        <f>IF('基本情報入力シート'!Y1000="","",'基本情報入力シート'!Y1000)</f>
        <v/>
      </c>
      <c r="O975" s="649"/>
      <c r="P975" s="650"/>
      <c r="Q975" s="651"/>
      <c r="R975" s="56"/>
      <c r="S975" s="652" t="str">
        <f>IFERROR(ROUNDDOWN(Q975*VLOOKUP(N975,'【参考】数式用'!$AR$2:$AW$50,MATCH(P975,'【参考】数式用'!$AT$4:$AW$4)+2,FALSE)*0.5, 0), "")</f>
        <v/>
      </c>
      <c r="T975" s="653"/>
      <c r="U975" s="654" t="str">
        <f>IFERROR(IF(AG975&lt;&gt;"",Q975*VLOOKUP(N975,'【参考】数式用'!$AG$2:$AL$50,MATCH(P975,'【参考】数式用'!$AI$4:$AL$4,0)+2,0), ""), "")</f>
        <v/>
      </c>
      <c r="V975" s="655"/>
      <c r="W975" s="656"/>
      <c r="X975" s="41"/>
      <c r="Y975" s="657"/>
      <c r="Z975" s="658"/>
      <c r="AA975" s="654" t="str">
        <f>IFERROR(IF(Y975="ー", "", ROUNDDOWN(Z975*VLOOKUP(N975,'【参考】数式用'!$AR$2:$AW$50,MATCH(Y975,'【参考】数式用'!$AT$4:$AW$4)+2,FALSE)*0.5, 0)), "")</f>
        <v/>
      </c>
      <c r="AB975" s="659"/>
      <c r="AC975" s="651" t="str">
        <f>IFERROR(IF(AG975&lt;&gt;"",Z975*VLOOKUP(N975,'【参考】数式用'!$AG$2:$AL$50,MATCH(Y975,'【参考】数式用'!$AI$4:$AL$4,0)+2,0), ""), "")</f>
        <v/>
      </c>
      <c r="AD975" s="56"/>
      <c r="AE975" s="660"/>
      <c r="AF975" s="661"/>
      <c r="AG975" s="618" t="str">
        <f>IFERROR(VLOOKUP(O975, '【参考】数式用'!$AY$5:$AY$13, 1, FALSE), "")</f>
        <v/>
      </c>
      <c r="AH975" s="619" t="str">
        <f>IFERROR(VLOOKUP(N975, '【参考】数式用'!$BA$2:$BB$50, 2, FALSE), "")</f>
        <v/>
      </c>
      <c r="AI975" s="620" t="str">
        <f t="shared" si="1"/>
        <v/>
      </c>
      <c r="AJ975" s="621" t="str">
        <f t="shared" si="2"/>
        <v/>
      </c>
      <c r="AK975" s="622"/>
      <c r="AL975" s="622"/>
      <c r="AM975" s="514"/>
      <c r="AN975" s="514"/>
      <c r="AO975" s="514"/>
      <c r="AP975" s="514"/>
      <c r="AQ975" s="514"/>
      <c r="AR975" s="514"/>
      <c r="AS975" s="514"/>
      <c r="AT975" s="514"/>
      <c r="AU975" s="2"/>
      <c r="AV975" s="2"/>
      <c r="AW975" s="2"/>
      <c r="AX975" s="2"/>
      <c r="AY975" s="2"/>
      <c r="AZ975" s="2"/>
    </row>
    <row r="976" ht="30.0" customHeight="1">
      <c r="A976" s="645">
        <v>963.0</v>
      </c>
      <c r="B976" s="646" t="str">
        <f>IF('基本情報入力シート'!C1001="","",'基本情報入力シート'!C1001)</f>
        <v/>
      </c>
      <c r="C976" s="40"/>
      <c r="D976" s="40"/>
      <c r="E976" s="40"/>
      <c r="F976" s="40"/>
      <c r="G976" s="40"/>
      <c r="H976" s="40"/>
      <c r="I976" s="56"/>
      <c r="J976" s="647" t="str">
        <f>IF('基本情報入力シート'!M1001="","",'基本情報入力シート'!M1001)</f>
        <v/>
      </c>
      <c r="K976" s="647" t="str">
        <f>IF('基本情報入力シート'!R1001="","",'基本情報入力シート'!R1001)</f>
        <v/>
      </c>
      <c r="L976" s="647" t="str">
        <f>IF('基本情報入力シート'!W1001="","",'基本情報入力シート'!W1001)</f>
        <v/>
      </c>
      <c r="M976" s="647" t="str">
        <f>IF('基本情報入力シート'!X1001="","",'基本情報入力シート'!X1001)</f>
        <v/>
      </c>
      <c r="N976" s="648" t="str">
        <f>IF('基本情報入力シート'!Y1001="","",'基本情報入力シート'!Y1001)</f>
        <v/>
      </c>
      <c r="O976" s="649"/>
      <c r="P976" s="650"/>
      <c r="Q976" s="651"/>
      <c r="R976" s="56"/>
      <c r="S976" s="652" t="str">
        <f>IFERROR(ROUNDDOWN(Q976*VLOOKUP(N976,'【参考】数式用'!$AR$2:$AW$50,MATCH(P976,'【参考】数式用'!$AT$4:$AW$4)+2,FALSE)*0.5, 0), "")</f>
        <v/>
      </c>
      <c r="T976" s="653"/>
      <c r="U976" s="654" t="str">
        <f>IFERROR(IF(AG976&lt;&gt;"",Q976*VLOOKUP(N976,'【参考】数式用'!$AG$2:$AL$50,MATCH(P976,'【参考】数式用'!$AI$4:$AL$4,0)+2,0), ""), "")</f>
        <v/>
      </c>
      <c r="V976" s="655"/>
      <c r="W976" s="656"/>
      <c r="X976" s="41"/>
      <c r="Y976" s="657"/>
      <c r="Z976" s="658"/>
      <c r="AA976" s="654" t="str">
        <f>IFERROR(IF(Y976="ー", "", ROUNDDOWN(Z976*VLOOKUP(N976,'【参考】数式用'!$AR$2:$AW$50,MATCH(Y976,'【参考】数式用'!$AT$4:$AW$4)+2,FALSE)*0.5, 0)), "")</f>
        <v/>
      </c>
      <c r="AB976" s="659"/>
      <c r="AC976" s="651" t="str">
        <f>IFERROR(IF(AG976&lt;&gt;"",Z976*VLOOKUP(N976,'【参考】数式用'!$AG$2:$AL$50,MATCH(Y976,'【参考】数式用'!$AI$4:$AL$4,0)+2,0), ""), "")</f>
        <v/>
      </c>
      <c r="AD976" s="56"/>
      <c r="AE976" s="660"/>
      <c r="AF976" s="661"/>
      <c r="AG976" s="618" t="str">
        <f>IFERROR(VLOOKUP(O976, '【参考】数式用'!$AY$5:$AY$13, 1, FALSE), "")</f>
        <v/>
      </c>
      <c r="AH976" s="619" t="str">
        <f>IFERROR(VLOOKUP(N976, '【参考】数式用'!$BA$2:$BB$50, 2, FALSE), "")</f>
        <v/>
      </c>
      <c r="AI976" s="620" t="str">
        <f t="shared" si="1"/>
        <v/>
      </c>
      <c r="AJ976" s="621" t="str">
        <f t="shared" si="2"/>
        <v/>
      </c>
      <c r="AK976" s="622"/>
      <c r="AL976" s="622"/>
      <c r="AM976" s="514"/>
      <c r="AN976" s="514"/>
      <c r="AO976" s="514"/>
      <c r="AP976" s="514"/>
      <c r="AQ976" s="514"/>
      <c r="AR976" s="514"/>
      <c r="AS976" s="514"/>
      <c r="AT976" s="514"/>
      <c r="AU976" s="2"/>
      <c r="AV976" s="2"/>
      <c r="AW976" s="2"/>
      <c r="AX976" s="2"/>
      <c r="AY976" s="2"/>
      <c r="AZ976" s="2"/>
    </row>
    <row r="977" ht="30.0" customHeight="1">
      <c r="A977" s="645">
        <v>964.0</v>
      </c>
      <c r="B977" s="646" t="str">
        <f>IF('基本情報入力シート'!C1002="","",'基本情報入力シート'!C1002)</f>
        <v/>
      </c>
      <c r="C977" s="40"/>
      <c r="D977" s="40"/>
      <c r="E977" s="40"/>
      <c r="F977" s="40"/>
      <c r="G977" s="40"/>
      <c r="H977" s="40"/>
      <c r="I977" s="56"/>
      <c r="J977" s="647" t="str">
        <f>IF('基本情報入力シート'!M1002="","",'基本情報入力シート'!M1002)</f>
        <v/>
      </c>
      <c r="K977" s="647" t="str">
        <f>IF('基本情報入力シート'!R1002="","",'基本情報入力シート'!R1002)</f>
        <v/>
      </c>
      <c r="L977" s="647" t="str">
        <f>IF('基本情報入力シート'!W1002="","",'基本情報入力シート'!W1002)</f>
        <v/>
      </c>
      <c r="M977" s="647" t="str">
        <f>IF('基本情報入力シート'!X1002="","",'基本情報入力シート'!X1002)</f>
        <v/>
      </c>
      <c r="N977" s="648" t="str">
        <f>IF('基本情報入力シート'!Y1002="","",'基本情報入力シート'!Y1002)</f>
        <v/>
      </c>
      <c r="O977" s="649"/>
      <c r="P977" s="650"/>
      <c r="Q977" s="651"/>
      <c r="R977" s="56"/>
      <c r="S977" s="652" t="str">
        <f>IFERROR(ROUNDDOWN(Q977*VLOOKUP(N977,'【参考】数式用'!$AR$2:$AW$50,MATCH(P977,'【参考】数式用'!$AT$4:$AW$4)+2,FALSE)*0.5, 0), "")</f>
        <v/>
      </c>
      <c r="T977" s="653"/>
      <c r="U977" s="654" t="str">
        <f>IFERROR(IF(AG977&lt;&gt;"",Q977*VLOOKUP(N977,'【参考】数式用'!$AG$2:$AL$50,MATCH(P977,'【参考】数式用'!$AI$4:$AL$4,0)+2,0), ""), "")</f>
        <v/>
      </c>
      <c r="V977" s="655"/>
      <c r="W977" s="656"/>
      <c r="X977" s="41"/>
      <c r="Y977" s="657"/>
      <c r="Z977" s="658"/>
      <c r="AA977" s="654" t="str">
        <f>IFERROR(IF(Y977="ー", "", ROUNDDOWN(Z977*VLOOKUP(N977,'【参考】数式用'!$AR$2:$AW$50,MATCH(Y977,'【参考】数式用'!$AT$4:$AW$4)+2,FALSE)*0.5, 0)), "")</f>
        <v/>
      </c>
      <c r="AB977" s="659"/>
      <c r="AC977" s="651" t="str">
        <f>IFERROR(IF(AG977&lt;&gt;"",Z977*VLOOKUP(N977,'【参考】数式用'!$AG$2:$AL$50,MATCH(Y977,'【参考】数式用'!$AI$4:$AL$4,0)+2,0), ""), "")</f>
        <v/>
      </c>
      <c r="AD977" s="56"/>
      <c r="AE977" s="660"/>
      <c r="AF977" s="661"/>
      <c r="AG977" s="618" t="str">
        <f>IFERROR(VLOOKUP(O977, '【参考】数式用'!$AY$5:$AY$13, 1, FALSE), "")</f>
        <v/>
      </c>
      <c r="AH977" s="619" t="str">
        <f>IFERROR(VLOOKUP(N977, '【参考】数式用'!$BA$2:$BB$50, 2, FALSE), "")</f>
        <v/>
      </c>
      <c r="AI977" s="620" t="str">
        <f t="shared" si="1"/>
        <v/>
      </c>
      <c r="AJ977" s="621" t="str">
        <f t="shared" si="2"/>
        <v/>
      </c>
      <c r="AK977" s="622"/>
      <c r="AL977" s="622"/>
      <c r="AM977" s="514"/>
      <c r="AN977" s="514"/>
      <c r="AO977" s="514"/>
      <c r="AP977" s="514"/>
      <c r="AQ977" s="514"/>
      <c r="AR977" s="514"/>
      <c r="AS977" s="514"/>
      <c r="AT977" s="514"/>
      <c r="AU977" s="2"/>
      <c r="AV977" s="2"/>
      <c r="AW977" s="2"/>
      <c r="AX977" s="2"/>
      <c r="AY977" s="2"/>
      <c r="AZ977" s="2"/>
    </row>
    <row r="978" ht="30.0" customHeight="1">
      <c r="A978" s="645">
        <v>965.0</v>
      </c>
      <c r="B978" s="646" t="str">
        <f>IF('基本情報入力シート'!C1003="","",'基本情報入力シート'!C1003)</f>
        <v/>
      </c>
      <c r="C978" s="40"/>
      <c r="D978" s="40"/>
      <c r="E978" s="40"/>
      <c r="F978" s="40"/>
      <c r="G978" s="40"/>
      <c r="H978" s="40"/>
      <c r="I978" s="56"/>
      <c r="J978" s="647" t="str">
        <f>IF('基本情報入力シート'!M1003="","",'基本情報入力シート'!M1003)</f>
        <v/>
      </c>
      <c r="K978" s="647" t="str">
        <f>IF('基本情報入力シート'!R1003="","",'基本情報入力シート'!R1003)</f>
        <v/>
      </c>
      <c r="L978" s="647" t="str">
        <f>IF('基本情報入力シート'!W1003="","",'基本情報入力シート'!W1003)</f>
        <v/>
      </c>
      <c r="M978" s="647" t="str">
        <f>IF('基本情報入力シート'!X1003="","",'基本情報入力シート'!X1003)</f>
        <v/>
      </c>
      <c r="N978" s="648" t="str">
        <f>IF('基本情報入力シート'!Y1003="","",'基本情報入力シート'!Y1003)</f>
        <v/>
      </c>
      <c r="O978" s="649"/>
      <c r="P978" s="650"/>
      <c r="Q978" s="651"/>
      <c r="R978" s="56"/>
      <c r="S978" s="652" t="str">
        <f>IFERROR(ROUNDDOWN(Q978*VLOOKUP(N978,'【参考】数式用'!$AR$2:$AW$50,MATCH(P978,'【参考】数式用'!$AT$4:$AW$4)+2,FALSE)*0.5, 0), "")</f>
        <v/>
      </c>
      <c r="T978" s="653"/>
      <c r="U978" s="654" t="str">
        <f>IFERROR(IF(AG978&lt;&gt;"",Q978*VLOOKUP(N978,'【参考】数式用'!$AG$2:$AL$50,MATCH(P978,'【参考】数式用'!$AI$4:$AL$4,0)+2,0), ""), "")</f>
        <v/>
      </c>
      <c r="V978" s="655"/>
      <c r="W978" s="656"/>
      <c r="X978" s="41"/>
      <c r="Y978" s="657"/>
      <c r="Z978" s="658"/>
      <c r="AA978" s="654" t="str">
        <f>IFERROR(IF(Y978="ー", "", ROUNDDOWN(Z978*VLOOKUP(N978,'【参考】数式用'!$AR$2:$AW$50,MATCH(Y978,'【参考】数式用'!$AT$4:$AW$4)+2,FALSE)*0.5, 0)), "")</f>
        <v/>
      </c>
      <c r="AB978" s="659"/>
      <c r="AC978" s="651" t="str">
        <f>IFERROR(IF(AG978&lt;&gt;"",Z978*VLOOKUP(N978,'【参考】数式用'!$AG$2:$AL$50,MATCH(Y978,'【参考】数式用'!$AI$4:$AL$4,0)+2,0), ""), "")</f>
        <v/>
      </c>
      <c r="AD978" s="56"/>
      <c r="AE978" s="660"/>
      <c r="AF978" s="661"/>
      <c r="AG978" s="618" t="str">
        <f>IFERROR(VLOOKUP(O978, '【参考】数式用'!$AY$5:$AY$13, 1, FALSE), "")</f>
        <v/>
      </c>
      <c r="AH978" s="619" t="str">
        <f>IFERROR(VLOOKUP(N978, '【参考】数式用'!$BA$2:$BB$50, 2, FALSE), "")</f>
        <v/>
      </c>
      <c r="AI978" s="620" t="str">
        <f t="shared" si="1"/>
        <v/>
      </c>
      <c r="AJ978" s="621" t="str">
        <f t="shared" si="2"/>
        <v/>
      </c>
      <c r="AK978" s="622"/>
      <c r="AL978" s="622"/>
      <c r="AM978" s="514"/>
      <c r="AN978" s="514"/>
      <c r="AO978" s="514"/>
      <c r="AP978" s="514"/>
      <c r="AQ978" s="514"/>
      <c r="AR978" s="514"/>
      <c r="AS978" s="514"/>
      <c r="AT978" s="514"/>
      <c r="AU978" s="2"/>
      <c r="AV978" s="2"/>
      <c r="AW978" s="2"/>
      <c r="AX978" s="2"/>
      <c r="AY978" s="2"/>
      <c r="AZ978" s="2"/>
    </row>
    <row r="979" ht="30.0" customHeight="1">
      <c r="A979" s="645">
        <v>966.0</v>
      </c>
      <c r="B979" s="646" t="str">
        <f>IF('基本情報入力シート'!C1004="","",'基本情報入力シート'!C1004)</f>
        <v/>
      </c>
      <c r="C979" s="40"/>
      <c r="D979" s="40"/>
      <c r="E979" s="40"/>
      <c r="F979" s="40"/>
      <c r="G979" s="40"/>
      <c r="H979" s="40"/>
      <c r="I979" s="56"/>
      <c r="J979" s="647" t="str">
        <f>IF('基本情報入力シート'!M1004="","",'基本情報入力シート'!M1004)</f>
        <v/>
      </c>
      <c r="K979" s="647" t="str">
        <f>IF('基本情報入力シート'!R1004="","",'基本情報入力シート'!R1004)</f>
        <v/>
      </c>
      <c r="L979" s="647" t="str">
        <f>IF('基本情報入力シート'!W1004="","",'基本情報入力シート'!W1004)</f>
        <v/>
      </c>
      <c r="M979" s="647" t="str">
        <f>IF('基本情報入力シート'!X1004="","",'基本情報入力シート'!X1004)</f>
        <v/>
      </c>
      <c r="N979" s="648" t="str">
        <f>IF('基本情報入力シート'!Y1004="","",'基本情報入力シート'!Y1004)</f>
        <v/>
      </c>
      <c r="O979" s="649"/>
      <c r="P979" s="650"/>
      <c r="Q979" s="651"/>
      <c r="R979" s="56"/>
      <c r="S979" s="652" t="str">
        <f>IFERROR(ROUNDDOWN(Q979*VLOOKUP(N979,'【参考】数式用'!$AR$2:$AW$50,MATCH(P979,'【参考】数式用'!$AT$4:$AW$4)+2,FALSE)*0.5, 0), "")</f>
        <v/>
      </c>
      <c r="T979" s="653"/>
      <c r="U979" s="654" t="str">
        <f>IFERROR(IF(AG979&lt;&gt;"",Q979*VLOOKUP(N979,'【参考】数式用'!$AG$2:$AL$50,MATCH(P979,'【参考】数式用'!$AI$4:$AL$4,0)+2,0), ""), "")</f>
        <v/>
      </c>
      <c r="V979" s="655"/>
      <c r="W979" s="656"/>
      <c r="X979" s="41"/>
      <c r="Y979" s="657"/>
      <c r="Z979" s="658"/>
      <c r="AA979" s="654" t="str">
        <f>IFERROR(IF(Y979="ー", "", ROUNDDOWN(Z979*VLOOKUP(N979,'【参考】数式用'!$AR$2:$AW$50,MATCH(Y979,'【参考】数式用'!$AT$4:$AW$4)+2,FALSE)*0.5, 0)), "")</f>
        <v/>
      </c>
      <c r="AB979" s="659"/>
      <c r="AC979" s="651" t="str">
        <f>IFERROR(IF(AG979&lt;&gt;"",Z979*VLOOKUP(N979,'【参考】数式用'!$AG$2:$AL$50,MATCH(Y979,'【参考】数式用'!$AI$4:$AL$4,0)+2,0), ""), "")</f>
        <v/>
      </c>
      <c r="AD979" s="56"/>
      <c r="AE979" s="660"/>
      <c r="AF979" s="661"/>
      <c r="AG979" s="618" t="str">
        <f>IFERROR(VLOOKUP(O979, '【参考】数式用'!$AY$5:$AY$13, 1, FALSE), "")</f>
        <v/>
      </c>
      <c r="AH979" s="619" t="str">
        <f>IFERROR(VLOOKUP(N979, '【参考】数式用'!$BA$2:$BB$50, 2, FALSE), "")</f>
        <v/>
      </c>
      <c r="AI979" s="620" t="str">
        <f t="shared" si="1"/>
        <v/>
      </c>
      <c r="AJ979" s="621" t="str">
        <f t="shared" si="2"/>
        <v/>
      </c>
      <c r="AK979" s="622"/>
      <c r="AL979" s="622"/>
      <c r="AM979" s="514"/>
      <c r="AN979" s="514"/>
      <c r="AO979" s="514"/>
      <c r="AP979" s="514"/>
      <c r="AQ979" s="514"/>
      <c r="AR979" s="514"/>
      <c r="AS979" s="514"/>
      <c r="AT979" s="514"/>
      <c r="AU979" s="2"/>
      <c r="AV979" s="2"/>
      <c r="AW979" s="2"/>
      <c r="AX979" s="2"/>
      <c r="AY979" s="2"/>
      <c r="AZ979" s="2"/>
    </row>
    <row r="980" ht="30.0" customHeight="1">
      <c r="A980" s="645">
        <v>967.0</v>
      </c>
      <c r="B980" s="646" t="str">
        <f>IF('基本情報入力シート'!C1005="","",'基本情報入力シート'!C1005)</f>
        <v/>
      </c>
      <c r="C980" s="40"/>
      <c r="D980" s="40"/>
      <c r="E980" s="40"/>
      <c r="F980" s="40"/>
      <c r="G980" s="40"/>
      <c r="H980" s="40"/>
      <c r="I980" s="56"/>
      <c r="J980" s="647" t="str">
        <f>IF('基本情報入力シート'!M1005="","",'基本情報入力シート'!M1005)</f>
        <v/>
      </c>
      <c r="K980" s="647" t="str">
        <f>IF('基本情報入力シート'!R1005="","",'基本情報入力シート'!R1005)</f>
        <v/>
      </c>
      <c r="L980" s="647" t="str">
        <f>IF('基本情報入力シート'!W1005="","",'基本情報入力シート'!W1005)</f>
        <v/>
      </c>
      <c r="M980" s="647" t="str">
        <f>IF('基本情報入力シート'!X1005="","",'基本情報入力シート'!X1005)</f>
        <v/>
      </c>
      <c r="N980" s="648" t="str">
        <f>IF('基本情報入力シート'!Y1005="","",'基本情報入力シート'!Y1005)</f>
        <v/>
      </c>
      <c r="O980" s="649"/>
      <c r="P980" s="650"/>
      <c r="Q980" s="651"/>
      <c r="R980" s="56"/>
      <c r="S980" s="652" t="str">
        <f>IFERROR(ROUNDDOWN(Q980*VLOOKUP(N980,'【参考】数式用'!$AR$2:$AW$50,MATCH(P980,'【参考】数式用'!$AT$4:$AW$4)+2,FALSE)*0.5, 0), "")</f>
        <v/>
      </c>
      <c r="T980" s="653"/>
      <c r="U980" s="654" t="str">
        <f>IFERROR(IF(AG980&lt;&gt;"",Q980*VLOOKUP(N980,'【参考】数式用'!$AG$2:$AL$50,MATCH(P980,'【参考】数式用'!$AI$4:$AL$4,0)+2,0), ""), "")</f>
        <v/>
      </c>
      <c r="V980" s="655"/>
      <c r="W980" s="656"/>
      <c r="X980" s="41"/>
      <c r="Y980" s="657"/>
      <c r="Z980" s="658"/>
      <c r="AA980" s="654" t="str">
        <f>IFERROR(IF(Y980="ー", "", ROUNDDOWN(Z980*VLOOKUP(N980,'【参考】数式用'!$AR$2:$AW$50,MATCH(Y980,'【参考】数式用'!$AT$4:$AW$4)+2,FALSE)*0.5, 0)), "")</f>
        <v/>
      </c>
      <c r="AB980" s="659"/>
      <c r="AC980" s="651" t="str">
        <f>IFERROR(IF(AG980&lt;&gt;"",Z980*VLOOKUP(N980,'【参考】数式用'!$AG$2:$AL$50,MATCH(Y980,'【参考】数式用'!$AI$4:$AL$4,0)+2,0), ""), "")</f>
        <v/>
      </c>
      <c r="AD980" s="56"/>
      <c r="AE980" s="660"/>
      <c r="AF980" s="661"/>
      <c r="AG980" s="618" t="str">
        <f>IFERROR(VLOOKUP(O980, '【参考】数式用'!$AY$5:$AY$13, 1, FALSE), "")</f>
        <v/>
      </c>
      <c r="AH980" s="619" t="str">
        <f>IFERROR(VLOOKUP(N980, '【参考】数式用'!$BA$2:$BB$50, 2, FALSE), "")</f>
        <v/>
      </c>
      <c r="AI980" s="620" t="str">
        <f t="shared" si="1"/>
        <v/>
      </c>
      <c r="AJ980" s="621" t="str">
        <f t="shared" si="2"/>
        <v/>
      </c>
      <c r="AK980" s="622"/>
      <c r="AL980" s="622"/>
      <c r="AM980" s="514"/>
      <c r="AN980" s="514"/>
      <c r="AO980" s="514"/>
      <c r="AP980" s="514"/>
      <c r="AQ980" s="514"/>
      <c r="AR980" s="514"/>
      <c r="AS980" s="514"/>
      <c r="AT980" s="514"/>
      <c r="AU980" s="2"/>
      <c r="AV980" s="2"/>
      <c r="AW980" s="2"/>
      <c r="AX980" s="2"/>
      <c r="AY980" s="2"/>
      <c r="AZ980" s="2"/>
    </row>
    <row r="981" ht="30.0" customHeight="1">
      <c r="A981" s="645">
        <v>968.0</v>
      </c>
      <c r="B981" s="646" t="str">
        <f>IF('基本情報入力シート'!C1006="","",'基本情報入力シート'!C1006)</f>
        <v/>
      </c>
      <c r="C981" s="40"/>
      <c r="D981" s="40"/>
      <c r="E981" s="40"/>
      <c r="F981" s="40"/>
      <c r="G981" s="40"/>
      <c r="H981" s="40"/>
      <c r="I981" s="56"/>
      <c r="J981" s="647" t="str">
        <f>IF('基本情報入力シート'!M1006="","",'基本情報入力シート'!M1006)</f>
        <v/>
      </c>
      <c r="K981" s="647" t="str">
        <f>IF('基本情報入力シート'!R1006="","",'基本情報入力シート'!R1006)</f>
        <v/>
      </c>
      <c r="L981" s="647" t="str">
        <f>IF('基本情報入力シート'!W1006="","",'基本情報入力シート'!W1006)</f>
        <v/>
      </c>
      <c r="M981" s="647" t="str">
        <f>IF('基本情報入力シート'!X1006="","",'基本情報入力シート'!X1006)</f>
        <v/>
      </c>
      <c r="N981" s="648" t="str">
        <f>IF('基本情報入力シート'!Y1006="","",'基本情報入力シート'!Y1006)</f>
        <v/>
      </c>
      <c r="O981" s="649"/>
      <c r="P981" s="650"/>
      <c r="Q981" s="651"/>
      <c r="R981" s="56"/>
      <c r="S981" s="652" t="str">
        <f>IFERROR(ROUNDDOWN(Q981*VLOOKUP(N981,'【参考】数式用'!$AR$2:$AW$50,MATCH(P981,'【参考】数式用'!$AT$4:$AW$4)+2,FALSE)*0.5, 0), "")</f>
        <v/>
      </c>
      <c r="T981" s="653"/>
      <c r="U981" s="654" t="str">
        <f>IFERROR(IF(AG981&lt;&gt;"",Q981*VLOOKUP(N981,'【参考】数式用'!$AG$2:$AL$50,MATCH(P981,'【参考】数式用'!$AI$4:$AL$4,0)+2,0), ""), "")</f>
        <v/>
      </c>
      <c r="V981" s="655"/>
      <c r="W981" s="656"/>
      <c r="X981" s="41"/>
      <c r="Y981" s="657"/>
      <c r="Z981" s="658"/>
      <c r="AA981" s="654" t="str">
        <f>IFERROR(IF(Y981="ー", "", ROUNDDOWN(Z981*VLOOKUP(N981,'【参考】数式用'!$AR$2:$AW$50,MATCH(Y981,'【参考】数式用'!$AT$4:$AW$4)+2,FALSE)*0.5, 0)), "")</f>
        <v/>
      </c>
      <c r="AB981" s="659"/>
      <c r="AC981" s="651" t="str">
        <f>IFERROR(IF(AG981&lt;&gt;"",Z981*VLOOKUP(N981,'【参考】数式用'!$AG$2:$AL$50,MATCH(Y981,'【参考】数式用'!$AI$4:$AL$4,0)+2,0), ""), "")</f>
        <v/>
      </c>
      <c r="AD981" s="56"/>
      <c r="AE981" s="660"/>
      <c r="AF981" s="661"/>
      <c r="AG981" s="618" t="str">
        <f>IFERROR(VLOOKUP(O981, '【参考】数式用'!$AY$5:$AY$13, 1, FALSE), "")</f>
        <v/>
      </c>
      <c r="AH981" s="619" t="str">
        <f>IFERROR(VLOOKUP(N981, '【参考】数式用'!$BA$2:$BB$50, 2, FALSE), "")</f>
        <v/>
      </c>
      <c r="AI981" s="620" t="str">
        <f t="shared" si="1"/>
        <v/>
      </c>
      <c r="AJ981" s="621" t="str">
        <f t="shared" si="2"/>
        <v/>
      </c>
      <c r="AK981" s="622"/>
      <c r="AL981" s="622"/>
      <c r="AM981" s="514"/>
      <c r="AN981" s="514"/>
      <c r="AO981" s="514"/>
      <c r="AP981" s="514"/>
      <c r="AQ981" s="514"/>
      <c r="AR981" s="514"/>
      <c r="AS981" s="514"/>
      <c r="AT981" s="514"/>
      <c r="AU981" s="2"/>
      <c r="AV981" s="2"/>
      <c r="AW981" s="2"/>
      <c r="AX981" s="2"/>
      <c r="AY981" s="2"/>
      <c r="AZ981" s="2"/>
    </row>
    <row r="982" ht="30.0" customHeight="1">
      <c r="A982" s="645">
        <v>969.0</v>
      </c>
      <c r="B982" s="646" t="str">
        <f>IF('基本情報入力シート'!C1007="","",'基本情報入力シート'!C1007)</f>
        <v/>
      </c>
      <c r="C982" s="40"/>
      <c r="D982" s="40"/>
      <c r="E982" s="40"/>
      <c r="F982" s="40"/>
      <c r="G982" s="40"/>
      <c r="H982" s="40"/>
      <c r="I982" s="56"/>
      <c r="J982" s="647" t="str">
        <f>IF('基本情報入力シート'!M1007="","",'基本情報入力シート'!M1007)</f>
        <v/>
      </c>
      <c r="K982" s="647" t="str">
        <f>IF('基本情報入力シート'!R1007="","",'基本情報入力シート'!R1007)</f>
        <v/>
      </c>
      <c r="L982" s="647" t="str">
        <f>IF('基本情報入力シート'!W1007="","",'基本情報入力シート'!W1007)</f>
        <v/>
      </c>
      <c r="M982" s="647" t="str">
        <f>IF('基本情報入力シート'!X1007="","",'基本情報入力シート'!X1007)</f>
        <v/>
      </c>
      <c r="N982" s="648" t="str">
        <f>IF('基本情報入力シート'!Y1007="","",'基本情報入力シート'!Y1007)</f>
        <v/>
      </c>
      <c r="O982" s="649"/>
      <c r="P982" s="650"/>
      <c r="Q982" s="651"/>
      <c r="R982" s="56"/>
      <c r="S982" s="652" t="str">
        <f>IFERROR(ROUNDDOWN(Q982*VLOOKUP(N982,'【参考】数式用'!$AR$2:$AW$50,MATCH(P982,'【参考】数式用'!$AT$4:$AW$4)+2,FALSE)*0.5, 0), "")</f>
        <v/>
      </c>
      <c r="T982" s="653"/>
      <c r="U982" s="654" t="str">
        <f>IFERROR(IF(AG982&lt;&gt;"",Q982*VLOOKUP(N982,'【参考】数式用'!$AG$2:$AL$50,MATCH(P982,'【参考】数式用'!$AI$4:$AL$4,0)+2,0), ""), "")</f>
        <v/>
      </c>
      <c r="V982" s="655"/>
      <c r="W982" s="656"/>
      <c r="X982" s="41"/>
      <c r="Y982" s="657"/>
      <c r="Z982" s="658"/>
      <c r="AA982" s="654" t="str">
        <f>IFERROR(IF(Y982="ー", "", ROUNDDOWN(Z982*VLOOKUP(N982,'【参考】数式用'!$AR$2:$AW$50,MATCH(Y982,'【参考】数式用'!$AT$4:$AW$4)+2,FALSE)*0.5, 0)), "")</f>
        <v/>
      </c>
      <c r="AB982" s="659"/>
      <c r="AC982" s="651" t="str">
        <f>IFERROR(IF(AG982&lt;&gt;"",Z982*VLOOKUP(N982,'【参考】数式用'!$AG$2:$AL$50,MATCH(Y982,'【参考】数式用'!$AI$4:$AL$4,0)+2,0), ""), "")</f>
        <v/>
      </c>
      <c r="AD982" s="56"/>
      <c r="AE982" s="660"/>
      <c r="AF982" s="661"/>
      <c r="AG982" s="618" t="str">
        <f>IFERROR(VLOOKUP(O982, '【参考】数式用'!$AY$5:$AY$13, 1, FALSE), "")</f>
        <v/>
      </c>
      <c r="AH982" s="619" t="str">
        <f>IFERROR(VLOOKUP(N982, '【参考】数式用'!$BA$2:$BB$50, 2, FALSE), "")</f>
        <v/>
      </c>
      <c r="AI982" s="620" t="str">
        <f t="shared" si="1"/>
        <v/>
      </c>
      <c r="AJ982" s="621" t="str">
        <f t="shared" si="2"/>
        <v/>
      </c>
      <c r="AK982" s="622"/>
      <c r="AL982" s="622"/>
      <c r="AM982" s="514"/>
      <c r="AN982" s="514"/>
      <c r="AO982" s="514"/>
      <c r="AP982" s="514"/>
      <c r="AQ982" s="514"/>
      <c r="AR982" s="514"/>
      <c r="AS982" s="514"/>
      <c r="AT982" s="514"/>
      <c r="AU982" s="2"/>
      <c r="AV982" s="2"/>
      <c r="AW982" s="2"/>
      <c r="AX982" s="2"/>
      <c r="AY982" s="2"/>
      <c r="AZ982" s="2"/>
    </row>
    <row r="983" ht="30.0" customHeight="1">
      <c r="A983" s="645">
        <v>970.0</v>
      </c>
      <c r="B983" s="646" t="str">
        <f>IF('基本情報入力シート'!C1008="","",'基本情報入力シート'!C1008)</f>
        <v/>
      </c>
      <c r="C983" s="40"/>
      <c r="D983" s="40"/>
      <c r="E983" s="40"/>
      <c r="F983" s="40"/>
      <c r="G983" s="40"/>
      <c r="H983" s="40"/>
      <c r="I983" s="56"/>
      <c r="J983" s="647" t="str">
        <f>IF('基本情報入力シート'!M1008="","",'基本情報入力シート'!M1008)</f>
        <v/>
      </c>
      <c r="K983" s="647" t="str">
        <f>IF('基本情報入力シート'!R1008="","",'基本情報入力シート'!R1008)</f>
        <v/>
      </c>
      <c r="L983" s="647" t="str">
        <f>IF('基本情報入力シート'!W1008="","",'基本情報入力シート'!W1008)</f>
        <v/>
      </c>
      <c r="M983" s="647" t="str">
        <f>IF('基本情報入力シート'!X1008="","",'基本情報入力シート'!X1008)</f>
        <v/>
      </c>
      <c r="N983" s="648" t="str">
        <f>IF('基本情報入力シート'!Y1008="","",'基本情報入力シート'!Y1008)</f>
        <v/>
      </c>
      <c r="O983" s="649"/>
      <c r="P983" s="650"/>
      <c r="Q983" s="651"/>
      <c r="R983" s="56"/>
      <c r="S983" s="652" t="str">
        <f>IFERROR(ROUNDDOWN(Q983*VLOOKUP(N983,'【参考】数式用'!$AR$2:$AW$50,MATCH(P983,'【参考】数式用'!$AT$4:$AW$4)+2,FALSE)*0.5, 0), "")</f>
        <v/>
      </c>
      <c r="T983" s="653"/>
      <c r="U983" s="654" t="str">
        <f>IFERROR(IF(AG983&lt;&gt;"",Q983*VLOOKUP(N983,'【参考】数式用'!$AG$2:$AL$50,MATCH(P983,'【参考】数式用'!$AI$4:$AL$4,0)+2,0), ""), "")</f>
        <v/>
      </c>
      <c r="V983" s="655"/>
      <c r="W983" s="656"/>
      <c r="X983" s="41"/>
      <c r="Y983" s="657"/>
      <c r="Z983" s="658"/>
      <c r="AA983" s="654" t="str">
        <f>IFERROR(IF(Y983="ー", "", ROUNDDOWN(Z983*VLOOKUP(N983,'【参考】数式用'!$AR$2:$AW$50,MATCH(Y983,'【参考】数式用'!$AT$4:$AW$4)+2,FALSE)*0.5, 0)), "")</f>
        <v/>
      </c>
      <c r="AB983" s="659"/>
      <c r="AC983" s="651" t="str">
        <f>IFERROR(IF(AG983&lt;&gt;"",Z983*VLOOKUP(N983,'【参考】数式用'!$AG$2:$AL$50,MATCH(Y983,'【参考】数式用'!$AI$4:$AL$4,0)+2,0), ""), "")</f>
        <v/>
      </c>
      <c r="AD983" s="56"/>
      <c r="AE983" s="660"/>
      <c r="AF983" s="661"/>
      <c r="AG983" s="618" t="str">
        <f>IFERROR(VLOOKUP(O983, '【参考】数式用'!$AY$5:$AY$13, 1, FALSE), "")</f>
        <v/>
      </c>
      <c r="AH983" s="619" t="str">
        <f>IFERROR(VLOOKUP(N983, '【参考】数式用'!$BA$2:$BB$50, 2, FALSE), "")</f>
        <v/>
      </c>
      <c r="AI983" s="620" t="str">
        <f t="shared" si="1"/>
        <v/>
      </c>
      <c r="AJ983" s="621" t="str">
        <f t="shared" si="2"/>
        <v/>
      </c>
      <c r="AK983" s="622"/>
      <c r="AL983" s="622"/>
      <c r="AM983" s="514"/>
      <c r="AN983" s="514"/>
      <c r="AO983" s="514"/>
      <c r="AP983" s="514"/>
      <c r="AQ983" s="514"/>
      <c r="AR983" s="514"/>
      <c r="AS983" s="514"/>
      <c r="AT983" s="514"/>
      <c r="AU983" s="2"/>
      <c r="AV983" s="2"/>
      <c r="AW983" s="2"/>
      <c r="AX983" s="2"/>
      <c r="AY983" s="2"/>
      <c r="AZ983" s="2"/>
    </row>
    <row r="984" ht="30.0" customHeight="1">
      <c r="A984" s="645">
        <v>971.0</v>
      </c>
      <c r="B984" s="646" t="str">
        <f>IF('基本情報入力シート'!C1009="","",'基本情報入力シート'!C1009)</f>
        <v/>
      </c>
      <c r="C984" s="40"/>
      <c r="D984" s="40"/>
      <c r="E984" s="40"/>
      <c r="F984" s="40"/>
      <c r="G984" s="40"/>
      <c r="H984" s="40"/>
      <c r="I984" s="56"/>
      <c r="J984" s="647" t="str">
        <f>IF('基本情報入力シート'!M1009="","",'基本情報入力シート'!M1009)</f>
        <v/>
      </c>
      <c r="K984" s="647" t="str">
        <f>IF('基本情報入力シート'!R1009="","",'基本情報入力シート'!R1009)</f>
        <v/>
      </c>
      <c r="L984" s="647" t="str">
        <f>IF('基本情報入力シート'!W1009="","",'基本情報入力シート'!W1009)</f>
        <v/>
      </c>
      <c r="M984" s="647" t="str">
        <f>IF('基本情報入力シート'!X1009="","",'基本情報入力シート'!X1009)</f>
        <v/>
      </c>
      <c r="N984" s="648" t="str">
        <f>IF('基本情報入力シート'!Y1009="","",'基本情報入力シート'!Y1009)</f>
        <v/>
      </c>
      <c r="O984" s="649"/>
      <c r="P984" s="650"/>
      <c r="Q984" s="651"/>
      <c r="R984" s="56"/>
      <c r="S984" s="652" t="str">
        <f>IFERROR(ROUNDDOWN(Q984*VLOOKUP(N984,'【参考】数式用'!$AR$2:$AW$50,MATCH(P984,'【参考】数式用'!$AT$4:$AW$4)+2,FALSE)*0.5, 0), "")</f>
        <v/>
      </c>
      <c r="T984" s="653"/>
      <c r="U984" s="654" t="str">
        <f>IFERROR(IF(AG984&lt;&gt;"",Q984*VLOOKUP(N984,'【参考】数式用'!$AG$2:$AL$50,MATCH(P984,'【参考】数式用'!$AI$4:$AL$4,0)+2,0), ""), "")</f>
        <v/>
      </c>
      <c r="V984" s="655"/>
      <c r="W984" s="656"/>
      <c r="X984" s="41"/>
      <c r="Y984" s="657"/>
      <c r="Z984" s="658"/>
      <c r="AA984" s="654" t="str">
        <f>IFERROR(IF(Y984="ー", "", ROUNDDOWN(Z984*VLOOKUP(N984,'【参考】数式用'!$AR$2:$AW$50,MATCH(Y984,'【参考】数式用'!$AT$4:$AW$4)+2,FALSE)*0.5, 0)), "")</f>
        <v/>
      </c>
      <c r="AB984" s="659"/>
      <c r="AC984" s="651" t="str">
        <f>IFERROR(IF(AG984&lt;&gt;"",Z984*VLOOKUP(N984,'【参考】数式用'!$AG$2:$AL$50,MATCH(Y984,'【参考】数式用'!$AI$4:$AL$4,0)+2,0), ""), "")</f>
        <v/>
      </c>
      <c r="AD984" s="56"/>
      <c r="AE984" s="660"/>
      <c r="AF984" s="661"/>
      <c r="AG984" s="618" t="str">
        <f>IFERROR(VLOOKUP(O984, '【参考】数式用'!$AY$5:$AY$13, 1, FALSE), "")</f>
        <v/>
      </c>
      <c r="AH984" s="619" t="str">
        <f>IFERROR(VLOOKUP(N984, '【参考】数式用'!$BA$2:$BB$50, 2, FALSE), "")</f>
        <v/>
      </c>
      <c r="AI984" s="620" t="str">
        <f t="shared" si="1"/>
        <v/>
      </c>
      <c r="AJ984" s="621" t="str">
        <f t="shared" si="2"/>
        <v/>
      </c>
      <c r="AK984" s="622"/>
      <c r="AL984" s="622"/>
      <c r="AM984" s="514"/>
      <c r="AN984" s="514"/>
      <c r="AO984" s="514"/>
      <c r="AP984" s="514"/>
      <c r="AQ984" s="514"/>
      <c r="AR984" s="514"/>
      <c r="AS984" s="514"/>
      <c r="AT984" s="514"/>
      <c r="AU984" s="2"/>
      <c r="AV984" s="2"/>
      <c r="AW984" s="2"/>
      <c r="AX984" s="2"/>
      <c r="AY984" s="2"/>
      <c r="AZ984" s="2"/>
    </row>
    <row r="985" ht="30.0" customHeight="1">
      <c r="A985" s="645">
        <v>972.0</v>
      </c>
      <c r="B985" s="646" t="str">
        <f>IF('基本情報入力シート'!C1010="","",'基本情報入力シート'!C1010)</f>
        <v/>
      </c>
      <c r="C985" s="40"/>
      <c r="D985" s="40"/>
      <c r="E985" s="40"/>
      <c r="F985" s="40"/>
      <c r="G985" s="40"/>
      <c r="H985" s="40"/>
      <c r="I985" s="56"/>
      <c r="J985" s="647" t="str">
        <f>IF('基本情報入力シート'!M1010="","",'基本情報入力シート'!M1010)</f>
        <v/>
      </c>
      <c r="K985" s="647" t="str">
        <f>IF('基本情報入力シート'!R1010="","",'基本情報入力シート'!R1010)</f>
        <v/>
      </c>
      <c r="L985" s="647" t="str">
        <f>IF('基本情報入力シート'!W1010="","",'基本情報入力シート'!W1010)</f>
        <v/>
      </c>
      <c r="M985" s="647" t="str">
        <f>IF('基本情報入力シート'!X1010="","",'基本情報入力シート'!X1010)</f>
        <v/>
      </c>
      <c r="N985" s="648" t="str">
        <f>IF('基本情報入力シート'!Y1010="","",'基本情報入力シート'!Y1010)</f>
        <v/>
      </c>
      <c r="O985" s="649"/>
      <c r="P985" s="650"/>
      <c r="Q985" s="651"/>
      <c r="R985" s="56"/>
      <c r="S985" s="652" t="str">
        <f>IFERROR(ROUNDDOWN(Q985*VLOOKUP(N985,'【参考】数式用'!$AR$2:$AW$50,MATCH(P985,'【参考】数式用'!$AT$4:$AW$4)+2,FALSE)*0.5, 0), "")</f>
        <v/>
      </c>
      <c r="T985" s="653"/>
      <c r="U985" s="654" t="str">
        <f>IFERROR(IF(AG985&lt;&gt;"",Q985*VLOOKUP(N985,'【参考】数式用'!$AG$2:$AL$50,MATCH(P985,'【参考】数式用'!$AI$4:$AL$4,0)+2,0), ""), "")</f>
        <v/>
      </c>
      <c r="V985" s="655"/>
      <c r="W985" s="656"/>
      <c r="X985" s="41"/>
      <c r="Y985" s="657"/>
      <c r="Z985" s="658"/>
      <c r="AA985" s="654" t="str">
        <f>IFERROR(IF(Y985="ー", "", ROUNDDOWN(Z985*VLOOKUP(N985,'【参考】数式用'!$AR$2:$AW$50,MATCH(Y985,'【参考】数式用'!$AT$4:$AW$4)+2,FALSE)*0.5, 0)), "")</f>
        <v/>
      </c>
      <c r="AB985" s="659"/>
      <c r="AC985" s="651" t="str">
        <f>IFERROR(IF(AG985&lt;&gt;"",Z985*VLOOKUP(N985,'【参考】数式用'!$AG$2:$AL$50,MATCH(Y985,'【参考】数式用'!$AI$4:$AL$4,0)+2,0), ""), "")</f>
        <v/>
      </c>
      <c r="AD985" s="56"/>
      <c r="AE985" s="660"/>
      <c r="AF985" s="661"/>
      <c r="AG985" s="618" t="str">
        <f>IFERROR(VLOOKUP(O985, '【参考】数式用'!$AY$5:$AY$13, 1, FALSE), "")</f>
        <v/>
      </c>
      <c r="AH985" s="619" t="str">
        <f>IFERROR(VLOOKUP(N985, '【参考】数式用'!$BA$2:$BB$50, 2, FALSE), "")</f>
        <v/>
      </c>
      <c r="AI985" s="620" t="str">
        <f t="shared" si="1"/>
        <v/>
      </c>
      <c r="AJ985" s="621" t="str">
        <f t="shared" si="2"/>
        <v/>
      </c>
      <c r="AK985" s="622"/>
      <c r="AL985" s="622"/>
      <c r="AM985" s="514"/>
      <c r="AN985" s="514"/>
      <c r="AO985" s="514"/>
      <c r="AP985" s="514"/>
      <c r="AQ985" s="514"/>
      <c r="AR985" s="514"/>
      <c r="AS985" s="514"/>
      <c r="AT985" s="514"/>
      <c r="AU985" s="2"/>
      <c r="AV985" s="2"/>
      <c r="AW985" s="2"/>
      <c r="AX985" s="2"/>
      <c r="AY985" s="2"/>
      <c r="AZ985" s="2"/>
    </row>
    <row r="986" ht="30.0" customHeight="1">
      <c r="A986" s="645">
        <v>973.0</v>
      </c>
      <c r="B986" s="646" t="str">
        <f>IF('基本情報入力シート'!C1011="","",'基本情報入力シート'!C1011)</f>
        <v/>
      </c>
      <c r="C986" s="40"/>
      <c r="D986" s="40"/>
      <c r="E986" s="40"/>
      <c r="F986" s="40"/>
      <c r="G986" s="40"/>
      <c r="H986" s="40"/>
      <c r="I986" s="56"/>
      <c r="J986" s="647" t="str">
        <f>IF('基本情報入力シート'!M1011="","",'基本情報入力シート'!M1011)</f>
        <v/>
      </c>
      <c r="K986" s="647" t="str">
        <f>IF('基本情報入力シート'!R1011="","",'基本情報入力シート'!R1011)</f>
        <v/>
      </c>
      <c r="L986" s="647" t="str">
        <f>IF('基本情報入力シート'!W1011="","",'基本情報入力シート'!W1011)</f>
        <v/>
      </c>
      <c r="M986" s="647" t="str">
        <f>IF('基本情報入力シート'!X1011="","",'基本情報入力シート'!X1011)</f>
        <v/>
      </c>
      <c r="N986" s="648" t="str">
        <f>IF('基本情報入力シート'!Y1011="","",'基本情報入力シート'!Y1011)</f>
        <v/>
      </c>
      <c r="O986" s="649"/>
      <c r="P986" s="650"/>
      <c r="Q986" s="651"/>
      <c r="R986" s="56"/>
      <c r="S986" s="652" t="str">
        <f>IFERROR(ROUNDDOWN(Q986*VLOOKUP(N986,'【参考】数式用'!$AR$2:$AW$50,MATCH(P986,'【参考】数式用'!$AT$4:$AW$4)+2,FALSE)*0.5, 0), "")</f>
        <v/>
      </c>
      <c r="T986" s="653"/>
      <c r="U986" s="654" t="str">
        <f>IFERROR(IF(AG986&lt;&gt;"",Q986*VLOOKUP(N986,'【参考】数式用'!$AG$2:$AL$50,MATCH(P986,'【参考】数式用'!$AI$4:$AL$4,0)+2,0), ""), "")</f>
        <v/>
      </c>
      <c r="V986" s="655"/>
      <c r="W986" s="656"/>
      <c r="X986" s="41"/>
      <c r="Y986" s="657"/>
      <c r="Z986" s="658"/>
      <c r="AA986" s="654" t="str">
        <f>IFERROR(IF(Y986="ー", "", ROUNDDOWN(Z986*VLOOKUP(N986,'【参考】数式用'!$AR$2:$AW$50,MATCH(Y986,'【参考】数式用'!$AT$4:$AW$4)+2,FALSE)*0.5, 0)), "")</f>
        <v/>
      </c>
      <c r="AB986" s="659"/>
      <c r="AC986" s="651" t="str">
        <f>IFERROR(IF(AG986&lt;&gt;"",Z986*VLOOKUP(N986,'【参考】数式用'!$AG$2:$AL$50,MATCH(Y986,'【参考】数式用'!$AI$4:$AL$4,0)+2,0), ""), "")</f>
        <v/>
      </c>
      <c r="AD986" s="56"/>
      <c r="AE986" s="660"/>
      <c r="AF986" s="661"/>
      <c r="AG986" s="618" t="str">
        <f>IFERROR(VLOOKUP(O986, '【参考】数式用'!$AY$5:$AY$13, 1, FALSE), "")</f>
        <v/>
      </c>
      <c r="AH986" s="619" t="str">
        <f>IFERROR(VLOOKUP(N986, '【参考】数式用'!$BA$2:$BB$50, 2, FALSE), "")</f>
        <v/>
      </c>
      <c r="AI986" s="620" t="str">
        <f t="shared" si="1"/>
        <v/>
      </c>
      <c r="AJ986" s="621" t="str">
        <f t="shared" si="2"/>
        <v/>
      </c>
      <c r="AK986" s="622"/>
      <c r="AL986" s="622"/>
      <c r="AM986" s="514"/>
      <c r="AN986" s="514"/>
      <c r="AO986" s="514"/>
      <c r="AP986" s="514"/>
      <c r="AQ986" s="514"/>
      <c r="AR986" s="514"/>
      <c r="AS986" s="514"/>
      <c r="AT986" s="514"/>
      <c r="AU986" s="2"/>
      <c r="AV986" s="2"/>
      <c r="AW986" s="2"/>
      <c r="AX986" s="2"/>
      <c r="AY986" s="2"/>
      <c r="AZ986" s="2"/>
    </row>
    <row r="987" ht="30.0" customHeight="1">
      <c r="A987" s="645">
        <v>974.0</v>
      </c>
      <c r="B987" s="646" t="str">
        <f>IF('基本情報入力シート'!C1012="","",'基本情報入力シート'!C1012)</f>
        <v/>
      </c>
      <c r="C987" s="40"/>
      <c r="D987" s="40"/>
      <c r="E987" s="40"/>
      <c r="F987" s="40"/>
      <c r="G987" s="40"/>
      <c r="H987" s="40"/>
      <c r="I987" s="56"/>
      <c r="J987" s="647" t="str">
        <f>IF('基本情報入力シート'!M1012="","",'基本情報入力シート'!M1012)</f>
        <v/>
      </c>
      <c r="K987" s="647" t="str">
        <f>IF('基本情報入力シート'!R1012="","",'基本情報入力シート'!R1012)</f>
        <v/>
      </c>
      <c r="L987" s="647" t="str">
        <f>IF('基本情報入力シート'!W1012="","",'基本情報入力シート'!W1012)</f>
        <v/>
      </c>
      <c r="M987" s="647" t="str">
        <f>IF('基本情報入力シート'!X1012="","",'基本情報入力シート'!X1012)</f>
        <v/>
      </c>
      <c r="N987" s="648" t="str">
        <f>IF('基本情報入力シート'!Y1012="","",'基本情報入力シート'!Y1012)</f>
        <v/>
      </c>
      <c r="O987" s="649"/>
      <c r="P987" s="650"/>
      <c r="Q987" s="651"/>
      <c r="R987" s="56"/>
      <c r="S987" s="652" t="str">
        <f>IFERROR(ROUNDDOWN(Q987*VLOOKUP(N987,'【参考】数式用'!$AR$2:$AW$50,MATCH(P987,'【参考】数式用'!$AT$4:$AW$4)+2,FALSE)*0.5, 0), "")</f>
        <v/>
      </c>
      <c r="T987" s="653"/>
      <c r="U987" s="654" t="str">
        <f>IFERROR(IF(AG987&lt;&gt;"",Q987*VLOOKUP(N987,'【参考】数式用'!$AG$2:$AL$50,MATCH(P987,'【参考】数式用'!$AI$4:$AL$4,0)+2,0), ""), "")</f>
        <v/>
      </c>
      <c r="V987" s="655"/>
      <c r="W987" s="656"/>
      <c r="X987" s="41"/>
      <c r="Y987" s="657"/>
      <c r="Z987" s="658"/>
      <c r="AA987" s="654" t="str">
        <f>IFERROR(IF(Y987="ー", "", ROUNDDOWN(Z987*VLOOKUP(N987,'【参考】数式用'!$AR$2:$AW$50,MATCH(Y987,'【参考】数式用'!$AT$4:$AW$4)+2,FALSE)*0.5, 0)), "")</f>
        <v/>
      </c>
      <c r="AB987" s="659"/>
      <c r="AC987" s="651" t="str">
        <f>IFERROR(IF(AG987&lt;&gt;"",Z987*VLOOKUP(N987,'【参考】数式用'!$AG$2:$AL$50,MATCH(Y987,'【参考】数式用'!$AI$4:$AL$4,0)+2,0), ""), "")</f>
        <v/>
      </c>
      <c r="AD987" s="56"/>
      <c r="AE987" s="660"/>
      <c r="AF987" s="661"/>
      <c r="AG987" s="618" t="str">
        <f>IFERROR(VLOOKUP(O987, '【参考】数式用'!$AY$5:$AY$13, 1, FALSE), "")</f>
        <v/>
      </c>
      <c r="AH987" s="619" t="str">
        <f>IFERROR(VLOOKUP(N987, '【参考】数式用'!$BA$2:$BB$50, 2, FALSE), "")</f>
        <v/>
      </c>
      <c r="AI987" s="620" t="str">
        <f t="shared" si="1"/>
        <v/>
      </c>
      <c r="AJ987" s="621" t="str">
        <f t="shared" si="2"/>
        <v/>
      </c>
      <c r="AK987" s="622"/>
      <c r="AL987" s="622"/>
      <c r="AM987" s="514"/>
      <c r="AN987" s="514"/>
      <c r="AO987" s="514"/>
      <c r="AP987" s="514"/>
      <c r="AQ987" s="514"/>
      <c r="AR987" s="514"/>
      <c r="AS987" s="514"/>
      <c r="AT987" s="514"/>
      <c r="AU987" s="2"/>
      <c r="AV987" s="2"/>
      <c r="AW987" s="2"/>
      <c r="AX987" s="2"/>
      <c r="AY987" s="2"/>
      <c r="AZ987" s="2"/>
    </row>
    <row r="988" ht="30.0" customHeight="1">
      <c r="A988" s="645">
        <v>975.0</v>
      </c>
      <c r="B988" s="646" t="str">
        <f>IF('基本情報入力シート'!C1013="","",'基本情報入力シート'!C1013)</f>
        <v/>
      </c>
      <c r="C988" s="40"/>
      <c r="D988" s="40"/>
      <c r="E988" s="40"/>
      <c r="F988" s="40"/>
      <c r="G988" s="40"/>
      <c r="H988" s="40"/>
      <c r="I988" s="56"/>
      <c r="J988" s="647" t="str">
        <f>IF('基本情報入力シート'!M1013="","",'基本情報入力シート'!M1013)</f>
        <v/>
      </c>
      <c r="K988" s="647" t="str">
        <f>IF('基本情報入力シート'!R1013="","",'基本情報入力シート'!R1013)</f>
        <v/>
      </c>
      <c r="L988" s="647" t="str">
        <f>IF('基本情報入力シート'!W1013="","",'基本情報入力シート'!W1013)</f>
        <v/>
      </c>
      <c r="M988" s="647" t="str">
        <f>IF('基本情報入力シート'!X1013="","",'基本情報入力シート'!X1013)</f>
        <v/>
      </c>
      <c r="N988" s="648" t="str">
        <f>IF('基本情報入力シート'!Y1013="","",'基本情報入力シート'!Y1013)</f>
        <v/>
      </c>
      <c r="O988" s="649"/>
      <c r="P988" s="650"/>
      <c r="Q988" s="651"/>
      <c r="R988" s="56"/>
      <c r="S988" s="652" t="str">
        <f>IFERROR(ROUNDDOWN(Q988*VLOOKUP(N988,'【参考】数式用'!$AR$2:$AW$50,MATCH(P988,'【参考】数式用'!$AT$4:$AW$4)+2,FALSE)*0.5, 0), "")</f>
        <v/>
      </c>
      <c r="T988" s="653"/>
      <c r="U988" s="654" t="str">
        <f>IFERROR(IF(AG988&lt;&gt;"",Q988*VLOOKUP(N988,'【参考】数式用'!$AG$2:$AL$50,MATCH(P988,'【参考】数式用'!$AI$4:$AL$4,0)+2,0), ""), "")</f>
        <v/>
      </c>
      <c r="V988" s="655"/>
      <c r="W988" s="656"/>
      <c r="X988" s="41"/>
      <c r="Y988" s="657"/>
      <c r="Z988" s="658"/>
      <c r="AA988" s="654" t="str">
        <f>IFERROR(IF(Y988="ー", "", ROUNDDOWN(Z988*VLOOKUP(N988,'【参考】数式用'!$AR$2:$AW$50,MATCH(Y988,'【参考】数式用'!$AT$4:$AW$4)+2,FALSE)*0.5, 0)), "")</f>
        <v/>
      </c>
      <c r="AB988" s="659"/>
      <c r="AC988" s="651" t="str">
        <f>IFERROR(IF(AG988&lt;&gt;"",Z988*VLOOKUP(N988,'【参考】数式用'!$AG$2:$AL$50,MATCH(Y988,'【参考】数式用'!$AI$4:$AL$4,0)+2,0), ""), "")</f>
        <v/>
      </c>
      <c r="AD988" s="56"/>
      <c r="AE988" s="660"/>
      <c r="AF988" s="661"/>
      <c r="AG988" s="618" t="str">
        <f>IFERROR(VLOOKUP(O988, '【参考】数式用'!$AY$5:$AY$13, 1, FALSE), "")</f>
        <v/>
      </c>
      <c r="AH988" s="619" t="str">
        <f>IFERROR(VLOOKUP(N988, '【参考】数式用'!$BA$2:$BB$50, 2, FALSE), "")</f>
        <v/>
      </c>
      <c r="AI988" s="620" t="str">
        <f t="shared" si="1"/>
        <v/>
      </c>
      <c r="AJ988" s="621" t="str">
        <f t="shared" si="2"/>
        <v/>
      </c>
      <c r="AK988" s="622"/>
      <c r="AL988" s="622"/>
      <c r="AM988" s="514"/>
      <c r="AN988" s="514"/>
      <c r="AO988" s="514"/>
      <c r="AP988" s="514"/>
      <c r="AQ988" s="514"/>
      <c r="AR988" s="514"/>
      <c r="AS988" s="514"/>
      <c r="AT988" s="514"/>
      <c r="AU988" s="2"/>
      <c r="AV988" s="2"/>
      <c r="AW988" s="2"/>
      <c r="AX988" s="2"/>
      <c r="AY988" s="2"/>
      <c r="AZ988" s="2"/>
    </row>
    <row r="989" ht="30.0" customHeight="1">
      <c r="A989" s="645">
        <v>976.0</v>
      </c>
      <c r="B989" s="646" t="str">
        <f>IF('基本情報入力シート'!C1014="","",'基本情報入力シート'!C1014)</f>
        <v/>
      </c>
      <c r="C989" s="40"/>
      <c r="D989" s="40"/>
      <c r="E989" s="40"/>
      <c r="F989" s="40"/>
      <c r="G989" s="40"/>
      <c r="H989" s="40"/>
      <c r="I989" s="56"/>
      <c r="J989" s="647" t="str">
        <f>IF('基本情報入力シート'!M1014="","",'基本情報入力シート'!M1014)</f>
        <v/>
      </c>
      <c r="K989" s="647" t="str">
        <f>IF('基本情報入力シート'!R1014="","",'基本情報入力シート'!R1014)</f>
        <v/>
      </c>
      <c r="L989" s="647" t="str">
        <f>IF('基本情報入力シート'!W1014="","",'基本情報入力シート'!W1014)</f>
        <v/>
      </c>
      <c r="M989" s="647" t="str">
        <f>IF('基本情報入力シート'!X1014="","",'基本情報入力シート'!X1014)</f>
        <v/>
      </c>
      <c r="N989" s="648" t="str">
        <f>IF('基本情報入力シート'!Y1014="","",'基本情報入力シート'!Y1014)</f>
        <v/>
      </c>
      <c r="O989" s="649"/>
      <c r="P989" s="650"/>
      <c r="Q989" s="651"/>
      <c r="R989" s="56"/>
      <c r="S989" s="652" t="str">
        <f>IFERROR(ROUNDDOWN(Q989*VLOOKUP(N989,'【参考】数式用'!$AR$2:$AW$50,MATCH(P989,'【参考】数式用'!$AT$4:$AW$4)+2,FALSE)*0.5, 0), "")</f>
        <v/>
      </c>
      <c r="T989" s="653"/>
      <c r="U989" s="654" t="str">
        <f>IFERROR(IF(AG989&lt;&gt;"",Q989*VLOOKUP(N989,'【参考】数式用'!$AG$2:$AL$50,MATCH(P989,'【参考】数式用'!$AI$4:$AL$4,0)+2,0), ""), "")</f>
        <v/>
      </c>
      <c r="V989" s="655"/>
      <c r="W989" s="656"/>
      <c r="X989" s="41"/>
      <c r="Y989" s="657"/>
      <c r="Z989" s="658"/>
      <c r="AA989" s="654" t="str">
        <f>IFERROR(IF(Y989="ー", "", ROUNDDOWN(Z989*VLOOKUP(N989,'【参考】数式用'!$AR$2:$AW$50,MATCH(Y989,'【参考】数式用'!$AT$4:$AW$4)+2,FALSE)*0.5, 0)), "")</f>
        <v/>
      </c>
      <c r="AB989" s="659"/>
      <c r="AC989" s="651" t="str">
        <f>IFERROR(IF(AG989&lt;&gt;"",Z989*VLOOKUP(N989,'【参考】数式用'!$AG$2:$AL$50,MATCH(Y989,'【参考】数式用'!$AI$4:$AL$4,0)+2,0), ""), "")</f>
        <v/>
      </c>
      <c r="AD989" s="56"/>
      <c r="AE989" s="660"/>
      <c r="AF989" s="661"/>
      <c r="AG989" s="618" t="str">
        <f>IFERROR(VLOOKUP(O989, '【参考】数式用'!$AY$5:$AY$13, 1, FALSE), "")</f>
        <v/>
      </c>
      <c r="AH989" s="619" t="str">
        <f>IFERROR(VLOOKUP(N989, '【参考】数式用'!$BA$2:$BB$50, 2, FALSE), "")</f>
        <v/>
      </c>
      <c r="AI989" s="620" t="str">
        <f t="shared" si="1"/>
        <v/>
      </c>
      <c r="AJ989" s="621" t="str">
        <f t="shared" si="2"/>
        <v/>
      </c>
      <c r="AK989" s="622"/>
      <c r="AL989" s="622"/>
      <c r="AM989" s="514"/>
      <c r="AN989" s="514"/>
      <c r="AO989" s="514"/>
      <c r="AP989" s="514"/>
      <c r="AQ989" s="514"/>
      <c r="AR989" s="514"/>
      <c r="AS989" s="514"/>
      <c r="AT989" s="514"/>
      <c r="AU989" s="2"/>
      <c r="AV989" s="2"/>
      <c r="AW989" s="2"/>
      <c r="AX989" s="2"/>
      <c r="AY989" s="2"/>
      <c r="AZ989" s="2"/>
    </row>
    <row r="990" ht="30.0" customHeight="1">
      <c r="A990" s="645">
        <v>977.0</v>
      </c>
      <c r="B990" s="646" t="str">
        <f>IF('基本情報入力シート'!C1015="","",'基本情報入力シート'!C1015)</f>
        <v/>
      </c>
      <c r="C990" s="40"/>
      <c r="D990" s="40"/>
      <c r="E990" s="40"/>
      <c r="F990" s="40"/>
      <c r="G990" s="40"/>
      <c r="H990" s="40"/>
      <c r="I990" s="56"/>
      <c r="J990" s="647" t="str">
        <f>IF('基本情報入力シート'!M1015="","",'基本情報入力シート'!M1015)</f>
        <v/>
      </c>
      <c r="K990" s="647" t="str">
        <f>IF('基本情報入力シート'!R1015="","",'基本情報入力シート'!R1015)</f>
        <v/>
      </c>
      <c r="L990" s="647" t="str">
        <f>IF('基本情報入力シート'!W1015="","",'基本情報入力シート'!W1015)</f>
        <v/>
      </c>
      <c r="M990" s="647" t="str">
        <f>IF('基本情報入力シート'!X1015="","",'基本情報入力シート'!X1015)</f>
        <v/>
      </c>
      <c r="N990" s="648" t="str">
        <f>IF('基本情報入力シート'!Y1015="","",'基本情報入力シート'!Y1015)</f>
        <v/>
      </c>
      <c r="O990" s="649"/>
      <c r="P990" s="650"/>
      <c r="Q990" s="651"/>
      <c r="R990" s="56"/>
      <c r="S990" s="652" t="str">
        <f>IFERROR(ROUNDDOWN(Q990*VLOOKUP(N990,'【参考】数式用'!$AR$2:$AW$50,MATCH(P990,'【参考】数式用'!$AT$4:$AW$4)+2,FALSE)*0.5, 0), "")</f>
        <v/>
      </c>
      <c r="T990" s="653"/>
      <c r="U990" s="654" t="str">
        <f>IFERROR(IF(AG990&lt;&gt;"",Q990*VLOOKUP(N990,'【参考】数式用'!$AG$2:$AL$50,MATCH(P990,'【参考】数式用'!$AI$4:$AL$4,0)+2,0), ""), "")</f>
        <v/>
      </c>
      <c r="V990" s="655"/>
      <c r="W990" s="656"/>
      <c r="X990" s="41"/>
      <c r="Y990" s="657"/>
      <c r="Z990" s="658"/>
      <c r="AA990" s="654" t="str">
        <f>IFERROR(IF(Y990="ー", "", ROUNDDOWN(Z990*VLOOKUP(N990,'【参考】数式用'!$AR$2:$AW$50,MATCH(Y990,'【参考】数式用'!$AT$4:$AW$4)+2,FALSE)*0.5, 0)), "")</f>
        <v/>
      </c>
      <c r="AB990" s="659"/>
      <c r="AC990" s="651" t="str">
        <f>IFERROR(IF(AG990&lt;&gt;"",Z990*VLOOKUP(N990,'【参考】数式用'!$AG$2:$AL$50,MATCH(Y990,'【参考】数式用'!$AI$4:$AL$4,0)+2,0), ""), "")</f>
        <v/>
      </c>
      <c r="AD990" s="56"/>
      <c r="AE990" s="660"/>
      <c r="AF990" s="661"/>
      <c r="AG990" s="618" t="str">
        <f>IFERROR(VLOOKUP(O990, '【参考】数式用'!$AY$5:$AY$13, 1, FALSE), "")</f>
        <v/>
      </c>
      <c r="AH990" s="619" t="str">
        <f>IFERROR(VLOOKUP(N990, '【参考】数式用'!$BA$2:$BB$50, 2, FALSE), "")</f>
        <v/>
      </c>
      <c r="AI990" s="620" t="str">
        <f t="shared" si="1"/>
        <v/>
      </c>
      <c r="AJ990" s="621" t="str">
        <f t="shared" si="2"/>
        <v/>
      </c>
      <c r="AK990" s="622"/>
      <c r="AL990" s="622"/>
      <c r="AM990" s="514"/>
      <c r="AN990" s="514"/>
      <c r="AO990" s="514"/>
      <c r="AP990" s="514"/>
      <c r="AQ990" s="514"/>
      <c r="AR990" s="514"/>
      <c r="AS990" s="514"/>
      <c r="AT990" s="514"/>
      <c r="AU990" s="2"/>
      <c r="AV990" s="2"/>
      <c r="AW990" s="2"/>
      <c r="AX990" s="2"/>
      <c r="AY990" s="2"/>
      <c r="AZ990" s="2"/>
    </row>
    <row r="991" ht="30.0" customHeight="1">
      <c r="A991" s="645">
        <v>978.0</v>
      </c>
      <c r="B991" s="646" t="str">
        <f>IF('基本情報入力シート'!C1016="","",'基本情報入力シート'!C1016)</f>
        <v/>
      </c>
      <c r="C991" s="40"/>
      <c r="D991" s="40"/>
      <c r="E991" s="40"/>
      <c r="F991" s="40"/>
      <c r="G991" s="40"/>
      <c r="H991" s="40"/>
      <c r="I991" s="56"/>
      <c r="J991" s="647" t="str">
        <f>IF('基本情報入力シート'!M1016="","",'基本情報入力シート'!M1016)</f>
        <v/>
      </c>
      <c r="K991" s="647" t="str">
        <f>IF('基本情報入力シート'!R1016="","",'基本情報入力シート'!R1016)</f>
        <v/>
      </c>
      <c r="L991" s="647" t="str">
        <f>IF('基本情報入力シート'!W1016="","",'基本情報入力シート'!W1016)</f>
        <v/>
      </c>
      <c r="M991" s="647" t="str">
        <f>IF('基本情報入力シート'!X1016="","",'基本情報入力シート'!X1016)</f>
        <v/>
      </c>
      <c r="N991" s="648" t="str">
        <f>IF('基本情報入力シート'!Y1016="","",'基本情報入力シート'!Y1016)</f>
        <v/>
      </c>
      <c r="O991" s="649"/>
      <c r="P991" s="650"/>
      <c r="Q991" s="651"/>
      <c r="R991" s="56"/>
      <c r="S991" s="652" t="str">
        <f>IFERROR(ROUNDDOWN(Q991*VLOOKUP(N991,'【参考】数式用'!$AR$2:$AW$50,MATCH(P991,'【参考】数式用'!$AT$4:$AW$4)+2,FALSE)*0.5, 0), "")</f>
        <v/>
      </c>
      <c r="T991" s="653"/>
      <c r="U991" s="654" t="str">
        <f>IFERROR(IF(AG991&lt;&gt;"",Q991*VLOOKUP(N991,'【参考】数式用'!$AG$2:$AL$50,MATCH(P991,'【参考】数式用'!$AI$4:$AL$4,0)+2,0), ""), "")</f>
        <v/>
      </c>
      <c r="V991" s="655"/>
      <c r="W991" s="656"/>
      <c r="X991" s="41"/>
      <c r="Y991" s="657"/>
      <c r="Z991" s="658"/>
      <c r="AA991" s="654" t="str">
        <f>IFERROR(IF(Y991="ー", "", ROUNDDOWN(Z991*VLOOKUP(N991,'【参考】数式用'!$AR$2:$AW$50,MATCH(Y991,'【参考】数式用'!$AT$4:$AW$4)+2,FALSE)*0.5, 0)), "")</f>
        <v/>
      </c>
      <c r="AB991" s="659"/>
      <c r="AC991" s="651" t="str">
        <f>IFERROR(IF(AG991&lt;&gt;"",Z991*VLOOKUP(N991,'【参考】数式用'!$AG$2:$AL$50,MATCH(Y991,'【参考】数式用'!$AI$4:$AL$4,0)+2,0), ""), "")</f>
        <v/>
      </c>
      <c r="AD991" s="56"/>
      <c r="AE991" s="660"/>
      <c r="AF991" s="661"/>
      <c r="AG991" s="618" t="str">
        <f>IFERROR(VLOOKUP(O991, '【参考】数式用'!$AY$5:$AY$13, 1, FALSE), "")</f>
        <v/>
      </c>
      <c r="AH991" s="619" t="str">
        <f>IFERROR(VLOOKUP(N991, '【参考】数式用'!$BA$2:$BB$50, 2, FALSE), "")</f>
        <v/>
      </c>
      <c r="AI991" s="620" t="str">
        <f t="shared" si="1"/>
        <v/>
      </c>
      <c r="AJ991" s="621" t="str">
        <f t="shared" si="2"/>
        <v/>
      </c>
      <c r="AK991" s="622"/>
      <c r="AL991" s="622"/>
      <c r="AM991" s="514"/>
      <c r="AN991" s="514"/>
      <c r="AO991" s="514"/>
      <c r="AP991" s="514"/>
      <c r="AQ991" s="514"/>
      <c r="AR991" s="514"/>
      <c r="AS991" s="514"/>
      <c r="AT991" s="514"/>
      <c r="AU991" s="2"/>
      <c r="AV991" s="2"/>
      <c r="AW991" s="2"/>
      <c r="AX991" s="2"/>
      <c r="AY991" s="2"/>
      <c r="AZ991" s="2"/>
    </row>
    <row r="992" ht="30.0" customHeight="1">
      <c r="A992" s="645">
        <v>979.0</v>
      </c>
      <c r="B992" s="646" t="str">
        <f>IF('基本情報入力シート'!C1017="","",'基本情報入力シート'!C1017)</f>
        <v/>
      </c>
      <c r="C992" s="40"/>
      <c r="D992" s="40"/>
      <c r="E992" s="40"/>
      <c r="F992" s="40"/>
      <c r="G992" s="40"/>
      <c r="H992" s="40"/>
      <c r="I992" s="56"/>
      <c r="J992" s="647" t="str">
        <f>IF('基本情報入力シート'!M1017="","",'基本情報入力シート'!M1017)</f>
        <v/>
      </c>
      <c r="K992" s="647" t="str">
        <f>IF('基本情報入力シート'!R1017="","",'基本情報入力シート'!R1017)</f>
        <v/>
      </c>
      <c r="L992" s="647" t="str">
        <f>IF('基本情報入力シート'!W1017="","",'基本情報入力シート'!W1017)</f>
        <v/>
      </c>
      <c r="M992" s="647" t="str">
        <f>IF('基本情報入力シート'!X1017="","",'基本情報入力シート'!X1017)</f>
        <v/>
      </c>
      <c r="N992" s="648" t="str">
        <f>IF('基本情報入力シート'!Y1017="","",'基本情報入力シート'!Y1017)</f>
        <v/>
      </c>
      <c r="O992" s="649"/>
      <c r="P992" s="650"/>
      <c r="Q992" s="651"/>
      <c r="R992" s="56"/>
      <c r="S992" s="652" t="str">
        <f>IFERROR(ROUNDDOWN(Q992*VLOOKUP(N992,'【参考】数式用'!$AR$2:$AW$50,MATCH(P992,'【参考】数式用'!$AT$4:$AW$4)+2,FALSE)*0.5, 0), "")</f>
        <v/>
      </c>
      <c r="T992" s="653"/>
      <c r="U992" s="654" t="str">
        <f>IFERROR(IF(AG992&lt;&gt;"",Q992*VLOOKUP(N992,'【参考】数式用'!$AG$2:$AL$50,MATCH(P992,'【参考】数式用'!$AI$4:$AL$4,0)+2,0), ""), "")</f>
        <v/>
      </c>
      <c r="V992" s="655"/>
      <c r="W992" s="656"/>
      <c r="X992" s="41"/>
      <c r="Y992" s="657"/>
      <c r="Z992" s="658"/>
      <c r="AA992" s="654" t="str">
        <f>IFERROR(IF(Y992="ー", "", ROUNDDOWN(Z992*VLOOKUP(N992,'【参考】数式用'!$AR$2:$AW$50,MATCH(Y992,'【参考】数式用'!$AT$4:$AW$4)+2,FALSE)*0.5, 0)), "")</f>
        <v/>
      </c>
      <c r="AB992" s="659"/>
      <c r="AC992" s="651" t="str">
        <f>IFERROR(IF(AG992&lt;&gt;"",Z992*VLOOKUP(N992,'【参考】数式用'!$AG$2:$AL$50,MATCH(Y992,'【参考】数式用'!$AI$4:$AL$4,0)+2,0), ""), "")</f>
        <v/>
      </c>
      <c r="AD992" s="56"/>
      <c r="AE992" s="660"/>
      <c r="AF992" s="661"/>
      <c r="AG992" s="618" t="str">
        <f>IFERROR(VLOOKUP(O992, '【参考】数式用'!$AY$5:$AY$13, 1, FALSE), "")</f>
        <v/>
      </c>
      <c r="AH992" s="619" t="str">
        <f>IFERROR(VLOOKUP(N992, '【参考】数式用'!$BA$2:$BB$50, 2, FALSE), "")</f>
        <v/>
      </c>
      <c r="AI992" s="620" t="str">
        <f t="shared" si="1"/>
        <v/>
      </c>
      <c r="AJ992" s="621" t="str">
        <f t="shared" si="2"/>
        <v/>
      </c>
      <c r="AK992" s="622"/>
      <c r="AL992" s="622"/>
      <c r="AM992" s="514"/>
      <c r="AN992" s="514"/>
      <c r="AO992" s="514"/>
      <c r="AP992" s="514"/>
      <c r="AQ992" s="514"/>
      <c r="AR992" s="514"/>
      <c r="AS992" s="514"/>
      <c r="AT992" s="514"/>
      <c r="AU992" s="2"/>
      <c r="AV992" s="2"/>
      <c r="AW992" s="2"/>
      <c r="AX992" s="2"/>
      <c r="AY992" s="2"/>
      <c r="AZ992" s="2"/>
    </row>
    <row r="993" ht="30.0" customHeight="1">
      <c r="A993" s="645">
        <v>980.0</v>
      </c>
      <c r="B993" s="646" t="str">
        <f>IF('基本情報入力シート'!C1018="","",'基本情報入力シート'!C1018)</f>
        <v/>
      </c>
      <c r="C993" s="40"/>
      <c r="D993" s="40"/>
      <c r="E993" s="40"/>
      <c r="F993" s="40"/>
      <c r="G993" s="40"/>
      <c r="H993" s="40"/>
      <c r="I993" s="56"/>
      <c r="J993" s="647" t="str">
        <f>IF('基本情報入力シート'!M1018="","",'基本情報入力シート'!M1018)</f>
        <v/>
      </c>
      <c r="K993" s="647" t="str">
        <f>IF('基本情報入力シート'!R1018="","",'基本情報入力シート'!R1018)</f>
        <v/>
      </c>
      <c r="L993" s="647" t="str">
        <f>IF('基本情報入力シート'!W1018="","",'基本情報入力シート'!W1018)</f>
        <v/>
      </c>
      <c r="M993" s="647" t="str">
        <f>IF('基本情報入力シート'!X1018="","",'基本情報入力シート'!X1018)</f>
        <v/>
      </c>
      <c r="N993" s="648" t="str">
        <f>IF('基本情報入力シート'!Y1018="","",'基本情報入力シート'!Y1018)</f>
        <v/>
      </c>
      <c r="O993" s="649"/>
      <c r="P993" s="650"/>
      <c r="Q993" s="651"/>
      <c r="R993" s="56"/>
      <c r="S993" s="652" t="str">
        <f>IFERROR(ROUNDDOWN(Q993*VLOOKUP(N993,'【参考】数式用'!$AR$2:$AW$50,MATCH(P993,'【参考】数式用'!$AT$4:$AW$4)+2,FALSE)*0.5, 0), "")</f>
        <v/>
      </c>
      <c r="T993" s="653"/>
      <c r="U993" s="654" t="str">
        <f>IFERROR(IF(AG993&lt;&gt;"",Q993*VLOOKUP(N993,'【参考】数式用'!$AG$2:$AL$50,MATCH(P993,'【参考】数式用'!$AI$4:$AL$4,0)+2,0), ""), "")</f>
        <v/>
      </c>
      <c r="V993" s="655"/>
      <c r="W993" s="656"/>
      <c r="X993" s="41"/>
      <c r="Y993" s="657"/>
      <c r="Z993" s="658"/>
      <c r="AA993" s="654" t="str">
        <f>IFERROR(IF(Y993="ー", "", ROUNDDOWN(Z993*VLOOKUP(N993,'【参考】数式用'!$AR$2:$AW$50,MATCH(Y993,'【参考】数式用'!$AT$4:$AW$4)+2,FALSE)*0.5, 0)), "")</f>
        <v/>
      </c>
      <c r="AB993" s="659"/>
      <c r="AC993" s="651" t="str">
        <f>IFERROR(IF(AG993&lt;&gt;"",Z993*VLOOKUP(N993,'【参考】数式用'!$AG$2:$AL$50,MATCH(Y993,'【参考】数式用'!$AI$4:$AL$4,0)+2,0), ""), "")</f>
        <v/>
      </c>
      <c r="AD993" s="56"/>
      <c r="AE993" s="660"/>
      <c r="AF993" s="661"/>
      <c r="AG993" s="618" t="str">
        <f>IFERROR(VLOOKUP(O993, '【参考】数式用'!$AY$5:$AY$13, 1, FALSE), "")</f>
        <v/>
      </c>
      <c r="AH993" s="619" t="str">
        <f>IFERROR(VLOOKUP(N993, '【参考】数式用'!$BA$2:$BB$50, 2, FALSE), "")</f>
        <v/>
      </c>
      <c r="AI993" s="620" t="str">
        <f t="shared" si="1"/>
        <v/>
      </c>
      <c r="AJ993" s="621" t="str">
        <f t="shared" si="2"/>
        <v/>
      </c>
      <c r="AK993" s="622"/>
      <c r="AL993" s="622"/>
      <c r="AM993" s="514"/>
      <c r="AN993" s="514"/>
      <c r="AO993" s="514"/>
      <c r="AP993" s="514"/>
      <c r="AQ993" s="514"/>
      <c r="AR993" s="514"/>
      <c r="AS993" s="514"/>
      <c r="AT993" s="514"/>
      <c r="AU993" s="2"/>
      <c r="AV993" s="2"/>
      <c r="AW993" s="2"/>
      <c r="AX993" s="2"/>
      <c r="AY993" s="2"/>
      <c r="AZ993" s="2"/>
    </row>
    <row r="994" ht="30.0" customHeight="1">
      <c r="A994" s="645">
        <v>981.0</v>
      </c>
      <c r="B994" s="646" t="str">
        <f>IF('基本情報入力シート'!C1019="","",'基本情報入力シート'!C1019)</f>
        <v/>
      </c>
      <c r="C994" s="40"/>
      <c r="D994" s="40"/>
      <c r="E994" s="40"/>
      <c r="F994" s="40"/>
      <c r="G994" s="40"/>
      <c r="H994" s="40"/>
      <c r="I994" s="56"/>
      <c r="J994" s="647" t="str">
        <f>IF('基本情報入力シート'!M1019="","",'基本情報入力シート'!M1019)</f>
        <v/>
      </c>
      <c r="K994" s="647" t="str">
        <f>IF('基本情報入力シート'!R1019="","",'基本情報入力シート'!R1019)</f>
        <v/>
      </c>
      <c r="L994" s="647" t="str">
        <f>IF('基本情報入力シート'!W1019="","",'基本情報入力シート'!W1019)</f>
        <v/>
      </c>
      <c r="M994" s="647" t="str">
        <f>IF('基本情報入力シート'!X1019="","",'基本情報入力シート'!X1019)</f>
        <v/>
      </c>
      <c r="N994" s="648" t="str">
        <f>IF('基本情報入力シート'!Y1019="","",'基本情報入力シート'!Y1019)</f>
        <v/>
      </c>
      <c r="O994" s="649"/>
      <c r="P994" s="650"/>
      <c r="Q994" s="651"/>
      <c r="R994" s="56"/>
      <c r="S994" s="652" t="str">
        <f>IFERROR(ROUNDDOWN(Q994*VLOOKUP(N994,'【参考】数式用'!$AR$2:$AW$50,MATCH(P994,'【参考】数式用'!$AT$4:$AW$4)+2,FALSE)*0.5, 0), "")</f>
        <v/>
      </c>
      <c r="T994" s="653"/>
      <c r="U994" s="654" t="str">
        <f>IFERROR(IF(AG994&lt;&gt;"",Q994*VLOOKUP(N994,'【参考】数式用'!$AG$2:$AL$50,MATCH(P994,'【参考】数式用'!$AI$4:$AL$4,0)+2,0), ""), "")</f>
        <v/>
      </c>
      <c r="V994" s="655"/>
      <c r="W994" s="656"/>
      <c r="X994" s="41"/>
      <c r="Y994" s="657"/>
      <c r="Z994" s="658"/>
      <c r="AA994" s="654" t="str">
        <f>IFERROR(IF(Y994="ー", "", ROUNDDOWN(Z994*VLOOKUP(N994,'【参考】数式用'!$AR$2:$AW$50,MATCH(Y994,'【参考】数式用'!$AT$4:$AW$4)+2,FALSE)*0.5, 0)), "")</f>
        <v/>
      </c>
      <c r="AB994" s="659"/>
      <c r="AC994" s="651" t="str">
        <f>IFERROR(IF(AG994&lt;&gt;"",Z994*VLOOKUP(N994,'【参考】数式用'!$AG$2:$AL$50,MATCH(Y994,'【参考】数式用'!$AI$4:$AL$4,0)+2,0), ""), "")</f>
        <v/>
      </c>
      <c r="AD994" s="56"/>
      <c r="AE994" s="660"/>
      <c r="AF994" s="661"/>
      <c r="AG994" s="618" t="str">
        <f>IFERROR(VLOOKUP(O994, '【参考】数式用'!$AY$5:$AY$13, 1, FALSE), "")</f>
        <v/>
      </c>
      <c r="AH994" s="619" t="str">
        <f>IFERROR(VLOOKUP(N994, '【参考】数式用'!$BA$2:$BB$50, 2, FALSE), "")</f>
        <v/>
      </c>
      <c r="AI994" s="620" t="str">
        <f t="shared" si="1"/>
        <v/>
      </c>
      <c r="AJ994" s="621" t="str">
        <f t="shared" si="2"/>
        <v/>
      </c>
      <c r="AK994" s="622"/>
      <c r="AL994" s="622"/>
      <c r="AM994" s="514"/>
      <c r="AN994" s="514"/>
      <c r="AO994" s="514"/>
      <c r="AP994" s="514"/>
      <c r="AQ994" s="514"/>
      <c r="AR994" s="514"/>
      <c r="AS994" s="514"/>
      <c r="AT994" s="514"/>
      <c r="AU994" s="2"/>
      <c r="AV994" s="2"/>
      <c r="AW994" s="2"/>
      <c r="AX994" s="2"/>
      <c r="AY994" s="2"/>
      <c r="AZ994" s="2"/>
    </row>
    <row r="995" ht="30.0" customHeight="1">
      <c r="A995" s="645">
        <v>982.0</v>
      </c>
      <c r="B995" s="646" t="str">
        <f>IF('基本情報入力シート'!C1020="","",'基本情報入力シート'!C1020)</f>
        <v/>
      </c>
      <c r="C995" s="40"/>
      <c r="D995" s="40"/>
      <c r="E995" s="40"/>
      <c r="F995" s="40"/>
      <c r="G995" s="40"/>
      <c r="H995" s="40"/>
      <c r="I995" s="56"/>
      <c r="J995" s="647" t="str">
        <f>IF('基本情報入力シート'!M1020="","",'基本情報入力シート'!M1020)</f>
        <v/>
      </c>
      <c r="K995" s="647" t="str">
        <f>IF('基本情報入力シート'!R1020="","",'基本情報入力シート'!R1020)</f>
        <v/>
      </c>
      <c r="L995" s="647" t="str">
        <f>IF('基本情報入力シート'!W1020="","",'基本情報入力シート'!W1020)</f>
        <v/>
      </c>
      <c r="M995" s="647" t="str">
        <f>IF('基本情報入力シート'!X1020="","",'基本情報入力シート'!X1020)</f>
        <v/>
      </c>
      <c r="N995" s="648" t="str">
        <f>IF('基本情報入力シート'!Y1020="","",'基本情報入力シート'!Y1020)</f>
        <v/>
      </c>
      <c r="O995" s="649"/>
      <c r="P995" s="650"/>
      <c r="Q995" s="651"/>
      <c r="R995" s="56"/>
      <c r="S995" s="652" t="str">
        <f>IFERROR(ROUNDDOWN(Q995*VLOOKUP(N995,'【参考】数式用'!$AR$2:$AW$50,MATCH(P995,'【参考】数式用'!$AT$4:$AW$4)+2,FALSE)*0.5, 0), "")</f>
        <v/>
      </c>
      <c r="T995" s="653"/>
      <c r="U995" s="654" t="str">
        <f>IFERROR(IF(AG995&lt;&gt;"",Q995*VLOOKUP(N995,'【参考】数式用'!$AG$2:$AL$50,MATCH(P995,'【参考】数式用'!$AI$4:$AL$4,0)+2,0), ""), "")</f>
        <v/>
      </c>
      <c r="V995" s="655"/>
      <c r="W995" s="656"/>
      <c r="X995" s="41"/>
      <c r="Y995" s="657"/>
      <c r="Z995" s="658"/>
      <c r="AA995" s="654" t="str">
        <f>IFERROR(IF(Y995="ー", "", ROUNDDOWN(Z995*VLOOKUP(N995,'【参考】数式用'!$AR$2:$AW$50,MATCH(Y995,'【参考】数式用'!$AT$4:$AW$4)+2,FALSE)*0.5, 0)), "")</f>
        <v/>
      </c>
      <c r="AB995" s="659"/>
      <c r="AC995" s="651" t="str">
        <f>IFERROR(IF(AG995&lt;&gt;"",Z995*VLOOKUP(N995,'【参考】数式用'!$AG$2:$AL$50,MATCH(Y995,'【参考】数式用'!$AI$4:$AL$4,0)+2,0), ""), "")</f>
        <v/>
      </c>
      <c r="AD995" s="56"/>
      <c r="AE995" s="660"/>
      <c r="AF995" s="661"/>
      <c r="AG995" s="618" t="str">
        <f>IFERROR(VLOOKUP(O995, '【参考】数式用'!$AY$5:$AY$13, 1, FALSE), "")</f>
        <v/>
      </c>
      <c r="AH995" s="619" t="str">
        <f>IFERROR(VLOOKUP(N995, '【参考】数式用'!$BA$2:$BB$50, 2, FALSE), "")</f>
        <v/>
      </c>
      <c r="AI995" s="620" t="str">
        <f t="shared" si="1"/>
        <v/>
      </c>
      <c r="AJ995" s="621" t="str">
        <f t="shared" si="2"/>
        <v/>
      </c>
      <c r="AK995" s="622"/>
      <c r="AL995" s="622"/>
      <c r="AM995" s="514"/>
      <c r="AN995" s="514"/>
      <c r="AO995" s="514"/>
      <c r="AP995" s="514"/>
      <c r="AQ995" s="514"/>
      <c r="AR995" s="514"/>
      <c r="AS995" s="514"/>
      <c r="AT995" s="514"/>
      <c r="AU995" s="2"/>
      <c r="AV995" s="2"/>
      <c r="AW995" s="2"/>
      <c r="AX995" s="2"/>
      <c r="AY995" s="2"/>
      <c r="AZ995" s="2"/>
    </row>
    <row r="996" ht="30.0" customHeight="1">
      <c r="A996" s="645">
        <v>983.0</v>
      </c>
      <c r="B996" s="646" t="str">
        <f>IF('基本情報入力シート'!C1021="","",'基本情報入力シート'!C1021)</f>
        <v/>
      </c>
      <c r="C996" s="40"/>
      <c r="D996" s="40"/>
      <c r="E996" s="40"/>
      <c r="F996" s="40"/>
      <c r="G996" s="40"/>
      <c r="H996" s="40"/>
      <c r="I996" s="56"/>
      <c r="J996" s="647" t="str">
        <f>IF('基本情報入力シート'!M1021="","",'基本情報入力シート'!M1021)</f>
        <v/>
      </c>
      <c r="K996" s="647" t="str">
        <f>IF('基本情報入力シート'!R1021="","",'基本情報入力シート'!R1021)</f>
        <v/>
      </c>
      <c r="L996" s="647" t="str">
        <f>IF('基本情報入力シート'!W1021="","",'基本情報入力シート'!W1021)</f>
        <v/>
      </c>
      <c r="M996" s="647" t="str">
        <f>IF('基本情報入力シート'!X1021="","",'基本情報入力シート'!X1021)</f>
        <v/>
      </c>
      <c r="N996" s="648" t="str">
        <f>IF('基本情報入力シート'!Y1021="","",'基本情報入力シート'!Y1021)</f>
        <v/>
      </c>
      <c r="O996" s="649"/>
      <c r="P996" s="650"/>
      <c r="Q996" s="651"/>
      <c r="R996" s="56"/>
      <c r="S996" s="652" t="str">
        <f>IFERROR(ROUNDDOWN(Q996*VLOOKUP(N996,'【参考】数式用'!$AR$2:$AW$50,MATCH(P996,'【参考】数式用'!$AT$4:$AW$4)+2,FALSE)*0.5, 0), "")</f>
        <v/>
      </c>
      <c r="T996" s="653"/>
      <c r="U996" s="654" t="str">
        <f>IFERROR(IF(AG996&lt;&gt;"",Q996*VLOOKUP(N996,'【参考】数式用'!$AG$2:$AL$50,MATCH(P996,'【参考】数式用'!$AI$4:$AL$4,0)+2,0), ""), "")</f>
        <v/>
      </c>
      <c r="V996" s="655"/>
      <c r="W996" s="656"/>
      <c r="X996" s="41"/>
      <c r="Y996" s="657"/>
      <c r="Z996" s="658"/>
      <c r="AA996" s="654" t="str">
        <f>IFERROR(IF(Y996="ー", "", ROUNDDOWN(Z996*VLOOKUP(N996,'【参考】数式用'!$AR$2:$AW$50,MATCH(Y996,'【参考】数式用'!$AT$4:$AW$4)+2,FALSE)*0.5, 0)), "")</f>
        <v/>
      </c>
      <c r="AB996" s="659"/>
      <c r="AC996" s="651" t="str">
        <f>IFERROR(IF(AG996&lt;&gt;"",Z996*VLOOKUP(N996,'【参考】数式用'!$AG$2:$AL$50,MATCH(Y996,'【参考】数式用'!$AI$4:$AL$4,0)+2,0), ""), "")</f>
        <v/>
      </c>
      <c r="AD996" s="56"/>
      <c r="AE996" s="660"/>
      <c r="AF996" s="661"/>
      <c r="AG996" s="618" t="str">
        <f>IFERROR(VLOOKUP(O996, '【参考】数式用'!$AY$5:$AY$13, 1, FALSE), "")</f>
        <v/>
      </c>
      <c r="AH996" s="619" t="str">
        <f>IFERROR(VLOOKUP(N996, '【参考】数式用'!$BA$2:$BB$50, 2, FALSE), "")</f>
        <v/>
      </c>
      <c r="AI996" s="620" t="str">
        <f t="shared" si="1"/>
        <v/>
      </c>
      <c r="AJ996" s="621" t="str">
        <f t="shared" si="2"/>
        <v/>
      </c>
      <c r="AK996" s="622"/>
      <c r="AL996" s="622"/>
      <c r="AM996" s="514"/>
      <c r="AN996" s="514"/>
      <c r="AO996" s="514"/>
      <c r="AP996" s="514"/>
      <c r="AQ996" s="514"/>
      <c r="AR996" s="514"/>
      <c r="AS996" s="514"/>
      <c r="AT996" s="514"/>
      <c r="AU996" s="2"/>
      <c r="AV996" s="2"/>
      <c r="AW996" s="2"/>
      <c r="AX996" s="2"/>
      <c r="AY996" s="2"/>
      <c r="AZ996" s="2"/>
    </row>
    <row r="997" ht="30.0" customHeight="1">
      <c r="A997" s="645">
        <v>984.0</v>
      </c>
      <c r="B997" s="646" t="str">
        <f>IF('基本情報入力シート'!C1022="","",'基本情報入力シート'!C1022)</f>
        <v/>
      </c>
      <c r="C997" s="40"/>
      <c r="D997" s="40"/>
      <c r="E997" s="40"/>
      <c r="F997" s="40"/>
      <c r="G997" s="40"/>
      <c r="H997" s="40"/>
      <c r="I997" s="56"/>
      <c r="J997" s="647" t="str">
        <f>IF('基本情報入力シート'!M1022="","",'基本情報入力シート'!M1022)</f>
        <v/>
      </c>
      <c r="K997" s="647" t="str">
        <f>IF('基本情報入力シート'!R1022="","",'基本情報入力シート'!R1022)</f>
        <v/>
      </c>
      <c r="L997" s="647" t="str">
        <f>IF('基本情報入力シート'!W1022="","",'基本情報入力シート'!W1022)</f>
        <v/>
      </c>
      <c r="M997" s="647" t="str">
        <f>IF('基本情報入力シート'!X1022="","",'基本情報入力シート'!X1022)</f>
        <v/>
      </c>
      <c r="N997" s="648" t="str">
        <f>IF('基本情報入力シート'!Y1022="","",'基本情報入力シート'!Y1022)</f>
        <v/>
      </c>
      <c r="O997" s="649"/>
      <c r="P997" s="650"/>
      <c r="Q997" s="651"/>
      <c r="R997" s="56"/>
      <c r="S997" s="652" t="str">
        <f>IFERROR(ROUNDDOWN(Q997*VLOOKUP(N997,'【参考】数式用'!$AR$2:$AW$50,MATCH(P997,'【参考】数式用'!$AT$4:$AW$4)+2,FALSE)*0.5, 0), "")</f>
        <v/>
      </c>
      <c r="T997" s="653"/>
      <c r="U997" s="654" t="str">
        <f>IFERROR(IF(AG997&lt;&gt;"",Q997*VLOOKUP(N997,'【参考】数式用'!$AG$2:$AL$50,MATCH(P997,'【参考】数式用'!$AI$4:$AL$4,0)+2,0), ""), "")</f>
        <v/>
      </c>
      <c r="V997" s="655"/>
      <c r="W997" s="656"/>
      <c r="X997" s="41"/>
      <c r="Y997" s="657"/>
      <c r="Z997" s="658"/>
      <c r="AA997" s="654" t="str">
        <f>IFERROR(IF(Y997="ー", "", ROUNDDOWN(Z997*VLOOKUP(N997,'【参考】数式用'!$AR$2:$AW$50,MATCH(Y997,'【参考】数式用'!$AT$4:$AW$4)+2,FALSE)*0.5, 0)), "")</f>
        <v/>
      </c>
      <c r="AB997" s="659"/>
      <c r="AC997" s="651" t="str">
        <f>IFERROR(IF(AG997&lt;&gt;"",Z997*VLOOKUP(N997,'【参考】数式用'!$AG$2:$AL$50,MATCH(Y997,'【参考】数式用'!$AI$4:$AL$4,0)+2,0), ""), "")</f>
        <v/>
      </c>
      <c r="AD997" s="56"/>
      <c r="AE997" s="660"/>
      <c r="AF997" s="661"/>
      <c r="AG997" s="618" t="str">
        <f>IFERROR(VLOOKUP(O997, '【参考】数式用'!$AY$5:$AY$13, 1, FALSE), "")</f>
        <v/>
      </c>
      <c r="AH997" s="619" t="str">
        <f>IFERROR(VLOOKUP(N997, '【参考】数式用'!$BA$2:$BB$50, 2, FALSE), "")</f>
        <v/>
      </c>
      <c r="AI997" s="620" t="str">
        <f t="shared" si="1"/>
        <v/>
      </c>
      <c r="AJ997" s="621" t="str">
        <f t="shared" si="2"/>
        <v/>
      </c>
      <c r="AK997" s="622"/>
      <c r="AL997" s="622"/>
      <c r="AM997" s="514"/>
      <c r="AN997" s="514"/>
      <c r="AO997" s="514"/>
      <c r="AP997" s="514"/>
      <c r="AQ997" s="514"/>
      <c r="AR997" s="514"/>
      <c r="AS997" s="514"/>
      <c r="AT997" s="514"/>
      <c r="AU997" s="2"/>
      <c r="AV997" s="2"/>
      <c r="AW997" s="2"/>
      <c r="AX997" s="2"/>
      <c r="AY997" s="2"/>
      <c r="AZ997" s="2"/>
    </row>
    <row r="998" ht="30.0" customHeight="1">
      <c r="A998" s="645">
        <v>985.0</v>
      </c>
      <c r="B998" s="646" t="str">
        <f>IF('基本情報入力シート'!C1023="","",'基本情報入力シート'!C1023)</f>
        <v/>
      </c>
      <c r="C998" s="40"/>
      <c r="D998" s="40"/>
      <c r="E998" s="40"/>
      <c r="F998" s="40"/>
      <c r="G998" s="40"/>
      <c r="H998" s="40"/>
      <c r="I998" s="56"/>
      <c r="J998" s="647" t="str">
        <f>IF('基本情報入力シート'!M1023="","",'基本情報入力シート'!M1023)</f>
        <v/>
      </c>
      <c r="K998" s="647" t="str">
        <f>IF('基本情報入力シート'!R1023="","",'基本情報入力シート'!R1023)</f>
        <v/>
      </c>
      <c r="L998" s="647" t="str">
        <f>IF('基本情報入力シート'!W1023="","",'基本情報入力シート'!W1023)</f>
        <v/>
      </c>
      <c r="M998" s="647" t="str">
        <f>IF('基本情報入力シート'!X1023="","",'基本情報入力シート'!X1023)</f>
        <v/>
      </c>
      <c r="N998" s="648" t="str">
        <f>IF('基本情報入力シート'!Y1023="","",'基本情報入力シート'!Y1023)</f>
        <v/>
      </c>
      <c r="O998" s="649"/>
      <c r="P998" s="650"/>
      <c r="Q998" s="651"/>
      <c r="R998" s="56"/>
      <c r="S998" s="652" t="str">
        <f>IFERROR(ROUNDDOWN(Q998*VLOOKUP(N998,'【参考】数式用'!$AR$2:$AW$50,MATCH(P998,'【参考】数式用'!$AT$4:$AW$4)+2,FALSE)*0.5, 0), "")</f>
        <v/>
      </c>
      <c r="T998" s="653"/>
      <c r="U998" s="654" t="str">
        <f>IFERROR(IF(AG998&lt;&gt;"",Q998*VLOOKUP(N998,'【参考】数式用'!$AG$2:$AL$50,MATCH(P998,'【参考】数式用'!$AI$4:$AL$4,0)+2,0), ""), "")</f>
        <v/>
      </c>
      <c r="V998" s="655"/>
      <c r="W998" s="656"/>
      <c r="X998" s="41"/>
      <c r="Y998" s="657"/>
      <c r="Z998" s="658"/>
      <c r="AA998" s="654" t="str">
        <f>IFERROR(IF(Y998="ー", "", ROUNDDOWN(Z998*VLOOKUP(N998,'【参考】数式用'!$AR$2:$AW$50,MATCH(Y998,'【参考】数式用'!$AT$4:$AW$4)+2,FALSE)*0.5, 0)), "")</f>
        <v/>
      </c>
      <c r="AB998" s="659"/>
      <c r="AC998" s="651" t="str">
        <f>IFERROR(IF(AG998&lt;&gt;"",Z998*VLOOKUP(N998,'【参考】数式用'!$AG$2:$AL$50,MATCH(Y998,'【参考】数式用'!$AI$4:$AL$4,0)+2,0), ""), "")</f>
        <v/>
      </c>
      <c r="AD998" s="56"/>
      <c r="AE998" s="660"/>
      <c r="AF998" s="661"/>
      <c r="AG998" s="618" t="str">
        <f>IFERROR(VLOOKUP(O998, '【参考】数式用'!$AY$5:$AY$13, 1, FALSE), "")</f>
        <v/>
      </c>
      <c r="AH998" s="619" t="str">
        <f>IFERROR(VLOOKUP(N998, '【参考】数式用'!$BA$2:$BB$50, 2, FALSE), "")</f>
        <v/>
      </c>
      <c r="AI998" s="620" t="str">
        <f t="shared" si="1"/>
        <v/>
      </c>
      <c r="AJ998" s="621" t="str">
        <f t="shared" si="2"/>
        <v/>
      </c>
      <c r="AK998" s="622"/>
      <c r="AL998" s="622"/>
      <c r="AM998" s="514"/>
      <c r="AN998" s="514"/>
      <c r="AO998" s="514"/>
      <c r="AP998" s="514"/>
      <c r="AQ998" s="514"/>
      <c r="AR998" s="514"/>
      <c r="AS998" s="514"/>
      <c r="AT998" s="514"/>
      <c r="AU998" s="2"/>
      <c r="AV998" s="2"/>
      <c r="AW998" s="2"/>
      <c r="AX998" s="2"/>
      <c r="AY998" s="2"/>
      <c r="AZ998" s="2"/>
    </row>
    <row r="999" ht="30.0" customHeight="1">
      <c r="A999" s="645">
        <v>986.0</v>
      </c>
      <c r="B999" s="646" t="str">
        <f>IF('基本情報入力シート'!C1024="","",'基本情報入力シート'!C1024)</f>
        <v/>
      </c>
      <c r="C999" s="40"/>
      <c r="D999" s="40"/>
      <c r="E999" s="40"/>
      <c r="F999" s="40"/>
      <c r="G999" s="40"/>
      <c r="H999" s="40"/>
      <c r="I999" s="56"/>
      <c r="J999" s="647" t="str">
        <f>IF('基本情報入力シート'!M1024="","",'基本情報入力シート'!M1024)</f>
        <v/>
      </c>
      <c r="K999" s="647" t="str">
        <f>IF('基本情報入力シート'!R1024="","",'基本情報入力シート'!R1024)</f>
        <v/>
      </c>
      <c r="L999" s="647" t="str">
        <f>IF('基本情報入力シート'!W1024="","",'基本情報入力シート'!W1024)</f>
        <v/>
      </c>
      <c r="M999" s="647" t="str">
        <f>IF('基本情報入力シート'!X1024="","",'基本情報入力シート'!X1024)</f>
        <v/>
      </c>
      <c r="N999" s="648" t="str">
        <f>IF('基本情報入力シート'!Y1024="","",'基本情報入力シート'!Y1024)</f>
        <v/>
      </c>
      <c r="O999" s="649"/>
      <c r="P999" s="650"/>
      <c r="Q999" s="651"/>
      <c r="R999" s="56"/>
      <c r="S999" s="652" t="str">
        <f>IFERROR(ROUNDDOWN(Q999*VLOOKUP(N999,'【参考】数式用'!$AR$2:$AW$50,MATCH(P999,'【参考】数式用'!$AT$4:$AW$4)+2,FALSE)*0.5, 0), "")</f>
        <v/>
      </c>
      <c r="T999" s="653"/>
      <c r="U999" s="654" t="str">
        <f>IFERROR(IF(AG999&lt;&gt;"",Q999*VLOOKUP(N999,'【参考】数式用'!$AG$2:$AL$50,MATCH(P999,'【参考】数式用'!$AI$4:$AL$4,0)+2,0), ""), "")</f>
        <v/>
      </c>
      <c r="V999" s="655"/>
      <c r="W999" s="656"/>
      <c r="X999" s="41"/>
      <c r="Y999" s="657"/>
      <c r="Z999" s="658"/>
      <c r="AA999" s="654" t="str">
        <f>IFERROR(IF(Y999="ー", "", ROUNDDOWN(Z999*VLOOKUP(N999,'【参考】数式用'!$AR$2:$AW$50,MATCH(Y999,'【参考】数式用'!$AT$4:$AW$4)+2,FALSE)*0.5, 0)), "")</f>
        <v/>
      </c>
      <c r="AB999" s="659"/>
      <c r="AC999" s="651" t="str">
        <f>IFERROR(IF(AG999&lt;&gt;"",Z999*VLOOKUP(N999,'【参考】数式用'!$AG$2:$AL$50,MATCH(Y999,'【参考】数式用'!$AI$4:$AL$4,0)+2,0), ""), "")</f>
        <v/>
      </c>
      <c r="AD999" s="56"/>
      <c r="AE999" s="660"/>
      <c r="AF999" s="661"/>
      <c r="AG999" s="618" t="str">
        <f>IFERROR(VLOOKUP(O999, '【参考】数式用'!$AY$5:$AY$13, 1, FALSE), "")</f>
        <v/>
      </c>
      <c r="AH999" s="619" t="str">
        <f>IFERROR(VLOOKUP(N999, '【参考】数式用'!$BA$2:$BB$50, 2, FALSE), "")</f>
        <v/>
      </c>
      <c r="AI999" s="620" t="str">
        <f t="shared" si="1"/>
        <v/>
      </c>
      <c r="AJ999" s="621" t="str">
        <f t="shared" si="2"/>
        <v/>
      </c>
      <c r="AK999" s="622"/>
      <c r="AL999" s="622"/>
      <c r="AM999" s="514"/>
      <c r="AN999" s="514"/>
      <c r="AO999" s="514"/>
      <c r="AP999" s="514"/>
      <c r="AQ999" s="514"/>
      <c r="AR999" s="514"/>
      <c r="AS999" s="514"/>
      <c r="AT999" s="514"/>
      <c r="AU999" s="2"/>
      <c r="AV999" s="2"/>
      <c r="AW999" s="2"/>
      <c r="AX999" s="2"/>
      <c r="AY999" s="2"/>
      <c r="AZ999" s="2"/>
    </row>
    <row r="1000" ht="30.0" customHeight="1">
      <c r="A1000" s="645">
        <v>987.0</v>
      </c>
      <c r="B1000" s="646" t="str">
        <f>IF('基本情報入力シート'!C1025="","",'基本情報入力シート'!C1025)</f>
        <v/>
      </c>
      <c r="C1000" s="40"/>
      <c r="D1000" s="40"/>
      <c r="E1000" s="40"/>
      <c r="F1000" s="40"/>
      <c r="G1000" s="40"/>
      <c r="H1000" s="40"/>
      <c r="I1000" s="56"/>
      <c r="J1000" s="647" t="str">
        <f>IF('基本情報入力シート'!M1025="","",'基本情報入力シート'!M1025)</f>
        <v/>
      </c>
      <c r="K1000" s="647" t="str">
        <f>IF('基本情報入力シート'!R1025="","",'基本情報入力シート'!R1025)</f>
        <v/>
      </c>
      <c r="L1000" s="647" t="str">
        <f>IF('基本情報入力シート'!W1025="","",'基本情報入力シート'!W1025)</f>
        <v/>
      </c>
      <c r="M1000" s="647" t="str">
        <f>IF('基本情報入力シート'!X1025="","",'基本情報入力シート'!X1025)</f>
        <v/>
      </c>
      <c r="N1000" s="648" t="str">
        <f>IF('基本情報入力シート'!Y1025="","",'基本情報入力シート'!Y1025)</f>
        <v/>
      </c>
      <c r="O1000" s="649"/>
      <c r="P1000" s="650"/>
      <c r="Q1000" s="651"/>
      <c r="R1000" s="56"/>
      <c r="S1000" s="652" t="str">
        <f>IFERROR(ROUNDDOWN(Q1000*VLOOKUP(N1000,'【参考】数式用'!$AR$2:$AW$50,MATCH(P1000,'【参考】数式用'!$AT$4:$AW$4)+2,FALSE)*0.5, 0), "")</f>
        <v/>
      </c>
      <c r="T1000" s="653"/>
      <c r="U1000" s="654" t="str">
        <f>IFERROR(IF(AG1000&lt;&gt;"",Q1000*VLOOKUP(N1000,'【参考】数式用'!$AG$2:$AL$50,MATCH(P1000,'【参考】数式用'!$AI$4:$AL$4,0)+2,0), ""), "")</f>
        <v/>
      </c>
      <c r="V1000" s="655"/>
      <c r="W1000" s="656"/>
      <c r="X1000" s="41"/>
      <c r="Y1000" s="657"/>
      <c r="Z1000" s="658"/>
      <c r="AA1000" s="654" t="str">
        <f>IFERROR(IF(Y1000="ー", "", ROUNDDOWN(Z1000*VLOOKUP(N1000,'【参考】数式用'!$AR$2:$AW$50,MATCH(Y1000,'【参考】数式用'!$AT$4:$AW$4)+2,FALSE)*0.5, 0)), "")</f>
        <v/>
      </c>
      <c r="AB1000" s="659"/>
      <c r="AC1000" s="651" t="str">
        <f>IFERROR(IF(AG1000&lt;&gt;"",Z1000*VLOOKUP(N1000,'【参考】数式用'!$AG$2:$AL$50,MATCH(Y1000,'【参考】数式用'!$AI$4:$AL$4,0)+2,0), ""), "")</f>
        <v/>
      </c>
      <c r="AD1000" s="56"/>
      <c r="AE1000" s="660"/>
      <c r="AF1000" s="661"/>
      <c r="AG1000" s="618" t="str">
        <f>IFERROR(VLOOKUP(O1000, '【参考】数式用'!$AY$5:$AY$13, 1, FALSE), "")</f>
        <v/>
      </c>
      <c r="AH1000" s="619" t="str">
        <f>IFERROR(VLOOKUP(N1000, '【参考】数式用'!$BA$2:$BB$50, 2, FALSE), "")</f>
        <v/>
      </c>
      <c r="AI1000" s="620" t="str">
        <f t="shared" si="1"/>
        <v/>
      </c>
      <c r="AJ1000" s="621" t="str">
        <f t="shared" si="2"/>
        <v/>
      </c>
      <c r="AK1000" s="622"/>
      <c r="AL1000" s="622"/>
      <c r="AM1000" s="514"/>
      <c r="AN1000" s="514"/>
      <c r="AO1000" s="514"/>
      <c r="AP1000" s="514"/>
      <c r="AQ1000" s="514"/>
      <c r="AR1000" s="514"/>
      <c r="AS1000" s="514"/>
      <c r="AT1000" s="514"/>
      <c r="AU1000" s="2"/>
      <c r="AV1000" s="2"/>
      <c r="AW1000" s="2"/>
      <c r="AX1000" s="2"/>
      <c r="AY1000" s="2"/>
      <c r="AZ1000" s="2"/>
    </row>
    <row r="1001" ht="30.0" customHeight="1">
      <c r="A1001" s="645">
        <v>988.0</v>
      </c>
      <c r="B1001" s="646" t="str">
        <f>IF('基本情報入力シート'!C1026="","",'基本情報入力シート'!C1026)</f>
        <v/>
      </c>
      <c r="C1001" s="40"/>
      <c r="D1001" s="40"/>
      <c r="E1001" s="40"/>
      <c r="F1001" s="40"/>
      <c r="G1001" s="40"/>
      <c r="H1001" s="40"/>
      <c r="I1001" s="56"/>
      <c r="J1001" s="647" t="str">
        <f>IF('基本情報入力シート'!M1026="","",'基本情報入力シート'!M1026)</f>
        <v/>
      </c>
      <c r="K1001" s="647" t="str">
        <f>IF('基本情報入力シート'!R1026="","",'基本情報入力シート'!R1026)</f>
        <v/>
      </c>
      <c r="L1001" s="647" t="str">
        <f>IF('基本情報入力シート'!W1026="","",'基本情報入力シート'!W1026)</f>
        <v/>
      </c>
      <c r="M1001" s="647" t="str">
        <f>IF('基本情報入力シート'!X1026="","",'基本情報入力シート'!X1026)</f>
        <v/>
      </c>
      <c r="N1001" s="648" t="str">
        <f>IF('基本情報入力シート'!Y1026="","",'基本情報入力シート'!Y1026)</f>
        <v/>
      </c>
      <c r="O1001" s="649"/>
      <c r="P1001" s="650"/>
      <c r="Q1001" s="651"/>
      <c r="R1001" s="56"/>
      <c r="S1001" s="652" t="str">
        <f>IFERROR(ROUNDDOWN(Q1001*VLOOKUP(N1001,'【参考】数式用'!$AR$2:$AW$50,MATCH(P1001,'【参考】数式用'!$AT$4:$AW$4)+2,FALSE)*0.5, 0), "")</f>
        <v/>
      </c>
      <c r="T1001" s="653"/>
      <c r="U1001" s="654" t="str">
        <f>IFERROR(IF(AG1001&lt;&gt;"",Q1001*VLOOKUP(N1001,'【参考】数式用'!$AG$2:$AL$50,MATCH(P1001,'【参考】数式用'!$AI$4:$AL$4,0)+2,0), ""), "")</f>
        <v/>
      </c>
      <c r="V1001" s="655"/>
      <c r="W1001" s="656"/>
      <c r="X1001" s="41"/>
      <c r="Y1001" s="657"/>
      <c r="Z1001" s="658"/>
      <c r="AA1001" s="654" t="str">
        <f>IFERROR(IF(Y1001="ー", "", ROUNDDOWN(Z1001*VLOOKUP(N1001,'【参考】数式用'!$AR$2:$AW$50,MATCH(Y1001,'【参考】数式用'!$AT$4:$AW$4)+2,FALSE)*0.5, 0)), "")</f>
        <v/>
      </c>
      <c r="AB1001" s="659"/>
      <c r="AC1001" s="651" t="str">
        <f>IFERROR(IF(AG1001&lt;&gt;"",Z1001*VLOOKUP(N1001,'【参考】数式用'!$AG$2:$AL$50,MATCH(Y1001,'【参考】数式用'!$AI$4:$AL$4,0)+2,0), ""), "")</f>
        <v/>
      </c>
      <c r="AD1001" s="56"/>
      <c r="AE1001" s="660"/>
      <c r="AF1001" s="661"/>
      <c r="AG1001" s="618" t="str">
        <f>IFERROR(VLOOKUP(O1001, '【参考】数式用'!$AY$5:$AY$13, 1, FALSE), "")</f>
        <v/>
      </c>
      <c r="AH1001" s="619" t="str">
        <f>IFERROR(VLOOKUP(N1001, '【参考】数式用'!$BA$2:$BB$50, 2, FALSE), "")</f>
        <v/>
      </c>
      <c r="AI1001" s="620" t="str">
        <f t="shared" si="1"/>
        <v/>
      </c>
      <c r="AJ1001" s="621" t="str">
        <f t="shared" si="2"/>
        <v/>
      </c>
      <c r="AK1001" s="622"/>
      <c r="AL1001" s="622"/>
      <c r="AM1001" s="514"/>
      <c r="AN1001" s="514"/>
      <c r="AO1001" s="514"/>
      <c r="AP1001" s="514"/>
      <c r="AQ1001" s="514"/>
      <c r="AR1001" s="514"/>
      <c r="AS1001" s="514"/>
      <c r="AT1001" s="514"/>
      <c r="AU1001" s="2"/>
      <c r="AV1001" s="2"/>
      <c r="AW1001" s="2"/>
      <c r="AX1001" s="2"/>
      <c r="AY1001" s="2"/>
      <c r="AZ1001" s="2"/>
    </row>
    <row r="1002" ht="30.0" customHeight="1">
      <c r="A1002" s="645">
        <v>989.0</v>
      </c>
      <c r="B1002" s="646" t="str">
        <f>IF('基本情報入力シート'!C1027="","",'基本情報入力シート'!C1027)</f>
        <v/>
      </c>
      <c r="C1002" s="40"/>
      <c r="D1002" s="40"/>
      <c r="E1002" s="40"/>
      <c r="F1002" s="40"/>
      <c r="G1002" s="40"/>
      <c r="H1002" s="40"/>
      <c r="I1002" s="56"/>
      <c r="J1002" s="647" t="str">
        <f>IF('基本情報入力シート'!M1027="","",'基本情報入力シート'!M1027)</f>
        <v/>
      </c>
      <c r="K1002" s="647" t="str">
        <f>IF('基本情報入力シート'!R1027="","",'基本情報入力シート'!R1027)</f>
        <v/>
      </c>
      <c r="L1002" s="647" t="str">
        <f>IF('基本情報入力シート'!W1027="","",'基本情報入力シート'!W1027)</f>
        <v/>
      </c>
      <c r="M1002" s="647" t="str">
        <f>IF('基本情報入力シート'!X1027="","",'基本情報入力シート'!X1027)</f>
        <v/>
      </c>
      <c r="N1002" s="648" t="str">
        <f>IF('基本情報入力シート'!Y1027="","",'基本情報入力シート'!Y1027)</f>
        <v/>
      </c>
      <c r="O1002" s="649"/>
      <c r="P1002" s="650"/>
      <c r="Q1002" s="651"/>
      <c r="R1002" s="56"/>
      <c r="S1002" s="652" t="str">
        <f>IFERROR(ROUNDDOWN(Q1002*VLOOKUP(N1002,'【参考】数式用'!$AR$2:$AW$50,MATCH(P1002,'【参考】数式用'!$AT$4:$AW$4)+2,FALSE)*0.5, 0), "")</f>
        <v/>
      </c>
      <c r="T1002" s="653"/>
      <c r="U1002" s="654" t="str">
        <f>IFERROR(IF(AG1002&lt;&gt;"",Q1002*VLOOKUP(N1002,'【参考】数式用'!$AG$2:$AL$50,MATCH(P1002,'【参考】数式用'!$AI$4:$AL$4,0)+2,0), ""), "")</f>
        <v/>
      </c>
      <c r="V1002" s="655"/>
      <c r="W1002" s="656"/>
      <c r="X1002" s="41"/>
      <c r="Y1002" s="657"/>
      <c r="Z1002" s="658"/>
      <c r="AA1002" s="654" t="str">
        <f>IFERROR(IF(Y1002="ー", "", ROUNDDOWN(Z1002*VLOOKUP(N1002,'【参考】数式用'!$AR$2:$AW$50,MATCH(Y1002,'【参考】数式用'!$AT$4:$AW$4)+2,FALSE)*0.5, 0)), "")</f>
        <v/>
      </c>
      <c r="AB1002" s="659"/>
      <c r="AC1002" s="651" t="str">
        <f>IFERROR(IF(AG1002&lt;&gt;"",Z1002*VLOOKUP(N1002,'【参考】数式用'!$AG$2:$AL$50,MATCH(Y1002,'【参考】数式用'!$AI$4:$AL$4,0)+2,0), ""), "")</f>
        <v/>
      </c>
      <c r="AD1002" s="56"/>
      <c r="AE1002" s="660"/>
      <c r="AF1002" s="661"/>
      <c r="AG1002" s="618" t="str">
        <f>IFERROR(VLOOKUP(O1002, '【参考】数式用'!$AY$5:$AY$13, 1, FALSE), "")</f>
        <v/>
      </c>
      <c r="AH1002" s="619" t="str">
        <f>IFERROR(VLOOKUP(N1002, '【参考】数式用'!$BA$2:$BB$50, 2, FALSE), "")</f>
        <v/>
      </c>
      <c r="AI1002" s="620" t="str">
        <f t="shared" si="1"/>
        <v/>
      </c>
      <c r="AJ1002" s="621" t="str">
        <f t="shared" si="2"/>
        <v/>
      </c>
      <c r="AK1002" s="622"/>
      <c r="AL1002" s="622"/>
      <c r="AM1002" s="514"/>
      <c r="AN1002" s="514"/>
      <c r="AO1002" s="514"/>
      <c r="AP1002" s="514"/>
      <c r="AQ1002" s="514"/>
      <c r="AR1002" s="514"/>
      <c r="AS1002" s="514"/>
      <c r="AT1002" s="514"/>
      <c r="AU1002" s="2"/>
      <c r="AV1002" s="2"/>
      <c r="AW1002" s="2"/>
      <c r="AX1002" s="2"/>
      <c r="AY1002" s="2"/>
      <c r="AZ1002" s="2"/>
    </row>
    <row r="1003" ht="30.0" customHeight="1">
      <c r="A1003" s="645">
        <v>990.0</v>
      </c>
      <c r="B1003" s="646" t="str">
        <f>IF('基本情報入力シート'!C1028="","",'基本情報入力シート'!C1028)</f>
        <v/>
      </c>
      <c r="C1003" s="40"/>
      <c r="D1003" s="40"/>
      <c r="E1003" s="40"/>
      <c r="F1003" s="40"/>
      <c r="G1003" s="40"/>
      <c r="H1003" s="40"/>
      <c r="I1003" s="56"/>
      <c r="J1003" s="647" t="str">
        <f>IF('基本情報入力シート'!M1028="","",'基本情報入力シート'!M1028)</f>
        <v/>
      </c>
      <c r="K1003" s="647" t="str">
        <f>IF('基本情報入力シート'!R1028="","",'基本情報入力シート'!R1028)</f>
        <v/>
      </c>
      <c r="L1003" s="647" t="str">
        <f>IF('基本情報入力シート'!W1028="","",'基本情報入力シート'!W1028)</f>
        <v/>
      </c>
      <c r="M1003" s="647" t="str">
        <f>IF('基本情報入力シート'!X1028="","",'基本情報入力シート'!X1028)</f>
        <v/>
      </c>
      <c r="N1003" s="648" t="str">
        <f>IF('基本情報入力シート'!Y1028="","",'基本情報入力シート'!Y1028)</f>
        <v/>
      </c>
      <c r="O1003" s="649"/>
      <c r="P1003" s="650"/>
      <c r="Q1003" s="651"/>
      <c r="R1003" s="56"/>
      <c r="S1003" s="652" t="str">
        <f>IFERROR(ROUNDDOWN(Q1003*VLOOKUP(N1003,'【参考】数式用'!$AR$2:$AW$50,MATCH(P1003,'【参考】数式用'!$AT$4:$AW$4)+2,FALSE)*0.5, 0), "")</f>
        <v/>
      </c>
      <c r="T1003" s="653"/>
      <c r="U1003" s="654" t="str">
        <f>IFERROR(IF(AG1003&lt;&gt;"",Q1003*VLOOKUP(N1003,'【参考】数式用'!$AG$2:$AL$50,MATCH(P1003,'【参考】数式用'!$AI$4:$AL$4,0)+2,0), ""), "")</f>
        <v/>
      </c>
      <c r="V1003" s="655"/>
      <c r="W1003" s="656"/>
      <c r="X1003" s="41"/>
      <c r="Y1003" s="657"/>
      <c r="Z1003" s="658"/>
      <c r="AA1003" s="654" t="str">
        <f>IFERROR(IF(Y1003="ー", "", ROUNDDOWN(Z1003*VLOOKUP(N1003,'【参考】数式用'!$AR$2:$AW$50,MATCH(Y1003,'【参考】数式用'!$AT$4:$AW$4)+2,FALSE)*0.5, 0)), "")</f>
        <v/>
      </c>
      <c r="AB1003" s="659"/>
      <c r="AC1003" s="651" t="str">
        <f>IFERROR(IF(AG1003&lt;&gt;"",Z1003*VLOOKUP(N1003,'【参考】数式用'!$AG$2:$AL$50,MATCH(Y1003,'【参考】数式用'!$AI$4:$AL$4,0)+2,0), ""), "")</f>
        <v/>
      </c>
      <c r="AD1003" s="56"/>
      <c r="AE1003" s="660"/>
      <c r="AF1003" s="661"/>
      <c r="AG1003" s="618" t="str">
        <f>IFERROR(VLOOKUP(O1003, '【参考】数式用'!$AY$5:$AY$13, 1, FALSE), "")</f>
        <v/>
      </c>
      <c r="AH1003" s="619" t="str">
        <f>IFERROR(VLOOKUP(N1003, '【参考】数式用'!$BA$2:$BB$50, 2, FALSE), "")</f>
        <v/>
      </c>
      <c r="AI1003" s="620" t="str">
        <f t="shared" si="1"/>
        <v/>
      </c>
      <c r="AJ1003" s="621" t="str">
        <f t="shared" si="2"/>
        <v/>
      </c>
      <c r="AK1003" s="622"/>
      <c r="AL1003" s="622"/>
      <c r="AM1003" s="514"/>
      <c r="AN1003" s="514"/>
      <c r="AO1003" s="514"/>
      <c r="AP1003" s="514"/>
      <c r="AQ1003" s="514"/>
      <c r="AR1003" s="514"/>
      <c r="AS1003" s="514"/>
      <c r="AT1003" s="514"/>
      <c r="AU1003" s="2"/>
      <c r="AV1003" s="2"/>
      <c r="AW1003" s="2"/>
      <c r="AX1003" s="2"/>
      <c r="AY1003" s="2"/>
      <c r="AZ1003" s="2"/>
    </row>
    <row r="1004" ht="30.0" customHeight="1">
      <c r="A1004" s="645">
        <v>991.0</v>
      </c>
      <c r="B1004" s="646" t="str">
        <f>IF('基本情報入力シート'!C1029="","",'基本情報入力シート'!C1029)</f>
        <v/>
      </c>
      <c r="C1004" s="40"/>
      <c r="D1004" s="40"/>
      <c r="E1004" s="40"/>
      <c r="F1004" s="40"/>
      <c r="G1004" s="40"/>
      <c r="H1004" s="40"/>
      <c r="I1004" s="56"/>
      <c r="J1004" s="647" t="str">
        <f>IF('基本情報入力シート'!M1029="","",'基本情報入力シート'!M1029)</f>
        <v/>
      </c>
      <c r="K1004" s="647" t="str">
        <f>IF('基本情報入力シート'!R1029="","",'基本情報入力シート'!R1029)</f>
        <v/>
      </c>
      <c r="L1004" s="647" t="str">
        <f>IF('基本情報入力シート'!W1029="","",'基本情報入力シート'!W1029)</f>
        <v/>
      </c>
      <c r="M1004" s="647" t="str">
        <f>IF('基本情報入力シート'!X1029="","",'基本情報入力シート'!X1029)</f>
        <v/>
      </c>
      <c r="N1004" s="648" t="str">
        <f>IF('基本情報入力シート'!Y1029="","",'基本情報入力シート'!Y1029)</f>
        <v/>
      </c>
      <c r="O1004" s="649"/>
      <c r="P1004" s="650"/>
      <c r="Q1004" s="651"/>
      <c r="R1004" s="56"/>
      <c r="S1004" s="652" t="str">
        <f>IFERROR(ROUNDDOWN(Q1004*VLOOKUP(N1004,'【参考】数式用'!$AR$2:$AW$50,MATCH(P1004,'【参考】数式用'!$AT$4:$AW$4)+2,FALSE)*0.5, 0), "")</f>
        <v/>
      </c>
      <c r="T1004" s="653"/>
      <c r="U1004" s="654" t="str">
        <f>IFERROR(IF(AG1004&lt;&gt;"",Q1004*VLOOKUP(N1004,'【参考】数式用'!$AG$2:$AL$50,MATCH(P1004,'【参考】数式用'!$AI$4:$AL$4,0)+2,0), ""), "")</f>
        <v/>
      </c>
      <c r="V1004" s="655"/>
      <c r="W1004" s="656"/>
      <c r="X1004" s="41"/>
      <c r="Y1004" s="657"/>
      <c r="Z1004" s="658"/>
      <c r="AA1004" s="654" t="str">
        <f>IFERROR(IF(Y1004="ー", "", ROUNDDOWN(Z1004*VLOOKUP(N1004,'【参考】数式用'!$AR$2:$AW$50,MATCH(Y1004,'【参考】数式用'!$AT$4:$AW$4)+2,FALSE)*0.5, 0)), "")</f>
        <v/>
      </c>
      <c r="AB1004" s="659"/>
      <c r="AC1004" s="651" t="str">
        <f>IFERROR(IF(AG1004&lt;&gt;"",Z1004*VLOOKUP(N1004,'【参考】数式用'!$AG$2:$AL$50,MATCH(Y1004,'【参考】数式用'!$AI$4:$AL$4,0)+2,0), ""), "")</f>
        <v/>
      </c>
      <c r="AD1004" s="56"/>
      <c r="AE1004" s="660"/>
      <c r="AF1004" s="661"/>
      <c r="AG1004" s="618" t="str">
        <f>IFERROR(VLOOKUP(O1004, '【参考】数式用'!$AY$5:$AY$13, 1, FALSE), "")</f>
        <v/>
      </c>
      <c r="AH1004" s="619" t="str">
        <f>IFERROR(VLOOKUP(N1004, '【参考】数式用'!$BA$2:$BB$50, 2, FALSE), "")</f>
        <v/>
      </c>
      <c r="AI1004" s="620" t="str">
        <f t="shared" si="1"/>
        <v/>
      </c>
      <c r="AJ1004" s="621" t="str">
        <f t="shared" si="2"/>
        <v/>
      </c>
      <c r="AK1004" s="622"/>
      <c r="AL1004" s="622"/>
      <c r="AM1004" s="514"/>
      <c r="AN1004" s="514"/>
      <c r="AO1004" s="514"/>
      <c r="AP1004" s="514"/>
      <c r="AQ1004" s="514"/>
      <c r="AR1004" s="514"/>
      <c r="AS1004" s="514"/>
      <c r="AT1004" s="514"/>
      <c r="AU1004" s="2"/>
      <c r="AV1004" s="2"/>
      <c r="AW1004" s="2"/>
      <c r="AX1004" s="2"/>
      <c r="AY1004" s="2"/>
      <c r="AZ1004" s="2"/>
    </row>
    <row r="1005" ht="30.0" customHeight="1">
      <c r="A1005" s="645">
        <v>992.0</v>
      </c>
      <c r="B1005" s="646" t="str">
        <f>IF('基本情報入力シート'!C1030="","",'基本情報入力シート'!C1030)</f>
        <v/>
      </c>
      <c r="C1005" s="40"/>
      <c r="D1005" s="40"/>
      <c r="E1005" s="40"/>
      <c r="F1005" s="40"/>
      <c r="G1005" s="40"/>
      <c r="H1005" s="40"/>
      <c r="I1005" s="56"/>
      <c r="J1005" s="647" t="str">
        <f>IF('基本情報入力シート'!M1030="","",'基本情報入力シート'!M1030)</f>
        <v/>
      </c>
      <c r="K1005" s="647" t="str">
        <f>IF('基本情報入力シート'!R1030="","",'基本情報入力シート'!R1030)</f>
        <v/>
      </c>
      <c r="L1005" s="647" t="str">
        <f>IF('基本情報入力シート'!W1030="","",'基本情報入力シート'!W1030)</f>
        <v/>
      </c>
      <c r="M1005" s="647" t="str">
        <f>IF('基本情報入力シート'!X1030="","",'基本情報入力シート'!X1030)</f>
        <v/>
      </c>
      <c r="N1005" s="648" t="str">
        <f>IF('基本情報入力シート'!Y1030="","",'基本情報入力シート'!Y1030)</f>
        <v/>
      </c>
      <c r="O1005" s="649"/>
      <c r="P1005" s="650"/>
      <c r="Q1005" s="651"/>
      <c r="R1005" s="56"/>
      <c r="S1005" s="652" t="str">
        <f>IFERROR(ROUNDDOWN(Q1005*VLOOKUP(N1005,'【参考】数式用'!$AR$2:$AW$50,MATCH(P1005,'【参考】数式用'!$AT$4:$AW$4)+2,FALSE)*0.5, 0), "")</f>
        <v/>
      </c>
      <c r="T1005" s="653"/>
      <c r="U1005" s="654" t="str">
        <f>IFERROR(IF(AG1005&lt;&gt;"",Q1005*VLOOKUP(N1005,'【参考】数式用'!$AG$2:$AL$50,MATCH(P1005,'【参考】数式用'!$AI$4:$AL$4,0)+2,0), ""), "")</f>
        <v/>
      </c>
      <c r="V1005" s="655"/>
      <c r="W1005" s="656"/>
      <c r="X1005" s="41"/>
      <c r="Y1005" s="657"/>
      <c r="Z1005" s="658"/>
      <c r="AA1005" s="654" t="str">
        <f>IFERROR(IF(Y1005="ー", "", ROUNDDOWN(Z1005*VLOOKUP(N1005,'【参考】数式用'!$AR$2:$AW$50,MATCH(Y1005,'【参考】数式用'!$AT$4:$AW$4)+2,FALSE)*0.5, 0)), "")</f>
        <v/>
      </c>
      <c r="AB1005" s="659"/>
      <c r="AC1005" s="651" t="str">
        <f>IFERROR(IF(AG1005&lt;&gt;"",Z1005*VLOOKUP(N1005,'【参考】数式用'!$AG$2:$AL$50,MATCH(Y1005,'【参考】数式用'!$AI$4:$AL$4,0)+2,0), ""), "")</f>
        <v/>
      </c>
      <c r="AD1005" s="56"/>
      <c r="AE1005" s="660"/>
      <c r="AF1005" s="661"/>
      <c r="AG1005" s="618" t="str">
        <f>IFERROR(VLOOKUP(O1005, '【参考】数式用'!$AY$5:$AY$13, 1, FALSE), "")</f>
        <v/>
      </c>
      <c r="AH1005" s="619" t="str">
        <f>IFERROR(VLOOKUP(N1005, '【参考】数式用'!$BA$2:$BB$50, 2, FALSE), "")</f>
        <v/>
      </c>
      <c r="AI1005" s="620" t="str">
        <f t="shared" si="1"/>
        <v/>
      </c>
      <c r="AJ1005" s="621" t="str">
        <f t="shared" si="2"/>
        <v/>
      </c>
      <c r="AK1005" s="622"/>
      <c r="AL1005" s="622"/>
      <c r="AM1005" s="514"/>
      <c r="AN1005" s="514"/>
      <c r="AO1005" s="514"/>
      <c r="AP1005" s="514"/>
      <c r="AQ1005" s="514"/>
      <c r="AR1005" s="514"/>
      <c r="AS1005" s="514"/>
      <c r="AT1005" s="514"/>
      <c r="AU1005" s="2"/>
      <c r="AV1005" s="2"/>
      <c r="AW1005" s="2"/>
      <c r="AX1005" s="2"/>
      <c r="AY1005" s="2"/>
      <c r="AZ1005" s="2"/>
    </row>
    <row r="1006" ht="30.0" customHeight="1">
      <c r="A1006" s="645">
        <v>993.0</v>
      </c>
      <c r="B1006" s="646" t="str">
        <f>IF('基本情報入力シート'!C1031="","",'基本情報入力シート'!C1031)</f>
        <v/>
      </c>
      <c r="C1006" s="40"/>
      <c r="D1006" s="40"/>
      <c r="E1006" s="40"/>
      <c r="F1006" s="40"/>
      <c r="G1006" s="40"/>
      <c r="H1006" s="40"/>
      <c r="I1006" s="56"/>
      <c r="J1006" s="647" t="str">
        <f>IF('基本情報入力シート'!M1031="","",'基本情報入力シート'!M1031)</f>
        <v/>
      </c>
      <c r="K1006" s="647" t="str">
        <f>IF('基本情報入力シート'!R1031="","",'基本情報入力シート'!R1031)</f>
        <v/>
      </c>
      <c r="L1006" s="647" t="str">
        <f>IF('基本情報入力シート'!W1031="","",'基本情報入力シート'!W1031)</f>
        <v/>
      </c>
      <c r="M1006" s="647" t="str">
        <f>IF('基本情報入力シート'!X1031="","",'基本情報入力シート'!X1031)</f>
        <v/>
      </c>
      <c r="N1006" s="648" t="str">
        <f>IF('基本情報入力シート'!Y1031="","",'基本情報入力シート'!Y1031)</f>
        <v/>
      </c>
      <c r="O1006" s="649"/>
      <c r="P1006" s="650"/>
      <c r="Q1006" s="651"/>
      <c r="R1006" s="56"/>
      <c r="S1006" s="652" t="str">
        <f>IFERROR(ROUNDDOWN(Q1006*VLOOKUP(N1006,'【参考】数式用'!$AR$2:$AW$50,MATCH(P1006,'【参考】数式用'!$AT$4:$AW$4)+2,FALSE)*0.5, 0), "")</f>
        <v/>
      </c>
      <c r="T1006" s="653"/>
      <c r="U1006" s="654" t="str">
        <f>IFERROR(IF(AG1006&lt;&gt;"",Q1006*VLOOKUP(N1006,'【参考】数式用'!$AG$2:$AL$50,MATCH(P1006,'【参考】数式用'!$AI$4:$AL$4,0)+2,0), ""), "")</f>
        <v/>
      </c>
      <c r="V1006" s="655"/>
      <c r="W1006" s="656"/>
      <c r="X1006" s="41"/>
      <c r="Y1006" s="657"/>
      <c r="Z1006" s="658"/>
      <c r="AA1006" s="654" t="str">
        <f>IFERROR(IF(Y1006="ー", "", ROUNDDOWN(Z1006*VLOOKUP(N1006,'【参考】数式用'!$AR$2:$AW$50,MATCH(Y1006,'【参考】数式用'!$AT$4:$AW$4)+2,FALSE)*0.5, 0)), "")</f>
        <v/>
      </c>
      <c r="AB1006" s="659"/>
      <c r="AC1006" s="651" t="str">
        <f>IFERROR(IF(AG1006&lt;&gt;"",Z1006*VLOOKUP(N1006,'【参考】数式用'!$AG$2:$AL$50,MATCH(Y1006,'【参考】数式用'!$AI$4:$AL$4,0)+2,0), ""), "")</f>
        <v/>
      </c>
      <c r="AD1006" s="56"/>
      <c r="AE1006" s="660"/>
      <c r="AF1006" s="661"/>
      <c r="AG1006" s="618" t="str">
        <f>IFERROR(VLOOKUP(O1006, '【参考】数式用'!$AY$5:$AY$13, 1, FALSE), "")</f>
        <v/>
      </c>
      <c r="AH1006" s="619" t="str">
        <f>IFERROR(VLOOKUP(N1006, '【参考】数式用'!$BA$2:$BB$50, 2, FALSE), "")</f>
        <v/>
      </c>
      <c r="AI1006" s="620" t="str">
        <f t="shared" si="1"/>
        <v/>
      </c>
      <c r="AJ1006" s="621" t="str">
        <f t="shared" si="2"/>
        <v/>
      </c>
      <c r="AK1006" s="622"/>
      <c r="AL1006" s="622"/>
      <c r="AM1006" s="514"/>
      <c r="AN1006" s="514"/>
      <c r="AO1006" s="514"/>
      <c r="AP1006" s="514"/>
      <c r="AQ1006" s="514"/>
      <c r="AR1006" s="514"/>
      <c r="AS1006" s="514"/>
      <c r="AT1006" s="514"/>
      <c r="AU1006" s="2"/>
      <c r="AV1006" s="2"/>
      <c r="AW1006" s="2"/>
      <c r="AX1006" s="2"/>
      <c r="AY1006" s="2"/>
      <c r="AZ1006" s="2"/>
    </row>
    <row r="1007" ht="30.0" customHeight="1">
      <c r="A1007" s="645">
        <v>994.0</v>
      </c>
      <c r="B1007" s="646" t="str">
        <f>IF('基本情報入力シート'!C1032="","",'基本情報入力シート'!C1032)</f>
        <v/>
      </c>
      <c r="C1007" s="40"/>
      <c r="D1007" s="40"/>
      <c r="E1007" s="40"/>
      <c r="F1007" s="40"/>
      <c r="G1007" s="40"/>
      <c r="H1007" s="40"/>
      <c r="I1007" s="56"/>
      <c r="J1007" s="647" t="str">
        <f>IF('基本情報入力シート'!M1032="","",'基本情報入力シート'!M1032)</f>
        <v/>
      </c>
      <c r="K1007" s="647" t="str">
        <f>IF('基本情報入力シート'!R1032="","",'基本情報入力シート'!R1032)</f>
        <v/>
      </c>
      <c r="L1007" s="647" t="str">
        <f>IF('基本情報入力シート'!W1032="","",'基本情報入力シート'!W1032)</f>
        <v/>
      </c>
      <c r="M1007" s="647" t="str">
        <f>IF('基本情報入力シート'!X1032="","",'基本情報入力シート'!X1032)</f>
        <v/>
      </c>
      <c r="N1007" s="648" t="str">
        <f>IF('基本情報入力シート'!Y1032="","",'基本情報入力シート'!Y1032)</f>
        <v/>
      </c>
      <c r="O1007" s="649"/>
      <c r="P1007" s="650"/>
      <c r="Q1007" s="651"/>
      <c r="R1007" s="56"/>
      <c r="S1007" s="652" t="str">
        <f>IFERROR(ROUNDDOWN(Q1007*VLOOKUP(N1007,'【参考】数式用'!$AR$2:$AW$50,MATCH(P1007,'【参考】数式用'!$AT$4:$AW$4)+2,FALSE)*0.5, 0), "")</f>
        <v/>
      </c>
      <c r="T1007" s="653"/>
      <c r="U1007" s="654" t="str">
        <f>IFERROR(IF(AG1007&lt;&gt;"",Q1007*VLOOKUP(N1007,'【参考】数式用'!$AG$2:$AL$50,MATCH(P1007,'【参考】数式用'!$AI$4:$AL$4,0)+2,0), ""), "")</f>
        <v/>
      </c>
      <c r="V1007" s="655"/>
      <c r="W1007" s="656"/>
      <c r="X1007" s="41"/>
      <c r="Y1007" s="657"/>
      <c r="Z1007" s="658"/>
      <c r="AA1007" s="654" t="str">
        <f>IFERROR(IF(Y1007="ー", "", ROUNDDOWN(Z1007*VLOOKUP(N1007,'【参考】数式用'!$AR$2:$AW$50,MATCH(Y1007,'【参考】数式用'!$AT$4:$AW$4)+2,FALSE)*0.5, 0)), "")</f>
        <v/>
      </c>
      <c r="AB1007" s="659"/>
      <c r="AC1007" s="651" t="str">
        <f>IFERROR(IF(AG1007&lt;&gt;"",Z1007*VLOOKUP(N1007,'【参考】数式用'!$AG$2:$AL$50,MATCH(Y1007,'【参考】数式用'!$AI$4:$AL$4,0)+2,0), ""), "")</f>
        <v/>
      </c>
      <c r="AD1007" s="56"/>
      <c r="AE1007" s="660"/>
      <c r="AF1007" s="661"/>
      <c r="AG1007" s="618" t="str">
        <f>IFERROR(VLOOKUP(O1007, '【参考】数式用'!$AY$5:$AY$13, 1, FALSE), "")</f>
        <v/>
      </c>
      <c r="AH1007" s="619" t="str">
        <f>IFERROR(VLOOKUP(N1007, '【参考】数式用'!$BA$2:$BB$50, 2, FALSE), "")</f>
        <v/>
      </c>
      <c r="AI1007" s="620" t="str">
        <f t="shared" si="1"/>
        <v/>
      </c>
      <c r="AJ1007" s="621" t="str">
        <f t="shared" si="2"/>
        <v/>
      </c>
      <c r="AK1007" s="622"/>
      <c r="AL1007" s="622"/>
      <c r="AM1007" s="514"/>
      <c r="AN1007" s="514"/>
      <c r="AO1007" s="514"/>
      <c r="AP1007" s="514"/>
      <c r="AQ1007" s="514"/>
      <c r="AR1007" s="514"/>
      <c r="AS1007" s="514"/>
      <c r="AT1007" s="514"/>
      <c r="AU1007" s="2"/>
      <c r="AV1007" s="2"/>
      <c r="AW1007" s="2"/>
      <c r="AX1007" s="2"/>
      <c r="AY1007" s="2"/>
      <c r="AZ1007" s="2"/>
    </row>
    <row r="1008" ht="30.0" customHeight="1">
      <c r="A1008" s="645">
        <v>995.0</v>
      </c>
      <c r="B1008" s="646" t="str">
        <f>IF('基本情報入力シート'!C1033="","",'基本情報入力シート'!C1033)</f>
        <v/>
      </c>
      <c r="C1008" s="40"/>
      <c r="D1008" s="40"/>
      <c r="E1008" s="40"/>
      <c r="F1008" s="40"/>
      <c r="G1008" s="40"/>
      <c r="H1008" s="40"/>
      <c r="I1008" s="56"/>
      <c r="J1008" s="647" t="str">
        <f>IF('基本情報入力シート'!M1033="","",'基本情報入力シート'!M1033)</f>
        <v/>
      </c>
      <c r="K1008" s="647" t="str">
        <f>IF('基本情報入力シート'!R1033="","",'基本情報入力シート'!R1033)</f>
        <v/>
      </c>
      <c r="L1008" s="647" t="str">
        <f>IF('基本情報入力シート'!W1033="","",'基本情報入力シート'!W1033)</f>
        <v/>
      </c>
      <c r="M1008" s="647" t="str">
        <f>IF('基本情報入力シート'!X1033="","",'基本情報入力シート'!X1033)</f>
        <v/>
      </c>
      <c r="N1008" s="648" t="str">
        <f>IF('基本情報入力シート'!Y1033="","",'基本情報入力シート'!Y1033)</f>
        <v/>
      </c>
      <c r="O1008" s="649"/>
      <c r="P1008" s="650"/>
      <c r="Q1008" s="651"/>
      <c r="R1008" s="56"/>
      <c r="S1008" s="652" t="str">
        <f>IFERROR(ROUNDDOWN(Q1008*VLOOKUP(N1008,'【参考】数式用'!$AR$2:$AW$50,MATCH(P1008,'【参考】数式用'!$AT$4:$AW$4)+2,FALSE)*0.5, 0), "")</f>
        <v/>
      </c>
      <c r="T1008" s="653"/>
      <c r="U1008" s="654" t="str">
        <f>IFERROR(IF(AG1008&lt;&gt;"",Q1008*VLOOKUP(N1008,'【参考】数式用'!$AG$2:$AL$50,MATCH(P1008,'【参考】数式用'!$AI$4:$AL$4,0)+2,0), ""), "")</f>
        <v/>
      </c>
      <c r="V1008" s="655"/>
      <c r="W1008" s="656"/>
      <c r="X1008" s="41"/>
      <c r="Y1008" s="657"/>
      <c r="Z1008" s="658"/>
      <c r="AA1008" s="654" t="str">
        <f>IFERROR(IF(Y1008="ー", "", ROUNDDOWN(Z1008*VLOOKUP(N1008,'【参考】数式用'!$AR$2:$AW$50,MATCH(Y1008,'【参考】数式用'!$AT$4:$AW$4)+2,FALSE)*0.5, 0)), "")</f>
        <v/>
      </c>
      <c r="AB1008" s="659"/>
      <c r="AC1008" s="651" t="str">
        <f>IFERROR(IF(AG1008&lt;&gt;"",Z1008*VLOOKUP(N1008,'【参考】数式用'!$AG$2:$AL$50,MATCH(Y1008,'【参考】数式用'!$AI$4:$AL$4,0)+2,0), ""), "")</f>
        <v/>
      </c>
      <c r="AD1008" s="56"/>
      <c r="AE1008" s="660"/>
      <c r="AF1008" s="661"/>
      <c r="AG1008" s="618" t="str">
        <f>IFERROR(VLOOKUP(O1008, '【参考】数式用'!$AY$5:$AY$13, 1, FALSE), "")</f>
        <v/>
      </c>
      <c r="AH1008" s="619" t="str">
        <f>IFERROR(VLOOKUP(N1008, '【参考】数式用'!$BA$2:$BB$50, 2, FALSE), "")</f>
        <v/>
      </c>
      <c r="AI1008" s="620" t="str">
        <f t="shared" si="1"/>
        <v/>
      </c>
      <c r="AJ1008" s="621" t="str">
        <f t="shared" si="2"/>
        <v/>
      </c>
      <c r="AK1008" s="622"/>
      <c r="AL1008" s="622"/>
      <c r="AM1008" s="514"/>
      <c r="AN1008" s="514"/>
      <c r="AO1008" s="514"/>
      <c r="AP1008" s="514"/>
      <c r="AQ1008" s="514"/>
      <c r="AR1008" s="514"/>
      <c r="AS1008" s="514"/>
      <c r="AT1008" s="514"/>
      <c r="AU1008" s="2"/>
      <c r="AV1008" s="2"/>
      <c r="AW1008" s="2"/>
      <c r="AX1008" s="2"/>
      <c r="AY1008" s="2"/>
      <c r="AZ1008" s="2"/>
    </row>
    <row r="1009" ht="30.0" customHeight="1">
      <c r="A1009" s="645">
        <v>996.0</v>
      </c>
      <c r="B1009" s="646" t="str">
        <f>IF('基本情報入力シート'!C1034="","",'基本情報入力シート'!C1034)</f>
        <v/>
      </c>
      <c r="C1009" s="40"/>
      <c r="D1009" s="40"/>
      <c r="E1009" s="40"/>
      <c r="F1009" s="40"/>
      <c r="G1009" s="40"/>
      <c r="H1009" s="40"/>
      <c r="I1009" s="56"/>
      <c r="J1009" s="647" t="str">
        <f>IF('基本情報入力シート'!M1034="","",'基本情報入力シート'!M1034)</f>
        <v/>
      </c>
      <c r="K1009" s="647" t="str">
        <f>IF('基本情報入力シート'!R1034="","",'基本情報入力シート'!R1034)</f>
        <v/>
      </c>
      <c r="L1009" s="647" t="str">
        <f>IF('基本情報入力シート'!W1034="","",'基本情報入力シート'!W1034)</f>
        <v/>
      </c>
      <c r="M1009" s="647" t="str">
        <f>IF('基本情報入力シート'!X1034="","",'基本情報入力シート'!X1034)</f>
        <v/>
      </c>
      <c r="N1009" s="648" t="str">
        <f>IF('基本情報入力シート'!Y1034="","",'基本情報入力シート'!Y1034)</f>
        <v/>
      </c>
      <c r="O1009" s="649"/>
      <c r="P1009" s="650"/>
      <c r="Q1009" s="651"/>
      <c r="R1009" s="56"/>
      <c r="S1009" s="652" t="str">
        <f>IFERROR(ROUNDDOWN(Q1009*VLOOKUP(N1009,'【参考】数式用'!$AR$2:$AW$50,MATCH(P1009,'【参考】数式用'!$AT$4:$AW$4)+2,FALSE)*0.5, 0), "")</f>
        <v/>
      </c>
      <c r="T1009" s="653"/>
      <c r="U1009" s="654" t="str">
        <f>IFERROR(IF(AG1009&lt;&gt;"",Q1009*VLOOKUP(N1009,'【参考】数式用'!$AG$2:$AL$50,MATCH(P1009,'【参考】数式用'!$AI$4:$AL$4,0)+2,0), ""), "")</f>
        <v/>
      </c>
      <c r="V1009" s="655"/>
      <c r="W1009" s="656"/>
      <c r="X1009" s="41"/>
      <c r="Y1009" s="657"/>
      <c r="Z1009" s="658"/>
      <c r="AA1009" s="654" t="str">
        <f>IFERROR(IF(Y1009="ー", "", ROUNDDOWN(Z1009*VLOOKUP(N1009,'【参考】数式用'!$AR$2:$AW$50,MATCH(Y1009,'【参考】数式用'!$AT$4:$AW$4)+2,FALSE)*0.5, 0)), "")</f>
        <v/>
      </c>
      <c r="AB1009" s="659"/>
      <c r="AC1009" s="651" t="str">
        <f>IFERROR(IF(AG1009&lt;&gt;"",Z1009*VLOOKUP(N1009,'【参考】数式用'!$AG$2:$AL$50,MATCH(Y1009,'【参考】数式用'!$AI$4:$AL$4,0)+2,0), ""), "")</f>
        <v/>
      </c>
      <c r="AD1009" s="56"/>
      <c r="AE1009" s="660"/>
      <c r="AF1009" s="661"/>
      <c r="AG1009" s="618" t="str">
        <f>IFERROR(VLOOKUP(O1009, '【参考】数式用'!$AY$5:$AY$13, 1, FALSE), "")</f>
        <v/>
      </c>
      <c r="AH1009" s="619" t="str">
        <f>IFERROR(VLOOKUP(N1009, '【参考】数式用'!$BA$2:$BB$50, 2, FALSE), "")</f>
        <v/>
      </c>
      <c r="AI1009" s="620" t="str">
        <f t="shared" si="1"/>
        <v/>
      </c>
      <c r="AJ1009" s="621" t="str">
        <f t="shared" si="2"/>
        <v/>
      </c>
      <c r="AK1009" s="622"/>
      <c r="AL1009" s="622"/>
      <c r="AM1009" s="514"/>
      <c r="AN1009" s="514"/>
      <c r="AO1009" s="514"/>
      <c r="AP1009" s="514"/>
      <c r="AQ1009" s="514"/>
      <c r="AR1009" s="514"/>
      <c r="AS1009" s="514"/>
      <c r="AT1009" s="514"/>
      <c r="AU1009" s="2"/>
      <c r="AV1009" s="2"/>
      <c r="AW1009" s="2"/>
      <c r="AX1009" s="2"/>
      <c r="AY1009" s="2"/>
      <c r="AZ1009" s="2"/>
    </row>
    <row r="1010" ht="30.0" customHeight="1">
      <c r="A1010" s="645">
        <v>997.0</v>
      </c>
      <c r="B1010" s="646" t="str">
        <f>IF('基本情報入力シート'!C1035="","",'基本情報入力シート'!C1035)</f>
        <v/>
      </c>
      <c r="C1010" s="40"/>
      <c r="D1010" s="40"/>
      <c r="E1010" s="40"/>
      <c r="F1010" s="40"/>
      <c r="G1010" s="40"/>
      <c r="H1010" s="40"/>
      <c r="I1010" s="56"/>
      <c r="J1010" s="647" t="str">
        <f>IF('基本情報入力シート'!M1035="","",'基本情報入力シート'!M1035)</f>
        <v/>
      </c>
      <c r="K1010" s="647" t="str">
        <f>IF('基本情報入力シート'!R1035="","",'基本情報入力シート'!R1035)</f>
        <v/>
      </c>
      <c r="L1010" s="647" t="str">
        <f>IF('基本情報入力シート'!W1035="","",'基本情報入力シート'!W1035)</f>
        <v/>
      </c>
      <c r="M1010" s="647" t="str">
        <f>IF('基本情報入力シート'!X1035="","",'基本情報入力シート'!X1035)</f>
        <v/>
      </c>
      <c r="N1010" s="648" t="str">
        <f>IF('基本情報入力シート'!Y1035="","",'基本情報入力シート'!Y1035)</f>
        <v/>
      </c>
      <c r="O1010" s="649"/>
      <c r="P1010" s="650"/>
      <c r="Q1010" s="651"/>
      <c r="R1010" s="56"/>
      <c r="S1010" s="652" t="str">
        <f>IFERROR(ROUNDDOWN(Q1010*VLOOKUP(N1010,'【参考】数式用'!$AR$2:$AW$50,MATCH(P1010,'【参考】数式用'!$AT$4:$AW$4)+2,FALSE)*0.5, 0), "")</f>
        <v/>
      </c>
      <c r="T1010" s="653"/>
      <c r="U1010" s="654" t="str">
        <f>IFERROR(IF(AG1010&lt;&gt;"",Q1010*VLOOKUP(N1010,'【参考】数式用'!$AG$2:$AL$50,MATCH(P1010,'【参考】数式用'!$AI$4:$AL$4,0)+2,0), ""), "")</f>
        <v/>
      </c>
      <c r="V1010" s="655"/>
      <c r="W1010" s="656"/>
      <c r="X1010" s="41"/>
      <c r="Y1010" s="657"/>
      <c r="Z1010" s="658"/>
      <c r="AA1010" s="654" t="str">
        <f>IFERROR(IF(Y1010="ー", "", ROUNDDOWN(Z1010*VLOOKUP(N1010,'【参考】数式用'!$AR$2:$AW$50,MATCH(Y1010,'【参考】数式用'!$AT$4:$AW$4)+2,FALSE)*0.5, 0)), "")</f>
        <v/>
      </c>
      <c r="AB1010" s="659"/>
      <c r="AC1010" s="651" t="str">
        <f>IFERROR(IF(AG1010&lt;&gt;"",Z1010*VLOOKUP(N1010,'【参考】数式用'!$AG$2:$AL$50,MATCH(Y1010,'【参考】数式用'!$AI$4:$AL$4,0)+2,0), ""), "")</f>
        <v/>
      </c>
      <c r="AD1010" s="56"/>
      <c r="AE1010" s="660"/>
      <c r="AF1010" s="661"/>
      <c r="AG1010" s="618" t="str">
        <f>IFERROR(VLOOKUP(O1010, '【参考】数式用'!$AY$5:$AY$13, 1, FALSE), "")</f>
        <v/>
      </c>
      <c r="AH1010" s="619" t="str">
        <f>IFERROR(VLOOKUP(N1010, '【参考】数式用'!$BA$2:$BB$50, 2, FALSE), "")</f>
        <v/>
      </c>
      <c r="AI1010" s="620" t="str">
        <f t="shared" si="1"/>
        <v/>
      </c>
      <c r="AJ1010" s="621" t="str">
        <f t="shared" si="2"/>
        <v/>
      </c>
      <c r="AK1010" s="622"/>
      <c r="AL1010" s="622"/>
      <c r="AM1010" s="514"/>
      <c r="AN1010" s="514"/>
      <c r="AO1010" s="514"/>
      <c r="AP1010" s="514"/>
      <c r="AQ1010" s="514"/>
      <c r="AR1010" s="514"/>
      <c r="AS1010" s="514"/>
      <c r="AT1010" s="514"/>
      <c r="AU1010" s="2"/>
      <c r="AV1010" s="2"/>
      <c r="AW1010" s="2"/>
      <c r="AX1010" s="2"/>
      <c r="AY1010" s="2"/>
      <c r="AZ1010" s="2"/>
    </row>
    <row r="1011" ht="30.0" customHeight="1">
      <c r="A1011" s="645">
        <v>998.0</v>
      </c>
      <c r="B1011" s="646" t="str">
        <f>IF('基本情報入力シート'!C1036="","",'基本情報入力シート'!C1036)</f>
        <v/>
      </c>
      <c r="C1011" s="40"/>
      <c r="D1011" s="40"/>
      <c r="E1011" s="40"/>
      <c r="F1011" s="40"/>
      <c r="G1011" s="40"/>
      <c r="H1011" s="40"/>
      <c r="I1011" s="56"/>
      <c r="J1011" s="647" t="str">
        <f>IF('基本情報入力シート'!M1036="","",'基本情報入力シート'!M1036)</f>
        <v/>
      </c>
      <c r="K1011" s="647" t="str">
        <f>IF('基本情報入力シート'!R1036="","",'基本情報入力シート'!R1036)</f>
        <v/>
      </c>
      <c r="L1011" s="647" t="str">
        <f>IF('基本情報入力シート'!W1036="","",'基本情報入力シート'!W1036)</f>
        <v/>
      </c>
      <c r="M1011" s="647" t="str">
        <f>IF('基本情報入力シート'!X1036="","",'基本情報入力シート'!X1036)</f>
        <v/>
      </c>
      <c r="N1011" s="648" t="str">
        <f>IF('基本情報入力シート'!Y1036="","",'基本情報入力シート'!Y1036)</f>
        <v/>
      </c>
      <c r="O1011" s="649"/>
      <c r="P1011" s="650"/>
      <c r="Q1011" s="651"/>
      <c r="R1011" s="56"/>
      <c r="S1011" s="652" t="str">
        <f>IFERROR(ROUNDDOWN(Q1011*VLOOKUP(N1011,'【参考】数式用'!$AR$2:$AW$50,MATCH(P1011,'【参考】数式用'!$AT$4:$AW$4)+2,FALSE)*0.5, 0), "")</f>
        <v/>
      </c>
      <c r="T1011" s="653"/>
      <c r="U1011" s="654" t="str">
        <f>IFERROR(IF(AG1011&lt;&gt;"",Q1011*VLOOKUP(N1011,'【参考】数式用'!$AG$2:$AL$50,MATCH(P1011,'【参考】数式用'!$AI$4:$AL$4,0)+2,0), ""), "")</f>
        <v/>
      </c>
      <c r="V1011" s="655"/>
      <c r="W1011" s="656"/>
      <c r="X1011" s="41"/>
      <c r="Y1011" s="657"/>
      <c r="Z1011" s="658"/>
      <c r="AA1011" s="654" t="str">
        <f>IFERROR(IF(Y1011="ー", "", ROUNDDOWN(Z1011*VLOOKUP(N1011,'【参考】数式用'!$AR$2:$AW$50,MATCH(Y1011,'【参考】数式用'!$AT$4:$AW$4)+2,FALSE)*0.5, 0)), "")</f>
        <v/>
      </c>
      <c r="AB1011" s="659"/>
      <c r="AC1011" s="651" t="str">
        <f>IFERROR(IF(AG1011&lt;&gt;"",Z1011*VLOOKUP(N1011,'【参考】数式用'!$AG$2:$AL$50,MATCH(Y1011,'【参考】数式用'!$AI$4:$AL$4,0)+2,0), ""), "")</f>
        <v/>
      </c>
      <c r="AD1011" s="56"/>
      <c r="AE1011" s="660"/>
      <c r="AF1011" s="661"/>
      <c r="AG1011" s="618" t="str">
        <f>IFERROR(VLOOKUP(O1011, '【参考】数式用'!$AY$5:$AY$13, 1, FALSE), "")</f>
        <v/>
      </c>
      <c r="AH1011" s="619" t="str">
        <f>IFERROR(VLOOKUP(N1011, '【参考】数式用'!$BA$2:$BB$50, 2, FALSE), "")</f>
        <v/>
      </c>
      <c r="AI1011" s="620" t="str">
        <f t="shared" si="1"/>
        <v/>
      </c>
      <c r="AJ1011" s="621" t="str">
        <f t="shared" si="2"/>
        <v/>
      </c>
      <c r="AK1011" s="622"/>
      <c r="AL1011" s="622"/>
      <c r="AM1011" s="514"/>
      <c r="AN1011" s="514"/>
      <c r="AO1011" s="514"/>
      <c r="AP1011" s="514"/>
      <c r="AQ1011" s="514"/>
      <c r="AR1011" s="514"/>
      <c r="AS1011" s="514"/>
      <c r="AT1011" s="514"/>
      <c r="AU1011" s="2"/>
      <c r="AV1011" s="2"/>
      <c r="AW1011" s="2"/>
      <c r="AX1011" s="2"/>
      <c r="AY1011" s="2"/>
      <c r="AZ1011" s="2"/>
    </row>
    <row r="1012" ht="30.0" customHeight="1">
      <c r="A1012" s="645">
        <v>999.0</v>
      </c>
      <c r="B1012" s="646" t="str">
        <f>IF('基本情報入力シート'!C1037="","",'基本情報入力シート'!C1037)</f>
        <v/>
      </c>
      <c r="C1012" s="40"/>
      <c r="D1012" s="40"/>
      <c r="E1012" s="40"/>
      <c r="F1012" s="40"/>
      <c r="G1012" s="40"/>
      <c r="H1012" s="40"/>
      <c r="I1012" s="56"/>
      <c r="J1012" s="647" t="str">
        <f>IF('基本情報入力シート'!M1037="","",'基本情報入力シート'!M1037)</f>
        <v/>
      </c>
      <c r="K1012" s="647" t="str">
        <f>IF('基本情報入力シート'!R1037="","",'基本情報入力シート'!R1037)</f>
        <v/>
      </c>
      <c r="L1012" s="647" t="str">
        <f>IF('基本情報入力シート'!W1037="","",'基本情報入力シート'!W1037)</f>
        <v/>
      </c>
      <c r="M1012" s="647" t="str">
        <f>IF('基本情報入力シート'!X1037="","",'基本情報入力シート'!X1037)</f>
        <v/>
      </c>
      <c r="N1012" s="648" t="str">
        <f>IF('基本情報入力シート'!Y1037="","",'基本情報入力シート'!Y1037)</f>
        <v/>
      </c>
      <c r="O1012" s="649"/>
      <c r="P1012" s="650"/>
      <c r="Q1012" s="651"/>
      <c r="R1012" s="56"/>
      <c r="S1012" s="652" t="str">
        <f>IFERROR(ROUNDDOWN(Q1012*VLOOKUP(N1012,'【参考】数式用'!$AR$2:$AW$50,MATCH(P1012,'【参考】数式用'!$AT$4:$AW$4)+2,FALSE)*0.5, 0), "")</f>
        <v/>
      </c>
      <c r="T1012" s="653"/>
      <c r="U1012" s="654" t="str">
        <f>IFERROR(IF(AG1012&lt;&gt;"",Q1012*VLOOKUP(N1012,'【参考】数式用'!$AG$2:$AL$50,MATCH(P1012,'【参考】数式用'!$AI$4:$AL$4,0)+2,0), ""), "")</f>
        <v/>
      </c>
      <c r="V1012" s="655"/>
      <c r="W1012" s="656"/>
      <c r="X1012" s="41"/>
      <c r="Y1012" s="657"/>
      <c r="Z1012" s="658"/>
      <c r="AA1012" s="654" t="str">
        <f>IFERROR(IF(Y1012="ー", "", ROUNDDOWN(Z1012*VLOOKUP(N1012,'【参考】数式用'!$AR$2:$AW$50,MATCH(Y1012,'【参考】数式用'!$AT$4:$AW$4)+2,FALSE)*0.5, 0)), "")</f>
        <v/>
      </c>
      <c r="AB1012" s="659"/>
      <c r="AC1012" s="651" t="str">
        <f>IFERROR(IF(AG1012&lt;&gt;"",Z1012*VLOOKUP(N1012,'【参考】数式用'!$AG$2:$AL$50,MATCH(Y1012,'【参考】数式用'!$AI$4:$AL$4,0)+2,0), ""), "")</f>
        <v/>
      </c>
      <c r="AD1012" s="56"/>
      <c r="AE1012" s="660"/>
      <c r="AF1012" s="661"/>
      <c r="AG1012" s="618" t="str">
        <f>IFERROR(VLOOKUP(O1012, '【参考】数式用'!$AY$5:$AY$13, 1, FALSE), "")</f>
        <v/>
      </c>
      <c r="AH1012" s="619" t="str">
        <f>IFERROR(VLOOKUP(N1012, '【参考】数式用'!$BA$2:$BB$50, 2, FALSE), "")</f>
        <v/>
      </c>
      <c r="AI1012" s="620" t="str">
        <f t="shared" si="1"/>
        <v/>
      </c>
      <c r="AJ1012" s="621" t="str">
        <f t="shared" si="2"/>
        <v/>
      </c>
      <c r="AK1012" s="622"/>
      <c r="AL1012" s="622"/>
      <c r="AM1012" s="514"/>
      <c r="AN1012" s="514"/>
      <c r="AO1012" s="514"/>
      <c r="AP1012" s="514"/>
      <c r="AQ1012" s="514"/>
      <c r="AR1012" s="514"/>
      <c r="AS1012" s="514"/>
      <c r="AT1012" s="514"/>
      <c r="AU1012" s="2"/>
      <c r="AV1012" s="2"/>
      <c r="AW1012" s="2"/>
      <c r="AX1012" s="2"/>
      <c r="AY1012" s="2"/>
      <c r="AZ1012" s="2"/>
    </row>
    <row r="1013" ht="30.0" customHeight="1">
      <c r="A1013" s="645">
        <v>1000.0</v>
      </c>
      <c r="B1013" s="646" t="str">
        <f>IF('基本情報入力シート'!C1038="","",'基本情報入力シート'!C1038)</f>
        <v/>
      </c>
      <c r="C1013" s="40"/>
      <c r="D1013" s="40"/>
      <c r="E1013" s="40"/>
      <c r="F1013" s="40"/>
      <c r="G1013" s="40"/>
      <c r="H1013" s="40"/>
      <c r="I1013" s="56"/>
      <c r="J1013" s="647" t="str">
        <f>IF('基本情報入力シート'!M1038="","",'基本情報入力シート'!M1038)</f>
        <v/>
      </c>
      <c r="K1013" s="647" t="str">
        <f>IF('基本情報入力シート'!R1038="","",'基本情報入力シート'!R1038)</f>
        <v/>
      </c>
      <c r="L1013" s="647" t="str">
        <f>IF('基本情報入力シート'!W1038="","",'基本情報入力シート'!W1038)</f>
        <v/>
      </c>
      <c r="M1013" s="647" t="str">
        <f>IF('基本情報入力シート'!X1038="","",'基本情報入力シート'!X1038)</f>
        <v/>
      </c>
      <c r="N1013" s="648" t="str">
        <f>IF('基本情報入力シート'!Y1038="","",'基本情報入力シート'!Y1038)</f>
        <v/>
      </c>
      <c r="O1013" s="649"/>
      <c r="P1013" s="650"/>
      <c r="Q1013" s="651"/>
      <c r="R1013" s="56"/>
      <c r="S1013" s="652" t="str">
        <f>IFERROR(ROUNDDOWN(Q1013*VLOOKUP(N1013,'【参考】数式用'!$AR$2:$AW$50,MATCH(P1013,'【参考】数式用'!$AT$4:$AW$4)+2,FALSE)*0.5, 0), "")</f>
        <v/>
      </c>
      <c r="T1013" s="653"/>
      <c r="U1013" s="654" t="str">
        <f>IFERROR(IF(AG1013&lt;&gt;"",Q1013*VLOOKUP(N1013,'【参考】数式用'!$AG$2:$AL$50,MATCH(P1013,'【参考】数式用'!$AI$4:$AL$4,0)+2,0), ""), "")</f>
        <v/>
      </c>
      <c r="V1013" s="655"/>
      <c r="W1013" s="656"/>
      <c r="X1013" s="41"/>
      <c r="Y1013" s="657"/>
      <c r="Z1013" s="658"/>
      <c r="AA1013" s="654" t="str">
        <f>IFERROR(IF(Y1013="ー", "", ROUNDDOWN(Z1013*VLOOKUP(N1013,'【参考】数式用'!$AR$2:$AW$50,MATCH(Y1013,'【参考】数式用'!$AT$4:$AW$4)+2,FALSE)*0.5, 0)), "")</f>
        <v/>
      </c>
      <c r="AB1013" s="659"/>
      <c r="AC1013" s="651" t="str">
        <f>IFERROR(IF(AG1013&lt;&gt;"",Z1013*VLOOKUP(N1013,'【参考】数式用'!$AG$2:$AL$50,MATCH(Y1013,'【参考】数式用'!$AI$4:$AL$4,0)+2,0), ""), "")</f>
        <v/>
      </c>
      <c r="AD1013" s="56"/>
      <c r="AE1013" s="660"/>
      <c r="AF1013" s="661"/>
      <c r="AG1013" s="618" t="str">
        <f>IFERROR(VLOOKUP(O1013, '【参考】数式用'!$AY$5:$AY$13, 1, FALSE), "")</f>
        <v/>
      </c>
      <c r="AH1013" s="619" t="str">
        <f>IFERROR(VLOOKUP(N1013, '【参考】数式用'!$BA$2:$BB$50, 2, FALSE), "")</f>
        <v/>
      </c>
      <c r="AI1013" s="620" t="str">
        <f t="shared" si="1"/>
        <v/>
      </c>
      <c r="AJ1013" s="621" t="str">
        <f t="shared" si="2"/>
        <v/>
      </c>
      <c r="AK1013" s="622"/>
      <c r="AL1013" s="622"/>
      <c r="AM1013" s="514"/>
      <c r="AN1013" s="514"/>
      <c r="AO1013" s="514"/>
      <c r="AP1013" s="514"/>
      <c r="AQ1013" s="514"/>
      <c r="AR1013" s="514"/>
      <c r="AS1013" s="514"/>
      <c r="AT1013" s="514"/>
      <c r="AU1013" s="2"/>
      <c r="AV1013" s="2"/>
      <c r="AW1013" s="2"/>
      <c r="AX1013" s="2"/>
      <c r="AY1013" s="2"/>
      <c r="AZ1013" s="2"/>
    </row>
    <row r="1014" ht="30.0" customHeight="1">
      <c r="A1014" s="645">
        <v>1001.0</v>
      </c>
      <c r="B1014" s="646" t="str">
        <f>IF('基本情報入力シート'!C1039="","",'基本情報入力シート'!C1039)</f>
        <v/>
      </c>
      <c r="C1014" s="40"/>
      <c r="D1014" s="40"/>
      <c r="E1014" s="40"/>
      <c r="F1014" s="40"/>
      <c r="G1014" s="40"/>
      <c r="H1014" s="40"/>
      <c r="I1014" s="56"/>
      <c r="J1014" s="647" t="str">
        <f>IF('基本情報入力シート'!M1039="","",'基本情報入力シート'!M1039)</f>
        <v/>
      </c>
      <c r="K1014" s="647" t="str">
        <f>IF('基本情報入力シート'!R1039="","",'基本情報入力シート'!R1039)</f>
        <v/>
      </c>
      <c r="L1014" s="647" t="str">
        <f>IF('基本情報入力シート'!W1039="","",'基本情報入力シート'!W1039)</f>
        <v/>
      </c>
      <c r="M1014" s="647" t="str">
        <f>IF('基本情報入力シート'!X1039="","",'基本情報入力シート'!X1039)</f>
        <v/>
      </c>
      <c r="N1014" s="648" t="str">
        <f>IF('基本情報入力シート'!Y1039="","",'基本情報入力シート'!Y1039)</f>
        <v/>
      </c>
      <c r="O1014" s="649"/>
      <c r="P1014" s="650"/>
      <c r="Q1014" s="651"/>
      <c r="R1014" s="56"/>
      <c r="S1014" s="652" t="str">
        <f>IFERROR(ROUNDDOWN(Q1014*VLOOKUP(N1014,'【参考】数式用'!$AR$2:$AW$50,MATCH(P1014,'【参考】数式用'!$AT$4:$AW$4)+2,FALSE)*0.5, 0), "")</f>
        <v/>
      </c>
      <c r="T1014" s="653"/>
      <c r="U1014" s="654" t="str">
        <f>IFERROR(IF(AG1014&lt;&gt;"",Q1014*VLOOKUP(N1014,'【参考】数式用'!$AG$2:$AL$50,MATCH(P1014,'【参考】数式用'!$AI$4:$AL$4,0)+2,0), ""), "")</f>
        <v/>
      </c>
      <c r="V1014" s="655"/>
      <c r="W1014" s="656"/>
      <c r="X1014" s="41"/>
      <c r="Y1014" s="657"/>
      <c r="Z1014" s="658"/>
      <c r="AA1014" s="654" t="str">
        <f>IFERROR(IF(Y1014="ー", "", ROUNDDOWN(Z1014*VLOOKUP(N1014,'【参考】数式用'!$AR$2:$AW$50,MATCH(Y1014,'【参考】数式用'!$AT$4:$AW$4)+2,FALSE)*0.5, 0)), "")</f>
        <v/>
      </c>
      <c r="AB1014" s="659"/>
      <c r="AC1014" s="651" t="str">
        <f>IFERROR(IF(AG1014&lt;&gt;"",Z1014*VLOOKUP(N1014,'【参考】数式用'!$AG$2:$AL$50,MATCH(Y1014,'【参考】数式用'!$AI$4:$AL$4,0)+2,0), ""), "")</f>
        <v/>
      </c>
      <c r="AD1014" s="56"/>
      <c r="AE1014" s="660"/>
      <c r="AF1014" s="661"/>
      <c r="AG1014" s="618" t="str">
        <f>IFERROR(VLOOKUP(O1014, '【参考】数式用'!$AY$5:$AY$13, 1, FALSE), "")</f>
        <v/>
      </c>
      <c r="AH1014" s="619" t="str">
        <f>IFERROR(VLOOKUP(N1014, '【参考】数式用'!$BA$2:$BB$50, 2, FALSE), "")</f>
        <v/>
      </c>
      <c r="AI1014" s="620" t="str">
        <f t="shared" si="1"/>
        <v/>
      </c>
      <c r="AJ1014" s="621" t="str">
        <f t="shared" si="2"/>
        <v/>
      </c>
      <c r="AK1014" s="622"/>
      <c r="AL1014" s="622"/>
      <c r="AM1014" s="514"/>
      <c r="AN1014" s="514"/>
      <c r="AO1014" s="514"/>
      <c r="AP1014" s="514"/>
      <c r="AQ1014" s="514"/>
      <c r="AR1014" s="514"/>
      <c r="AS1014" s="514"/>
      <c r="AT1014" s="514"/>
      <c r="AU1014" s="2"/>
      <c r="AV1014" s="2"/>
      <c r="AW1014" s="2"/>
      <c r="AX1014" s="2"/>
      <c r="AY1014" s="2"/>
      <c r="AZ1014" s="2"/>
    </row>
    <row r="1015" ht="30.0" customHeight="1">
      <c r="A1015" s="645">
        <v>1002.0</v>
      </c>
      <c r="B1015" s="646" t="str">
        <f>IF('基本情報入力シート'!C1040="","",'基本情報入力シート'!C1040)</f>
        <v/>
      </c>
      <c r="C1015" s="40"/>
      <c r="D1015" s="40"/>
      <c r="E1015" s="40"/>
      <c r="F1015" s="40"/>
      <c r="G1015" s="40"/>
      <c r="H1015" s="40"/>
      <c r="I1015" s="56"/>
      <c r="J1015" s="647" t="str">
        <f>IF('基本情報入力シート'!M1040="","",'基本情報入力シート'!M1040)</f>
        <v/>
      </c>
      <c r="K1015" s="647" t="str">
        <f>IF('基本情報入力シート'!R1040="","",'基本情報入力シート'!R1040)</f>
        <v/>
      </c>
      <c r="L1015" s="647" t="str">
        <f>IF('基本情報入力シート'!W1040="","",'基本情報入力シート'!W1040)</f>
        <v/>
      </c>
      <c r="M1015" s="647" t="str">
        <f>IF('基本情報入力シート'!X1040="","",'基本情報入力シート'!X1040)</f>
        <v/>
      </c>
      <c r="N1015" s="648" t="str">
        <f>IF('基本情報入力シート'!Y1040="","",'基本情報入力シート'!Y1040)</f>
        <v/>
      </c>
      <c r="O1015" s="649"/>
      <c r="P1015" s="650"/>
      <c r="Q1015" s="651"/>
      <c r="R1015" s="56"/>
      <c r="S1015" s="652" t="str">
        <f>IFERROR(ROUNDDOWN(Q1015*VLOOKUP(N1015,'【参考】数式用'!$AR$2:$AW$50,MATCH(P1015,'【参考】数式用'!$AT$4:$AW$4)+2,FALSE)*0.5, 0), "")</f>
        <v/>
      </c>
      <c r="T1015" s="653"/>
      <c r="U1015" s="654" t="str">
        <f>IFERROR(IF(AG1015&lt;&gt;"",Q1015*VLOOKUP(N1015,'【参考】数式用'!$AG$2:$AL$50,MATCH(P1015,'【参考】数式用'!$AI$4:$AL$4,0)+2,0), ""), "")</f>
        <v/>
      </c>
      <c r="V1015" s="655"/>
      <c r="W1015" s="656"/>
      <c r="X1015" s="41"/>
      <c r="Y1015" s="657"/>
      <c r="Z1015" s="658"/>
      <c r="AA1015" s="654" t="str">
        <f>IFERROR(IF(Y1015="ー", "", ROUNDDOWN(Z1015*VLOOKUP(N1015,'【参考】数式用'!$AR$2:$AW$50,MATCH(Y1015,'【参考】数式用'!$AT$4:$AW$4)+2,FALSE)*0.5, 0)), "")</f>
        <v/>
      </c>
      <c r="AB1015" s="659"/>
      <c r="AC1015" s="651" t="str">
        <f>IFERROR(IF(AG1015&lt;&gt;"",Z1015*VLOOKUP(N1015,'【参考】数式用'!$AG$2:$AL$50,MATCH(Y1015,'【参考】数式用'!$AI$4:$AL$4,0)+2,0), ""), "")</f>
        <v/>
      </c>
      <c r="AD1015" s="56"/>
      <c r="AE1015" s="660"/>
      <c r="AF1015" s="661"/>
      <c r="AG1015" s="618" t="str">
        <f>IFERROR(VLOOKUP(O1015, '【参考】数式用'!$AY$5:$AY$13, 1, FALSE), "")</f>
        <v/>
      </c>
      <c r="AH1015" s="619" t="str">
        <f>IFERROR(VLOOKUP(N1015, '【参考】数式用'!$BA$2:$BB$50, 2, FALSE), "")</f>
        <v/>
      </c>
      <c r="AI1015" s="620" t="str">
        <f t="shared" si="1"/>
        <v/>
      </c>
      <c r="AJ1015" s="621" t="str">
        <f t="shared" si="2"/>
        <v/>
      </c>
      <c r="AK1015" s="622"/>
      <c r="AL1015" s="622"/>
      <c r="AM1015" s="514"/>
      <c r="AN1015" s="514"/>
      <c r="AO1015" s="514"/>
      <c r="AP1015" s="514"/>
      <c r="AQ1015" s="514"/>
      <c r="AR1015" s="514"/>
      <c r="AS1015" s="514"/>
      <c r="AT1015" s="514"/>
      <c r="AU1015" s="2"/>
      <c r="AV1015" s="2"/>
      <c r="AW1015" s="2"/>
      <c r="AX1015" s="2"/>
      <c r="AY1015" s="2"/>
      <c r="AZ1015" s="2"/>
    </row>
    <row r="1016" ht="30.0" customHeight="1">
      <c r="A1016" s="645">
        <v>1003.0</v>
      </c>
      <c r="B1016" s="646" t="str">
        <f>IF('基本情報入力シート'!C1041="","",'基本情報入力シート'!C1041)</f>
        <v/>
      </c>
      <c r="C1016" s="40"/>
      <c r="D1016" s="40"/>
      <c r="E1016" s="40"/>
      <c r="F1016" s="40"/>
      <c r="G1016" s="40"/>
      <c r="H1016" s="40"/>
      <c r="I1016" s="56"/>
      <c r="J1016" s="647" t="str">
        <f>IF('基本情報入力シート'!M1041="","",'基本情報入力シート'!M1041)</f>
        <v/>
      </c>
      <c r="K1016" s="647" t="str">
        <f>IF('基本情報入力シート'!R1041="","",'基本情報入力シート'!R1041)</f>
        <v/>
      </c>
      <c r="L1016" s="647" t="str">
        <f>IF('基本情報入力シート'!W1041="","",'基本情報入力シート'!W1041)</f>
        <v/>
      </c>
      <c r="M1016" s="647" t="str">
        <f>IF('基本情報入力シート'!X1041="","",'基本情報入力シート'!X1041)</f>
        <v/>
      </c>
      <c r="N1016" s="648" t="str">
        <f>IF('基本情報入力シート'!Y1041="","",'基本情報入力シート'!Y1041)</f>
        <v/>
      </c>
      <c r="O1016" s="649"/>
      <c r="P1016" s="650"/>
      <c r="Q1016" s="651"/>
      <c r="R1016" s="56"/>
      <c r="S1016" s="652" t="str">
        <f>IFERROR(ROUNDDOWN(Q1016*VLOOKUP(N1016,'【参考】数式用'!$AR$2:$AW$50,MATCH(P1016,'【参考】数式用'!$AT$4:$AW$4)+2,FALSE)*0.5, 0), "")</f>
        <v/>
      </c>
      <c r="T1016" s="653"/>
      <c r="U1016" s="654" t="str">
        <f>IFERROR(IF(AG1016&lt;&gt;"",Q1016*VLOOKUP(N1016,'【参考】数式用'!$AG$2:$AL$50,MATCH(P1016,'【参考】数式用'!$AI$4:$AL$4,0)+2,0), ""), "")</f>
        <v/>
      </c>
      <c r="V1016" s="655"/>
      <c r="W1016" s="656"/>
      <c r="X1016" s="41"/>
      <c r="Y1016" s="657"/>
      <c r="Z1016" s="658"/>
      <c r="AA1016" s="654" t="str">
        <f>IFERROR(IF(Y1016="ー", "", ROUNDDOWN(Z1016*VLOOKUP(N1016,'【参考】数式用'!$AR$2:$AW$50,MATCH(Y1016,'【参考】数式用'!$AT$4:$AW$4)+2,FALSE)*0.5, 0)), "")</f>
        <v/>
      </c>
      <c r="AB1016" s="659"/>
      <c r="AC1016" s="651" t="str">
        <f>IFERROR(IF(AG1016&lt;&gt;"",Z1016*VLOOKUP(N1016,'【参考】数式用'!$AG$2:$AL$50,MATCH(Y1016,'【参考】数式用'!$AI$4:$AL$4,0)+2,0), ""), "")</f>
        <v/>
      </c>
      <c r="AD1016" s="56"/>
      <c r="AE1016" s="660"/>
      <c r="AF1016" s="661"/>
      <c r="AG1016" s="618" t="str">
        <f>IFERROR(VLOOKUP(O1016, '【参考】数式用'!$AY$5:$AY$13, 1, FALSE), "")</f>
        <v/>
      </c>
      <c r="AH1016" s="619" t="str">
        <f>IFERROR(VLOOKUP(N1016, '【参考】数式用'!$BA$2:$BB$50, 2, FALSE), "")</f>
        <v/>
      </c>
      <c r="AI1016" s="620" t="str">
        <f t="shared" si="1"/>
        <v/>
      </c>
      <c r="AJ1016" s="621" t="str">
        <f t="shared" si="2"/>
        <v/>
      </c>
      <c r="AK1016" s="622"/>
      <c r="AL1016" s="622"/>
      <c r="AM1016" s="514"/>
      <c r="AN1016" s="514"/>
      <c r="AO1016" s="514"/>
      <c r="AP1016" s="514"/>
      <c r="AQ1016" s="514"/>
      <c r="AR1016" s="514"/>
      <c r="AS1016" s="514"/>
      <c r="AT1016" s="514"/>
      <c r="AU1016" s="2"/>
      <c r="AV1016" s="2"/>
      <c r="AW1016" s="2"/>
      <c r="AX1016" s="2"/>
      <c r="AY1016" s="2"/>
      <c r="AZ1016" s="2"/>
    </row>
    <row r="1017" ht="30.0" customHeight="1">
      <c r="A1017" s="645">
        <v>1004.0</v>
      </c>
      <c r="B1017" s="646" t="str">
        <f>IF('基本情報入力シート'!C1042="","",'基本情報入力シート'!C1042)</f>
        <v/>
      </c>
      <c r="C1017" s="40"/>
      <c r="D1017" s="40"/>
      <c r="E1017" s="40"/>
      <c r="F1017" s="40"/>
      <c r="G1017" s="40"/>
      <c r="H1017" s="40"/>
      <c r="I1017" s="56"/>
      <c r="J1017" s="647" t="str">
        <f>IF('基本情報入力シート'!M1042="","",'基本情報入力シート'!M1042)</f>
        <v/>
      </c>
      <c r="K1017" s="647" t="str">
        <f>IF('基本情報入力シート'!R1042="","",'基本情報入力シート'!R1042)</f>
        <v/>
      </c>
      <c r="L1017" s="647" t="str">
        <f>IF('基本情報入力シート'!W1042="","",'基本情報入力シート'!W1042)</f>
        <v/>
      </c>
      <c r="M1017" s="647" t="str">
        <f>IF('基本情報入力シート'!X1042="","",'基本情報入力シート'!X1042)</f>
        <v/>
      </c>
      <c r="N1017" s="648" t="str">
        <f>IF('基本情報入力シート'!Y1042="","",'基本情報入力シート'!Y1042)</f>
        <v/>
      </c>
      <c r="O1017" s="649"/>
      <c r="P1017" s="650"/>
      <c r="Q1017" s="651"/>
      <c r="R1017" s="56"/>
      <c r="S1017" s="652" t="str">
        <f>IFERROR(ROUNDDOWN(Q1017*VLOOKUP(N1017,'【参考】数式用'!$AR$2:$AW$50,MATCH(P1017,'【参考】数式用'!$AT$4:$AW$4)+2,FALSE)*0.5, 0), "")</f>
        <v/>
      </c>
      <c r="T1017" s="653"/>
      <c r="U1017" s="654" t="str">
        <f>IFERROR(IF(AG1017&lt;&gt;"",Q1017*VLOOKUP(N1017,'【参考】数式用'!$AG$2:$AL$50,MATCH(P1017,'【参考】数式用'!$AI$4:$AL$4,0)+2,0), ""), "")</f>
        <v/>
      </c>
      <c r="V1017" s="655"/>
      <c r="W1017" s="656"/>
      <c r="X1017" s="41"/>
      <c r="Y1017" s="657"/>
      <c r="Z1017" s="658"/>
      <c r="AA1017" s="654" t="str">
        <f>IFERROR(IF(Y1017="ー", "", ROUNDDOWN(Z1017*VLOOKUP(N1017,'【参考】数式用'!$AR$2:$AW$50,MATCH(Y1017,'【参考】数式用'!$AT$4:$AW$4)+2,FALSE)*0.5, 0)), "")</f>
        <v/>
      </c>
      <c r="AB1017" s="659"/>
      <c r="AC1017" s="651" t="str">
        <f>IFERROR(IF(AG1017&lt;&gt;"",Z1017*VLOOKUP(N1017,'【参考】数式用'!$AG$2:$AL$50,MATCH(Y1017,'【参考】数式用'!$AI$4:$AL$4,0)+2,0), ""), "")</f>
        <v/>
      </c>
      <c r="AD1017" s="56"/>
      <c r="AE1017" s="660"/>
      <c r="AF1017" s="661"/>
      <c r="AG1017" s="618" t="str">
        <f>IFERROR(VLOOKUP(O1017, '【参考】数式用'!$AY$5:$AY$13, 1, FALSE), "")</f>
        <v/>
      </c>
      <c r="AH1017" s="619" t="str">
        <f>IFERROR(VLOOKUP(N1017, '【参考】数式用'!$BA$2:$BB$50, 2, FALSE), "")</f>
        <v/>
      </c>
      <c r="AI1017" s="620" t="str">
        <f t="shared" si="1"/>
        <v/>
      </c>
      <c r="AJ1017" s="621" t="str">
        <f t="shared" si="2"/>
        <v/>
      </c>
      <c r="AK1017" s="622"/>
      <c r="AL1017" s="622"/>
      <c r="AM1017" s="514"/>
      <c r="AN1017" s="514"/>
      <c r="AO1017" s="514"/>
      <c r="AP1017" s="514"/>
      <c r="AQ1017" s="514"/>
      <c r="AR1017" s="514"/>
      <c r="AS1017" s="514"/>
      <c r="AT1017" s="514"/>
      <c r="AU1017" s="2"/>
      <c r="AV1017" s="2"/>
      <c r="AW1017" s="2"/>
      <c r="AX1017" s="2"/>
      <c r="AY1017" s="2"/>
      <c r="AZ1017" s="2"/>
    </row>
    <row r="1018" ht="30.0" customHeight="1">
      <c r="A1018" s="645">
        <v>1005.0</v>
      </c>
      <c r="B1018" s="646" t="str">
        <f>IF('基本情報入力シート'!C1043="","",'基本情報入力シート'!C1043)</f>
        <v/>
      </c>
      <c r="C1018" s="40"/>
      <c r="D1018" s="40"/>
      <c r="E1018" s="40"/>
      <c r="F1018" s="40"/>
      <c r="G1018" s="40"/>
      <c r="H1018" s="40"/>
      <c r="I1018" s="56"/>
      <c r="J1018" s="647" t="str">
        <f>IF('基本情報入力シート'!M1043="","",'基本情報入力シート'!M1043)</f>
        <v/>
      </c>
      <c r="K1018" s="647" t="str">
        <f>IF('基本情報入力シート'!R1043="","",'基本情報入力シート'!R1043)</f>
        <v/>
      </c>
      <c r="L1018" s="647" t="str">
        <f>IF('基本情報入力シート'!W1043="","",'基本情報入力シート'!W1043)</f>
        <v/>
      </c>
      <c r="M1018" s="647" t="str">
        <f>IF('基本情報入力シート'!X1043="","",'基本情報入力シート'!X1043)</f>
        <v/>
      </c>
      <c r="N1018" s="648" t="str">
        <f>IF('基本情報入力シート'!Y1043="","",'基本情報入力シート'!Y1043)</f>
        <v/>
      </c>
      <c r="O1018" s="649"/>
      <c r="P1018" s="650"/>
      <c r="Q1018" s="651"/>
      <c r="R1018" s="56"/>
      <c r="S1018" s="652" t="str">
        <f>IFERROR(ROUNDDOWN(Q1018*VLOOKUP(N1018,'【参考】数式用'!$AR$2:$AW$50,MATCH(P1018,'【参考】数式用'!$AT$4:$AW$4)+2,FALSE)*0.5, 0), "")</f>
        <v/>
      </c>
      <c r="T1018" s="653"/>
      <c r="U1018" s="654" t="str">
        <f>IFERROR(IF(AG1018&lt;&gt;"",Q1018*VLOOKUP(N1018,'【参考】数式用'!$AG$2:$AL$50,MATCH(P1018,'【参考】数式用'!$AI$4:$AL$4,0)+2,0), ""), "")</f>
        <v/>
      </c>
      <c r="V1018" s="655"/>
      <c r="W1018" s="656"/>
      <c r="X1018" s="41"/>
      <c r="Y1018" s="657"/>
      <c r="Z1018" s="658"/>
      <c r="AA1018" s="654" t="str">
        <f>IFERROR(IF(Y1018="ー", "", ROUNDDOWN(Z1018*VLOOKUP(N1018,'【参考】数式用'!$AR$2:$AW$50,MATCH(Y1018,'【参考】数式用'!$AT$4:$AW$4)+2,FALSE)*0.5, 0)), "")</f>
        <v/>
      </c>
      <c r="AB1018" s="659"/>
      <c r="AC1018" s="651" t="str">
        <f>IFERROR(IF(AG1018&lt;&gt;"",Z1018*VLOOKUP(N1018,'【参考】数式用'!$AG$2:$AL$50,MATCH(Y1018,'【参考】数式用'!$AI$4:$AL$4,0)+2,0), ""), "")</f>
        <v/>
      </c>
      <c r="AD1018" s="56"/>
      <c r="AE1018" s="660"/>
      <c r="AF1018" s="661"/>
      <c r="AG1018" s="618" t="str">
        <f>IFERROR(VLOOKUP(O1018, '【参考】数式用'!$AY$5:$AY$13, 1, FALSE), "")</f>
        <v/>
      </c>
      <c r="AH1018" s="619" t="str">
        <f>IFERROR(VLOOKUP(N1018, '【参考】数式用'!$BA$2:$BB$50, 2, FALSE), "")</f>
        <v/>
      </c>
      <c r="AI1018" s="620" t="str">
        <f t="shared" si="1"/>
        <v/>
      </c>
      <c r="AJ1018" s="621" t="str">
        <f t="shared" si="2"/>
        <v/>
      </c>
      <c r="AK1018" s="622"/>
      <c r="AL1018" s="622"/>
      <c r="AM1018" s="514"/>
      <c r="AN1018" s="514"/>
      <c r="AO1018" s="514"/>
      <c r="AP1018" s="514"/>
      <c r="AQ1018" s="514"/>
      <c r="AR1018" s="514"/>
      <c r="AS1018" s="514"/>
      <c r="AT1018" s="514"/>
      <c r="AU1018" s="2"/>
      <c r="AV1018" s="2"/>
      <c r="AW1018" s="2"/>
      <c r="AX1018" s="2"/>
      <c r="AY1018" s="2"/>
      <c r="AZ1018" s="2"/>
    </row>
    <row r="1019" ht="30.0" customHeight="1">
      <c r="A1019" s="645">
        <v>1006.0</v>
      </c>
      <c r="B1019" s="646" t="str">
        <f>IF('基本情報入力シート'!C1044="","",'基本情報入力シート'!C1044)</f>
        <v/>
      </c>
      <c r="C1019" s="40"/>
      <c r="D1019" s="40"/>
      <c r="E1019" s="40"/>
      <c r="F1019" s="40"/>
      <c r="G1019" s="40"/>
      <c r="H1019" s="40"/>
      <c r="I1019" s="56"/>
      <c r="J1019" s="647" t="str">
        <f>IF('基本情報入力シート'!M1044="","",'基本情報入力シート'!M1044)</f>
        <v/>
      </c>
      <c r="K1019" s="647" t="str">
        <f>IF('基本情報入力シート'!R1044="","",'基本情報入力シート'!R1044)</f>
        <v/>
      </c>
      <c r="L1019" s="647" t="str">
        <f>IF('基本情報入力シート'!W1044="","",'基本情報入力シート'!W1044)</f>
        <v/>
      </c>
      <c r="M1019" s="647" t="str">
        <f>IF('基本情報入力シート'!X1044="","",'基本情報入力シート'!X1044)</f>
        <v/>
      </c>
      <c r="N1019" s="648" t="str">
        <f>IF('基本情報入力シート'!Y1044="","",'基本情報入力シート'!Y1044)</f>
        <v/>
      </c>
      <c r="O1019" s="649"/>
      <c r="P1019" s="650"/>
      <c r="Q1019" s="651"/>
      <c r="R1019" s="56"/>
      <c r="S1019" s="652" t="str">
        <f>IFERROR(ROUNDDOWN(Q1019*VLOOKUP(N1019,'【参考】数式用'!$AR$2:$AW$50,MATCH(P1019,'【参考】数式用'!$AT$4:$AW$4)+2,FALSE)*0.5, 0), "")</f>
        <v/>
      </c>
      <c r="T1019" s="653"/>
      <c r="U1019" s="654" t="str">
        <f>IFERROR(IF(AG1019&lt;&gt;"",Q1019*VLOOKUP(N1019,'【参考】数式用'!$AG$2:$AL$50,MATCH(P1019,'【参考】数式用'!$AI$4:$AL$4,0)+2,0), ""), "")</f>
        <v/>
      </c>
      <c r="V1019" s="655"/>
      <c r="W1019" s="656"/>
      <c r="X1019" s="41"/>
      <c r="Y1019" s="657"/>
      <c r="Z1019" s="658"/>
      <c r="AA1019" s="654" t="str">
        <f>IFERROR(IF(Y1019="ー", "", ROUNDDOWN(Z1019*VLOOKUP(N1019,'【参考】数式用'!$AR$2:$AW$50,MATCH(Y1019,'【参考】数式用'!$AT$4:$AW$4)+2,FALSE)*0.5, 0)), "")</f>
        <v/>
      </c>
      <c r="AB1019" s="659"/>
      <c r="AC1019" s="651" t="str">
        <f>IFERROR(IF(AG1019&lt;&gt;"",Z1019*VLOOKUP(N1019,'【参考】数式用'!$AG$2:$AL$50,MATCH(Y1019,'【参考】数式用'!$AI$4:$AL$4,0)+2,0), ""), "")</f>
        <v/>
      </c>
      <c r="AD1019" s="56"/>
      <c r="AE1019" s="660"/>
      <c r="AF1019" s="661"/>
      <c r="AG1019" s="618" t="str">
        <f>IFERROR(VLOOKUP(O1019, '【参考】数式用'!$AY$5:$AY$13, 1, FALSE), "")</f>
        <v/>
      </c>
      <c r="AH1019" s="619" t="str">
        <f>IFERROR(VLOOKUP(N1019, '【参考】数式用'!$BA$2:$BB$50, 2, FALSE), "")</f>
        <v/>
      </c>
      <c r="AI1019" s="620" t="str">
        <f t="shared" si="1"/>
        <v/>
      </c>
      <c r="AJ1019" s="621" t="str">
        <f t="shared" si="2"/>
        <v/>
      </c>
      <c r="AK1019" s="622"/>
      <c r="AL1019" s="622"/>
      <c r="AM1019" s="514"/>
      <c r="AN1019" s="514"/>
      <c r="AO1019" s="514"/>
      <c r="AP1019" s="514"/>
      <c r="AQ1019" s="514"/>
      <c r="AR1019" s="514"/>
      <c r="AS1019" s="514"/>
      <c r="AT1019" s="514"/>
      <c r="AU1019" s="2"/>
      <c r="AV1019" s="2"/>
      <c r="AW1019" s="2"/>
      <c r="AX1019" s="2"/>
      <c r="AY1019" s="2"/>
      <c r="AZ1019" s="2"/>
    </row>
    <row r="1020" ht="30.0" customHeight="1">
      <c r="A1020" s="645">
        <v>1007.0</v>
      </c>
      <c r="B1020" s="646" t="str">
        <f>IF('基本情報入力シート'!C1045="","",'基本情報入力シート'!C1045)</f>
        <v/>
      </c>
      <c r="C1020" s="40"/>
      <c r="D1020" s="40"/>
      <c r="E1020" s="40"/>
      <c r="F1020" s="40"/>
      <c r="G1020" s="40"/>
      <c r="H1020" s="40"/>
      <c r="I1020" s="56"/>
      <c r="J1020" s="647" t="str">
        <f>IF('基本情報入力シート'!M1045="","",'基本情報入力シート'!M1045)</f>
        <v/>
      </c>
      <c r="K1020" s="647" t="str">
        <f>IF('基本情報入力シート'!R1045="","",'基本情報入力シート'!R1045)</f>
        <v/>
      </c>
      <c r="L1020" s="647" t="str">
        <f>IF('基本情報入力シート'!W1045="","",'基本情報入力シート'!W1045)</f>
        <v/>
      </c>
      <c r="M1020" s="647" t="str">
        <f>IF('基本情報入力シート'!X1045="","",'基本情報入力シート'!X1045)</f>
        <v/>
      </c>
      <c r="N1020" s="648" t="str">
        <f>IF('基本情報入力シート'!Y1045="","",'基本情報入力シート'!Y1045)</f>
        <v/>
      </c>
      <c r="O1020" s="649"/>
      <c r="P1020" s="650"/>
      <c r="Q1020" s="651"/>
      <c r="R1020" s="56"/>
      <c r="S1020" s="652" t="str">
        <f>IFERROR(ROUNDDOWN(Q1020*VLOOKUP(N1020,'【参考】数式用'!$AR$2:$AW$50,MATCH(P1020,'【参考】数式用'!$AT$4:$AW$4)+2,FALSE)*0.5, 0), "")</f>
        <v/>
      </c>
      <c r="T1020" s="653"/>
      <c r="U1020" s="654" t="str">
        <f>IFERROR(IF(AG1020&lt;&gt;"",Q1020*VLOOKUP(N1020,'【参考】数式用'!$AG$2:$AL$50,MATCH(P1020,'【参考】数式用'!$AI$4:$AL$4,0)+2,0), ""), "")</f>
        <v/>
      </c>
      <c r="V1020" s="655"/>
      <c r="W1020" s="656"/>
      <c r="X1020" s="41"/>
      <c r="Y1020" s="657"/>
      <c r="Z1020" s="658"/>
      <c r="AA1020" s="654" t="str">
        <f>IFERROR(IF(Y1020="ー", "", ROUNDDOWN(Z1020*VLOOKUP(N1020,'【参考】数式用'!$AR$2:$AW$50,MATCH(Y1020,'【参考】数式用'!$AT$4:$AW$4)+2,FALSE)*0.5, 0)), "")</f>
        <v/>
      </c>
      <c r="AB1020" s="659"/>
      <c r="AC1020" s="651" t="str">
        <f>IFERROR(IF(AG1020&lt;&gt;"",Z1020*VLOOKUP(N1020,'【参考】数式用'!$AG$2:$AL$50,MATCH(Y1020,'【参考】数式用'!$AI$4:$AL$4,0)+2,0), ""), "")</f>
        <v/>
      </c>
      <c r="AD1020" s="56"/>
      <c r="AE1020" s="660"/>
      <c r="AF1020" s="661"/>
      <c r="AG1020" s="618" t="str">
        <f>IFERROR(VLOOKUP(O1020, '【参考】数式用'!$AY$5:$AY$13, 1, FALSE), "")</f>
        <v/>
      </c>
      <c r="AH1020" s="619" t="str">
        <f>IFERROR(VLOOKUP(N1020, '【参考】数式用'!$BA$2:$BB$50, 2, FALSE), "")</f>
        <v/>
      </c>
      <c r="AI1020" s="620" t="str">
        <f t="shared" si="1"/>
        <v/>
      </c>
      <c r="AJ1020" s="621" t="str">
        <f t="shared" si="2"/>
        <v/>
      </c>
      <c r="AK1020" s="622"/>
      <c r="AL1020" s="622"/>
      <c r="AM1020" s="514"/>
      <c r="AN1020" s="514"/>
      <c r="AO1020" s="514"/>
      <c r="AP1020" s="514"/>
      <c r="AQ1020" s="514"/>
      <c r="AR1020" s="514"/>
      <c r="AS1020" s="514"/>
      <c r="AT1020" s="514"/>
      <c r="AU1020" s="2"/>
      <c r="AV1020" s="2"/>
      <c r="AW1020" s="2"/>
      <c r="AX1020" s="2"/>
      <c r="AY1020" s="2"/>
      <c r="AZ1020" s="2"/>
    </row>
    <row r="1021" ht="30.0" customHeight="1">
      <c r="A1021" s="645">
        <v>1008.0</v>
      </c>
      <c r="B1021" s="646" t="str">
        <f>IF('基本情報入力シート'!C1046="","",'基本情報入力シート'!C1046)</f>
        <v/>
      </c>
      <c r="C1021" s="40"/>
      <c r="D1021" s="40"/>
      <c r="E1021" s="40"/>
      <c r="F1021" s="40"/>
      <c r="G1021" s="40"/>
      <c r="H1021" s="40"/>
      <c r="I1021" s="56"/>
      <c r="J1021" s="647" t="str">
        <f>IF('基本情報入力シート'!M1046="","",'基本情報入力シート'!M1046)</f>
        <v/>
      </c>
      <c r="K1021" s="647" t="str">
        <f>IF('基本情報入力シート'!R1046="","",'基本情報入力シート'!R1046)</f>
        <v/>
      </c>
      <c r="L1021" s="647" t="str">
        <f>IF('基本情報入力シート'!W1046="","",'基本情報入力シート'!W1046)</f>
        <v/>
      </c>
      <c r="M1021" s="647" t="str">
        <f>IF('基本情報入力シート'!X1046="","",'基本情報入力シート'!X1046)</f>
        <v/>
      </c>
      <c r="N1021" s="648" t="str">
        <f>IF('基本情報入力シート'!Y1046="","",'基本情報入力シート'!Y1046)</f>
        <v/>
      </c>
      <c r="O1021" s="649"/>
      <c r="P1021" s="650"/>
      <c r="Q1021" s="651"/>
      <c r="R1021" s="56"/>
      <c r="S1021" s="652" t="str">
        <f>IFERROR(ROUNDDOWN(Q1021*VLOOKUP(N1021,'【参考】数式用'!$AR$2:$AW$50,MATCH(P1021,'【参考】数式用'!$AT$4:$AW$4)+2,FALSE)*0.5, 0), "")</f>
        <v/>
      </c>
      <c r="T1021" s="653"/>
      <c r="U1021" s="654" t="str">
        <f>IFERROR(IF(AG1021&lt;&gt;"",Q1021*VLOOKUP(N1021,'【参考】数式用'!$AG$2:$AL$50,MATCH(P1021,'【参考】数式用'!$AI$4:$AL$4,0)+2,0), ""), "")</f>
        <v/>
      </c>
      <c r="V1021" s="655"/>
      <c r="W1021" s="656"/>
      <c r="X1021" s="41"/>
      <c r="Y1021" s="657"/>
      <c r="Z1021" s="658"/>
      <c r="AA1021" s="654" t="str">
        <f>IFERROR(IF(Y1021="ー", "", ROUNDDOWN(Z1021*VLOOKUP(N1021,'【参考】数式用'!$AR$2:$AW$50,MATCH(Y1021,'【参考】数式用'!$AT$4:$AW$4)+2,FALSE)*0.5, 0)), "")</f>
        <v/>
      </c>
      <c r="AB1021" s="659"/>
      <c r="AC1021" s="651" t="str">
        <f>IFERROR(IF(AG1021&lt;&gt;"",Z1021*VLOOKUP(N1021,'【参考】数式用'!$AG$2:$AL$50,MATCH(Y1021,'【参考】数式用'!$AI$4:$AL$4,0)+2,0), ""), "")</f>
        <v/>
      </c>
      <c r="AD1021" s="56"/>
      <c r="AE1021" s="660"/>
      <c r="AF1021" s="661"/>
      <c r="AG1021" s="618" t="str">
        <f>IFERROR(VLOOKUP(O1021, '【参考】数式用'!$AY$5:$AY$13, 1, FALSE), "")</f>
        <v/>
      </c>
      <c r="AH1021" s="619" t="str">
        <f>IFERROR(VLOOKUP(N1021, '【参考】数式用'!$BA$2:$BB$50, 2, FALSE), "")</f>
        <v/>
      </c>
      <c r="AI1021" s="620" t="str">
        <f t="shared" si="1"/>
        <v/>
      </c>
      <c r="AJ1021" s="621" t="str">
        <f t="shared" si="2"/>
        <v/>
      </c>
      <c r="AK1021" s="622"/>
      <c r="AL1021" s="622"/>
      <c r="AM1021" s="514"/>
      <c r="AN1021" s="514"/>
      <c r="AO1021" s="514"/>
      <c r="AP1021" s="514"/>
      <c r="AQ1021" s="514"/>
      <c r="AR1021" s="514"/>
      <c r="AS1021" s="514"/>
      <c r="AT1021" s="514"/>
      <c r="AU1021" s="2"/>
      <c r="AV1021" s="2"/>
      <c r="AW1021" s="2"/>
      <c r="AX1021" s="2"/>
      <c r="AY1021" s="2"/>
      <c r="AZ1021" s="2"/>
    </row>
    <row r="1022" ht="30.0" customHeight="1">
      <c r="A1022" s="645">
        <v>1009.0</v>
      </c>
      <c r="B1022" s="646" t="str">
        <f>IF('基本情報入力シート'!C1047="","",'基本情報入力シート'!C1047)</f>
        <v/>
      </c>
      <c r="C1022" s="40"/>
      <c r="D1022" s="40"/>
      <c r="E1022" s="40"/>
      <c r="F1022" s="40"/>
      <c r="G1022" s="40"/>
      <c r="H1022" s="40"/>
      <c r="I1022" s="56"/>
      <c r="J1022" s="647" t="str">
        <f>IF('基本情報入力シート'!M1047="","",'基本情報入力シート'!M1047)</f>
        <v/>
      </c>
      <c r="K1022" s="647" t="str">
        <f>IF('基本情報入力シート'!R1047="","",'基本情報入力シート'!R1047)</f>
        <v/>
      </c>
      <c r="L1022" s="647" t="str">
        <f>IF('基本情報入力シート'!W1047="","",'基本情報入力シート'!W1047)</f>
        <v/>
      </c>
      <c r="M1022" s="647" t="str">
        <f>IF('基本情報入力シート'!X1047="","",'基本情報入力シート'!X1047)</f>
        <v/>
      </c>
      <c r="N1022" s="648" t="str">
        <f>IF('基本情報入力シート'!Y1047="","",'基本情報入力シート'!Y1047)</f>
        <v/>
      </c>
      <c r="O1022" s="649"/>
      <c r="P1022" s="650"/>
      <c r="Q1022" s="651"/>
      <c r="R1022" s="56"/>
      <c r="S1022" s="652" t="str">
        <f>IFERROR(ROUNDDOWN(Q1022*VLOOKUP(N1022,'【参考】数式用'!$AR$2:$AW$50,MATCH(P1022,'【参考】数式用'!$AT$4:$AW$4)+2,FALSE)*0.5, 0), "")</f>
        <v/>
      </c>
      <c r="T1022" s="653"/>
      <c r="U1022" s="654" t="str">
        <f>IFERROR(IF(AG1022&lt;&gt;"",Q1022*VLOOKUP(N1022,'【参考】数式用'!$AG$2:$AL$50,MATCH(P1022,'【参考】数式用'!$AI$4:$AL$4,0)+2,0), ""), "")</f>
        <v/>
      </c>
      <c r="V1022" s="655"/>
      <c r="W1022" s="656"/>
      <c r="X1022" s="41"/>
      <c r="Y1022" s="657"/>
      <c r="Z1022" s="658"/>
      <c r="AA1022" s="654" t="str">
        <f>IFERROR(IF(Y1022="ー", "", ROUNDDOWN(Z1022*VLOOKUP(N1022,'【参考】数式用'!$AR$2:$AW$50,MATCH(Y1022,'【参考】数式用'!$AT$4:$AW$4)+2,FALSE)*0.5, 0)), "")</f>
        <v/>
      </c>
      <c r="AB1022" s="659"/>
      <c r="AC1022" s="651" t="str">
        <f>IFERROR(IF(AG1022&lt;&gt;"",Z1022*VLOOKUP(N1022,'【参考】数式用'!$AG$2:$AL$50,MATCH(Y1022,'【参考】数式用'!$AI$4:$AL$4,0)+2,0), ""), "")</f>
        <v/>
      </c>
      <c r="AD1022" s="56"/>
      <c r="AE1022" s="660"/>
      <c r="AF1022" s="661"/>
      <c r="AG1022" s="618" t="str">
        <f>IFERROR(VLOOKUP(O1022, '【参考】数式用'!$AY$5:$AY$13, 1, FALSE), "")</f>
        <v/>
      </c>
      <c r="AH1022" s="619" t="str">
        <f>IFERROR(VLOOKUP(N1022, '【参考】数式用'!$BA$2:$BB$50, 2, FALSE), "")</f>
        <v/>
      </c>
      <c r="AI1022" s="620" t="str">
        <f t="shared" si="1"/>
        <v/>
      </c>
      <c r="AJ1022" s="621" t="str">
        <f t="shared" si="2"/>
        <v/>
      </c>
      <c r="AK1022" s="622"/>
      <c r="AL1022" s="622"/>
      <c r="AM1022" s="514"/>
      <c r="AN1022" s="514"/>
      <c r="AO1022" s="514"/>
      <c r="AP1022" s="514"/>
      <c r="AQ1022" s="514"/>
      <c r="AR1022" s="514"/>
      <c r="AS1022" s="514"/>
      <c r="AT1022" s="514"/>
      <c r="AU1022" s="2"/>
      <c r="AV1022" s="2"/>
      <c r="AW1022" s="2"/>
      <c r="AX1022" s="2"/>
      <c r="AY1022" s="2"/>
      <c r="AZ1022" s="2"/>
    </row>
    <row r="1023" ht="30.0" customHeight="1">
      <c r="A1023" s="645">
        <v>1010.0</v>
      </c>
      <c r="B1023" s="646" t="str">
        <f>IF('基本情報入力シート'!C1048="","",'基本情報入力シート'!C1048)</f>
        <v/>
      </c>
      <c r="C1023" s="40"/>
      <c r="D1023" s="40"/>
      <c r="E1023" s="40"/>
      <c r="F1023" s="40"/>
      <c r="G1023" s="40"/>
      <c r="H1023" s="40"/>
      <c r="I1023" s="56"/>
      <c r="J1023" s="647" t="str">
        <f>IF('基本情報入力シート'!M1048="","",'基本情報入力シート'!M1048)</f>
        <v/>
      </c>
      <c r="K1023" s="647" t="str">
        <f>IF('基本情報入力シート'!R1048="","",'基本情報入力シート'!R1048)</f>
        <v/>
      </c>
      <c r="L1023" s="647" t="str">
        <f>IF('基本情報入力シート'!W1048="","",'基本情報入力シート'!W1048)</f>
        <v/>
      </c>
      <c r="M1023" s="647" t="str">
        <f>IF('基本情報入力シート'!X1048="","",'基本情報入力シート'!X1048)</f>
        <v/>
      </c>
      <c r="N1023" s="648" t="str">
        <f>IF('基本情報入力シート'!Y1048="","",'基本情報入力シート'!Y1048)</f>
        <v/>
      </c>
      <c r="O1023" s="649"/>
      <c r="P1023" s="650"/>
      <c r="Q1023" s="651"/>
      <c r="R1023" s="56"/>
      <c r="S1023" s="652" t="str">
        <f>IFERROR(ROUNDDOWN(Q1023*VLOOKUP(N1023,'【参考】数式用'!$AR$2:$AW$50,MATCH(P1023,'【参考】数式用'!$AT$4:$AW$4)+2,FALSE)*0.5, 0), "")</f>
        <v/>
      </c>
      <c r="T1023" s="653"/>
      <c r="U1023" s="654" t="str">
        <f>IFERROR(IF(AG1023&lt;&gt;"",Q1023*VLOOKUP(N1023,'【参考】数式用'!$AG$2:$AL$50,MATCH(P1023,'【参考】数式用'!$AI$4:$AL$4,0)+2,0), ""), "")</f>
        <v/>
      </c>
      <c r="V1023" s="655"/>
      <c r="W1023" s="656"/>
      <c r="X1023" s="41"/>
      <c r="Y1023" s="657"/>
      <c r="Z1023" s="658"/>
      <c r="AA1023" s="654" t="str">
        <f>IFERROR(IF(Y1023="ー", "", ROUNDDOWN(Z1023*VLOOKUP(N1023,'【参考】数式用'!$AR$2:$AW$50,MATCH(Y1023,'【参考】数式用'!$AT$4:$AW$4)+2,FALSE)*0.5, 0)), "")</f>
        <v/>
      </c>
      <c r="AB1023" s="659"/>
      <c r="AC1023" s="651" t="str">
        <f>IFERROR(IF(AG1023&lt;&gt;"",Z1023*VLOOKUP(N1023,'【参考】数式用'!$AG$2:$AL$50,MATCH(Y1023,'【参考】数式用'!$AI$4:$AL$4,0)+2,0), ""), "")</f>
        <v/>
      </c>
      <c r="AD1023" s="56"/>
      <c r="AE1023" s="660"/>
      <c r="AF1023" s="661"/>
      <c r="AG1023" s="618" t="str">
        <f>IFERROR(VLOOKUP(O1023, '【参考】数式用'!$AY$5:$AY$13, 1, FALSE), "")</f>
        <v/>
      </c>
      <c r="AH1023" s="619" t="str">
        <f>IFERROR(VLOOKUP(N1023, '【参考】数式用'!$BA$2:$BB$50, 2, FALSE), "")</f>
        <v/>
      </c>
      <c r="AI1023" s="620" t="str">
        <f t="shared" si="1"/>
        <v/>
      </c>
      <c r="AJ1023" s="621" t="str">
        <f t="shared" si="2"/>
        <v/>
      </c>
      <c r="AK1023" s="622"/>
      <c r="AL1023" s="622"/>
      <c r="AM1023" s="514"/>
      <c r="AN1023" s="514"/>
      <c r="AO1023" s="514"/>
      <c r="AP1023" s="514"/>
      <c r="AQ1023" s="514"/>
      <c r="AR1023" s="514"/>
      <c r="AS1023" s="514"/>
      <c r="AT1023" s="514"/>
      <c r="AU1023" s="2"/>
      <c r="AV1023" s="2"/>
      <c r="AW1023" s="2"/>
      <c r="AX1023" s="2"/>
      <c r="AY1023" s="2"/>
      <c r="AZ1023" s="2"/>
    </row>
    <row r="1024" ht="30.0" customHeight="1">
      <c r="A1024" s="645">
        <v>1011.0</v>
      </c>
      <c r="B1024" s="646" t="str">
        <f>IF('基本情報入力シート'!C1049="","",'基本情報入力シート'!C1049)</f>
        <v/>
      </c>
      <c r="C1024" s="40"/>
      <c r="D1024" s="40"/>
      <c r="E1024" s="40"/>
      <c r="F1024" s="40"/>
      <c r="G1024" s="40"/>
      <c r="H1024" s="40"/>
      <c r="I1024" s="56"/>
      <c r="J1024" s="647" t="str">
        <f>IF('基本情報入力シート'!M1049="","",'基本情報入力シート'!M1049)</f>
        <v/>
      </c>
      <c r="K1024" s="647" t="str">
        <f>IF('基本情報入力シート'!R1049="","",'基本情報入力シート'!R1049)</f>
        <v/>
      </c>
      <c r="L1024" s="647" t="str">
        <f>IF('基本情報入力シート'!W1049="","",'基本情報入力シート'!W1049)</f>
        <v/>
      </c>
      <c r="M1024" s="647" t="str">
        <f>IF('基本情報入力シート'!X1049="","",'基本情報入力シート'!X1049)</f>
        <v/>
      </c>
      <c r="N1024" s="648" t="str">
        <f>IF('基本情報入力シート'!Y1049="","",'基本情報入力シート'!Y1049)</f>
        <v/>
      </c>
      <c r="O1024" s="649"/>
      <c r="P1024" s="650"/>
      <c r="Q1024" s="651"/>
      <c r="R1024" s="56"/>
      <c r="S1024" s="652" t="str">
        <f>IFERROR(ROUNDDOWN(Q1024*VLOOKUP(N1024,'【参考】数式用'!$AR$2:$AW$50,MATCH(P1024,'【参考】数式用'!$AT$4:$AW$4)+2,FALSE)*0.5, 0), "")</f>
        <v/>
      </c>
      <c r="T1024" s="653"/>
      <c r="U1024" s="654" t="str">
        <f>IFERROR(IF(AG1024&lt;&gt;"",Q1024*VLOOKUP(N1024,'【参考】数式用'!$AG$2:$AL$50,MATCH(P1024,'【参考】数式用'!$AI$4:$AL$4,0)+2,0), ""), "")</f>
        <v/>
      </c>
      <c r="V1024" s="655"/>
      <c r="W1024" s="656"/>
      <c r="X1024" s="41"/>
      <c r="Y1024" s="657"/>
      <c r="Z1024" s="658"/>
      <c r="AA1024" s="654" t="str">
        <f>IFERROR(IF(Y1024="ー", "", ROUNDDOWN(Z1024*VLOOKUP(N1024,'【参考】数式用'!$AR$2:$AW$50,MATCH(Y1024,'【参考】数式用'!$AT$4:$AW$4)+2,FALSE)*0.5, 0)), "")</f>
        <v/>
      </c>
      <c r="AB1024" s="659"/>
      <c r="AC1024" s="651" t="str">
        <f>IFERROR(IF(AG1024&lt;&gt;"",Z1024*VLOOKUP(N1024,'【参考】数式用'!$AG$2:$AL$50,MATCH(Y1024,'【参考】数式用'!$AI$4:$AL$4,0)+2,0), ""), "")</f>
        <v/>
      </c>
      <c r="AD1024" s="56"/>
      <c r="AE1024" s="660"/>
      <c r="AF1024" s="661"/>
      <c r="AG1024" s="618" t="str">
        <f>IFERROR(VLOOKUP(O1024, '【参考】数式用'!$AY$5:$AY$13, 1, FALSE), "")</f>
        <v/>
      </c>
      <c r="AH1024" s="619" t="str">
        <f>IFERROR(VLOOKUP(N1024, '【参考】数式用'!$BA$2:$BB$50, 2, FALSE), "")</f>
        <v/>
      </c>
      <c r="AI1024" s="620" t="str">
        <f t="shared" si="1"/>
        <v/>
      </c>
      <c r="AJ1024" s="621" t="str">
        <f t="shared" si="2"/>
        <v/>
      </c>
      <c r="AK1024" s="622"/>
      <c r="AL1024" s="622"/>
      <c r="AM1024" s="514"/>
      <c r="AN1024" s="514"/>
      <c r="AO1024" s="514"/>
      <c r="AP1024" s="514"/>
      <c r="AQ1024" s="514"/>
      <c r="AR1024" s="514"/>
      <c r="AS1024" s="514"/>
      <c r="AT1024" s="514"/>
      <c r="AU1024" s="2"/>
      <c r="AV1024" s="2"/>
      <c r="AW1024" s="2"/>
      <c r="AX1024" s="2"/>
      <c r="AY1024" s="2"/>
      <c r="AZ1024" s="2"/>
    </row>
    <row r="1025" ht="30.0" customHeight="1">
      <c r="A1025" s="645">
        <v>1012.0</v>
      </c>
      <c r="B1025" s="646" t="str">
        <f>IF('基本情報入力シート'!C1050="","",'基本情報入力シート'!C1050)</f>
        <v/>
      </c>
      <c r="C1025" s="40"/>
      <c r="D1025" s="40"/>
      <c r="E1025" s="40"/>
      <c r="F1025" s="40"/>
      <c r="G1025" s="40"/>
      <c r="H1025" s="40"/>
      <c r="I1025" s="56"/>
      <c r="J1025" s="647" t="str">
        <f>IF('基本情報入力シート'!M1050="","",'基本情報入力シート'!M1050)</f>
        <v/>
      </c>
      <c r="K1025" s="647" t="str">
        <f>IF('基本情報入力シート'!R1050="","",'基本情報入力シート'!R1050)</f>
        <v/>
      </c>
      <c r="L1025" s="647" t="str">
        <f>IF('基本情報入力シート'!W1050="","",'基本情報入力シート'!W1050)</f>
        <v/>
      </c>
      <c r="M1025" s="647" t="str">
        <f>IF('基本情報入力シート'!X1050="","",'基本情報入力シート'!X1050)</f>
        <v/>
      </c>
      <c r="N1025" s="648" t="str">
        <f>IF('基本情報入力シート'!Y1050="","",'基本情報入力シート'!Y1050)</f>
        <v/>
      </c>
      <c r="O1025" s="649"/>
      <c r="P1025" s="650"/>
      <c r="Q1025" s="651"/>
      <c r="R1025" s="56"/>
      <c r="S1025" s="652" t="str">
        <f>IFERROR(ROUNDDOWN(Q1025*VLOOKUP(N1025,'【参考】数式用'!$AR$2:$AW$50,MATCH(P1025,'【参考】数式用'!$AT$4:$AW$4)+2,FALSE)*0.5, 0), "")</f>
        <v/>
      </c>
      <c r="T1025" s="653"/>
      <c r="U1025" s="654" t="str">
        <f>IFERROR(IF(AG1025&lt;&gt;"",Q1025*VLOOKUP(N1025,'【参考】数式用'!$AG$2:$AL$50,MATCH(P1025,'【参考】数式用'!$AI$4:$AL$4,0)+2,0), ""), "")</f>
        <v/>
      </c>
      <c r="V1025" s="655"/>
      <c r="W1025" s="656"/>
      <c r="X1025" s="41"/>
      <c r="Y1025" s="657"/>
      <c r="Z1025" s="658"/>
      <c r="AA1025" s="654" t="str">
        <f>IFERROR(IF(Y1025="ー", "", ROUNDDOWN(Z1025*VLOOKUP(N1025,'【参考】数式用'!$AR$2:$AW$50,MATCH(Y1025,'【参考】数式用'!$AT$4:$AW$4)+2,FALSE)*0.5, 0)), "")</f>
        <v/>
      </c>
      <c r="AB1025" s="659"/>
      <c r="AC1025" s="651" t="str">
        <f>IFERROR(IF(AG1025&lt;&gt;"",Z1025*VLOOKUP(N1025,'【参考】数式用'!$AG$2:$AL$50,MATCH(Y1025,'【参考】数式用'!$AI$4:$AL$4,0)+2,0), ""), "")</f>
        <v/>
      </c>
      <c r="AD1025" s="56"/>
      <c r="AE1025" s="660"/>
      <c r="AF1025" s="661"/>
      <c r="AG1025" s="618" t="str">
        <f>IFERROR(VLOOKUP(O1025, '【参考】数式用'!$AY$5:$AY$13, 1, FALSE), "")</f>
        <v/>
      </c>
      <c r="AH1025" s="619" t="str">
        <f>IFERROR(VLOOKUP(N1025, '【参考】数式用'!$BA$2:$BB$50, 2, FALSE), "")</f>
        <v/>
      </c>
      <c r="AI1025" s="620" t="str">
        <f t="shared" si="1"/>
        <v/>
      </c>
      <c r="AJ1025" s="621" t="str">
        <f t="shared" si="2"/>
        <v/>
      </c>
      <c r="AK1025" s="622"/>
      <c r="AL1025" s="622"/>
      <c r="AM1025" s="514"/>
      <c r="AN1025" s="514"/>
      <c r="AO1025" s="514"/>
      <c r="AP1025" s="514"/>
      <c r="AQ1025" s="514"/>
      <c r="AR1025" s="514"/>
      <c r="AS1025" s="514"/>
      <c r="AT1025" s="514"/>
      <c r="AU1025" s="2"/>
      <c r="AV1025" s="2"/>
      <c r="AW1025" s="2"/>
      <c r="AX1025" s="2"/>
      <c r="AY1025" s="2"/>
      <c r="AZ1025" s="2"/>
    </row>
    <row r="1026" ht="30.0" customHeight="1">
      <c r="A1026" s="645">
        <v>1013.0</v>
      </c>
      <c r="B1026" s="646" t="str">
        <f>IF('基本情報入力シート'!C1051="","",'基本情報入力シート'!C1051)</f>
        <v/>
      </c>
      <c r="C1026" s="40"/>
      <c r="D1026" s="40"/>
      <c r="E1026" s="40"/>
      <c r="F1026" s="40"/>
      <c r="G1026" s="40"/>
      <c r="H1026" s="40"/>
      <c r="I1026" s="56"/>
      <c r="J1026" s="647" t="str">
        <f>IF('基本情報入力シート'!M1051="","",'基本情報入力シート'!M1051)</f>
        <v/>
      </c>
      <c r="K1026" s="647" t="str">
        <f>IF('基本情報入力シート'!R1051="","",'基本情報入力シート'!R1051)</f>
        <v/>
      </c>
      <c r="L1026" s="647" t="str">
        <f>IF('基本情報入力シート'!W1051="","",'基本情報入力シート'!W1051)</f>
        <v/>
      </c>
      <c r="M1026" s="647" t="str">
        <f>IF('基本情報入力シート'!X1051="","",'基本情報入力シート'!X1051)</f>
        <v/>
      </c>
      <c r="N1026" s="648" t="str">
        <f>IF('基本情報入力シート'!Y1051="","",'基本情報入力シート'!Y1051)</f>
        <v/>
      </c>
      <c r="O1026" s="649"/>
      <c r="P1026" s="650"/>
      <c r="Q1026" s="651"/>
      <c r="R1026" s="56"/>
      <c r="S1026" s="652" t="str">
        <f>IFERROR(ROUNDDOWN(Q1026*VLOOKUP(N1026,'【参考】数式用'!$AR$2:$AW$50,MATCH(P1026,'【参考】数式用'!$AT$4:$AW$4)+2,FALSE)*0.5, 0), "")</f>
        <v/>
      </c>
      <c r="T1026" s="653"/>
      <c r="U1026" s="654" t="str">
        <f>IFERROR(IF(AG1026&lt;&gt;"",Q1026*VLOOKUP(N1026,'【参考】数式用'!$AG$2:$AL$50,MATCH(P1026,'【参考】数式用'!$AI$4:$AL$4,0)+2,0), ""), "")</f>
        <v/>
      </c>
      <c r="V1026" s="655"/>
      <c r="W1026" s="656"/>
      <c r="X1026" s="41"/>
      <c r="Y1026" s="657"/>
      <c r="Z1026" s="658"/>
      <c r="AA1026" s="654" t="str">
        <f>IFERROR(IF(Y1026="ー", "", ROUNDDOWN(Z1026*VLOOKUP(N1026,'【参考】数式用'!$AR$2:$AW$50,MATCH(Y1026,'【参考】数式用'!$AT$4:$AW$4)+2,FALSE)*0.5, 0)), "")</f>
        <v/>
      </c>
      <c r="AB1026" s="659"/>
      <c r="AC1026" s="651" t="str">
        <f>IFERROR(IF(AG1026&lt;&gt;"",Z1026*VLOOKUP(N1026,'【参考】数式用'!$AG$2:$AL$50,MATCH(Y1026,'【参考】数式用'!$AI$4:$AL$4,0)+2,0), ""), "")</f>
        <v/>
      </c>
      <c r="AD1026" s="56"/>
      <c r="AE1026" s="660"/>
      <c r="AF1026" s="661"/>
      <c r="AG1026" s="618" t="str">
        <f>IFERROR(VLOOKUP(O1026, '【参考】数式用'!$AY$5:$AY$13, 1, FALSE), "")</f>
        <v/>
      </c>
      <c r="AH1026" s="619" t="str">
        <f>IFERROR(VLOOKUP(N1026, '【参考】数式用'!$BA$2:$BB$50, 2, FALSE), "")</f>
        <v/>
      </c>
      <c r="AI1026" s="620" t="str">
        <f t="shared" si="1"/>
        <v/>
      </c>
      <c r="AJ1026" s="621" t="str">
        <f t="shared" si="2"/>
        <v/>
      </c>
      <c r="AK1026" s="622"/>
      <c r="AL1026" s="622"/>
      <c r="AM1026" s="514"/>
      <c r="AN1026" s="514"/>
      <c r="AO1026" s="514"/>
      <c r="AP1026" s="514"/>
      <c r="AQ1026" s="514"/>
      <c r="AR1026" s="514"/>
      <c r="AS1026" s="514"/>
      <c r="AT1026" s="514"/>
      <c r="AU1026" s="2"/>
      <c r="AV1026" s="2"/>
      <c r="AW1026" s="2"/>
      <c r="AX1026" s="2"/>
      <c r="AY1026" s="2"/>
      <c r="AZ1026" s="2"/>
    </row>
    <row r="1027" ht="30.0" customHeight="1">
      <c r="A1027" s="645">
        <v>1014.0</v>
      </c>
      <c r="B1027" s="646" t="str">
        <f>IF('基本情報入力シート'!C1052="","",'基本情報入力シート'!C1052)</f>
        <v/>
      </c>
      <c r="C1027" s="40"/>
      <c r="D1027" s="40"/>
      <c r="E1027" s="40"/>
      <c r="F1027" s="40"/>
      <c r="G1027" s="40"/>
      <c r="H1027" s="40"/>
      <c r="I1027" s="56"/>
      <c r="J1027" s="647" t="str">
        <f>IF('基本情報入力シート'!M1052="","",'基本情報入力シート'!M1052)</f>
        <v/>
      </c>
      <c r="K1027" s="647" t="str">
        <f>IF('基本情報入力シート'!R1052="","",'基本情報入力シート'!R1052)</f>
        <v/>
      </c>
      <c r="L1027" s="647" t="str">
        <f>IF('基本情報入力シート'!W1052="","",'基本情報入力シート'!W1052)</f>
        <v/>
      </c>
      <c r="M1027" s="647" t="str">
        <f>IF('基本情報入力シート'!X1052="","",'基本情報入力シート'!X1052)</f>
        <v/>
      </c>
      <c r="N1027" s="648" t="str">
        <f>IF('基本情報入力シート'!Y1052="","",'基本情報入力シート'!Y1052)</f>
        <v/>
      </c>
      <c r="O1027" s="649"/>
      <c r="P1027" s="650"/>
      <c r="Q1027" s="651"/>
      <c r="R1027" s="56"/>
      <c r="S1027" s="652" t="str">
        <f>IFERROR(ROUNDDOWN(Q1027*VLOOKUP(N1027,'【参考】数式用'!$AR$2:$AW$50,MATCH(P1027,'【参考】数式用'!$AT$4:$AW$4)+2,FALSE)*0.5, 0), "")</f>
        <v/>
      </c>
      <c r="T1027" s="653"/>
      <c r="U1027" s="654" t="str">
        <f>IFERROR(IF(AG1027&lt;&gt;"",Q1027*VLOOKUP(N1027,'【参考】数式用'!$AG$2:$AL$50,MATCH(P1027,'【参考】数式用'!$AI$4:$AL$4,0)+2,0), ""), "")</f>
        <v/>
      </c>
      <c r="V1027" s="655"/>
      <c r="W1027" s="656"/>
      <c r="X1027" s="41"/>
      <c r="Y1027" s="657"/>
      <c r="Z1027" s="658"/>
      <c r="AA1027" s="654" t="str">
        <f>IFERROR(IF(Y1027="ー", "", ROUNDDOWN(Z1027*VLOOKUP(N1027,'【参考】数式用'!$AR$2:$AW$50,MATCH(Y1027,'【参考】数式用'!$AT$4:$AW$4)+2,FALSE)*0.5, 0)), "")</f>
        <v/>
      </c>
      <c r="AB1027" s="659"/>
      <c r="AC1027" s="651" t="str">
        <f>IFERROR(IF(AG1027&lt;&gt;"",Z1027*VLOOKUP(N1027,'【参考】数式用'!$AG$2:$AL$50,MATCH(Y1027,'【参考】数式用'!$AI$4:$AL$4,0)+2,0), ""), "")</f>
        <v/>
      </c>
      <c r="AD1027" s="56"/>
      <c r="AE1027" s="660"/>
      <c r="AF1027" s="661"/>
      <c r="AG1027" s="618" t="str">
        <f>IFERROR(VLOOKUP(O1027, '【参考】数式用'!$AY$5:$AY$13, 1, FALSE), "")</f>
        <v/>
      </c>
      <c r="AH1027" s="619" t="str">
        <f>IFERROR(VLOOKUP(N1027, '【参考】数式用'!$BA$2:$BB$50, 2, FALSE), "")</f>
        <v/>
      </c>
      <c r="AI1027" s="620" t="str">
        <f t="shared" si="1"/>
        <v/>
      </c>
      <c r="AJ1027" s="621" t="str">
        <f t="shared" si="2"/>
        <v/>
      </c>
      <c r="AK1027" s="622"/>
      <c r="AL1027" s="622"/>
      <c r="AM1027" s="514"/>
      <c r="AN1027" s="514"/>
      <c r="AO1027" s="514"/>
      <c r="AP1027" s="514"/>
      <c r="AQ1027" s="514"/>
      <c r="AR1027" s="514"/>
      <c r="AS1027" s="514"/>
      <c r="AT1027" s="514"/>
      <c r="AU1027" s="2"/>
      <c r="AV1027" s="2"/>
      <c r="AW1027" s="2"/>
      <c r="AX1027" s="2"/>
      <c r="AY1027" s="2"/>
      <c r="AZ1027" s="2"/>
    </row>
    <row r="1028" ht="30.0" customHeight="1">
      <c r="A1028" s="645">
        <v>1015.0</v>
      </c>
      <c r="B1028" s="646" t="str">
        <f>IF('基本情報入力シート'!C1053="","",'基本情報入力シート'!C1053)</f>
        <v/>
      </c>
      <c r="C1028" s="40"/>
      <c r="D1028" s="40"/>
      <c r="E1028" s="40"/>
      <c r="F1028" s="40"/>
      <c r="G1028" s="40"/>
      <c r="H1028" s="40"/>
      <c r="I1028" s="56"/>
      <c r="J1028" s="647" t="str">
        <f>IF('基本情報入力シート'!M1053="","",'基本情報入力シート'!M1053)</f>
        <v/>
      </c>
      <c r="K1028" s="647" t="str">
        <f>IF('基本情報入力シート'!R1053="","",'基本情報入力シート'!R1053)</f>
        <v/>
      </c>
      <c r="L1028" s="647" t="str">
        <f>IF('基本情報入力シート'!W1053="","",'基本情報入力シート'!W1053)</f>
        <v/>
      </c>
      <c r="M1028" s="647" t="str">
        <f>IF('基本情報入力シート'!X1053="","",'基本情報入力シート'!X1053)</f>
        <v/>
      </c>
      <c r="N1028" s="648" t="str">
        <f>IF('基本情報入力シート'!Y1053="","",'基本情報入力シート'!Y1053)</f>
        <v/>
      </c>
      <c r="O1028" s="649"/>
      <c r="P1028" s="650"/>
      <c r="Q1028" s="651"/>
      <c r="R1028" s="56"/>
      <c r="S1028" s="652" t="str">
        <f>IFERROR(ROUNDDOWN(Q1028*VLOOKUP(N1028,'【参考】数式用'!$AR$2:$AW$50,MATCH(P1028,'【参考】数式用'!$AT$4:$AW$4)+2,FALSE)*0.5, 0), "")</f>
        <v/>
      </c>
      <c r="T1028" s="653"/>
      <c r="U1028" s="654" t="str">
        <f>IFERROR(IF(AG1028&lt;&gt;"",Q1028*VLOOKUP(N1028,'【参考】数式用'!$AG$2:$AL$50,MATCH(P1028,'【参考】数式用'!$AI$4:$AL$4,0)+2,0), ""), "")</f>
        <v/>
      </c>
      <c r="V1028" s="655"/>
      <c r="W1028" s="656"/>
      <c r="X1028" s="41"/>
      <c r="Y1028" s="657"/>
      <c r="Z1028" s="658"/>
      <c r="AA1028" s="654" t="str">
        <f>IFERROR(IF(Y1028="ー", "", ROUNDDOWN(Z1028*VLOOKUP(N1028,'【参考】数式用'!$AR$2:$AW$50,MATCH(Y1028,'【参考】数式用'!$AT$4:$AW$4)+2,FALSE)*0.5, 0)), "")</f>
        <v/>
      </c>
      <c r="AB1028" s="659"/>
      <c r="AC1028" s="651" t="str">
        <f>IFERROR(IF(AG1028&lt;&gt;"",Z1028*VLOOKUP(N1028,'【参考】数式用'!$AG$2:$AL$50,MATCH(Y1028,'【参考】数式用'!$AI$4:$AL$4,0)+2,0), ""), "")</f>
        <v/>
      </c>
      <c r="AD1028" s="56"/>
      <c r="AE1028" s="660"/>
      <c r="AF1028" s="661"/>
      <c r="AG1028" s="618" t="str">
        <f>IFERROR(VLOOKUP(O1028, '【参考】数式用'!$AY$5:$AY$13, 1, FALSE), "")</f>
        <v/>
      </c>
      <c r="AH1028" s="619" t="str">
        <f>IFERROR(VLOOKUP(N1028, '【参考】数式用'!$BA$2:$BB$50, 2, FALSE), "")</f>
        <v/>
      </c>
      <c r="AI1028" s="620" t="str">
        <f t="shared" si="1"/>
        <v/>
      </c>
      <c r="AJ1028" s="621" t="str">
        <f t="shared" si="2"/>
        <v/>
      </c>
      <c r="AK1028" s="622"/>
      <c r="AL1028" s="622"/>
      <c r="AM1028" s="514"/>
      <c r="AN1028" s="514"/>
      <c r="AO1028" s="514"/>
      <c r="AP1028" s="514"/>
      <c r="AQ1028" s="514"/>
      <c r="AR1028" s="514"/>
      <c r="AS1028" s="514"/>
      <c r="AT1028" s="514"/>
      <c r="AU1028" s="2"/>
      <c r="AV1028" s="2"/>
      <c r="AW1028" s="2"/>
      <c r="AX1028" s="2"/>
      <c r="AY1028" s="2"/>
      <c r="AZ1028" s="2"/>
    </row>
    <row r="1029" ht="30.0" customHeight="1">
      <c r="A1029" s="645">
        <v>1016.0</v>
      </c>
      <c r="B1029" s="646" t="str">
        <f>IF('基本情報入力シート'!C1054="","",'基本情報入力シート'!C1054)</f>
        <v/>
      </c>
      <c r="C1029" s="40"/>
      <c r="D1029" s="40"/>
      <c r="E1029" s="40"/>
      <c r="F1029" s="40"/>
      <c r="G1029" s="40"/>
      <c r="H1029" s="40"/>
      <c r="I1029" s="56"/>
      <c r="J1029" s="647" t="str">
        <f>IF('基本情報入力シート'!M1054="","",'基本情報入力シート'!M1054)</f>
        <v/>
      </c>
      <c r="K1029" s="647" t="str">
        <f>IF('基本情報入力シート'!R1054="","",'基本情報入力シート'!R1054)</f>
        <v/>
      </c>
      <c r="L1029" s="647" t="str">
        <f>IF('基本情報入力シート'!W1054="","",'基本情報入力シート'!W1054)</f>
        <v/>
      </c>
      <c r="M1029" s="647" t="str">
        <f>IF('基本情報入力シート'!X1054="","",'基本情報入力シート'!X1054)</f>
        <v/>
      </c>
      <c r="N1029" s="648" t="str">
        <f>IF('基本情報入力シート'!Y1054="","",'基本情報入力シート'!Y1054)</f>
        <v/>
      </c>
      <c r="O1029" s="649"/>
      <c r="P1029" s="650"/>
      <c r="Q1029" s="651"/>
      <c r="R1029" s="56"/>
      <c r="S1029" s="652" t="str">
        <f>IFERROR(ROUNDDOWN(Q1029*VLOOKUP(N1029,'【参考】数式用'!$AR$2:$AW$50,MATCH(P1029,'【参考】数式用'!$AT$4:$AW$4)+2,FALSE)*0.5, 0), "")</f>
        <v/>
      </c>
      <c r="T1029" s="653"/>
      <c r="U1029" s="654" t="str">
        <f>IFERROR(IF(AG1029&lt;&gt;"",Q1029*VLOOKUP(N1029,'【参考】数式用'!$AG$2:$AL$50,MATCH(P1029,'【参考】数式用'!$AI$4:$AL$4,0)+2,0), ""), "")</f>
        <v/>
      </c>
      <c r="V1029" s="655"/>
      <c r="W1029" s="656"/>
      <c r="X1029" s="41"/>
      <c r="Y1029" s="657"/>
      <c r="Z1029" s="658"/>
      <c r="AA1029" s="654" t="str">
        <f>IFERROR(IF(Y1029="ー", "", ROUNDDOWN(Z1029*VLOOKUP(N1029,'【参考】数式用'!$AR$2:$AW$50,MATCH(Y1029,'【参考】数式用'!$AT$4:$AW$4)+2,FALSE)*0.5, 0)), "")</f>
        <v/>
      </c>
      <c r="AB1029" s="659"/>
      <c r="AC1029" s="651" t="str">
        <f>IFERROR(IF(AG1029&lt;&gt;"",Z1029*VLOOKUP(N1029,'【参考】数式用'!$AG$2:$AL$50,MATCH(Y1029,'【参考】数式用'!$AI$4:$AL$4,0)+2,0), ""), "")</f>
        <v/>
      </c>
      <c r="AD1029" s="56"/>
      <c r="AE1029" s="660"/>
      <c r="AF1029" s="661"/>
      <c r="AG1029" s="618" t="str">
        <f>IFERROR(VLOOKUP(O1029, '【参考】数式用'!$AY$5:$AY$13, 1, FALSE), "")</f>
        <v/>
      </c>
      <c r="AH1029" s="619" t="str">
        <f>IFERROR(VLOOKUP(N1029, '【参考】数式用'!$BA$2:$BB$50, 2, FALSE), "")</f>
        <v/>
      </c>
      <c r="AI1029" s="620" t="str">
        <f t="shared" si="1"/>
        <v/>
      </c>
      <c r="AJ1029" s="621" t="str">
        <f t="shared" si="2"/>
        <v/>
      </c>
      <c r="AK1029" s="622"/>
      <c r="AL1029" s="622"/>
      <c r="AM1029" s="514"/>
      <c r="AN1029" s="514"/>
      <c r="AO1029" s="514"/>
      <c r="AP1029" s="514"/>
      <c r="AQ1029" s="514"/>
      <c r="AR1029" s="514"/>
      <c r="AS1029" s="514"/>
      <c r="AT1029" s="514"/>
      <c r="AU1029" s="2"/>
      <c r="AV1029" s="2"/>
      <c r="AW1029" s="2"/>
      <c r="AX1029" s="2"/>
      <c r="AY1029" s="2"/>
      <c r="AZ1029" s="2"/>
    </row>
    <row r="1030" ht="30.0" customHeight="1">
      <c r="A1030" s="645">
        <v>1017.0</v>
      </c>
      <c r="B1030" s="646" t="str">
        <f>IF('基本情報入力シート'!C1055="","",'基本情報入力シート'!C1055)</f>
        <v/>
      </c>
      <c r="C1030" s="40"/>
      <c r="D1030" s="40"/>
      <c r="E1030" s="40"/>
      <c r="F1030" s="40"/>
      <c r="G1030" s="40"/>
      <c r="H1030" s="40"/>
      <c r="I1030" s="56"/>
      <c r="J1030" s="647" t="str">
        <f>IF('基本情報入力シート'!M1055="","",'基本情報入力シート'!M1055)</f>
        <v/>
      </c>
      <c r="K1030" s="647" t="str">
        <f>IF('基本情報入力シート'!R1055="","",'基本情報入力シート'!R1055)</f>
        <v/>
      </c>
      <c r="L1030" s="647" t="str">
        <f>IF('基本情報入力シート'!W1055="","",'基本情報入力シート'!W1055)</f>
        <v/>
      </c>
      <c r="M1030" s="647" t="str">
        <f>IF('基本情報入力シート'!X1055="","",'基本情報入力シート'!X1055)</f>
        <v/>
      </c>
      <c r="N1030" s="648" t="str">
        <f>IF('基本情報入力シート'!Y1055="","",'基本情報入力シート'!Y1055)</f>
        <v/>
      </c>
      <c r="O1030" s="649"/>
      <c r="P1030" s="650"/>
      <c r="Q1030" s="651"/>
      <c r="R1030" s="56"/>
      <c r="S1030" s="652" t="str">
        <f>IFERROR(ROUNDDOWN(Q1030*VLOOKUP(N1030,'【参考】数式用'!$AR$2:$AW$50,MATCH(P1030,'【参考】数式用'!$AT$4:$AW$4)+2,FALSE)*0.5, 0), "")</f>
        <v/>
      </c>
      <c r="T1030" s="653"/>
      <c r="U1030" s="654" t="str">
        <f>IFERROR(IF(AG1030&lt;&gt;"",Q1030*VLOOKUP(N1030,'【参考】数式用'!$AG$2:$AL$50,MATCH(P1030,'【参考】数式用'!$AI$4:$AL$4,0)+2,0), ""), "")</f>
        <v/>
      </c>
      <c r="V1030" s="655"/>
      <c r="W1030" s="656"/>
      <c r="X1030" s="41"/>
      <c r="Y1030" s="657"/>
      <c r="Z1030" s="658"/>
      <c r="AA1030" s="654" t="str">
        <f>IFERROR(IF(Y1030="ー", "", ROUNDDOWN(Z1030*VLOOKUP(N1030,'【参考】数式用'!$AR$2:$AW$50,MATCH(Y1030,'【参考】数式用'!$AT$4:$AW$4)+2,FALSE)*0.5, 0)), "")</f>
        <v/>
      </c>
      <c r="AB1030" s="659"/>
      <c r="AC1030" s="651" t="str">
        <f>IFERROR(IF(AG1030&lt;&gt;"",Z1030*VLOOKUP(N1030,'【参考】数式用'!$AG$2:$AL$50,MATCH(Y1030,'【参考】数式用'!$AI$4:$AL$4,0)+2,0), ""), "")</f>
        <v/>
      </c>
      <c r="AD1030" s="56"/>
      <c r="AE1030" s="660"/>
      <c r="AF1030" s="661"/>
      <c r="AG1030" s="618" t="str">
        <f>IFERROR(VLOOKUP(O1030, '【参考】数式用'!$AY$5:$AY$13, 1, FALSE), "")</f>
        <v/>
      </c>
      <c r="AH1030" s="619" t="str">
        <f>IFERROR(VLOOKUP(N1030, '【参考】数式用'!$BA$2:$BB$50, 2, FALSE), "")</f>
        <v/>
      </c>
      <c r="AI1030" s="620" t="str">
        <f t="shared" si="1"/>
        <v/>
      </c>
      <c r="AJ1030" s="621" t="str">
        <f t="shared" si="2"/>
        <v/>
      </c>
      <c r="AK1030" s="622"/>
      <c r="AL1030" s="622"/>
      <c r="AM1030" s="514"/>
      <c r="AN1030" s="514"/>
      <c r="AO1030" s="514"/>
      <c r="AP1030" s="514"/>
      <c r="AQ1030" s="514"/>
      <c r="AR1030" s="514"/>
      <c r="AS1030" s="514"/>
      <c r="AT1030" s="514"/>
      <c r="AU1030" s="2"/>
      <c r="AV1030" s="2"/>
      <c r="AW1030" s="2"/>
      <c r="AX1030" s="2"/>
      <c r="AY1030" s="2"/>
      <c r="AZ1030" s="2"/>
    </row>
    <row r="1031" ht="30.0" customHeight="1">
      <c r="A1031" s="645">
        <v>1018.0</v>
      </c>
      <c r="B1031" s="646" t="str">
        <f>IF('基本情報入力シート'!C1056="","",'基本情報入力シート'!C1056)</f>
        <v/>
      </c>
      <c r="C1031" s="40"/>
      <c r="D1031" s="40"/>
      <c r="E1031" s="40"/>
      <c r="F1031" s="40"/>
      <c r="G1031" s="40"/>
      <c r="H1031" s="40"/>
      <c r="I1031" s="56"/>
      <c r="J1031" s="647" t="str">
        <f>IF('基本情報入力シート'!M1056="","",'基本情報入力シート'!M1056)</f>
        <v/>
      </c>
      <c r="K1031" s="647" t="str">
        <f>IF('基本情報入力シート'!R1056="","",'基本情報入力シート'!R1056)</f>
        <v/>
      </c>
      <c r="L1031" s="647" t="str">
        <f>IF('基本情報入力シート'!W1056="","",'基本情報入力シート'!W1056)</f>
        <v/>
      </c>
      <c r="M1031" s="647" t="str">
        <f>IF('基本情報入力シート'!X1056="","",'基本情報入力シート'!X1056)</f>
        <v/>
      </c>
      <c r="N1031" s="648" t="str">
        <f>IF('基本情報入力シート'!Y1056="","",'基本情報入力シート'!Y1056)</f>
        <v/>
      </c>
      <c r="O1031" s="649"/>
      <c r="P1031" s="650"/>
      <c r="Q1031" s="651"/>
      <c r="R1031" s="56"/>
      <c r="S1031" s="652" t="str">
        <f>IFERROR(ROUNDDOWN(Q1031*VLOOKUP(N1031,'【参考】数式用'!$AR$2:$AW$50,MATCH(P1031,'【参考】数式用'!$AT$4:$AW$4)+2,FALSE)*0.5, 0), "")</f>
        <v/>
      </c>
      <c r="T1031" s="653"/>
      <c r="U1031" s="654" t="str">
        <f>IFERROR(IF(AG1031&lt;&gt;"",Q1031*VLOOKUP(N1031,'【参考】数式用'!$AG$2:$AL$50,MATCH(P1031,'【参考】数式用'!$AI$4:$AL$4,0)+2,0), ""), "")</f>
        <v/>
      </c>
      <c r="V1031" s="655"/>
      <c r="W1031" s="656"/>
      <c r="X1031" s="41"/>
      <c r="Y1031" s="657"/>
      <c r="Z1031" s="658"/>
      <c r="AA1031" s="654" t="str">
        <f>IFERROR(IF(Y1031="ー", "", ROUNDDOWN(Z1031*VLOOKUP(N1031,'【参考】数式用'!$AR$2:$AW$50,MATCH(Y1031,'【参考】数式用'!$AT$4:$AW$4)+2,FALSE)*0.5, 0)), "")</f>
        <v/>
      </c>
      <c r="AB1031" s="659"/>
      <c r="AC1031" s="651" t="str">
        <f>IFERROR(IF(AG1031&lt;&gt;"",Z1031*VLOOKUP(N1031,'【参考】数式用'!$AG$2:$AL$50,MATCH(Y1031,'【参考】数式用'!$AI$4:$AL$4,0)+2,0), ""), "")</f>
        <v/>
      </c>
      <c r="AD1031" s="56"/>
      <c r="AE1031" s="660"/>
      <c r="AF1031" s="661"/>
      <c r="AG1031" s="618" t="str">
        <f>IFERROR(VLOOKUP(O1031, '【参考】数式用'!$AY$5:$AY$13, 1, FALSE), "")</f>
        <v/>
      </c>
      <c r="AH1031" s="619" t="str">
        <f>IFERROR(VLOOKUP(N1031, '【参考】数式用'!$BA$2:$BB$50, 2, FALSE), "")</f>
        <v/>
      </c>
      <c r="AI1031" s="620" t="str">
        <f t="shared" si="1"/>
        <v/>
      </c>
      <c r="AJ1031" s="621" t="str">
        <f t="shared" si="2"/>
        <v/>
      </c>
      <c r="AK1031" s="622"/>
      <c r="AL1031" s="622"/>
      <c r="AM1031" s="514"/>
      <c r="AN1031" s="514"/>
      <c r="AO1031" s="514"/>
      <c r="AP1031" s="514"/>
      <c r="AQ1031" s="514"/>
      <c r="AR1031" s="514"/>
      <c r="AS1031" s="514"/>
      <c r="AT1031" s="514"/>
      <c r="AU1031" s="2"/>
      <c r="AV1031" s="2"/>
      <c r="AW1031" s="2"/>
      <c r="AX1031" s="2"/>
      <c r="AY1031" s="2"/>
      <c r="AZ1031" s="2"/>
    </row>
    <row r="1032" ht="30.0" customHeight="1">
      <c r="A1032" s="645">
        <v>1019.0</v>
      </c>
      <c r="B1032" s="646" t="str">
        <f>IF('基本情報入力シート'!C1057="","",'基本情報入力シート'!C1057)</f>
        <v/>
      </c>
      <c r="C1032" s="40"/>
      <c r="D1032" s="40"/>
      <c r="E1032" s="40"/>
      <c r="F1032" s="40"/>
      <c r="G1032" s="40"/>
      <c r="H1032" s="40"/>
      <c r="I1032" s="56"/>
      <c r="J1032" s="647" t="str">
        <f>IF('基本情報入力シート'!M1057="","",'基本情報入力シート'!M1057)</f>
        <v/>
      </c>
      <c r="K1032" s="647" t="str">
        <f>IF('基本情報入力シート'!R1057="","",'基本情報入力シート'!R1057)</f>
        <v/>
      </c>
      <c r="L1032" s="647" t="str">
        <f>IF('基本情報入力シート'!W1057="","",'基本情報入力シート'!W1057)</f>
        <v/>
      </c>
      <c r="M1032" s="647" t="str">
        <f>IF('基本情報入力シート'!X1057="","",'基本情報入力シート'!X1057)</f>
        <v/>
      </c>
      <c r="N1032" s="648" t="str">
        <f>IF('基本情報入力シート'!Y1057="","",'基本情報入力シート'!Y1057)</f>
        <v/>
      </c>
      <c r="O1032" s="649"/>
      <c r="P1032" s="650"/>
      <c r="Q1032" s="651"/>
      <c r="R1032" s="56"/>
      <c r="S1032" s="652" t="str">
        <f>IFERROR(ROUNDDOWN(Q1032*VLOOKUP(N1032,'【参考】数式用'!$AR$2:$AW$50,MATCH(P1032,'【参考】数式用'!$AT$4:$AW$4)+2,FALSE)*0.5, 0), "")</f>
        <v/>
      </c>
      <c r="T1032" s="653"/>
      <c r="U1032" s="654" t="str">
        <f>IFERROR(IF(AG1032&lt;&gt;"",Q1032*VLOOKUP(N1032,'【参考】数式用'!$AG$2:$AL$50,MATCH(P1032,'【参考】数式用'!$AI$4:$AL$4,0)+2,0), ""), "")</f>
        <v/>
      </c>
      <c r="V1032" s="655"/>
      <c r="W1032" s="656"/>
      <c r="X1032" s="41"/>
      <c r="Y1032" s="657"/>
      <c r="Z1032" s="658"/>
      <c r="AA1032" s="654" t="str">
        <f>IFERROR(IF(Y1032="ー", "", ROUNDDOWN(Z1032*VLOOKUP(N1032,'【参考】数式用'!$AR$2:$AW$50,MATCH(Y1032,'【参考】数式用'!$AT$4:$AW$4)+2,FALSE)*0.5, 0)), "")</f>
        <v/>
      </c>
      <c r="AB1032" s="659"/>
      <c r="AC1032" s="651" t="str">
        <f>IFERROR(IF(AG1032&lt;&gt;"",Z1032*VLOOKUP(N1032,'【参考】数式用'!$AG$2:$AL$50,MATCH(Y1032,'【参考】数式用'!$AI$4:$AL$4,0)+2,0), ""), "")</f>
        <v/>
      </c>
      <c r="AD1032" s="56"/>
      <c r="AE1032" s="660"/>
      <c r="AF1032" s="661"/>
      <c r="AG1032" s="618" t="str">
        <f>IFERROR(VLOOKUP(O1032, '【参考】数式用'!$AY$5:$AY$13, 1, FALSE), "")</f>
        <v/>
      </c>
      <c r="AH1032" s="619" t="str">
        <f>IFERROR(VLOOKUP(N1032, '【参考】数式用'!$BA$2:$BB$50, 2, FALSE), "")</f>
        <v/>
      </c>
      <c r="AI1032" s="620" t="str">
        <f t="shared" si="1"/>
        <v/>
      </c>
      <c r="AJ1032" s="621" t="str">
        <f t="shared" si="2"/>
        <v/>
      </c>
      <c r="AK1032" s="622"/>
      <c r="AL1032" s="622"/>
      <c r="AM1032" s="514"/>
      <c r="AN1032" s="514"/>
      <c r="AO1032" s="514"/>
      <c r="AP1032" s="514"/>
      <c r="AQ1032" s="514"/>
      <c r="AR1032" s="514"/>
      <c r="AS1032" s="514"/>
      <c r="AT1032" s="514"/>
      <c r="AU1032" s="2"/>
      <c r="AV1032" s="2"/>
      <c r="AW1032" s="2"/>
      <c r="AX1032" s="2"/>
      <c r="AY1032" s="2"/>
      <c r="AZ1032" s="2"/>
    </row>
    <row r="1033" ht="30.0" customHeight="1">
      <c r="A1033" s="645">
        <v>1020.0</v>
      </c>
      <c r="B1033" s="646" t="str">
        <f>IF('基本情報入力シート'!C1058="","",'基本情報入力シート'!C1058)</f>
        <v/>
      </c>
      <c r="C1033" s="40"/>
      <c r="D1033" s="40"/>
      <c r="E1033" s="40"/>
      <c r="F1033" s="40"/>
      <c r="G1033" s="40"/>
      <c r="H1033" s="40"/>
      <c r="I1033" s="56"/>
      <c r="J1033" s="647" t="str">
        <f>IF('基本情報入力シート'!M1058="","",'基本情報入力シート'!M1058)</f>
        <v/>
      </c>
      <c r="K1033" s="647" t="str">
        <f>IF('基本情報入力シート'!R1058="","",'基本情報入力シート'!R1058)</f>
        <v/>
      </c>
      <c r="L1033" s="647" t="str">
        <f>IF('基本情報入力シート'!W1058="","",'基本情報入力シート'!W1058)</f>
        <v/>
      </c>
      <c r="M1033" s="647" t="str">
        <f>IF('基本情報入力シート'!X1058="","",'基本情報入力シート'!X1058)</f>
        <v/>
      </c>
      <c r="N1033" s="648" t="str">
        <f>IF('基本情報入力シート'!Y1058="","",'基本情報入力シート'!Y1058)</f>
        <v/>
      </c>
      <c r="O1033" s="649"/>
      <c r="P1033" s="650"/>
      <c r="Q1033" s="651"/>
      <c r="R1033" s="56"/>
      <c r="S1033" s="652" t="str">
        <f>IFERROR(ROUNDDOWN(Q1033*VLOOKUP(N1033,'【参考】数式用'!$AR$2:$AW$50,MATCH(P1033,'【参考】数式用'!$AT$4:$AW$4)+2,FALSE)*0.5, 0), "")</f>
        <v/>
      </c>
      <c r="T1033" s="653"/>
      <c r="U1033" s="654" t="str">
        <f>IFERROR(IF(AG1033&lt;&gt;"",Q1033*VLOOKUP(N1033,'【参考】数式用'!$AG$2:$AL$50,MATCH(P1033,'【参考】数式用'!$AI$4:$AL$4,0)+2,0), ""), "")</f>
        <v/>
      </c>
      <c r="V1033" s="655"/>
      <c r="W1033" s="656"/>
      <c r="X1033" s="41"/>
      <c r="Y1033" s="657"/>
      <c r="Z1033" s="658"/>
      <c r="AA1033" s="654" t="str">
        <f>IFERROR(IF(Y1033="ー", "", ROUNDDOWN(Z1033*VLOOKUP(N1033,'【参考】数式用'!$AR$2:$AW$50,MATCH(Y1033,'【参考】数式用'!$AT$4:$AW$4)+2,FALSE)*0.5, 0)), "")</f>
        <v/>
      </c>
      <c r="AB1033" s="659"/>
      <c r="AC1033" s="651" t="str">
        <f>IFERROR(IF(AG1033&lt;&gt;"",Z1033*VLOOKUP(N1033,'【参考】数式用'!$AG$2:$AL$50,MATCH(Y1033,'【参考】数式用'!$AI$4:$AL$4,0)+2,0), ""), "")</f>
        <v/>
      </c>
      <c r="AD1033" s="56"/>
      <c r="AE1033" s="660"/>
      <c r="AF1033" s="661"/>
      <c r="AG1033" s="618" t="str">
        <f>IFERROR(VLOOKUP(O1033, '【参考】数式用'!$AY$5:$AY$13, 1, FALSE), "")</f>
        <v/>
      </c>
      <c r="AH1033" s="619" t="str">
        <f>IFERROR(VLOOKUP(N1033, '【参考】数式用'!$BA$2:$BB$50, 2, FALSE), "")</f>
        <v/>
      </c>
      <c r="AI1033" s="620" t="str">
        <f t="shared" si="1"/>
        <v/>
      </c>
      <c r="AJ1033" s="621" t="str">
        <f t="shared" si="2"/>
        <v/>
      </c>
      <c r="AK1033" s="622"/>
      <c r="AL1033" s="622"/>
      <c r="AM1033" s="514"/>
      <c r="AN1033" s="514"/>
      <c r="AO1033" s="514"/>
      <c r="AP1033" s="514"/>
      <c r="AQ1033" s="514"/>
      <c r="AR1033" s="514"/>
      <c r="AS1033" s="514"/>
      <c r="AT1033" s="514"/>
      <c r="AU1033" s="2"/>
      <c r="AV1033" s="2"/>
      <c r="AW1033" s="2"/>
      <c r="AX1033" s="2"/>
      <c r="AY1033" s="2"/>
      <c r="AZ1033" s="2"/>
    </row>
    <row r="1034" ht="30.0" customHeight="1">
      <c r="A1034" s="645">
        <v>1021.0</v>
      </c>
      <c r="B1034" s="646" t="str">
        <f>IF('基本情報入力シート'!C1059="","",'基本情報入力シート'!C1059)</f>
        <v/>
      </c>
      <c r="C1034" s="40"/>
      <c r="D1034" s="40"/>
      <c r="E1034" s="40"/>
      <c r="F1034" s="40"/>
      <c r="G1034" s="40"/>
      <c r="H1034" s="40"/>
      <c r="I1034" s="56"/>
      <c r="J1034" s="647" t="str">
        <f>IF('基本情報入力シート'!M1059="","",'基本情報入力シート'!M1059)</f>
        <v/>
      </c>
      <c r="K1034" s="647" t="str">
        <f>IF('基本情報入力シート'!R1059="","",'基本情報入力シート'!R1059)</f>
        <v/>
      </c>
      <c r="L1034" s="647" t="str">
        <f>IF('基本情報入力シート'!W1059="","",'基本情報入力シート'!W1059)</f>
        <v/>
      </c>
      <c r="M1034" s="647" t="str">
        <f>IF('基本情報入力シート'!X1059="","",'基本情報入力シート'!X1059)</f>
        <v/>
      </c>
      <c r="N1034" s="648" t="str">
        <f>IF('基本情報入力シート'!Y1059="","",'基本情報入力シート'!Y1059)</f>
        <v/>
      </c>
      <c r="O1034" s="649"/>
      <c r="P1034" s="650"/>
      <c r="Q1034" s="651"/>
      <c r="R1034" s="56"/>
      <c r="S1034" s="652" t="str">
        <f>IFERROR(ROUNDDOWN(Q1034*VLOOKUP(N1034,'【参考】数式用'!$AR$2:$AW$50,MATCH(P1034,'【参考】数式用'!$AT$4:$AW$4)+2,FALSE)*0.5, 0), "")</f>
        <v/>
      </c>
      <c r="T1034" s="653"/>
      <c r="U1034" s="654" t="str">
        <f>IFERROR(IF(AG1034&lt;&gt;"",Q1034*VLOOKUP(N1034,'【参考】数式用'!$AG$2:$AL$50,MATCH(P1034,'【参考】数式用'!$AI$4:$AL$4,0)+2,0), ""), "")</f>
        <v/>
      </c>
      <c r="V1034" s="655"/>
      <c r="W1034" s="656"/>
      <c r="X1034" s="41"/>
      <c r="Y1034" s="657"/>
      <c r="Z1034" s="658"/>
      <c r="AA1034" s="654" t="str">
        <f>IFERROR(IF(Y1034="ー", "", ROUNDDOWN(Z1034*VLOOKUP(N1034,'【参考】数式用'!$AR$2:$AW$50,MATCH(Y1034,'【参考】数式用'!$AT$4:$AW$4)+2,FALSE)*0.5, 0)), "")</f>
        <v/>
      </c>
      <c r="AB1034" s="659"/>
      <c r="AC1034" s="651" t="str">
        <f>IFERROR(IF(AG1034&lt;&gt;"",Z1034*VLOOKUP(N1034,'【参考】数式用'!$AG$2:$AL$50,MATCH(Y1034,'【参考】数式用'!$AI$4:$AL$4,0)+2,0), ""), "")</f>
        <v/>
      </c>
      <c r="AD1034" s="56"/>
      <c r="AE1034" s="660"/>
      <c r="AF1034" s="661"/>
      <c r="AG1034" s="618" t="str">
        <f>IFERROR(VLOOKUP(O1034, '【参考】数式用'!$AY$5:$AY$13, 1, FALSE), "")</f>
        <v/>
      </c>
      <c r="AH1034" s="619" t="str">
        <f>IFERROR(VLOOKUP(N1034, '【参考】数式用'!$BA$2:$BB$50, 2, FALSE), "")</f>
        <v/>
      </c>
      <c r="AI1034" s="620" t="str">
        <f t="shared" si="1"/>
        <v/>
      </c>
      <c r="AJ1034" s="621" t="str">
        <f t="shared" si="2"/>
        <v/>
      </c>
      <c r="AK1034" s="622"/>
      <c r="AL1034" s="622"/>
      <c r="AM1034" s="514"/>
      <c r="AN1034" s="514"/>
      <c r="AO1034" s="514"/>
      <c r="AP1034" s="514"/>
      <c r="AQ1034" s="514"/>
      <c r="AR1034" s="514"/>
      <c r="AS1034" s="514"/>
      <c r="AT1034" s="514"/>
      <c r="AU1034" s="2"/>
      <c r="AV1034" s="2"/>
      <c r="AW1034" s="2"/>
      <c r="AX1034" s="2"/>
      <c r="AY1034" s="2"/>
      <c r="AZ1034" s="2"/>
    </row>
    <row r="1035" ht="30.0" customHeight="1">
      <c r="A1035" s="645">
        <v>1022.0</v>
      </c>
      <c r="B1035" s="646" t="str">
        <f>IF('基本情報入力シート'!C1060="","",'基本情報入力シート'!C1060)</f>
        <v/>
      </c>
      <c r="C1035" s="40"/>
      <c r="D1035" s="40"/>
      <c r="E1035" s="40"/>
      <c r="F1035" s="40"/>
      <c r="G1035" s="40"/>
      <c r="H1035" s="40"/>
      <c r="I1035" s="56"/>
      <c r="J1035" s="647" t="str">
        <f>IF('基本情報入力シート'!M1060="","",'基本情報入力シート'!M1060)</f>
        <v/>
      </c>
      <c r="K1035" s="647" t="str">
        <f>IF('基本情報入力シート'!R1060="","",'基本情報入力シート'!R1060)</f>
        <v/>
      </c>
      <c r="L1035" s="647" t="str">
        <f>IF('基本情報入力シート'!W1060="","",'基本情報入力シート'!W1060)</f>
        <v/>
      </c>
      <c r="M1035" s="647" t="str">
        <f>IF('基本情報入力シート'!X1060="","",'基本情報入力シート'!X1060)</f>
        <v/>
      </c>
      <c r="N1035" s="648" t="str">
        <f>IF('基本情報入力シート'!Y1060="","",'基本情報入力シート'!Y1060)</f>
        <v/>
      </c>
      <c r="O1035" s="649"/>
      <c r="P1035" s="650"/>
      <c r="Q1035" s="651"/>
      <c r="R1035" s="56"/>
      <c r="S1035" s="652" t="str">
        <f>IFERROR(ROUNDDOWN(Q1035*VLOOKUP(N1035,'【参考】数式用'!$AR$2:$AW$50,MATCH(P1035,'【参考】数式用'!$AT$4:$AW$4)+2,FALSE)*0.5, 0), "")</f>
        <v/>
      </c>
      <c r="T1035" s="653"/>
      <c r="U1035" s="654" t="str">
        <f>IFERROR(IF(AG1035&lt;&gt;"",Q1035*VLOOKUP(N1035,'【参考】数式用'!$AG$2:$AL$50,MATCH(P1035,'【参考】数式用'!$AI$4:$AL$4,0)+2,0), ""), "")</f>
        <v/>
      </c>
      <c r="V1035" s="655"/>
      <c r="W1035" s="656"/>
      <c r="X1035" s="41"/>
      <c r="Y1035" s="657"/>
      <c r="Z1035" s="658"/>
      <c r="AA1035" s="654" t="str">
        <f>IFERROR(IF(Y1035="ー", "", ROUNDDOWN(Z1035*VLOOKUP(N1035,'【参考】数式用'!$AR$2:$AW$50,MATCH(Y1035,'【参考】数式用'!$AT$4:$AW$4)+2,FALSE)*0.5, 0)), "")</f>
        <v/>
      </c>
      <c r="AB1035" s="659"/>
      <c r="AC1035" s="651" t="str">
        <f>IFERROR(IF(AG1035&lt;&gt;"",Z1035*VLOOKUP(N1035,'【参考】数式用'!$AG$2:$AL$50,MATCH(Y1035,'【参考】数式用'!$AI$4:$AL$4,0)+2,0), ""), "")</f>
        <v/>
      </c>
      <c r="AD1035" s="56"/>
      <c r="AE1035" s="660"/>
      <c r="AF1035" s="661"/>
      <c r="AG1035" s="618" t="str">
        <f>IFERROR(VLOOKUP(O1035, '【参考】数式用'!$AY$5:$AY$13, 1, FALSE), "")</f>
        <v/>
      </c>
      <c r="AH1035" s="619" t="str">
        <f>IFERROR(VLOOKUP(N1035, '【参考】数式用'!$BA$2:$BB$50, 2, FALSE), "")</f>
        <v/>
      </c>
      <c r="AI1035" s="620" t="str">
        <f t="shared" si="1"/>
        <v/>
      </c>
      <c r="AJ1035" s="621" t="str">
        <f t="shared" si="2"/>
        <v/>
      </c>
      <c r="AK1035" s="622"/>
      <c r="AL1035" s="622"/>
      <c r="AM1035" s="514"/>
      <c r="AN1035" s="514"/>
      <c r="AO1035" s="514"/>
      <c r="AP1035" s="514"/>
      <c r="AQ1035" s="514"/>
      <c r="AR1035" s="514"/>
      <c r="AS1035" s="514"/>
      <c r="AT1035" s="514"/>
      <c r="AU1035" s="2"/>
      <c r="AV1035" s="2"/>
      <c r="AW1035" s="2"/>
      <c r="AX1035" s="2"/>
      <c r="AY1035" s="2"/>
      <c r="AZ1035" s="2"/>
    </row>
    <row r="1036" ht="30.0" customHeight="1">
      <c r="A1036" s="645">
        <v>1023.0</v>
      </c>
      <c r="B1036" s="646" t="str">
        <f>IF('基本情報入力シート'!C1061="","",'基本情報入力シート'!C1061)</f>
        <v/>
      </c>
      <c r="C1036" s="40"/>
      <c r="D1036" s="40"/>
      <c r="E1036" s="40"/>
      <c r="F1036" s="40"/>
      <c r="G1036" s="40"/>
      <c r="H1036" s="40"/>
      <c r="I1036" s="56"/>
      <c r="J1036" s="647" t="str">
        <f>IF('基本情報入力シート'!M1061="","",'基本情報入力シート'!M1061)</f>
        <v/>
      </c>
      <c r="K1036" s="647" t="str">
        <f>IF('基本情報入力シート'!R1061="","",'基本情報入力シート'!R1061)</f>
        <v/>
      </c>
      <c r="L1036" s="647" t="str">
        <f>IF('基本情報入力シート'!W1061="","",'基本情報入力シート'!W1061)</f>
        <v/>
      </c>
      <c r="M1036" s="647" t="str">
        <f>IF('基本情報入力シート'!X1061="","",'基本情報入力シート'!X1061)</f>
        <v/>
      </c>
      <c r="N1036" s="648" t="str">
        <f>IF('基本情報入力シート'!Y1061="","",'基本情報入力シート'!Y1061)</f>
        <v/>
      </c>
      <c r="O1036" s="649"/>
      <c r="P1036" s="650"/>
      <c r="Q1036" s="651"/>
      <c r="R1036" s="56"/>
      <c r="S1036" s="652" t="str">
        <f>IFERROR(ROUNDDOWN(Q1036*VLOOKUP(N1036,'【参考】数式用'!$AR$2:$AW$50,MATCH(P1036,'【参考】数式用'!$AT$4:$AW$4)+2,FALSE)*0.5, 0), "")</f>
        <v/>
      </c>
      <c r="T1036" s="653"/>
      <c r="U1036" s="654" t="str">
        <f>IFERROR(IF(AG1036&lt;&gt;"",Q1036*VLOOKUP(N1036,'【参考】数式用'!$AG$2:$AL$50,MATCH(P1036,'【参考】数式用'!$AI$4:$AL$4,0)+2,0), ""), "")</f>
        <v/>
      </c>
      <c r="V1036" s="655"/>
      <c r="W1036" s="656"/>
      <c r="X1036" s="41"/>
      <c r="Y1036" s="657"/>
      <c r="Z1036" s="658"/>
      <c r="AA1036" s="654" t="str">
        <f>IFERROR(IF(Y1036="ー", "", ROUNDDOWN(Z1036*VLOOKUP(N1036,'【参考】数式用'!$AR$2:$AW$50,MATCH(Y1036,'【参考】数式用'!$AT$4:$AW$4)+2,FALSE)*0.5, 0)), "")</f>
        <v/>
      </c>
      <c r="AB1036" s="659"/>
      <c r="AC1036" s="651" t="str">
        <f>IFERROR(IF(AG1036&lt;&gt;"",Z1036*VLOOKUP(N1036,'【参考】数式用'!$AG$2:$AL$50,MATCH(Y1036,'【参考】数式用'!$AI$4:$AL$4,0)+2,0), ""), "")</f>
        <v/>
      </c>
      <c r="AD1036" s="56"/>
      <c r="AE1036" s="660"/>
      <c r="AF1036" s="661"/>
      <c r="AG1036" s="618" t="str">
        <f>IFERROR(VLOOKUP(O1036, '【参考】数式用'!$AY$5:$AY$13, 1, FALSE), "")</f>
        <v/>
      </c>
      <c r="AH1036" s="619" t="str">
        <f>IFERROR(VLOOKUP(N1036, '【参考】数式用'!$BA$2:$BB$50, 2, FALSE), "")</f>
        <v/>
      </c>
      <c r="AI1036" s="620" t="str">
        <f t="shared" si="1"/>
        <v/>
      </c>
      <c r="AJ1036" s="621" t="str">
        <f t="shared" si="2"/>
        <v/>
      </c>
      <c r="AK1036" s="622"/>
      <c r="AL1036" s="622"/>
      <c r="AM1036" s="514"/>
      <c r="AN1036" s="514"/>
      <c r="AO1036" s="514"/>
      <c r="AP1036" s="514"/>
      <c r="AQ1036" s="514"/>
      <c r="AR1036" s="514"/>
      <c r="AS1036" s="514"/>
      <c r="AT1036" s="514"/>
      <c r="AU1036" s="2"/>
      <c r="AV1036" s="2"/>
      <c r="AW1036" s="2"/>
      <c r="AX1036" s="2"/>
      <c r="AY1036" s="2"/>
      <c r="AZ1036" s="2"/>
    </row>
    <row r="1037" ht="30.0" customHeight="1">
      <c r="A1037" s="645">
        <v>1024.0</v>
      </c>
      <c r="B1037" s="646" t="str">
        <f>IF('基本情報入力シート'!C1062="","",'基本情報入力シート'!C1062)</f>
        <v/>
      </c>
      <c r="C1037" s="40"/>
      <c r="D1037" s="40"/>
      <c r="E1037" s="40"/>
      <c r="F1037" s="40"/>
      <c r="G1037" s="40"/>
      <c r="H1037" s="40"/>
      <c r="I1037" s="56"/>
      <c r="J1037" s="647" t="str">
        <f>IF('基本情報入力シート'!M1062="","",'基本情報入力シート'!M1062)</f>
        <v/>
      </c>
      <c r="K1037" s="647" t="str">
        <f>IF('基本情報入力シート'!R1062="","",'基本情報入力シート'!R1062)</f>
        <v/>
      </c>
      <c r="L1037" s="647" t="str">
        <f>IF('基本情報入力シート'!W1062="","",'基本情報入力シート'!W1062)</f>
        <v/>
      </c>
      <c r="M1037" s="647" t="str">
        <f>IF('基本情報入力シート'!X1062="","",'基本情報入力シート'!X1062)</f>
        <v/>
      </c>
      <c r="N1037" s="648" t="str">
        <f>IF('基本情報入力シート'!Y1062="","",'基本情報入力シート'!Y1062)</f>
        <v/>
      </c>
      <c r="O1037" s="649"/>
      <c r="P1037" s="650"/>
      <c r="Q1037" s="651"/>
      <c r="R1037" s="56"/>
      <c r="S1037" s="652" t="str">
        <f>IFERROR(ROUNDDOWN(Q1037*VLOOKUP(N1037,'【参考】数式用'!$AR$2:$AW$50,MATCH(P1037,'【参考】数式用'!$AT$4:$AW$4)+2,FALSE)*0.5, 0), "")</f>
        <v/>
      </c>
      <c r="T1037" s="653"/>
      <c r="U1037" s="654" t="str">
        <f>IFERROR(IF(AG1037&lt;&gt;"",Q1037*VLOOKUP(N1037,'【参考】数式用'!$AG$2:$AL$50,MATCH(P1037,'【参考】数式用'!$AI$4:$AL$4,0)+2,0), ""), "")</f>
        <v/>
      </c>
      <c r="V1037" s="655"/>
      <c r="W1037" s="656"/>
      <c r="X1037" s="41"/>
      <c r="Y1037" s="657"/>
      <c r="Z1037" s="658"/>
      <c r="AA1037" s="654" t="str">
        <f>IFERROR(IF(Y1037="ー", "", ROUNDDOWN(Z1037*VLOOKUP(N1037,'【参考】数式用'!$AR$2:$AW$50,MATCH(Y1037,'【参考】数式用'!$AT$4:$AW$4)+2,FALSE)*0.5, 0)), "")</f>
        <v/>
      </c>
      <c r="AB1037" s="659"/>
      <c r="AC1037" s="651" t="str">
        <f>IFERROR(IF(AG1037&lt;&gt;"",Z1037*VLOOKUP(N1037,'【参考】数式用'!$AG$2:$AL$50,MATCH(Y1037,'【参考】数式用'!$AI$4:$AL$4,0)+2,0), ""), "")</f>
        <v/>
      </c>
      <c r="AD1037" s="56"/>
      <c r="AE1037" s="660"/>
      <c r="AF1037" s="661"/>
      <c r="AG1037" s="618" t="str">
        <f>IFERROR(VLOOKUP(O1037, '【参考】数式用'!$AY$5:$AY$13, 1, FALSE), "")</f>
        <v/>
      </c>
      <c r="AH1037" s="619" t="str">
        <f>IFERROR(VLOOKUP(N1037, '【参考】数式用'!$BA$2:$BB$50, 2, FALSE), "")</f>
        <v/>
      </c>
      <c r="AI1037" s="620" t="str">
        <f t="shared" si="1"/>
        <v/>
      </c>
      <c r="AJ1037" s="621" t="str">
        <f t="shared" si="2"/>
        <v/>
      </c>
      <c r="AK1037" s="622"/>
      <c r="AL1037" s="622"/>
      <c r="AM1037" s="514"/>
      <c r="AN1037" s="514"/>
      <c r="AO1037" s="514"/>
      <c r="AP1037" s="514"/>
      <c r="AQ1037" s="514"/>
      <c r="AR1037" s="514"/>
      <c r="AS1037" s="514"/>
      <c r="AT1037" s="514"/>
      <c r="AU1037" s="2"/>
      <c r="AV1037" s="2"/>
      <c r="AW1037" s="2"/>
      <c r="AX1037" s="2"/>
      <c r="AY1037" s="2"/>
      <c r="AZ1037" s="2"/>
    </row>
    <row r="1038" ht="30.0" customHeight="1">
      <c r="A1038" s="645">
        <v>1025.0</v>
      </c>
      <c r="B1038" s="646" t="str">
        <f>IF('基本情報入力シート'!C1063="","",'基本情報入力シート'!C1063)</f>
        <v/>
      </c>
      <c r="C1038" s="40"/>
      <c r="D1038" s="40"/>
      <c r="E1038" s="40"/>
      <c r="F1038" s="40"/>
      <c r="G1038" s="40"/>
      <c r="H1038" s="40"/>
      <c r="I1038" s="56"/>
      <c r="J1038" s="647" t="str">
        <f>IF('基本情報入力シート'!M1063="","",'基本情報入力シート'!M1063)</f>
        <v/>
      </c>
      <c r="K1038" s="647" t="str">
        <f>IF('基本情報入力シート'!R1063="","",'基本情報入力シート'!R1063)</f>
        <v/>
      </c>
      <c r="L1038" s="647" t="str">
        <f>IF('基本情報入力シート'!W1063="","",'基本情報入力シート'!W1063)</f>
        <v/>
      </c>
      <c r="M1038" s="647" t="str">
        <f>IF('基本情報入力シート'!X1063="","",'基本情報入力シート'!X1063)</f>
        <v/>
      </c>
      <c r="N1038" s="648" t="str">
        <f>IF('基本情報入力シート'!Y1063="","",'基本情報入力シート'!Y1063)</f>
        <v/>
      </c>
      <c r="O1038" s="649"/>
      <c r="P1038" s="650"/>
      <c r="Q1038" s="651"/>
      <c r="R1038" s="56"/>
      <c r="S1038" s="652" t="str">
        <f>IFERROR(ROUNDDOWN(Q1038*VLOOKUP(N1038,'【参考】数式用'!$AR$2:$AW$50,MATCH(P1038,'【参考】数式用'!$AT$4:$AW$4)+2,FALSE)*0.5, 0), "")</f>
        <v/>
      </c>
      <c r="T1038" s="653"/>
      <c r="U1038" s="654" t="str">
        <f>IFERROR(IF(AG1038&lt;&gt;"",Q1038*VLOOKUP(N1038,'【参考】数式用'!$AG$2:$AL$50,MATCH(P1038,'【参考】数式用'!$AI$4:$AL$4,0)+2,0), ""), "")</f>
        <v/>
      </c>
      <c r="V1038" s="655"/>
      <c r="W1038" s="656"/>
      <c r="X1038" s="41"/>
      <c r="Y1038" s="657"/>
      <c r="Z1038" s="658"/>
      <c r="AA1038" s="654" t="str">
        <f>IFERROR(IF(Y1038="ー", "", ROUNDDOWN(Z1038*VLOOKUP(N1038,'【参考】数式用'!$AR$2:$AW$50,MATCH(Y1038,'【参考】数式用'!$AT$4:$AW$4)+2,FALSE)*0.5, 0)), "")</f>
        <v/>
      </c>
      <c r="AB1038" s="659"/>
      <c r="AC1038" s="651" t="str">
        <f>IFERROR(IF(AG1038&lt;&gt;"",Z1038*VLOOKUP(N1038,'【参考】数式用'!$AG$2:$AL$50,MATCH(Y1038,'【参考】数式用'!$AI$4:$AL$4,0)+2,0), ""), "")</f>
        <v/>
      </c>
      <c r="AD1038" s="56"/>
      <c r="AE1038" s="660"/>
      <c r="AF1038" s="661"/>
      <c r="AG1038" s="618" t="str">
        <f>IFERROR(VLOOKUP(O1038, '【参考】数式用'!$AY$5:$AY$13, 1, FALSE), "")</f>
        <v/>
      </c>
      <c r="AH1038" s="619" t="str">
        <f>IFERROR(VLOOKUP(N1038, '【参考】数式用'!$BA$2:$BB$50, 2, FALSE), "")</f>
        <v/>
      </c>
      <c r="AI1038" s="620" t="str">
        <f t="shared" si="1"/>
        <v/>
      </c>
      <c r="AJ1038" s="621" t="str">
        <f t="shared" si="2"/>
        <v/>
      </c>
      <c r="AK1038" s="622"/>
      <c r="AL1038" s="622"/>
      <c r="AM1038" s="514"/>
      <c r="AN1038" s="514"/>
      <c r="AO1038" s="514"/>
      <c r="AP1038" s="514"/>
      <c r="AQ1038" s="514"/>
      <c r="AR1038" s="514"/>
      <c r="AS1038" s="514"/>
      <c r="AT1038" s="514"/>
      <c r="AU1038" s="2"/>
      <c r="AV1038" s="2"/>
      <c r="AW1038" s="2"/>
      <c r="AX1038" s="2"/>
      <c r="AY1038" s="2"/>
      <c r="AZ1038" s="2"/>
    </row>
    <row r="1039" ht="30.0" customHeight="1">
      <c r="A1039" s="645">
        <v>1026.0</v>
      </c>
      <c r="B1039" s="646" t="str">
        <f>IF('基本情報入力シート'!C1064="","",'基本情報入力シート'!C1064)</f>
        <v/>
      </c>
      <c r="C1039" s="40"/>
      <c r="D1039" s="40"/>
      <c r="E1039" s="40"/>
      <c r="F1039" s="40"/>
      <c r="G1039" s="40"/>
      <c r="H1039" s="40"/>
      <c r="I1039" s="56"/>
      <c r="J1039" s="647" t="str">
        <f>IF('基本情報入力シート'!M1064="","",'基本情報入力シート'!M1064)</f>
        <v/>
      </c>
      <c r="K1039" s="647" t="str">
        <f>IF('基本情報入力シート'!R1064="","",'基本情報入力シート'!R1064)</f>
        <v/>
      </c>
      <c r="L1039" s="647" t="str">
        <f>IF('基本情報入力シート'!W1064="","",'基本情報入力シート'!W1064)</f>
        <v/>
      </c>
      <c r="M1039" s="647" t="str">
        <f>IF('基本情報入力シート'!X1064="","",'基本情報入力シート'!X1064)</f>
        <v/>
      </c>
      <c r="N1039" s="648" t="str">
        <f>IF('基本情報入力シート'!Y1064="","",'基本情報入力シート'!Y1064)</f>
        <v/>
      </c>
      <c r="O1039" s="649"/>
      <c r="P1039" s="650"/>
      <c r="Q1039" s="651"/>
      <c r="R1039" s="56"/>
      <c r="S1039" s="652" t="str">
        <f>IFERROR(ROUNDDOWN(Q1039*VLOOKUP(N1039,'【参考】数式用'!$AR$2:$AW$50,MATCH(P1039,'【参考】数式用'!$AT$4:$AW$4)+2,FALSE)*0.5, 0), "")</f>
        <v/>
      </c>
      <c r="T1039" s="653"/>
      <c r="U1039" s="654" t="str">
        <f>IFERROR(IF(AG1039&lt;&gt;"",Q1039*VLOOKUP(N1039,'【参考】数式用'!$AG$2:$AL$50,MATCH(P1039,'【参考】数式用'!$AI$4:$AL$4,0)+2,0), ""), "")</f>
        <v/>
      </c>
      <c r="V1039" s="655"/>
      <c r="W1039" s="656"/>
      <c r="X1039" s="41"/>
      <c r="Y1039" s="657"/>
      <c r="Z1039" s="658"/>
      <c r="AA1039" s="654" t="str">
        <f>IFERROR(IF(Y1039="ー", "", ROUNDDOWN(Z1039*VLOOKUP(N1039,'【参考】数式用'!$AR$2:$AW$50,MATCH(Y1039,'【参考】数式用'!$AT$4:$AW$4)+2,FALSE)*0.5, 0)), "")</f>
        <v/>
      </c>
      <c r="AB1039" s="659"/>
      <c r="AC1039" s="651" t="str">
        <f>IFERROR(IF(AG1039&lt;&gt;"",Z1039*VLOOKUP(N1039,'【参考】数式用'!$AG$2:$AL$50,MATCH(Y1039,'【参考】数式用'!$AI$4:$AL$4,0)+2,0), ""), "")</f>
        <v/>
      </c>
      <c r="AD1039" s="56"/>
      <c r="AE1039" s="660"/>
      <c r="AF1039" s="661"/>
      <c r="AG1039" s="618" t="str">
        <f>IFERROR(VLOOKUP(O1039, '【参考】数式用'!$AY$5:$AY$13, 1, FALSE), "")</f>
        <v/>
      </c>
      <c r="AH1039" s="619" t="str">
        <f>IFERROR(VLOOKUP(N1039, '【参考】数式用'!$BA$2:$BB$50, 2, FALSE), "")</f>
        <v/>
      </c>
      <c r="AI1039" s="620" t="str">
        <f t="shared" si="1"/>
        <v/>
      </c>
      <c r="AJ1039" s="621" t="str">
        <f t="shared" si="2"/>
        <v/>
      </c>
      <c r="AK1039" s="622"/>
      <c r="AL1039" s="622"/>
      <c r="AM1039" s="514"/>
      <c r="AN1039" s="514"/>
      <c r="AO1039" s="514"/>
      <c r="AP1039" s="514"/>
      <c r="AQ1039" s="514"/>
      <c r="AR1039" s="514"/>
      <c r="AS1039" s="514"/>
      <c r="AT1039" s="514"/>
      <c r="AU1039" s="2"/>
      <c r="AV1039" s="2"/>
      <c r="AW1039" s="2"/>
      <c r="AX1039" s="2"/>
      <c r="AY1039" s="2"/>
      <c r="AZ1039" s="2"/>
    </row>
    <row r="1040" ht="30.0" customHeight="1">
      <c r="A1040" s="645">
        <v>1027.0</v>
      </c>
      <c r="B1040" s="646" t="str">
        <f>IF('基本情報入力シート'!C1065="","",'基本情報入力シート'!C1065)</f>
        <v/>
      </c>
      <c r="C1040" s="40"/>
      <c r="D1040" s="40"/>
      <c r="E1040" s="40"/>
      <c r="F1040" s="40"/>
      <c r="G1040" s="40"/>
      <c r="H1040" s="40"/>
      <c r="I1040" s="56"/>
      <c r="J1040" s="647" t="str">
        <f>IF('基本情報入力シート'!M1065="","",'基本情報入力シート'!M1065)</f>
        <v/>
      </c>
      <c r="K1040" s="647" t="str">
        <f>IF('基本情報入力シート'!R1065="","",'基本情報入力シート'!R1065)</f>
        <v/>
      </c>
      <c r="L1040" s="647" t="str">
        <f>IF('基本情報入力シート'!W1065="","",'基本情報入力シート'!W1065)</f>
        <v/>
      </c>
      <c r="M1040" s="647" t="str">
        <f>IF('基本情報入力シート'!X1065="","",'基本情報入力シート'!X1065)</f>
        <v/>
      </c>
      <c r="N1040" s="648" t="str">
        <f>IF('基本情報入力シート'!Y1065="","",'基本情報入力シート'!Y1065)</f>
        <v/>
      </c>
      <c r="O1040" s="649"/>
      <c r="P1040" s="650"/>
      <c r="Q1040" s="651"/>
      <c r="R1040" s="56"/>
      <c r="S1040" s="652" t="str">
        <f>IFERROR(ROUNDDOWN(Q1040*VLOOKUP(N1040,'【参考】数式用'!$AR$2:$AW$50,MATCH(P1040,'【参考】数式用'!$AT$4:$AW$4)+2,FALSE)*0.5, 0), "")</f>
        <v/>
      </c>
      <c r="T1040" s="653"/>
      <c r="U1040" s="654" t="str">
        <f>IFERROR(IF(AG1040&lt;&gt;"",Q1040*VLOOKUP(N1040,'【参考】数式用'!$AG$2:$AL$50,MATCH(P1040,'【参考】数式用'!$AI$4:$AL$4,0)+2,0), ""), "")</f>
        <v/>
      </c>
      <c r="V1040" s="655"/>
      <c r="W1040" s="656"/>
      <c r="X1040" s="41"/>
      <c r="Y1040" s="657"/>
      <c r="Z1040" s="658"/>
      <c r="AA1040" s="654" t="str">
        <f>IFERROR(IF(Y1040="ー", "", ROUNDDOWN(Z1040*VLOOKUP(N1040,'【参考】数式用'!$AR$2:$AW$50,MATCH(Y1040,'【参考】数式用'!$AT$4:$AW$4)+2,FALSE)*0.5, 0)), "")</f>
        <v/>
      </c>
      <c r="AB1040" s="659"/>
      <c r="AC1040" s="651" t="str">
        <f>IFERROR(IF(AG1040&lt;&gt;"",Z1040*VLOOKUP(N1040,'【参考】数式用'!$AG$2:$AL$50,MATCH(Y1040,'【参考】数式用'!$AI$4:$AL$4,0)+2,0), ""), "")</f>
        <v/>
      </c>
      <c r="AD1040" s="56"/>
      <c r="AE1040" s="660"/>
      <c r="AF1040" s="661"/>
      <c r="AG1040" s="618" t="str">
        <f>IFERROR(VLOOKUP(O1040, '【参考】数式用'!$AY$5:$AY$13, 1, FALSE), "")</f>
        <v/>
      </c>
      <c r="AH1040" s="619" t="str">
        <f>IFERROR(VLOOKUP(N1040, '【参考】数式用'!$BA$2:$BB$50, 2, FALSE), "")</f>
        <v/>
      </c>
      <c r="AI1040" s="620" t="str">
        <f t="shared" si="1"/>
        <v/>
      </c>
      <c r="AJ1040" s="621" t="str">
        <f t="shared" si="2"/>
        <v/>
      </c>
      <c r="AK1040" s="622"/>
      <c r="AL1040" s="622"/>
      <c r="AM1040" s="514"/>
      <c r="AN1040" s="514"/>
      <c r="AO1040" s="514"/>
      <c r="AP1040" s="514"/>
      <c r="AQ1040" s="514"/>
      <c r="AR1040" s="514"/>
      <c r="AS1040" s="514"/>
      <c r="AT1040" s="514"/>
      <c r="AU1040" s="2"/>
      <c r="AV1040" s="2"/>
      <c r="AW1040" s="2"/>
      <c r="AX1040" s="2"/>
      <c r="AY1040" s="2"/>
      <c r="AZ1040" s="2"/>
    </row>
    <row r="1041" ht="30.0" customHeight="1">
      <c r="A1041" s="645">
        <v>1028.0</v>
      </c>
      <c r="B1041" s="646" t="str">
        <f>IF('基本情報入力シート'!C1066="","",'基本情報入力シート'!C1066)</f>
        <v/>
      </c>
      <c r="C1041" s="40"/>
      <c r="D1041" s="40"/>
      <c r="E1041" s="40"/>
      <c r="F1041" s="40"/>
      <c r="G1041" s="40"/>
      <c r="H1041" s="40"/>
      <c r="I1041" s="56"/>
      <c r="J1041" s="647" t="str">
        <f>IF('基本情報入力シート'!M1066="","",'基本情報入力シート'!M1066)</f>
        <v/>
      </c>
      <c r="K1041" s="647" t="str">
        <f>IF('基本情報入力シート'!R1066="","",'基本情報入力シート'!R1066)</f>
        <v/>
      </c>
      <c r="L1041" s="647" t="str">
        <f>IF('基本情報入力シート'!W1066="","",'基本情報入力シート'!W1066)</f>
        <v/>
      </c>
      <c r="M1041" s="647" t="str">
        <f>IF('基本情報入力シート'!X1066="","",'基本情報入力シート'!X1066)</f>
        <v/>
      </c>
      <c r="N1041" s="648" t="str">
        <f>IF('基本情報入力シート'!Y1066="","",'基本情報入力シート'!Y1066)</f>
        <v/>
      </c>
      <c r="O1041" s="649"/>
      <c r="P1041" s="650"/>
      <c r="Q1041" s="651"/>
      <c r="R1041" s="56"/>
      <c r="S1041" s="652" t="str">
        <f>IFERROR(ROUNDDOWN(Q1041*VLOOKUP(N1041,'【参考】数式用'!$AR$2:$AW$50,MATCH(P1041,'【参考】数式用'!$AT$4:$AW$4)+2,FALSE)*0.5, 0), "")</f>
        <v/>
      </c>
      <c r="T1041" s="653"/>
      <c r="U1041" s="654" t="str">
        <f>IFERROR(IF(AG1041&lt;&gt;"",Q1041*VLOOKUP(N1041,'【参考】数式用'!$AG$2:$AL$50,MATCH(P1041,'【参考】数式用'!$AI$4:$AL$4,0)+2,0), ""), "")</f>
        <v/>
      </c>
      <c r="V1041" s="655"/>
      <c r="W1041" s="656"/>
      <c r="X1041" s="41"/>
      <c r="Y1041" s="657"/>
      <c r="Z1041" s="658"/>
      <c r="AA1041" s="654" t="str">
        <f>IFERROR(IF(Y1041="ー", "", ROUNDDOWN(Z1041*VLOOKUP(N1041,'【参考】数式用'!$AR$2:$AW$50,MATCH(Y1041,'【参考】数式用'!$AT$4:$AW$4)+2,FALSE)*0.5, 0)), "")</f>
        <v/>
      </c>
      <c r="AB1041" s="659"/>
      <c r="AC1041" s="651" t="str">
        <f>IFERROR(IF(AG1041&lt;&gt;"",Z1041*VLOOKUP(N1041,'【参考】数式用'!$AG$2:$AL$50,MATCH(Y1041,'【参考】数式用'!$AI$4:$AL$4,0)+2,0), ""), "")</f>
        <v/>
      </c>
      <c r="AD1041" s="56"/>
      <c r="AE1041" s="660"/>
      <c r="AF1041" s="661"/>
      <c r="AG1041" s="618" t="str">
        <f>IFERROR(VLOOKUP(O1041, '【参考】数式用'!$AY$5:$AY$13, 1, FALSE), "")</f>
        <v/>
      </c>
      <c r="AH1041" s="619" t="str">
        <f>IFERROR(VLOOKUP(N1041, '【参考】数式用'!$BA$2:$BB$50, 2, FALSE), "")</f>
        <v/>
      </c>
      <c r="AI1041" s="620" t="str">
        <f t="shared" si="1"/>
        <v/>
      </c>
      <c r="AJ1041" s="621" t="str">
        <f t="shared" si="2"/>
        <v/>
      </c>
      <c r="AK1041" s="622"/>
      <c r="AL1041" s="622"/>
      <c r="AM1041" s="514"/>
      <c r="AN1041" s="514"/>
      <c r="AO1041" s="514"/>
      <c r="AP1041" s="514"/>
      <c r="AQ1041" s="514"/>
      <c r="AR1041" s="514"/>
      <c r="AS1041" s="514"/>
      <c r="AT1041" s="514"/>
      <c r="AU1041" s="2"/>
      <c r="AV1041" s="2"/>
      <c r="AW1041" s="2"/>
      <c r="AX1041" s="2"/>
      <c r="AY1041" s="2"/>
      <c r="AZ1041" s="2"/>
    </row>
    <row r="1042" ht="30.0" customHeight="1">
      <c r="A1042" s="645">
        <v>1029.0</v>
      </c>
      <c r="B1042" s="646" t="str">
        <f>IF('基本情報入力シート'!C1067="","",'基本情報入力シート'!C1067)</f>
        <v/>
      </c>
      <c r="C1042" s="40"/>
      <c r="D1042" s="40"/>
      <c r="E1042" s="40"/>
      <c r="F1042" s="40"/>
      <c r="G1042" s="40"/>
      <c r="H1042" s="40"/>
      <c r="I1042" s="56"/>
      <c r="J1042" s="647" t="str">
        <f>IF('基本情報入力シート'!M1067="","",'基本情報入力シート'!M1067)</f>
        <v/>
      </c>
      <c r="K1042" s="647" t="str">
        <f>IF('基本情報入力シート'!R1067="","",'基本情報入力シート'!R1067)</f>
        <v/>
      </c>
      <c r="L1042" s="647" t="str">
        <f>IF('基本情報入力シート'!W1067="","",'基本情報入力シート'!W1067)</f>
        <v/>
      </c>
      <c r="M1042" s="647" t="str">
        <f>IF('基本情報入力シート'!X1067="","",'基本情報入力シート'!X1067)</f>
        <v/>
      </c>
      <c r="N1042" s="648" t="str">
        <f>IF('基本情報入力シート'!Y1067="","",'基本情報入力シート'!Y1067)</f>
        <v/>
      </c>
      <c r="O1042" s="649"/>
      <c r="P1042" s="650"/>
      <c r="Q1042" s="651"/>
      <c r="R1042" s="56"/>
      <c r="S1042" s="652" t="str">
        <f>IFERROR(ROUNDDOWN(Q1042*VLOOKUP(N1042,'【参考】数式用'!$AR$2:$AW$50,MATCH(P1042,'【参考】数式用'!$AT$4:$AW$4)+2,FALSE)*0.5, 0), "")</f>
        <v/>
      </c>
      <c r="T1042" s="653"/>
      <c r="U1042" s="654" t="str">
        <f>IFERROR(IF(AG1042&lt;&gt;"",Q1042*VLOOKUP(N1042,'【参考】数式用'!$AG$2:$AL$50,MATCH(P1042,'【参考】数式用'!$AI$4:$AL$4,0)+2,0), ""), "")</f>
        <v/>
      </c>
      <c r="V1042" s="655"/>
      <c r="W1042" s="656"/>
      <c r="X1042" s="41"/>
      <c r="Y1042" s="657"/>
      <c r="Z1042" s="658"/>
      <c r="AA1042" s="654" t="str">
        <f>IFERROR(IF(Y1042="ー", "", ROUNDDOWN(Z1042*VLOOKUP(N1042,'【参考】数式用'!$AR$2:$AW$50,MATCH(Y1042,'【参考】数式用'!$AT$4:$AW$4)+2,FALSE)*0.5, 0)), "")</f>
        <v/>
      </c>
      <c r="AB1042" s="659"/>
      <c r="AC1042" s="651" t="str">
        <f>IFERROR(IF(AG1042&lt;&gt;"",Z1042*VLOOKUP(N1042,'【参考】数式用'!$AG$2:$AL$50,MATCH(Y1042,'【参考】数式用'!$AI$4:$AL$4,0)+2,0), ""), "")</f>
        <v/>
      </c>
      <c r="AD1042" s="56"/>
      <c r="AE1042" s="660"/>
      <c r="AF1042" s="661"/>
      <c r="AG1042" s="618" t="str">
        <f>IFERROR(VLOOKUP(O1042, '【参考】数式用'!$AY$5:$AY$13, 1, FALSE), "")</f>
        <v/>
      </c>
      <c r="AH1042" s="619" t="str">
        <f>IFERROR(VLOOKUP(N1042, '【参考】数式用'!$BA$2:$BB$50, 2, FALSE), "")</f>
        <v/>
      </c>
      <c r="AI1042" s="620" t="str">
        <f t="shared" si="1"/>
        <v/>
      </c>
      <c r="AJ1042" s="621" t="str">
        <f t="shared" si="2"/>
        <v/>
      </c>
      <c r="AK1042" s="622"/>
      <c r="AL1042" s="622"/>
      <c r="AM1042" s="514"/>
      <c r="AN1042" s="514"/>
      <c r="AO1042" s="514"/>
      <c r="AP1042" s="514"/>
      <c r="AQ1042" s="514"/>
      <c r="AR1042" s="514"/>
      <c r="AS1042" s="514"/>
      <c r="AT1042" s="514"/>
      <c r="AU1042" s="2"/>
      <c r="AV1042" s="2"/>
      <c r="AW1042" s="2"/>
      <c r="AX1042" s="2"/>
      <c r="AY1042" s="2"/>
      <c r="AZ1042" s="2"/>
    </row>
    <row r="1043" ht="30.0" customHeight="1">
      <c r="A1043" s="645">
        <v>1030.0</v>
      </c>
      <c r="B1043" s="646" t="str">
        <f>IF('基本情報入力シート'!C1068="","",'基本情報入力シート'!C1068)</f>
        <v/>
      </c>
      <c r="C1043" s="40"/>
      <c r="D1043" s="40"/>
      <c r="E1043" s="40"/>
      <c r="F1043" s="40"/>
      <c r="G1043" s="40"/>
      <c r="H1043" s="40"/>
      <c r="I1043" s="56"/>
      <c r="J1043" s="647" t="str">
        <f>IF('基本情報入力シート'!M1068="","",'基本情報入力シート'!M1068)</f>
        <v/>
      </c>
      <c r="K1043" s="647" t="str">
        <f>IF('基本情報入力シート'!R1068="","",'基本情報入力シート'!R1068)</f>
        <v/>
      </c>
      <c r="L1043" s="647" t="str">
        <f>IF('基本情報入力シート'!W1068="","",'基本情報入力シート'!W1068)</f>
        <v/>
      </c>
      <c r="M1043" s="647" t="str">
        <f>IF('基本情報入力シート'!X1068="","",'基本情報入力シート'!X1068)</f>
        <v/>
      </c>
      <c r="N1043" s="648" t="str">
        <f>IF('基本情報入力シート'!Y1068="","",'基本情報入力シート'!Y1068)</f>
        <v/>
      </c>
      <c r="O1043" s="649"/>
      <c r="P1043" s="650"/>
      <c r="Q1043" s="651"/>
      <c r="R1043" s="56"/>
      <c r="S1043" s="652" t="str">
        <f>IFERROR(ROUNDDOWN(Q1043*VLOOKUP(N1043,'【参考】数式用'!$AR$2:$AW$50,MATCH(P1043,'【参考】数式用'!$AT$4:$AW$4)+2,FALSE)*0.5, 0), "")</f>
        <v/>
      </c>
      <c r="T1043" s="653"/>
      <c r="U1043" s="654" t="str">
        <f>IFERROR(IF(AG1043&lt;&gt;"",Q1043*VLOOKUP(N1043,'【参考】数式用'!$AG$2:$AL$50,MATCH(P1043,'【参考】数式用'!$AI$4:$AL$4,0)+2,0), ""), "")</f>
        <v/>
      </c>
      <c r="V1043" s="655"/>
      <c r="W1043" s="656"/>
      <c r="X1043" s="41"/>
      <c r="Y1043" s="657"/>
      <c r="Z1043" s="658"/>
      <c r="AA1043" s="654" t="str">
        <f>IFERROR(IF(Y1043="ー", "", ROUNDDOWN(Z1043*VLOOKUP(N1043,'【参考】数式用'!$AR$2:$AW$50,MATCH(Y1043,'【参考】数式用'!$AT$4:$AW$4)+2,FALSE)*0.5, 0)), "")</f>
        <v/>
      </c>
      <c r="AB1043" s="659"/>
      <c r="AC1043" s="651" t="str">
        <f>IFERROR(IF(AG1043&lt;&gt;"",Z1043*VLOOKUP(N1043,'【参考】数式用'!$AG$2:$AL$50,MATCH(Y1043,'【参考】数式用'!$AI$4:$AL$4,0)+2,0), ""), "")</f>
        <v/>
      </c>
      <c r="AD1043" s="56"/>
      <c r="AE1043" s="660"/>
      <c r="AF1043" s="661"/>
      <c r="AG1043" s="618" t="str">
        <f>IFERROR(VLOOKUP(O1043, '【参考】数式用'!$AY$5:$AY$13, 1, FALSE), "")</f>
        <v/>
      </c>
      <c r="AH1043" s="619" t="str">
        <f>IFERROR(VLOOKUP(N1043, '【参考】数式用'!$BA$2:$BB$50, 2, FALSE), "")</f>
        <v/>
      </c>
      <c r="AI1043" s="620" t="str">
        <f t="shared" si="1"/>
        <v/>
      </c>
      <c r="AJ1043" s="621" t="str">
        <f t="shared" si="2"/>
        <v/>
      </c>
      <c r="AK1043" s="622"/>
      <c r="AL1043" s="622"/>
      <c r="AM1043" s="514"/>
      <c r="AN1043" s="514"/>
      <c r="AO1043" s="514"/>
      <c r="AP1043" s="514"/>
      <c r="AQ1043" s="514"/>
      <c r="AR1043" s="514"/>
      <c r="AS1043" s="514"/>
      <c r="AT1043" s="514"/>
      <c r="AU1043" s="2"/>
      <c r="AV1043" s="2"/>
      <c r="AW1043" s="2"/>
      <c r="AX1043" s="2"/>
      <c r="AY1043" s="2"/>
      <c r="AZ1043" s="2"/>
    </row>
    <row r="1044" ht="30.0" customHeight="1">
      <c r="A1044" s="645">
        <v>1031.0</v>
      </c>
      <c r="B1044" s="646" t="str">
        <f>IF('基本情報入力シート'!C1069="","",'基本情報入力シート'!C1069)</f>
        <v/>
      </c>
      <c r="C1044" s="40"/>
      <c r="D1044" s="40"/>
      <c r="E1044" s="40"/>
      <c r="F1044" s="40"/>
      <c r="G1044" s="40"/>
      <c r="H1044" s="40"/>
      <c r="I1044" s="56"/>
      <c r="J1044" s="647" t="str">
        <f>IF('基本情報入力シート'!M1069="","",'基本情報入力シート'!M1069)</f>
        <v/>
      </c>
      <c r="K1044" s="647" t="str">
        <f>IF('基本情報入力シート'!R1069="","",'基本情報入力シート'!R1069)</f>
        <v/>
      </c>
      <c r="L1044" s="647" t="str">
        <f>IF('基本情報入力シート'!W1069="","",'基本情報入力シート'!W1069)</f>
        <v/>
      </c>
      <c r="M1044" s="647" t="str">
        <f>IF('基本情報入力シート'!X1069="","",'基本情報入力シート'!X1069)</f>
        <v/>
      </c>
      <c r="N1044" s="648" t="str">
        <f>IF('基本情報入力シート'!Y1069="","",'基本情報入力シート'!Y1069)</f>
        <v/>
      </c>
      <c r="O1044" s="649"/>
      <c r="P1044" s="650"/>
      <c r="Q1044" s="651"/>
      <c r="R1044" s="56"/>
      <c r="S1044" s="652" t="str">
        <f>IFERROR(ROUNDDOWN(Q1044*VLOOKUP(N1044,'【参考】数式用'!$AR$2:$AW$50,MATCH(P1044,'【参考】数式用'!$AT$4:$AW$4)+2,FALSE)*0.5, 0), "")</f>
        <v/>
      </c>
      <c r="T1044" s="653"/>
      <c r="U1044" s="654" t="str">
        <f>IFERROR(IF(AG1044&lt;&gt;"",Q1044*VLOOKUP(N1044,'【参考】数式用'!$AG$2:$AL$50,MATCH(P1044,'【参考】数式用'!$AI$4:$AL$4,0)+2,0), ""), "")</f>
        <v/>
      </c>
      <c r="V1044" s="655"/>
      <c r="W1044" s="656"/>
      <c r="X1044" s="41"/>
      <c r="Y1044" s="657"/>
      <c r="Z1044" s="658"/>
      <c r="AA1044" s="654" t="str">
        <f>IFERROR(IF(Y1044="ー", "", ROUNDDOWN(Z1044*VLOOKUP(N1044,'【参考】数式用'!$AR$2:$AW$50,MATCH(Y1044,'【参考】数式用'!$AT$4:$AW$4)+2,FALSE)*0.5, 0)), "")</f>
        <v/>
      </c>
      <c r="AB1044" s="659"/>
      <c r="AC1044" s="651" t="str">
        <f>IFERROR(IF(AG1044&lt;&gt;"",Z1044*VLOOKUP(N1044,'【参考】数式用'!$AG$2:$AL$50,MATCH(Y1044,'【参考】数式用'!$AI$4:$AL$4,0)+2,0), ""), "")</f>
        <v/>
      </c>
      <c r="AD1044" s="56"/>
      <c r="AE1044" s="660"/>
      <c r="AF1044" s="661"/>
      <c r="AG1044" s="618" t="str">
        <f>IFERROR(VLOOKUP(O1044, '【参考】数式用'!$AY$5:$AY$13, 1, FALSE), "")</f>
        <v/>
      </c>
      <c r="AH1044" s="619" t="str">
        <f>IFERROR(VLOOKUP(N1044, '【参考】数式用'!$BA$2:$BB$50, 2, FALSE), "")</f>
        <v/>
      </c>
      <c r="AI1044" s="620" t="str">
        <f t="shared" si="1"/>
        <v/>
      </c>
      <c r="AJ1044" s="621" t="str">
        <f t="shared" si="2"/>
        <v/>
      </c>
      <c r="AK1044" s="622"/>
      <c r="AL1044" s="622"/>
      <c r="AM1044" s="514"/>
      <c r="AN1044" s="514"/>
      <c r="AO1044" s="514"/>
      <c r="AP1044" s="514"/>
      <c r="AQ1044" s="514"/>
      <c r="AR1044" s="514"/>
      <c r="AS1044" s="514"/>
      <c r="AT1044" s="514"/>
      <c r="AU1044" s="2"/>
      <c r="AV1044" s="2"/>
      <c r="AW1044" s="2"/>
      <c r="AX1044" s="2"/>
      <c r="AY1044" s="2"/>
      <c r="AZ1044" s="2"/>
    </row>
    <row r="1045" ht="30.0" customHeight="1">
      <c r="A1045" s="645">
        <v>1032.0</v>
      </c>
      <c r="B1045" s="646" t="str">
        <f>IF('基本情報入力シート'!C1070="","",'基本情報入力シート'!C1070)</f>
        <v/>
      </c>
      <c r="C1045" s="40"/>
      <c r="D1045" s="40"/>
      <c r="E1045" s="40"/>
      <c r="F1045" s="40"/>
      <c r="G1045" s="40"/>
      <c r="H1045" s="40"/>
      <c r="I1045" s="56"/>
      <c r="J1045" s="647" t="str">
        <f>IF('基本情報入力シート'!M1070="","",'基本情報入力シート'!M1070)</f>
        <v/>
      </c>
      <c r="K1045" s="647" t="str">
        <f>IF('基本情報入力シート'!R1070="","",'基本情報入力シート'!R1070)</f>
        <v/>
      </c>
      <c r="L1045" s="647" t="str">
        <f>IF('基本情報入力シート'!W1070="","",'基本情報入力シート'!W1070)</f>
        <v/>
      </c>
      <c r="M1045" s="647" t="str">
        <f>IF('基本情報入力シート'!X1070="","",'基本情報入力シート'!X1070)</f>
        <v/>
      </c>
      <c r="N1045" s="648" t="str">
        <f>IF('基本情報入力シート'!Y1070="","",'基本情報入力シート'!Y1070)</f>
        <v/>
      </c>
      <c r="O1045" s="649"/>
      <c r="P1045" s="650"/>
      <c r="Q1045" s="651"/>
      <c r="R1045" s="56"/>
      <c r="S1045" s="652" t="str">
        <f>IFERROR(ROUNDDOWN(Q1045*VLOOKUP(N1045,'【参考】数式用'!$AR$2:$AW$50,MATCH(P1045,'【参考】数式用'!$AT$4:$AW$4)+2,FALSE)*0.5, 0), "")</f>
        <v/>
      </c>
      <c r="T1045" s="653"/>
      <c r="U1045" s="654" t="str">
        <f>IFERROR(IF(AG1045&lt;&gt;"",Q1045*VLOOKUP(N1045,'【参考】数式用'!$AG$2:$AL$50,MATCH(P1045,'【参考】数式用'!$AI$4:$AL$4,0)+2,0), ""), "")</f>
        <v/>
      </c>
      <c r="V1045" s="655"/>
      <c r="W1045" s="656"/>
      <c r="X1045" s="41"/>
      <c r="Y1045" s="657"/>
      <c r="Z1045" s="658"/>
      <c r="AA1045" s="654" t="str">
        <f>IFERROR(IF(Y1045="ー", "", ROUNDDOWN(Z1045*VLOOKUP(N1045,'【参考】数式用'!$AR$2:$AW$50,MATCH(Y1045,'【参考】数式用'!$AT$4:$AW$4)+2,FALSE)*0.5, 0)), "")</f>
        <v/>
      </c>
      <c r="AB1045" s="659"/>
      <c r="AC1045" s="651" t="str">
        <f>IFERROR(IF(AG1045&lt;&gt;"",Z1045*VLOOKUP(N1045,'【参考】数式用'!$AG$2:$AL$50,MATCH(Y1045,'【参考】数式用'!$AI$4:$AL$4,0)+2,0), ""), "")</f>
        <v/>
      </c>
      <c r="AD1045" s="56"/>
      <c r="AE1045" s="660"/>
      <c r="AF1045" s="661"/>
      <c r="AG1045" s="618" t="str">
        <f>IFERROR(VLOOKUP(O1045, '【参考】数式用'!$AY$5:$AY$13, 1, FALSE), "")</f>
        <v/>
      </c>
      <c r="AH1045" s="619" t="str">
        <f>IFERROR(VLOOKUP(N1045, '【参考】数式用'!$BA$2:$BB$50, 2, FALSE), "")</f>
        <v/>
      </c>
      <c r="AI1045" s="620" t="str">
        <f t="shared" si="1"/>
        <v/>
      </c>
      <c r="AJ1045" s="621" t="str">
        <f t="shared" si="2"/>
        <v/>
      </c>
      <c r="AK1045" s="622"/>
      <c r="AL1045" s="622"/>
      <c r="AM1045" s="514"/>
      <c r="AN1045" s="514"/>
      <c r="AO1045" s="514"/>
      <c r="AP1045" s="514"/>
      <c r="AQ1045" s="514"/>
      <c r="AR1045" s="514"/>
      <c r="AS1045" s="514"/>
      <c r="AT1045" s="514"/>
      <c r="AU1045" s="2"/>
      <c r="AV1045" s="2"/>
      <c r="AW1045" s="2"/>
      <c r="AX1045" s="2"/>
      <c r="AY1045" s="2"/>
      <c r="AZ1045" s="2"/>
    </row>
    <row r="1046" ht="30.0" customHeight="1">
      <c r="A1046" s="645">
        <v>1033.0</v>
      </c>
      <c r="B1046" s="646" t="str">
        <f>IF('基本情報入力シート'!C1071="","",'基本情報入力シート'!C1071)</f>
        <v/>
      </c>
      <c r="C1046" s="40"/>
      <c r="D1046" s="40"/>
      <c r="E1046" s="40"/>
      <c r="F1046" s="40"/>
      <c r="G1046" s="40"/>
      <c r="H1046" s="40"/>
      <c r="I1046" s="56"/>
      <c r="J1046" s="647" t="str">
        <f>IF('基本情報入力シート'!M1071="","",'基本情報入力シート'!M1071)</f>
        <v/>
      </c>
      <c r="K1046" s="647" t="str">
        <f>IF('基本情報入力シート'!R1071="","",'基本情報入力シート'!R1071)</f>
        <v/>
      </c>
      <c r="L1046" s="647" t="str">
        <f>IF('基本情報入力シート'!W1071="","",'基本情報入力シート'!W1071)</f>
        <v/>
      </c>
      <c r="M1046" s="647" t="str">
        <f>IF('基本情報入力シート'!X1071="","",'基本情報入力シート'!X1071)</f>
        <v/>
      </c>
      <c r="N1046" s="648" t="str">
        <f>IF('基本情報入力シート'!Y1071="","",'基本情報入力シート'!Y1071)</f>
        <v/>
      </c>
      <c r="O1046" s="649"/>
      <c r="P1046" s="650"/>
      <c r="Q1046" s="651"/>
      <c r="R1046" s="56"/>
      <c r="S1046" s="652" t="str">
        <f>IFERROR(ROUNDDOWN(Q1046*VLOOKUP(N1046,'【参考】数式用'!$AR$2:$AW$50,MATCH(P1046,'【参考】数式用'!$AT$4:$AW$4)+2,FALSE)*0.5, 0), "")</f>
        <v/>
      </c>
      <c r="T1046" s="653"/>
      <c r="U1046" s="654" t="str">
        <f>IFERROR(IF(AG1046&lt;&gt;"",Q1046*VLOOKUP(N1046,'【参考】数式用'!$AG$2:$AL$50,MATCH(P1046,'【参考】数式用'!$AI$4:$AL$4,0)+2,0), ""), "")</f>
        <v/>
      </c>
      <c r="V1046" s="655"/>
      <c r="W1046" s="656"/>
      <c r="X1046" s="41"/>
      <c r="Y1046" s="657"/>
      <c r="Z1046" s="658"/>
      <c r="AA1046" s="654" t="str">
        <f>IFERROR(IF(Y1046="ー", "", ROUNDDOWN(Z1046*VLOOKUP(N1046,'【参考】数式用'!$AR$2:$AW$50,MATCH(Y1046,'【参考】数式用'!$AT$4:$AW$4)+2,FALSE)*0.5, 0)), "")</f>
        <v/>
      </c>
      <c r="AB1046" s="659"/>
      <c r="AC1046" s="651" t="str">
        <f>IFERROR(IF(AG1046&lt;&gt;"",Z1046*VLOOKUP(N1046,'【参考】数式用'!$AG$2:$AL$50,MATCH(Y1046,'【参考】数式用'!$AI$4:$AL$4,0)+2,0), ""), "")</f>
        <v/>
      </c>
      <c r="AD1046" s="56"/>
      <c r="AE1046" s="660"/>
      <c r="AF1046" s="661"/>
      <c r="AG1046" s="618" t="str">
        <f>IFERROR(VLOOKUP(O1046, '【参考】数式用'!$AY$5:$AY$13, 1, FALSE), "")</f>
        <v/>
      </c>
      <c r="AH1046" s="619" t="str">
        <f>IFERROR(VLOOKUP(N1046, '【参考】数式用'!$BA$2:$BB$50, 2, FALSE), "")</f>
        <v/>
      </c>
      <c r="AI1046" s="620" t="str">
        <f t="shared" si="1"/>
        <v/>
      </c>
      <c r="AJ1046" s="621" t="str">
        <f t="shared" si="2"/>
        <v/>
      </c>
      <c r="AK1046" s="622"/>
      <c r="AL1046" s="622"/>
      <c r="AM1046" s="514"/>
      <c r="AN1046" s="514"/>
      <c r="AO1046" s="514"/>
      <c r="AP1046" s="514"/>
      <c r="AQ1046" s="514"/>
      <c r="AR1046" s="514"/>
      <c r="AS1046" s="514"/>
      <c r="AT1046" s="514"/>
      <c r="AU1046" s="2"/>
      <c r="AV1046" s="2"/>
      <c r="AW1046" s="2"/>
      <c r="AX1046" s="2"/>
      <c r="AY1046" s="2"/>
      <c r="AZ1046" s="2"/>
    </row>
    <row r="1047" ht="30.0" customHeight="1">
      <c r="A1047" s="645">
        <v>1034.0</v>
      </c>
      <c r="B1047" s="646" t="str">
        <f>IF('基本情報入力シート'!C1072="","",'基本情報入力シート'!C1072)</f>
        <v/>
      </c>
      <c r="C1047" s="40"/>
      <c r="D1047" s="40"/>
      <c r="E1047" s="40"/>
      <c r="F1047" s="40"/>
      <c r="G1047" s="40"/>
      <c r="H1047" s="40"/>
      <c r="I1047" s="56"/>
      <c r="J1047" s="647" t="str">
        <f>IF('基本情報入力シート'!M1072="","",'基本情報入力シート'!M1072)</f>
        <v/>
      </c>
      <c r="K1047" s="647" t="str">
        <f>IF('基本情報入力シート'!R1072="","",'基本情報入力シート'!R1072)</f>
        <v/>
      </c>
      <c r="L1047" s="647" t="str">
        <f>IF('基本情報入力シート'!W1072="","",'基本情報入力シート'!W1072)</f>
        <v/>
      </c>
      <c r="M1047" s="647" t="str">
        <f>IF('基本情報入力シート'!X1072="","",'基本情報入力シート'!X1072)</f>
        <v/>
      </c>
      <c r="N1047" s="648" t="str">
        <f>IF('基本情報入力シート'!Y1072="","",'基本情報入力シート'!Y1072)</f>
        <v/>
      </c>
      <c r="O1047" s="649"/>
      <c r="P1047" s="650"/>
      <c r="Q1047" s="651"/>
      <c r="R1047" s="56"/>
      <c r="S1047" s="652" t="str">
        <f>IFERROR(ROUNDDOWN(Q1047*VLOOKUP(N1047,'【参考】数式用'!$AR$2:$AW$50,MATCH(P1047,'【参考】数式用'!$AT$4:$AW$4)+2,FALSE)*0.5, 0), "")</f>
        <v/>
      </c>
      <c r="T1047" s="653"/>
      <c r="U1047" s="654" t="str">
        <f>IFERROR(IF(AG1047&lt;&gt;"",Q1047*VLOOKUP(N1047,'【参考】数式用'!$AG$2:$AL$50,MATCH(P1047,'【参考】数式用'!$AI$4:$AL$4,0)+2,0), ""), "")</f>
        <v/>
      </c>
      <c r="V1047" s="655"/>
      <c r="W1047" s="656"/>
      <c r="X1047" s="41"/>
      <c r="Y1047" s="657"/>
      <c r="Z1047" s="658"/>
      <c r="AA1047" s="654" t="str">
        <f>IFERROR(IF(Y1047="ー", "", ROUNDDOWN(Z1047*VLOOKUP(N1047,'【参考】数式用'!$AR$2:$AW$50,MATCH(Y1047,'【参考】数式用'!$AT$4:$AW$4)+2,FALSE)*0.5, 0)), "")</f>
        <v/>
      </c>
      <c r="AB1047" s="659"/>
      <c r="AC1047" s="651" t="str">
        <f>IFERROR(IF(AG1047&lt;&gt;"",Z1047*VLOOKUP(N1047,'【参考】数式用'!$AG$2:$AL$50,MATCH(Y1047,'【参考】数式用'!$AI$4:$AL$4,0)+2,0), ""), "")</f>
        <v/>
      </c>
      <c r="AD1047" s="56"/>
      <c r="AE1047" s="660"/>
      <c r="AF1047" s="661"/>
      <c r="AG1047" s="618" t="str">
        <f>IFERROR(VLOOKUP(O1047, '【参考】数式用'!$AY$5:$AY$13, 1, FALSE), "")</f>
        <v/>
      </c>
      <c r="AH1047" s="619" t="str">
        <f>IFERROR(VLOOKUP(N1047, '【参考】数式用'!$BA$2:$BB$50, 2, FALSE), "")</f>
        <v/>
      </c>
      <c r="AI1047" s="620" t="str">
        <f t="shared" si="1"/>
        <v/>
      </c>
      <c r="AJ1047" s="621" t="str">
        <f t="shared" si="2"/>
        <v/>
      </c>
      <c r="AK1047" s="622"/>
      <c r="AL1047" s="622"/>
      <c r="AM1047" s="514"/>
      <c r="AN1047" s="514"/>
      <c r="AO1047" s="514"/>
      <c r="AP1047" s="514"/>
      <c r="AQ1047" s="514"/>
      <c r="AR1047" s="514"/>
      <c r="AS1047" s="514"/>
      <c r="AT1047" s="514"/>
      <c r="AU1047" s="2"/>
      <c r="AV1047" s="2"/>
      <c r="AW1047" s="2"/>
      <c r="AX1047" s="2"/>
      <c r="AY1047" s="2"/>
      <c r="AZ1047" s="2"/>
    </row>
    <row r="1048" ht="30.0" customHeight="1">
      <c r="A1048" s="645">
        <v>1035.0</v>
      </c>
      <c r="B1048" s="646" t="str">
        <f>IF('基本情報入力シート'!C1073="","",'基本情報入力シート'!C1073)</f>
        <v/>
      </c>
      <c r="C1048" s="40"/>
      <c r="D1048" s="40"/>
      <c r="E1048" s="40"/>
      <c r="F1048" s="40"/>
      <c r="G1048" s="40"/>
      <c r="H1048" s="40"/>
      <c r="I1048" s="56"/>
      <c r="J1048" s="647" t="str">
        <f>IF('基本情報入力シート'!M1073="","",'基本情報入力シート'!M1073)</f>
        <v/>
      </c>
      <c r="K1048" s="647" t="str">
        <f>IF('基本情報入力シート'!R1073="","",'基本情報入力シート'!R1073)</f>
        <v/>
      </c>
      <c r="L1048" s="647" t="str">
        <f>IF('基本情報入力シート'!W1073="","",'基本情報入力シート'!W1073)</f>
        <v/>
      </c>
      <c r="M1048" s="647" t="str">
        <f>IF('基本情報入力シート'!X1073="","",'基本情報入力シート'!X1073)</f>
        <v/>
      </c>
      <c r="N1048" s="648" t="str">
        <f>IF('基本情報入力シート'!Y1073="","",'基本情報入力シート'!Y1073)</f>
        <v/>
      </c>
      <c r="O1048" s="649"/>
      <c r="P1048" s="650"/>
      <c r="Q1048" s="651"/>
      <c r="R1048" s="56"/>
      <c r="S1048" s="652" t="str">
        <f>IFERROR(ROUNDDOWN(Q1048*VLOOKUP(N1048,'【参考】数式用'!$AR$2:$AW$50,MATCH(P1048,'【参考】数式用'!$AT$4:$AW$4)+2,FALSE)*0.5, 0), "")</f>
        <v/>
      </c>
      <c r="T1048" s="653"/>
      <c r="U1048" s="654" t="str">
        <f>IFERROR(IF(AG1048&lt;&gt;"",Q1048*VLOOKUP(N1048,'【参考】数式用'!$AG$2:$AL$50,MATCH(P1048,'【参考】数式用'!$AI$4:$AL$4,0)+2,0), ""), "")</f>
        <v/>
      </c>
      <c r="V1048" s="655"/>
      <c r="W1048" s="656"/>
      <c r="X1048" s="41"/>
      <c r="Y1048" s="657"/>
      <c r="Z1048" s="658"/>
      <c r="AA1048" s="654" t="str">
        <f>IFERROR(IF(Y1048="ー", "", ROUNDDOWN(Z1048*VLOOKUP(N1048,'【参考】数式用'!$AR$2:$AW$50,MATCH(Y1048,'【参考】数式用'!$AT$4:$AW$4)+2,FALSE)*0.5, 0)), "")</f>
        <v/>
      </c>
      <c r="AB1048" s="659"/>
      <c r="AC1048" s="651" t="str">
        <f>IFERROR(IF(AG1048&lt;&gt;"",Z1048*VLOOKUP(N1048,'【参考】数式用'!$AG$2:$AL$50,MATCH(Y1048,'【参考】数式用'!$AI$4:$AL$4,0)+2,0), ""), "")</f>
        <v/>
      </c>
      <c r="AD1048" s="56"/>
      <c r="AE1048" s="660"/>
      <c r="AF1048" s="661"/>
      <c r="AG1048" s="618" t="str">
        <f>IFERROR(VLOOKUP(O1048, '【参考】数式用'!$AY$5:$AY$13, 1, FALSE), "")</f>
        <v/>
      </c>
      <c r="AH1048" s="619" t="str">
        <f>IFERROR(VLOOKUP(N1048, '【参考】数式用'!$BA$2:$BB$50, 2, FALSE), "")</f>
        <v/>
      </c>
      <c r="AI1048" s="620" t="str">
        <f t="shared" si="1"/>
        <v/>
      </c>
      <c r="AJ1048" s="621" t="str">
        <f t="shared" si="2"/>
        <v/>
      </c>
      <c r="AK1048" s="622"/>
      <c r="AL1048" s="622"/>
      <c r="AM1048" s="514"/>
      <c r="AN1048" s="514"/>
      <c r="AO1048" s="514"/>
      <c r="AP1048" s="514"/>
      <c r="AQ1048" s="514"/>
      <c r="AR1048" s="514"/>
      <c r="AS1048" s="514"/>
      <c r="AT1048" s="514"/>
      <c r="AU1048" s="2"/>
      <c r="AV1048" s="2"/>
      <c r="AW1048" s="2"/>
      <c r="AX1048" s="2"/>
      <c r="AY1048" s="2"/>
      <c r="AZ1048" s="2"/>
    </row>
    <row r="1049" ht="30.0" customHeight="1">
      <c r="A1049" s="645">
        <v>1036.0</v>
      </c>
      <c r="B1049" s="646" t="str">
        <f>IF('基本情報入力シート'!C1074="","",'基本情報入力シート'!C1074)</f>
        <v/>
      </c>
      <c r="C1049" s="40"/>
      <c r="D1049" s="40"/>
      <c r="E1049" s="40"/>
      <c r="F1049" s="40"/>
      <c r="G1049" s="40"/>
      <c r="H1049" s="40"/>
      <c r="I1049" s="56"/>
      <c r="J1049" s="647" t="str">
        <f>IF('基本情報入力シート'!M1074="","",'基本情報入力シート'!M1074)</f>
        <v/>
      </c>
      <c r="K1049" s="647" t="str">
        <f>IF('基本情報入力シート'!R1074="","",'基本情報入力シート'!R1074)</f>
        <v/>
      </c>
      <c r="L1049" s="647" t="str">
        <f>IF('基本情報入力シート'!W1074="","",'基本情報入力シート'!W1074)</f>
        <v/>
      </c>
      <c r="M1049" s="647" t="str">
        <f>IF('基本情報入力シート'!X1074="","",'基本情報入力シート'!X1074)</f>
        <v/>
      </c>
      <c r="N1049" s="648" t="str">
        <f>IF('基本情報入力シート'!Y1074="","",'基本情報入力シート'!Y1074)</f>
        <v/>
      </c>
      <c r="O1049" s="649"/>
      <c r="P1049" s="650"/>
      <c r="Q1049" s="651"/>
      <c r="R1049" s="56"/>
      <c r="S1049" s="652" t="str">
        <f>IFERROR(ROUNDDOWN(Q1049*VLOOKUP(N1049,'【参考】数式用'!$AR$2:$AW$50,MATCH(P1049,'【参考】数式用'!$AT$4:$AW$4)+2,FALSE)*0.5, 0), "")</f>
        <v/>
      </c>
      <c r="T1049" s="653"/>
      <c r="U1049" s="654" t="str">
        <f>IFERROR(IF(AG1049&lt;&gt;"",Q1049*VLOOKUP(N1049,'【参考】数式用'!$AG$2:$AL$50,MATCH(P1049,'【参考】数式用'!$AI$4:$AL$4,0)+2,0), ""), "")</f>
        <v/>
      </c>
      <c r="V1049" s="655"/>
      <c r="W1049" s="656"/>
      <c r="X1049" s="41"/>
      <c r="Y1049" s="657"/>
      <c r="Z1049" s="658"/>
      <c r="AA1049" s="654" t="str">
        <f>IFERROR(IF(Y1049="ー", "", ROUNDDOWN(Z1049*VLOOKUP(N1049,'【参考】数式用'!$AR$2:$AW$50,MATCH(Y1049,'【参考】数式用'!$AT$4:$AW$4)+2,FALSE)*0.5, 0)), "")</f>
        <v/>
      </c>
      <c r="AB1049" s="659"/>
      <c r="AC1049" s="651" t="str">
        <f>IFERROR(IF(AG1049&lt;&gt;"",Z1049*VLOOKUP(N1049,'【参考】数式用'!$AG$2:$AL$50,MATCH(Y1049,'【参考】数式用'!$AI$4:$AL$4,0)+2,0), ""), "")</f>
        <v/>
      </c>
      <c r="AD1049" s="56"/>
      <c r="AE1049" s="660"/>
      <c r="AF1049" s="661"/>
      <c r="AG1049" s="618" t="str">
        <f>IFERROR(VLOOKUP(O1049, '【参考】数式用'!$AY$5:$AY$13, 1, FALSE), "")</f>
        <v/>
      </c>
      <c r="AH1049" s="619" t="str">
        <f>IFERROR(VLOOKUP(N1049, '【参考】数式用'!$BA$2:$BB$50, 2, FALSE), "")</f>
        <v/>
      </c>
      <c r="AI1049" s="620" t="str">
        <f t="shared" si="1"/>
        <v/>
      </c>
      <c r="AJ1049" s="621" t="str">
        <f t="shared" si="2"/>
        <v/>
      </c>
      <c r="AK1049" s="622"/>
      <c r="AL1049" s="622"/>
      <c r="AM1049" s="514"/>
      <c r="AN1049" s="514"/>
      <c r="AO1049" s="514"/>
      <c r="AP1049" s="514"/>
      <c r="AQ1049" s="514"/>
      <c r="AR1049" s="514"/>
      <c r="AS1049" s="514"/>
      <c r="AT1049" s="514"/>
      <c r="AU1049" s="2"/>
      <c r="AV1049" s="2"/>
      <c r="AW1049" s="2"/>
      <c r="AX1049" s="2"/>
      <c r="AY1049" s="2"/>
      <c r="AZ1049" s="2"/>
    </row>
    <row r="1050" ht="30.0" customHeight="1">
      <c r="A1050" s="645">
        <v>1037.0</v>
      </c>
      <c r="B1050" s="646" t="str">
        <f>IF('基本情報入力シート'!C1075="","",'基本情報入力シート'!C1075)</f>
        <v/>
      </c>
      <c r="C1050" s="40"/>
      <c r="D1050" s="40"/>
      <c r="E1050" s="40"/>
      <c r="F1050" s="40"/>
      <c r="G1050" s="40"/>
      <c r="H1050" s="40"/>
      <c r="I1050" s="56"/>
      <c r="J1050" s="647" t="str">
        <f>IF('基本情報入力シート'!M1075="","",'基本情報入力シート'!M1075)</f>
        <v/>
      </c>
      <c r="K1050" s="647" t="str">
        <f>IF('基本情報入力シート'!R1075="","",'基本情報入力シート'!R1075)</f>
        <v/>
      </c>
      <c r="L1050" s="647" t="str">
        <f>IF('基本情報入力シート'!W1075="","",'基本情報入力シート'!W1075)</f>
        <v/>
      </c>
      <c r="M1050" s="647" t="str">
        <f>IF('基本情報入力シート'!X1075="","",'基本情報入力シート'!X1075)</f>
        <v/>
      </c>
      <c r="N1050" s="648" t="str">
        <f>IF('基本情報入力シート'!Y1075="","",'基本情報入力シート'!Y1075)</f>
        <v/>
      </c>
      <c r="O1050" s="649"/>
      <c r="P1050" s="650"/>
      <c r="Q1050" s="651"/>
      <c r="R1050" s="56"/>
      <c r="S1050" s="652" t="str">
        <f>IFERROR(ROUNDDOWN(Q1050*VLOOKUP(N1050,'【参考】数式用'!$AR$2:$AW$50,MATCH(P1050,'【参考】数式用'!$AT$4:$AW$4)+2,FALSE)*0.5, 0), "")</f>
        <v/>
      </c>
      <c r="T1050" s="653"/>
      <c r="U1050" s="654" t="str">
        <f>IFERROR(IF(AG1050&lt;&gt;"",Q1050*VLOOKUP(N1050,'【参考】数式用'!$AG$2:$AL$50,MATCH(P1050,'【参考】数式用'!$AI$4:$AL$4,0)+2,0), ""), "")</f>
        <v/>
      </c>
      <c r="V1050" s="655"/>
      <c r="W1050" s="656"/>
      <c r="X1050" s="41"/>
      <c r="Y1050" s="657"/>
      <c r="Z1050" s="658"/>
      <c r="AA1050" s="654" t="str">
        <f>IFERROR(IF(Y1050="ー", "", ROUNDDOWN(Z1050*VLOOKUP(N1050,'【参考】数式用'!$AR$2:$AW$50,MATCH(Y1050,'【参考】数式用'!$AT$4:$AW$4)+2,FALSE)*0.5, 0)), "")</f>
        <v/>
      </c>
      <c r="AB1050" s="659"/>
      <c r="AC1050" s="651" t="str">
        <f>IFERROR(IF(AG1050&lt;&gt;"",Z1050*VLOOKUP(N1050,'【参考】数式用'!$AG$2:$AL$50,MATCH(Y1050,'【参考】数式用'!$AI$4:$AL$4,0)+2,0), ""), "")</f>
        <v/>
      </c>
      <c r="AD1050" s="56"/>
      <c r="AE1050" s="660"/>
      <c r="AF1050" s="661"/>
      <c r="AG1050" s="618" t="str">
        <f>IFERROR(VLOOKUP(O1050, '【参考】数式用'!$AY$5:$AY$13, 1, FALSE), "")</f>
        <v/>
      </c>
      <c r="AH1050" s="619" t="str">
        <f>IFERROR(VLOOKUP(N1050, '【参考】数式用'!$BA$2:$BB$50, 2, FALSE), "")</f>
        <v/>
      </c>
      <c r="AI1050" s="620" t="str">
        <f t="shared" si="1"/>
        <v/>
      </c>
      <c r="AJ1050" s="621" t="str">
        <f t="shared" si="2"/>
        <v/>
      </c>
      <c r="AK1050" s="622"/>
      <c r="AL1050" s="622"/>
      <c r="AM1050" s="514"/>
      <c r="AN1050" s="514"/>
      <c r="AO1050" s="514"/>
      <c r="AP1050" s="514"/>
      <c r="AQ1050" s="514"/>
      <c r="AR1050" s="514"/>
      <c r="AS1050" s="514"/>
      <c r="AT1050" s="514"/>
      <c r="AU1050" s="2"/>
      <c r="AV1050" s="2"/>
      <c r="AW1050" s="2"/>
      <c r="AX1050" s="2"/>
      <c r="AY1050" s="2"/>
      <c r="AZ1050" s="2"/>
    </row>
    <row r="1051" ht="30.0" customHeight="1">
      <c r="A1051" s="645">
        <v>1038.0</v>
      </c>
      <c r="B1051" s="646" t="str">
        <f>IF('基本情報入力シート'!C1076="","",'基本情報入力シート'!C1076)</f>
        <v/>
      </c>
      <c r="C1051" s="40"/>
      <c r="D1051" s="40"/>
      <c r="E1051" s="40"/>
      <c r="F1051" s="40"/>
      <c r="G1051" s="40"/>
      <c r="H1051" s="40"/>
      <c r="I1051" s="56"/>
      <c r="J1051" s="647" t="str">
        <f>IF('基本情報入力シート'!M1076="","",'基本情報入力シート'!M1076)</f>
        <v/>
      </c>
      <c r="K1051" s="647" t="str">
        <f>IF('基本情報入力シート'!R1076="","",'基本情報入力シート'!R1076)</f>
        <v/>
      </c>
      <c r="L1051" s="647" t="str">
        <f>IF('基本情報入力シート'!W1076="","",'基本情報入力シート'!W1076)</f>
        <v/>
      </c>
      <c r="M1051" s="647" t="str">
        <f>IF('基本情報入力シート'!X1076="","",'基本情報入力シート'!X1076)</f>
        <v/>
      </c>
      <c r="N1051" s="648" t="str">
        <f>IF('基本情報入力シート'!Y1076="","",'基本情報入力シート'!Y1076)</f>
        <v/>
      </c>
      <c r="O1051" s="649"/>
      <c r="P1051" s="650"/>
      <c r="Q1051" s="651"/>
      <c r="R1051" s="56"/>
      <c r="S1051" s="652" t="str">
        <f>IFERROR(ROUNDDOWN(Q1051*VLOOKUP(N1051,'【参考】数式用'!$AR$2:$AW$50,MATCH(P1051,'【参考】数式用'!$AT$4:$AW$4)+2,FALSE)*0.5, 0), "")</f>
        <v/>
      </c>
      <c r="T1051" s="653"/>
      <c r="U1051" s="654" t="str">
        <f>IFERROR(IF(AG1051&lt;&gt;"",Q1051*VLOOKUP(N1051,'【参考】数式用'!$AG$2:$AL$50,MATCH(P1051,'【参考】数式用'!$AI$4:$AL$4,0)+2,0), ""), "")</f>
        <v/>
      </c>
      <c r="V1051" s="655"/>
      <c r="W1051" s="656"/>
      <c r="X1051" s="41"/>
      <c r="Y1051" s="657"/>
      <c r="Z1051" s="658"/>
      <c r="AA1051" s="654" t="str">
        <f>IFERROR(IF(Y1051="ー", "", ROUNDDOWN(Z1051*VLOOKUP(N1051,'【参考】数式用'!$AR$2:$AW$50,MATCH(Y1051,'【参考】数式用'!$AT$4:$AW$4)+2,FALSE)*0.5, 0)), "")</f>
        <v/>
      </c>
      <c r="AB1051" s="659"/>
      <c r="AC1051" s="651" t="str">
        <f>IFERROR(IF(AG1051&lt;&gt;"",Z1051*VLOOKUP(N1051,'【参考】数式用'!$AG$2:$AL$50,MATCH(Y1051,'【参考】数式用'!$AI$4:$AL$4,0)+2,0), ""), "")</f>
        <v/>
      </c>
      <c r="AD1051" s="56"/>
      <c r="AE1051" s="660"/>
      <c r="AF1051" s="661"/>
      <c r="AG1051" s="618" t="str">
        <f>IFERROR(VLOOKUP(O1051, '【参考】数式用'!$AY$5:$AY$13, 1, FALSE), "")</f>
        <v/>
      </c>
      <c r="AH1051" s="619" t="str">
        <f>IFERROR(VLOOKUP(N1051, '【参考】数式用'!$BA$2:$BB$50, 2, FALSE), "")</f>
        <v/>
      </c>
      <c r="AI1051" s="620" t="str">
        <f t="shared" si="1"/>
        <v/>
      </c>
      <c r="AJ1051" s="621" t="str">
        <f t="shared" si="2"/>
        <v/>
      </c>
      <c r="AK1051" s="622"/>
      <c r="AL1051" s="622"/>
      <c r="AM1051" s="514"/>
      <c r="AN1051" s="514"/>
      <c r="AO1051" s="514"/>
      <c r="AP1051" s="514"/>
      <c r="AQ1051" s="514"/>
      <c r="AR1051" s="514"/>
      <c r="AS1051" s="514"/>
      <c r="AT1051" s="514"/>
      <c r="AU1051" s="2"/>
      <c r="AV1051" s="2"/>
      <c r="AW1051" s="2"/>
      <c r="AX1051" s="2"/>
      <c r="AY1051" s="2"/>
      <c r="AZ1051" s="2"/>
    </row>
    <row r="1052" ht="30.0" customHeight="1">
      <c r="A1052" s="645">
        <v>1039.0</v>
      </c>
      <c r="B1052" s="646" t="str">
        <f>IF('基本情報入力シート'!C1077="","",'基本情報入力シート'!C1077)</f>
        <v/>
      </c>
      <c r="C1052" s="40"/>
      <c r="D1052" s="40"/>
      <c r="E1052" s="40"/>
      <c r="F1052" s="40"/>
      <c r="G1052" s="40"/>
      <c r="H1052" s="40"/>
      <c r="I1052" s="56"/>
      <c r="J1052" s="647" t="str">
        <f>IF('基本情報入力シート'!M1077="","",'基本情報入力シート'!M1077)</f>
        <v/>
      </c>
      <c r="K1052" s="647" t="str">
        <f>IF('基本情報入力シート'!R1077="","",'基本情報入力シート'!R1077)</f>
        <v/>
      </c>
      <c r="L1052" s="647" t="str">
        <f>IF('基本情報入力シート'!W1077="","",'基本情報入力シート'!W1077)</f>
        <v/>
      </c>
      <c r="M1052" s="647" t="str">
        <f>IF('基本情報入力シート'!X1077="","",'基本情報入力シート'!X1077)</f>
        <v/>
      </c>
      <c r="N1052" s="648" t="str">
        <f>IF('基本情報入力シート'!Y1077="","",'基本情報入力シート'!Y1077)</f>
        <v/>
      </c>
      <c r="O1052" s="649"/>
      <c r="P1052" s="650"/>
      <c r="Q1052" s="651"/>
      <c r="R1052" s="56"/>
      <c r="S1052" s="652" t="str">
        <f>IFERROR(ROUNDDOWN(Q1052*VLOOKUP(N1052,'【参考】数式用'!$AR$2:$AW$50,MATCH(P1052,'【参考】数式用'!$AT$4:$AW$4)+2,FALSE)*0.5, 0), "")</f>
        <v/>
      </c>
      <c r="T1052" s="653"/>
      <c r="U1052" s="654" t="str">
        <f>IFERROR(IF(AG1052&lt;&gt;"",Q1052*VLOOKUP(N1052,'【参考】数式用'!$AG$2:$AL$50,MATCH(P1052,'【参考】数式用'!$AI$4:$AL$4,0)+2,0), ""), "")</f>
        <v/>
      </c>
      <c r="V1052" s="655"/>
      <c r="W1052" s="656"/>
      <c r="X1052" s="41"/>
      <c r="Y1052" s="657"/>
      <c r="Z1052" s="658"/>
      <c r="AA1052" s="654" t="str">
        <f>IFERROR(IF(Y1052="ー", "", ROUNDDOWN(Z1052*VLOOKUP(N1052,'【参考】数式用'!$AR$2:$AW$50,MATCH(Y1052,'【参考】数式用'!$AT$4:$AW$4)+2,FALSE)*0.5, 0)), "")</f>
        <v/>
      </c>
      <c r="AB1052" s="659"/>
      <c r="AC1052" s="651" t="str">
        <f>IFERROR(IF(AG1052&lt;&gt;"",Z1052*VLOOKUP(N1052,'【参考】数式用'!$AG$2:$AL$50,MATCH(Y1052,'【参考】数式用'!$AI$4:$AL$4,0)+2,0), ""), "")</f>
        <v/>
      </c>
      <c r="AD1052" s="56"/>
      <c r="AE1052" s="660"/>
      <c r="AF1052" s="661"/>
      <c r="AG1052" s="618" t="str">
        <f>IFERROR(VLOOKUP(O1052, '【参考】数式用'!$AY$5:$AY$13, 1, FALSE), "")</f>
        <v/>
      </c>
      <c r="AH1052" s="619" t="str">
        <f>IFERROR(VLOOKUP(N1052, '【参考】数式用'!$BA$2:$BB$50, 2, FALSE), "")</f>
        <v/>
      </c>
      <c r="AI1052" s="620" t="str">
        <f t="shared" si="1"/>
        <v/>
      </c>
      <c r="AJ1052" s="621" t="str">
        <f t="shared" si="2"/>
        <v/>
      </c>
      <c r="AK1052" s="622"/>
      <c r="AL1052" s="622"/>
      <c r="AM1052" s="514"/>
      <c r="AN1052" s="514"/>
      <c r="AO1052" s="514"/>
      <c r="AP1052" s="514"/>
      <c r="AQ1052" s="514"/>
      <c r="AR1052" s="514"/>
      <c r="AS1052" s="514"/>
      <c r="AT1052" s="514"/>
      <c r="AU1052" s="2"/>
      <c r="AV1052" s="2"/>
      <c r="AW1052" s="2"/>
      <c r="AX1052" s="2"/>
      <c r="AY1052" s="2"/>
      <c r="AZ1052" s="2"/>
    </row>
    <row r="1053" ht="30.0" customHeight="1">
      <c r="A1053" s="645">
        <v>1040.0</v>
      </c>
      <c r="B1053" s="646" t="str">
        <f>IF('基本情報入力シート'!C1078="","",'基本情報入力シート'!C1078)</f>
        <v/>
      </c>
      <c r="C1053" s="40"/>
      <c r="D1053" s="40"/>
      <c r="E1053" s="40"/>
      <c r="F1053" s="40"/>
      <c r="G1053" s="40"/>
      <c r="H1053" s="40"/>
      <c r="I1053" s="56"/>
      <c r="J1053" s="647" t="str">
        <f>IF('基本情報入力シート'!M1078="","",'基本情報入力シート'!M1078)</f>
        <v/>
      </c>
      <c r="K1053" s="647" t="str">
        <f>IF('基本情報入力シート'!R1078="","",'基本情報入力シート'!R1078)</f>
        <v/>
      </c>
      <c r="L1053" s="647" t="str">
        <f>IF('基本情報入力シート'!W1078="","",'基本情報入力シート'!W1078)</f>
        <v/>
      </c>
      <c r="M1053" s="647" t="str">
        <f>IF('基本情報入力シート'!X1078="","",'基本情報入力シート'!X1078)</f>
        <v/>
      </c>
      <c r="N1053" s="648" t="str">
        <f>IF('基本情報入力シート'!Y1078="","",'基本情報入力シート'!Y1078)</f>
        <v/>
      </c>
      <c r="O1053" s="649"/>
      <c r="P1053" s="650"/>
      <c r="Q1053" s="651"/>
      <c r="R1053" s="56"/>
      <c r="S1053" s="652" t="str">
        <f>IFERROR(ROUNDDOWN(Q1053*VLOOKUP(N1053,'【参考】数式用'!$AR$2:$AW$50,MATCH(P1053,'【参考】数式用'!$AT$4:$AW$4)+2,FALSE)*0.5, 0), "")</f>
        <v/>
      </c>
      <c r="T1053" s="653"/>
      <c r="U1053" s="654" t="str">
        <f>IFERROR(IF(AG1053&lt;&gt;"",Q1053*VLOOKUP(N1053,'【参考】数式用'!$AG$2:$AL$50,MATCH(P1053,'【参考】数式用'!$AI$4:$AL$4,0)+2,0), ""), "")</f>
        <v/>
      </c>
      <c r="V1053" s="655"/>
      <c r="W1053" s="656"/>
      <c r="X1053" s="41"/>
      <c r="Y1053" s="657"/>
      <c r="Z1053" s="658"/>
      <c r="AA1053" s="654" t="str">
        <f>IFERROR(IF(Y1053="ー", "", ROUNDDOWN(Z1053*VLOOKUP(N1053,'【参考】数式用'!$AR$2:$AW$50,MATCH(Y1053,'【参考】数式用'!$AT$4:$AW$4)+2,FALSE)*0.5, 0)), "")</f>
        <v/>
      </c>
      <c r="AB1053" s="659"/>
      <c r="AC1053" s="651" t="str">
        <f>IFERROR(IF(AG1053&lt;&gt;"",Z1053*VLOOKUP(N1053,'【参考】数式用'!$AG$2:$AL$50,MATCH(Y1053,'【参考】数式用'!$AI$4:$AL$4,0)+2,0), ""), "")</f>
        <v/>
      </c>
      <c r="AD1053" s="56"/>
      <c r="AE1053" s="660"/>
      <c r="AF1053" s="661"/>
      <c r="AG1053" s="618" t="str">
        <f>IFERROR(VLOOKUP(O1053, '【参考】数式用'!$AY$5:$AY$13, 1, FALSE), "")</f>
        <v/>
      </c>
      <c r="AH1053" s="619" t="str">
        <f>IFERROR(VLOOKUP(N1053, '【参考】数式用'!$BA$2:$BB$50, 2, FALSE), "")</f>
        <v/>
      </c>
      <c r="AI1053" s="620" t="str">
        <f t="shared" si="1"/>
        <v/>
      </c>
      <c r="AJ1053" s="621" t="str">
        <f t="shared" si="2"/>
        <v/>
      </c>
      <c r="AK1053" s="622"/>
      <c r="AL1053" s="622"/>
      <c r="AM1053" s="514"/>
      <c r="AN1053" s="514"/>
      <c r="AO1053" s="514"/>
      <c r="AP1053" s="514"/>
      <c r="AQ1053" s="514"/>
      <c r="AR1053" s="514"/>
      <c r="AS1053" s="514"/>
      <c r="AT1053" s="514"/>
      <c r="AU1053" s="2"/>
      <c r="AV1053" s="2"/>
      <c r="AW1053" s="2"/>
      <c r="AX1053" s="2"/>
      <c r="AY1053" s="2"/>
      <c r="AZ1053" s="2"/>
    </row>
    <row r="1054" ht="30.0" customHeight="1">
      <c r="A1054" s="645">
        <v>1041.0</v>
      </c>
      <c r="B1054" s="646" t="str">
        <f>IF('基本情報入力シート'!C1079="","",'基本情報入力シート'!C1079)</f>
        <v/>
      </c>
      <c r="C1054" s="40"/>
      <c r="D1054" s="40"/>
      <c r="E1054" s="40"/>
      <c r="F1054" s="40"/>
      <c r="G1054" s="40"/>
      <c r="H1054" s="40"/>
      <c r="I1054" s="56"/>
      <c r="J1054" s="647" t="str">
        <f>IF('基本情報入力シート'!M1079="","",'基本情報入力シート'!M1079)</f>
        <v/>
      </c>
      <c r="K1054" s="647" t="str">
        <f>IF('基本情報入力シート'!R1079="","",'基本情報入力シート'!R1079)</f>
        <v/>
      </c>
      <c r="L1054" s="647" t="str">
        <f>IF('基本情報入力シート'!W1079="","",'基本情報入力シート'!W1079)</f>
        <v/>
      </c>
      <c r="M1054" s="647" t="str">
        <f>IF('基本情報入力シート'!X1079="","",'基本情報入力シート'!X1079)</f>
        <v/>
      </c>
      <c r="N1054" s="648" t="str">
        <f>IF('基本情報入力シート'!Y1079="","",'基本情報入力シート'!Y1079)</f>
        <v/>
      </c>
      <c r="O1054" s="649"/>
      <c r="P1054" s="650"/>
      <c r="Q1054" s="651"/>
      <c r="R1054" s="56"/>
      <c r="S1054" s="652" t="str">
        <f>IFERROR(ROUNDDOWN(Q1054*VLOOKUP(N1054,'【参考】数式用'!$AR$2:$AW$50,MATCH(P1054,'【参考】数式用'!$AT$4:$AW$4)+2,FALSE)*0.5, 0), "")</f>
        <v/>
      </c>
      <c r="T1054" s="653"/>
      <c r="U1054" s="654" t="str">
        <f>IFERROR(IF(AG1054&lt;&gt;"",Q1054*VLOOKUP(N1054,'【参考】数式用'!$AG$2:$AL$50,MATCH(P1054,'【参考】数式用'!$AI$4:$AL$4,0)+2,0), ""), "")</f>
        <v/>
      </c>
      <c r="V1054" s="655"/>
      <c r="W1054" s="656"/>
      <c r="X1054" s="41"/>
      <c r="Y1054" s="657"/>
      <c r="Z1054" s="658"/>
      <c r="AA1054" s="654" t="str">
        <f>IFERROR(IF(Y1054="ー", "", ROUNDDOWN(Z1054*VLOOKUP(N1054,'【参考】数式用'!$AR$2:$AW$50,MATCH(Y1054,'【参考】数式用'!$AT$4:$AW$4)+2,FALSE)*0.5, 0)), "")</f>
        <v/>
      </c>
      <c r="AB1054" s="659"/>
      <c r="AC1054" s="651" t="str">
        <f>IFERROR(IF(AG1054&lt;&gt;"",Z1054*VLOOKUP(N1054,'【参考】数式用'!$AG$2:$AL$50,MATCH(Y1054,'【参考】数式用'!$AI$4:$AL$4,0)+2,0), ""), "")</f>
        <v/>
      </c>
      <c r="AD1054" s="56"/>
      <c r="AE1054" s="660"/>
      <c r="AF1054" s="661"/>
      <c r="AG1054" s="618" t="str">
        <f>IFERROR(VLOOKUP(O1054, '【参考】数式用'!$AY$5:$AY$13, 1, FALSE), "")</f>
        <v/>
      </c>
      <c r="AH1054" s="619" t="str">
        <f>IFERROR(VLOOKUP(N1054, '【参考】数式用'!$BA$2:$BB$50, 2, FALSE), "")</f>
        <v/>
      </c>
      <c r="AI1054" s="620" t="str">
        <f t="shared" si="1"/>
        <v/>
      </c>
      <c r="AJ1054" s="621" t="str">
        <f t="shared" si="2"/>
        <v/>
      </c>
      <c r="AK1054" s="622"/>
      <c r="AL1054" s="622"/>
      <c r="AM1054" s="514"/>
      <c r="AN1054" s="514"/>
      <c r="AO1054" s="514"/>
      <c r="AP1054" s="514"/>
      <c r="AQ1054" s="514"/>
      <c r="AR1054" s="514"/>
      <c r="AS1054" s="514"/>
      <c r="AT1054" s="514"/>
      <c r="AU1054" s="2"/>
      <c r="AV1054" s="2"/>
      <c r="AW1054" s="2"/>
      <c r="AX1054" s="2"/>
      <c r="AY1054" s="2"/>
      <c r="AZ1054" s="2"/>
    </row>
    <row r="1055" ht="30.0" customHeight="1">
      <c r="A1055" s="645">
        <v>1042.0</v>
      </c>
      <c r="B1055" s="646" t="str">
        <f>IF('基本情報入力シート'!C1080="","",'基本情報入力シート'!C1080)</f>
        <v/>
      </c>
      <c r="C1055" s="40"/>
      <c r="D1055" s="40"/>
      <c r="E1055" s="40"/>
      <c r="F1055" s="40"/>
      <c r="G1055" s="40"/>
      <c r="H1055" s="40"/>
      <c r="I1055" s="56"/>
      <c r="J1055" s="647" t="str">
        <f>IF('基本情報入力シート'!M1080="","",'基本情報入力シート'!M1080)</f>
        <v/>
      </c>
      <c r="K1055" s="647" t="str">
        <f>IF('基本情報入力シート'!R1080="","",'基本情報入力シート'!R1080)</f>
        <v/>
      </c>
      <c r="L1055" s="647" t="str">
        <f>IF('基本情報入力シート'!W1080="","",'基本情報入力シート'!W1080)</f>
        <v/>
      </c>
      <c r="M1055" s="647" t="str">
        <f>IF('基本情報入力シート'!X1080="","",'基本情報入力シート'!X1080)</f>
        <v/>
      </c>
      <c r="N1055" s="648" t="str">
        <f>IF('基本情報入力シート'!Y1080="","",'基本情報入力シート'!Y1080)</f>
        <v/>
      </c>
      <c r="O1055" s="649"/>
      <c r="P1055" s="650"/>
      <c r="Q1055" s="651"/>
      <c r="R1055" s="56"/>
      <c r="S1055" s="652" t="str">
        <f>IFERROR(ROUNDDOWN(Q1055*VLOOKUP(N1055,'【参考】数式用'!$AR$2:$AW$50,MATCH(P1055,'【参考】数式用'!$AT$4:$AW$4)+2,FALSE)*0.5, 0), "")</f>
        <v/>
      </c>
      <c r="T1055" s="653"/>
      <c r="U1055" s="654" t="str">
        <f>IFERROR(IF(AG1055&lt;&gt;"",Q1055*VLOOKUP(N1055,'【参考】数式用'!$AG$2:$AL$50,MATCH(P1055,'【参考】数式用'!$AI$4:$AL$4,0)+2,0), ""), "")</f>
        <v/>
      </c>
      <c r="V1055" s="655"/>
      <c r="W1055" s="656"/>
      <c r="X1055" s="41"/>
      <c r="Y1055" s="657"/>
      <c r="Z1055" s="658"/>
      <c r="AA1055" s="654" t="str">
        <f>IFERROR(IF(Y1055="ー", "", ROUNDDOWN(Z1055*VLOOKUP(N1055,'【参考】数式用'!$AR$2:$AW$50,MATCH(Y1055,'【参考】数式用'!$AT$4:$AW$4)+2,FALSE)*0.5, 0)), "")</f>
        <v/>
      </c>
      <c r="AB1055" s="659"/>
      <c r="AC1055" s="651" t="str">
        <f>IFERROR(IF(AG1055&lt;&gt;"",Z1055*VLOOKUP(N1055,'【参考】数式用'!$AG$2:$AL$50,MATCH(Y1055,'【参考】数式用'!$AI$4:$AL$4,0)+2,0), ""), "")</f>
        <v/>
      </c>
      <c r="AD1055" s="56"/>
      <c r="AE1055" s="660"/>
      <c r="AF1055" s="661"/>
      <c r="AG1055" s="618" t="str">
        <f>IFERROR(VLOOKUP(O1055, '【参考】数式用'!$AY$5:$AY$13, 1, FALSE), "")</f>
        <v/>
      </c>
      <c r="AH1055" s="619" t="str">
        <f>IFERROR(VLOOKUP(N1055, '【参考】数式用'!$BA$2:$BB$50, 2, FALSE), "")</f>
        <v/>
      </c>
      <c r="AI1055" s="620" t="str">
        <f t="shared" si="1"/>
        <v/>
      </c>
      <c r="AJ1055" s="621" t="str">
        <f t="shared" si="2"/>
        <v/>
      </c>
      <c r="AK1055" s="622"/>
      <c r="AL1055" s="622"/>
      <c r="AM1055" s="514"/>
      <c r="AN1055" s="514"/>
      <c r="AO1055" s="514"/>
      <c r="AP1055" s="514"/>
      <c r="AQ1055" s="514"/>
      <c r="AR1055" s="514"/>
      <c r="AS1055" s="514"/>
      <c r="AT1055" s="514"/>
      <c r="AU1055" s="2"/>
      <c r="AV1055" s="2"/>
      <c r="AW1055" s="2"/>
      <c r="AX1055" s="2"/>
      <c r="AY1055" s="2"/>
      <c r="AZ1055" s="2"/>
    </row>
    <row r="1056" ht="30.0" customHeight="1">
      <c r="A1056" s="645">
        <v>1043.0</v>
      </c>
      <c r="B1056" s="646" t="str">
        <f>IF('基本情報入力シート'!C1081="","",'基本情報入力シート'!C1081)</f>
        <v/>
      </c>
      <c r="C1056" s="40"/>
      <c r="D1056" s="40"/>
      <c r="E1056" s="40"/>
      <c r="F1056" s="40"/>
      <c r="G1056" s="40"/>
      <c r="H1056" s="40"/>
      <c r="I1056" s="56"/>
      <c r="J1056" s="647" t="str">
        <f>IF('基本情報入力シート'!M1081="","",'基本情報入力シート'!M1081)</f>
        <v/>
      </c>
      <c r="K1056" s="647" t="str">
        <f>IF('基本情報入力シート'!R1081="","",'基本情報入力シート'!R1081)</f>
        <v/>
      </c>
      <c r="L1056" s="647" t="str">
        <f>IF('基本情報入力シート'!W1081="","",'基本情報入力シート'!W1081)</f>
        <v/>
      </c>
      <c r="M1056" s="647" t="str">
        <f>IF('基本情報入力シート'!X1081="","",'基本情報入力シート'!X1081)</f>
        <v/>
      </c>
      <c r="N1056" s="648" t="str">
        <f>IF('基本情報入力シート'!Y1081="","",'基本情報入力シート'!Y1081)</f>
        <v/>
      </c>
      <c r="O1056" s="649"/>
      <c r="P1056" s="650"/>
      <c r="Q1056" s="651"/>
      <c r="R1056" s="56"/>
      <c r="S1056" s="652" t="str">
        <f>IFERROR(ROUNDDOWN(Q1056*VLOOKUP(N1056,'【参考】数式用'!$AR$2:$AW$50,MATCH(P1056,'【参考】数式用'!$AT$4:$AW$4)+2,FALSE)*0.5, 0), "")</f>
        <v/>
      </c>
      <c r="T1056" s="653"/>
      <c r="U1056" s="654" t="str">
        <f>IFERROR(IF(AG1056&lt;&gt;"",Q1056*VLOOKUP(N1056,'【参考】数式用'!$AG$2:$AL$50,MATCH(P1056,'【参考】数式用'!$AI$4:$AL$4,0)+2,0), ""), "")</f>
        <v/>
      </c>
      <c r="V1056" s="655"/>
      <c r="W1056" s="656"/>
      <c r="X1056" s="41"/>
      <c r="Y1056" s="657"/>
      <c r="Z1056" s="658"/>
      <c r="AA1056" s="654" t="str">
        <f>IFERROR(IF(Y1056="ー", "", ROUNDDOWN(Z1056*VLOOKUP(N1056,'【参考】数式用'!$AR$2:$AW$50,MATCH(Y1056,'【参考】数式用'!$AT$4:$AW$4)+2,FALSE)*0.5, 0)), "")</f>
        <v/>
      </c>
      <c r="AB1056" s="659"/>
      <c r="AC1056" s="651" t="str">
        <f>IFERROR(IF(AG1056&lt;&gt;"",Z1056*VLOOKUP(N1056,'【参考】数式用'!$AG$2:$AL$50,MATCH(Y1056,'【参考】数式用'!$AI$4:$AL$4,0)+2,0), ""), "")</f>
        <v/>
      </c>
      <c r="AD1056" s="56"/>
      <c r="AE1056" s="660"/>
      <c r="AF1056" s="661"/>
      <c r="AG1056" s="618" t="str">
        <f>IFERROR(VLOOKUP(O1056, '【参考】数式用'!$AY$5:$AY$13, 1, FALSE), "")</f>
        <v/>
      </c>
      <c r="AH1056" s="619" t="str">
        <f>IFERROR(VLOOKUP(N1056, '【参考】数式用'!$BA$2:$BB$50, 2, FALSE), "")</f>
        <v/>
      </c>
      <c r="AI1056" s="620" t="str">
        <f t="shared" si="1"/>
        <v/>
      </c>
      <c r="AJ1056" s="621" t="str">
        <f t="shared" si="2"/>
        <v/>
      </c>
      <c r="AK1056" s="622"/>
      <c r="AL1056" s="622"/>
      <c r="AM1056" s="514"/>
      <c r="AN1056" s="514"/>
      <c r="AO1056" s="514"/>
      <c r="AP1056" s="514"/>
      <c r="AQ1056" s="514"/>
      <c r="AR1056" s="514"/>
      <c r="AS1056" s="514"/>
      <c r="AT1056" s="514"/>
      <c r="AU1056" s="2"/>
      <c r="AV1056" s="2"/>
      <c r="AW1056" s="2"/>
      <c r="AX1056" s="2"/>
      <c r="AY1056" s="2"/>
      <c r="AZ1056" s="2"/>
    </row>
    <row r="1057" ht="30.0" customHeight="1">
      <c r="A1057" s="645">
        <v>1044.0</v>
      </c>
      <c r="B1057" s="646" t="str">
        <f>IF('基本情報入力シート'!C1082="","",'基本情報入力シート'!C1082)</f>
        <v/>
      </c>
      <c r="C1057" s="40"/>
      <c r="D1057" s="40"/>
      <c r="E1057" s="40"/>
      <c r="F1057" s="40"/>
      <c r="G1057" s="40"/>
      <c r="H1057" s="40"/>
      <c r="I1057" s="56"/>
      <c r="J1057" s="647" t="str">
        <f>IF('基本情報入力シート'!M1082="","",'基本情報入力シート'!M1082)</f>
        <v/>
      </c>
      <c r="K1057" s="647" t="str">
        <f>IF('基本情報入力シート'!R1082="","",'基本情報入力シート'!R1082)</f>
        <v/>
      </c>
      <c r="L1057" s="647" t="str">
        <f>IF('基本情報入力シート'!W1082="","",'基本情報入力シート'!W1082)</f>
        <v/>
      </c>
      <c r="M1057" s="647" t="str">
        <f>IF('基本情報入力シート'!X1082="","",'基本情報入力シート'!X1082)</f>
        <v/>
      </c>
      <c r="N1057" s="648" t="str">
        <f>IF('基本情報入力シート'!Y1082="","",'基本情報入力シート'!Y1082)</f>
        <v/>
      </c>
      <c r="O1057" s="649"/>
      <c r="P1057" s="650"/>
      <c r="Q1057" s="651"/>
      <c r="R1057" s="56"/>
      <c r="S1057" s="652" t="str">
        <f>IFERROR(ROUNDDOWN(Q1057*VLOOKUP(N1057,'【参考】数式用'!$AR$2:$AW$50,MATCH(P1057,'【参考】数式用'!$AT$4:$AW$4)+2,FALSE)*0.5, 0), "")</f>
        <v/>
      </c>
      <c r="T1057" s="653"/>
      <c r="U1057" s="654" t="str">
        <f>IFERROR(IF(AG1057&lt;&gt;"",Q1057*VLOOKUP(N1057,'【参考】数式用'!$AG$2:$AL$50,MATCH(P1057,'【参考】数式用'!$AI$4:$AL$4,0)+2,0), ""), "")</f>
        <v/>
      </c>
      <c r="V1057" s="655"/>
      <c r="W1057" s="656"/>
      <c r="X1057" s="41"/>
      <c r="Y1057" s="657"/>
      <c r="Z1057" s="658"/>
      <c r="AA1057" s="654" t="str">
        <f>IFERROR(IF(Y1057="ー", "", ROUNDDOWN(Z1057*VLOOKUP(N1057,'【参考】数式用'!$AR$2:$AW$50,MATCH(Y1057,'【参考】数式用'!$AT$4:$AW$4)+2,FALSE)*0.5, 0)), "")</f>
        <v/>
      </c>
      <c r="AB1057" s="659"/>
      <c r="AC1057" s="651" t="str">
        <f>IFERROR(IF(AG1057&lt;&gt;"",Z1057*VLOOKUP(N1057,'【参考】数式用'!$AG$2:$AL$50,MATCH(Y1057,'【参考】数式用'!$AI$4:$AL$4,0)+2,0), ""), "")</f>
        <v/>
      </c>
      <c r="AD1057" s="56"/>
      <c r="AE1057" s="660"/>
      <c r="AF1057" s="661"/>
      <c r="AG1057" s="618" t="str">
        <f>IFERROR(VLOOKUP(O1057, '【参考】数式用'!$AY$5:$AY$13, 1, FALSE), "")</f>
        <v/>
      </c>
      <c r="AH1057" s="619" t="str">
        <f>IFERROR(VLOOKUP(N1057, '【参考】数式用'!$BA$2:$BB$50, 2, FALSE), "")</f>
        <v/>
      </c>
      <c r="AI1057" s="620" t="str">
        <f t="shared" si="1"/>
        <v/>
      </c>
      <c r="AJ1057" s="621" t="str">
        <f t="shared" si="2"/>
        <v/>
      </c>
      <c r="AK1057" s="622"/>
      <c r="AL1057" s="622"/>
      <c r="AM1057" s="514"/>
      <c r="AN1057" s="514"/>
      <c r="AO1057" s="514"/>
      <c r="AP1057" s="514"/>
      <c r="AQ1057" s="514"/>
      <c r="AR1057" s="514"/>
      <c r="AS1057" s="514"/>
      <c r="AT1057" s="514"/>
      <c r="AU1057" s="2"/>
      <c r="AV1057" s="2"/>
      <c r="AW1057" s="2"/>
      <c r="AX1057" s="2"/>
      <c r="AY1057" s="2"/>
      <c r="AZ1057" s="2"/>
    </row>
    <row r="1058" ht="30.0" customHeight="1">
      <c r="A1058" s="645">
        <v>1045.0</v>
      </c>
      <c r="B1058" s="646" t="str">
        <f>IF('基本情報入力シート'!C1083="","",'基本情報入力シート'!C1083)</f>
        <v/>
      </c>
      <c r="C1058" s="40"/>
      <c r="D1058" s="40"/>
      <c r="E1058" s="40"/>
      <c r="F1058" s="40"/>
      <c r="G1058" s="40"/>
      <c r="H1058" s="40"/>
      <c r="I1058" s="56"/>
      <c r="J1058" s="647" t="str">
        <f>IF('基本情報入力シート'!M1083="","",'基本情報入力シート'!M1083)</f>
        <v/>
      </c>
      <c r="K1058" s="647" t="str">
        <f>IF('基本情報入力シート'!R1083="","",'基本情報入力シート'!R1083)</f>
        <v/>
      </c>
      <c r="L1058" s="647" t="str">
        <f>IF('基本情報入力シート'!W1083="","",'基本情報入力シート'!W1083)</f>
        <v/>
      </c>
      <c r="M1058" s="647" t="str">
        <f>IF('基本情報入力シート'!X1083="","",'基本情報入力シート'!X1083)</f>
        <v/>
      </c>
      <c r="N1058" s="648" t="str">
        <f>IF('基本情報入力シート'!Y1083="","",'基本情報入力シート'!Y1083)</f>
        <v/>
      </c>
      <c r="O1058" s="649"/>
      <c r="P1058" s="650"/>
      <c r="Q1058" s="651"/>
      <c r="R1058" s="56"/>
      <c r="S1058" s="652" t="str">
        <f>IFERROR(ROUNDDOWN(Q1058*VLOOKUP(N1058,'【参考】数式用'!$AR$2:$AW$50,MATCH(P1058,'【参考】数式用'!$AT$4:$AW$4)+2,FALSE)*0.5, 0), "")</f>
        <v/>
      </c>
      <c r="T1058" s="653"/>
      <c r="U1058" s="654" t="str">
        <f>IFERROR(IF(AG1058&lt;&gt;"",Q1058*VLOOKUP(N1058,'【参考】数式用'!$AG$2:$AL$50,MATCH(P1058,'【参考】数式用'!$AI$4:$AL$4,0)+2,0), ""), "")</f>
        <v/>
      </c>
      <c r="V1058" s="655"/>
      <c r="W1058" s="656"/>
      <c r="X1058" s="41"/>
      <c r="Y1058" s="657"/>
      <c r="Z1058" s="658"/>
      <c r="AA1058" s="654" t="str">
        <f>IFERROR(IF(Y1058="ー", "", ROUNDDOWN(Z1058*VLOOKUP(N1058,'【参考】数式用'!$AR$2:$AW$50,MATCH(Y1058,'【参考】数式用'!$AT$4:$AW$4)+2,FALSE)*0.5, 0)), "")</f>
        <v/>
      </c>
      <c r="AB1058" s="659"/>
      <c r="AC1058" s="651" t="str">
        <f>IFERROR(IF(AG1058&lt;&gt;"",Z1058*VLOOKUP(N1058,'【参考】数式用'!$AG$2:$AL$50,MATCH(Y1058,'【参考】数式用'!$AI$4:$AL$4,0)+2,0), ""), "")</f>
        <v/>
      </c>
      <c r="AD1058" s="56"/>
      <c r="AE1058" s="660"/>
      <c r="AF1058" s="661"/>
      <c r="AG1058" s="618" t="str">
        <f>IFERROR(VLOOKUP(O1058, '【参考】数式用'!$AY$5:$AY$13, 1, FALSE), "")</f>
        <v/>
      </c>
      <c r="AH1058" s="619" t="str">
        <f>IFERROR(VLOOKUP(N1058, '【参考】数式用'!$BA$2:$BB$50, 2, FALSE), "")</f>
        <v/>
      </c>
      <c r="AI1058" s="620" t="str">
        <f t="shared" si="1"/>
        <v/>
      </c>
      <c r="AJ1058" s="621" t="str">
        <f t="shared" si="2"/>
        <v/>
      </c>
      <c r="AK1058" s="622"/>
      <c r="AL1058" s="622"/>
      <c r="AM1058" s="514"/>
      <c r="AN1058" s="514"/>
      <c r="AO1058" s="514"/>
      <c r="AP1058" s="514"/>
      <c r="AQ1058" s="514"/>
      <c r="AR1058" s="514"/>
      <c r="AS1058" s="514"/>
      <c r="AT1058" s="514"/>
      <c r="AU1058" s="2"/>
      <c r="AV1058" s="2"/>
      <c r="AW1058" s="2"/>
      <c r="AX1058" s="2"/>
      <c r="AY1058" s="2"/>
      <c r="AZ1058" s="2"/>
    </row>
    <row r="1059" ht="30.0" customHeight="1">
      <c r="A1059" s="645">
        <v>1046.0</v>
      </c>
      <c r="B1059" s="646" t="str">
        <f>IF('基本情報入力シート'!C1084="","",'基本情報入力シート'!C1084)</f>
        <v/>
      </c>
      <c r="C1059" s="40"/>
      <c r="D1059" s="40"/>
      <c r="E1059" s="40"/>
      <c r="F1059" s="40"/>
      <c r="G1059" s="40"/>
      <c r="H1059" s="40"/>
      <c r="I1059" s="56"/>
      <c r="J1059" s="647" t="str">
        <f>IF('基本情報入力シート'!M1084="","",'基本情報入力シート'!M1084)</f>
        <v/>
      </c>
      <c r="K1059" s="647" t="str">
        <f>IF('基本情報入力シート'!R1084="","",'基本情報入力シート'!R1084)</f>
        <v/>
      </c>
      <c r="L1059" s="647" t="str">
        <f>IF('基本情報入力シート'!W1084="","",'基本情報入力シート'!W1084)</f>
        <v/>
      </c>
      <c r="M1059" s="647" t="str">
        <f>IF('基本情報入力シート'!X1084="","",'基本情報入力シート'!X1084)</f>
        <v/>
      </c>
      <c r="N1059" s="648" t="str">
        <f>IF('基本情報入力シート'!Y1084="","",'基本情報入力シート'!Y1084)</f>
        <v/>
      </c>
      <c r="O1059" s="649"/>
      <c r="P1059" s="650"/>
      <c r="Q1059" s="651"/>
      <c r="R1059" s="56"/>
      <c r="S1059" s="652" t="str">
        <f>IFERROR(ROUNDDOWN(Q1059*VLOOKUP(N1059,'【参考】数式用'!$AR$2:$AW$50,MATCH(P1059,'【参考】数式用'!$AT$4:$AW$4)+2,FALSE)*0.5, 0), "")</f>
        <v/>
      </c>
      <c r="T1059" s="653"/>
      <c r="U1059" s="654" t="str">
        <f>IFERROR(IF(AG1059&lt;&gt;"",Q1059*VLOOKUP(N1059,'【参考】数式用'!$AG$2:$AL$50,MATCH(P1059,'【参考】数式用'!$AI$4:$AL$4,0)+2,0), ""), "")</f>
        <v/>
      </c>
      <c r="V1059" s="655"/>
      <c r="W1059" s="656"/>
      <c r="X1059" s="41"/>
      <c r="Y1059" s="657"/>
      <c r="Z1059" s="658"/>
      <c r="AA1059" s="654" t="str">
        <f>IFERROR(IF(Y1059="ー", "", ROUNDDOWN(Z1059*VLOOKUP(N1059,'【参考】数式用'!$AR$2:$AW$50,MATCH(Y1059,'【参考】数式用'!$AT$4:$AW$4)+2,FALSE)*0.5, 0)), "")</f>
        <v/>
      </c>
      <c r="AB1059" s="659"/>
      <c r="AC1059" s="651" t="str">
        <f>IFERROR(IF(AG1059&lt;&gt;"",Z1059*VLOOKUP(N1059,'【参考】数式用'!$AG$2:$AL$50,MATCH(Y1059,'【参考】数式用'!$AI$4:$AL$4,0)+2,0), ""), "")</f>
        <v/>
      </c>
      <c r="AD1059" s="56"/>
      <c r="AE1059" s="660"/>
      <c r="AF1059" s="661"/>
      <c r="AG1059" s="618" t="str">
        <f>IFERROR(VLOOKUP(O1059, '【参考】数式用'!$AY$5:$AY$13, 1, FALSE), "")</f>
        <v/>
      </c>
      <c r="AH1059" s="619" t="str">
        <f>IFERROR(VLOOKUP(N1059, '【参考】数式用'!$BA$2:$BB$50, 2, FALSE), "")</f>
        <v/>
      </c>
      <c r="AI1059" s="620" t="str">
        <f t="shared" si="1"/>
        <v/>
      </c>
      <c r="AJ1059" s="621" t="str">
        <f t="shared" si="2"/>
        <v/>
      </c>
      <c r="AK1059" s="622"/>
      <c r="AL1059" s="622"/>
      <c r="AM1059" s="514"/>
      <c r="AN1059" s="514"/>
      <c r="AO1059" s="514"/>
      <c r="AP1059" s="514"/>
      <c r="AQ1059" s="514"/>
      <c r="AR1059" s="514"/>
      <c r="AS1059" s="514"/>
      <c r="AT1059" s="514"/>
      <c r="AU1059" s="2"/>
      <c r="AV1059" s="2"/>
      <c r="AW1059" s="2"/>
      <c r="AX1059" s="2"/>
      <c r="AY1059" s="2"/>
      <c r="AZ1059" s="2"/>
    </row>
    <row r="1060" ht="30.0" customHeight="1">
      <c r="A1060" s="645">
        <v>1047.0</v>
      </c>
      <c r="B1060" s="646" t="str">
        <f>IF('基本情報入力シート'!C1085="","",'基本情報入力シート'!C1085)</f>
        <v/>
      </c>
      <c r="C1060" s="40"/>
      <c r="D1060" s="40"/>
      <c r="E1060" s="40"/>
      <c r="F1060" s="40"/>
      <c r="G1060" s="40"/>
      <c r="H1060" s="40"/>
      <c r="I1060" s="56"/>
      <c r="J1060" s="647" t="str">
        <f>IF('基本情報入力シート'!M1085="","",'基本情報入力シート'!M1085)</f>
        <v/>
      </c>
      <c r="K1060" s="647" t="str">
        <f>IF('基本情報入力シート'!R1085="","",'基本情報入力シート'!R1085)</f>
        <v/>
      </c>
      <c r="L1060" s="647" t="str">
        <f>IF('基本情報入力シート'!W1085="","",'基本情報入力シート'!W1085)</f>
        <v/>
      </c>
      <c r="M1060" s="647" t="str">
        <f>IF('基本情報入力シート'!X1085="","",'基本情報入力シート'!X1085)</f>
        <v/>
      </c>
      <c r="N1060" s="648" t="str">
        <f>IF('基本情報入力シート'!Y1085="","",'基本情報入力シート'!Y1085)</f>
        <v/>
      </c>
      <c r="O1060" s="649"/>
      <c r="P1060" s="650"/>
      <c r="Q1060" s="651"/>
      <c r="R1060" s="56"/>
      <c r="S1060" s="652" t="str">
        <f>IFERROR(ROUNDDOWN(Q1060*VLOOKUP(N1060,'【参考】数式用'!$AR$2:$AW$50,MATCH(P1060,'【参考】数式用'!$AT$4:$AW$4)+2,FALSE)*0.5, 0), "")</f>
        <v/>
      </c>
      <c r="T1060" s="653"/>
      <c r="U1060" s="654" t="str">
        <f>IFERROR(IF(AG1060&lt;&gt;"",Q1060*VLOOKUP(N1060,'【参考】数式用'!$AG$2:$AL$50,MATCH(P1060,'【参考】数式用'!$AI$4:$AL$4,0)+2,0), ""), "")</f>
        <v/>
      </c>
      <c r="V1060" s="655"/>
      <c r="W1060" s="656"/>
      <c r="X1060" s="41"/>
      <c r="Y1060" s="657"/>
      <c r="Z1060" s="658"/>
      <c r="AA1060" s="654" t="str">
        <f>IFERROR(IF(Y1060="ー", "", ROUNDDOWN(Z1060*VLOOKUP(N1060,'【参考】数式用'!$AR$2:$AW$50,MATCH(Y1060,'【参考】数式用'!$AT$4:$AW$4)+2,FALSE)*0.5, 0)), "")</f>
        <v/>
      </c>
      <c r="AB1060" s="659"/>
      <c r="AC1060" s="651" t="str">
        <f>IFERROR(IF(AG1060&lt;&gt;"",Z1060*VLOOKUP(N1060,'【参考】数式用'!$AG$2:$AL$50,MATCH(Y1060,'【参考】数式用'!$AI$4:$AL$4,0)+2,0), ""), "")</f>
        <v/>
      </c>
      <c r="AD1060" s="56"/>
      <c r="AE1060" s="660"/>
      <c r="AF1060" s="661"/>
      <c r="AG1060" s="618" t="str">
        <f>IFERROR(VLOOKUP(O1060, '【参考】数式用'!$AY$5:$AY$13, 1, FALSE), "")</f>
        <v/>
      </c>
      <c r="AH1060" s="619" t="str">
        <f>IFERROR(VLOOKUP(N1060, '【参考】数式用'!$BA$2:$BB$50, 2, FALSE), "")</f>
        <v/>
      </c>
      <c r="AI1060" s="620" t="str">
        <f t="shared" si="1"/>
        <v/>
      </c>
      <c r="AJ1060" s="621" t="str">
        <f t="shared" si="2"/>
        <v/>
      </c>
      <c r="AK1060" s="622"/>
      <c r="AL1060" s="622"/>
      <c r="AM1060" s="514"/>
      <c r="AN1060" s="514"/>
      <c r="AO1060" s="514"/>
      <c r="AP1060" s="514"/>
      <c r="AQ1060" s="514"/>
      <c r="AR1060" s="514"/>
      <c r="AS1060" s="514"/>
      <c r="AT1060" s="514"/>
      <c r="AU1060" s="2"/>
      <c r="AV1060" s="2"/>
      <c r="AW1060" s="2"/>
      <c r="AX1060" s="2"/>
      <c r="AY1060" s="2"/>
      <c r="AZ1060" s="2"/>
    </row>
    <row r="1061" ht="30.0" customHeight="1">
      <c r="A1061" s="645">
        <v>1048.0</v>
      </c>
      <c r="B1061" s="646" t="str">
        <f>IF('基本情報入力シート'!C1086="","",'基本情報入力シート'!C1086)</f>
        <v/>
      </c>
      <c r="C1061" s="40"/>
      <c r="D1061" s="40"/>
      <c r="E1061" s="40"/>
      <c r="F1061" s="40"/>
      <c r="G1061" s="40"/>
      <c r="H1061" s="40"/>
      <c r="I1061" s="56"/>
      <c r="J1061" s="647" t="str">
        <f>IF('基本情報入力シート'!M1086="","",'基本情報入力シート'!M1086)</f>
        <v/>
      </c>
      <c r="K1061" s="647" t="str">
        <f>IF('基本情報入力シート'!R1086="","",'基本情報入力シート'!R1086)</f>
        <v/>
      </c>
      <c r="L1061" s="647" t="str">
        <f>IF('基本情報入力シート'!W1086="","",'基本情報入力シート'!W1086)</f>
        <v/>
      </c>
      <c r="M1061" s="647" t="str">
        <f>IF('基本情報入力シート'!X1086="","",'基本情報入力シート'!X1086)</f>
        <v/>
      </c>
      <c r="N1061" s="648" t="str">
        <f>IF('基本情報入力シート'!Y1086="","",'基本情報入力シート'!Y1086)</f>
        <v/>
      </c>
      <c r="O1061" s="649"/>
      <c r="P1061" s="650"/>
      <c r="Q1061" s="651"/>
      <c r="R1061" s="56"/>
      <c r="S1061" s="652" t="str">
        <f>IFERROR(ROUNDDOWN(Q1061*VLOOKUP(N1061,'【参考】数式用'!$AR$2:$AW$50,MATCH(P1061,'【参考】数式用'!$AT$4:$AW$4)+2,FALSE)*0.5, 0), "")</f>
        <v/>
      </c>
      <c r="T1061" s="653"/>
      <c r="U1061" s="654" t="str">
        <f>IFERROR(IF(AG1061&lt;&gt;"",Q1061*VLOOKUP(N1061,'【参考】数式用'!$AG$2:$AL$50,MATCH(P1061,'【参考】数式用'!$AI$4:$AL$4,0)+2,0), ""), "")</f>
        <v/>
      </c>
      <c r="V1061" s="655"/>
      <c r="W1061" s="656"/>
      <c r="X1061" s="41"/>
      <c r="Y1061" s="657"/>
      <c r="Z1061" s="658"/>
      <c r="AA1061" s="654" t="str">
        <f>IFERROR(IF(Y1061="ー", "", ROUNDDOWN(Z1061*VLOOKUP(N1061,'【参考】数式用'!$AR$2:$AW$50,MATCH(Y1061,'【参考】数式用'!$AT$4:$AW$4)+2,FALSE)*0.5, 0)), "")</f>
        <v/>
      </c>
      <c r="AB1061" s="659"/>
      <c r="AC1061" s="651" t="str">
        <f>IFERROR(IF(AG1061&lt;&gt;"",Z1061*VLOOKUP(N1061,'【参考】数式用'!$AG$2:$AL$50,MATCH(Y1061,'【参考】数式用'!$AI$4:$AL$4,0)+2,0), ""), "")</f>
        <v/>
      </c>
      <c r="AD1061" s="56"/>
      <c r="AE1061" s="660"/>
      <c r="AF1061" s="661"/>
      <c r="AG1061" s="618" t="str">
        <f>IFERROR(VLOOKUP(O1061, '【参考】数式用'!$AY$5:$AY$13, 1, FALSE), "")</f>
        <v/>
      </c>
      <c r="AH1061" s="619" t="str">
        <f>IFERROR(VLOOKUP(N1061, '【参考】数式用'!$BA$2:$BB$50, 2, FALSE), "")</f>
        <v/>
      </c>
      <c r="AI1061" s="620" t="str">
        <f t="shared" si="1"/>
        <v/>
      </c>
      <c r="AJ1061" s="621" t="str">
        <f t="shared" si="2"/>
        <v/>
      </c>
      <c r="AK1061" s="622"/>
      <c r="AL1061" s="622"/>
      <c r="AM1061" s="514"/>
      <c r="AN1061" s="514"/>
      <c r="AO1061" s="514"/>
      <c r="AP1061" s="514"/>
      <c r="AQ1061" s="514"/>
      <c r="AR1061" s="514"/>
      <c r="AS1061" s="514"/>
      <c r="AT1061" s="514"/>
      <c r="AU1061" s="2"/>
      <c r="AV1061" s="2"/>
      <c r="AW1061" s="2"/>
      <c r="AX1061" s="2"/>
      <c r="AY1061" s="2"/>
      <c r="AZ1061" s="2"/>
    </row>
    <row r="1062" ht="30.0" customHeight="1">
      <c r="A1062" s="645">
        <v>1049.0</v>
      </c>
      <c r="B1062" s="646" t="str">
        <f>IF('基本情報入力シート'!C1087="","",'基本情報入力シート'!C1087)</f>
        <v/>
      </c>
      <c r="C1062" s="40"/>
      <c r="D1062" s="40"/>
      <c r="E1062" s="40"/>
      <c r="F1062" s="40"/>
      <c r="G1062" s="40"/>
      <c r="H1062" s="40"/>
      <c r="I1062" s="56"/>
      <c r="J1062" s="647" t="str">
        <f>IF('基本情報入力シート'!M1087="","",'基本情報入力シート'!M1087)</f>
        <v/>
      </c>
      <c r="K1062" s="647" t="str">
        <f>IF('基本情報入力シート'!R1087="","",'基本情報入力シート'!R1087)</f>
        <v/>
      </c>
      <c r="L1062" s="647" t="str">
        <f>IF('基本情報入力シート'!W1087="","",'基本情報入力シート'!W1087)</f>
        <v/>
      </c>
      <c r="M1062" s="647" t="str">
        <f>IF('基本情報入力シート'!X1087="","",'基本情報入力シート'!X1087)</f>
        <v/>
      </c>
      <c r="N1062" s="648" t="str">
        <f>IF('基本情報入力シート'!Y1087="","",'基本情報入力シート'!Y1087)</f>
        <v/>
      </c>
      <c r="O1062" s="649"/>
      <c r="P1062" s="650"/>
      <c r="Q1062" s="651"/>
      <c r="R1062" s="56"/>
      <c r="S1062" s="652" t="str">
        <f>IFERROR(ROUNDDOWN(Q1062*VLOOKUP(N1062,'【参考】数式用'!$AR$2:$AW$50,MATCH(P1062,'【参考】数式用'!$AT$4:$AW$4)+2,FALSE)*0.5, 0), "")</f>
        <v/>
      </c>
      <c r="T1062" s="653"/>
      <c r="U1062" s="654" t="str">
        <f>IFERROR(IF(AG1062&lt;&gt;"",Q1062*VLOOKUP(N1062,'【参考】数式用'!$AG$2:$AL$50,MATCH(P1062,'【参考】数式用'!$AI$4:$AL$4,0)+2,0), ""), "")</f>
        <v/>
      </c>
      <c r="V1062" s="655"/>
      <c r="W1062" s="656"/>
      <c r="X1062" s="41"/>
      <c r="Y1062" s="657"/>
      <c r="Z1062" s="658"/>
      <c r="AA1062" s="654" t="str">
        <f>IFERROR(IF(Y1062="ー", "", ROUNDDOWN(Z1062*VLOOKUP(N1062,'【参考】数式用'!$AR$2:$AW$50,MATCH(Y1062,'【参考】数式用'!$AT$4:$AW$4)+2,FALSE)*0.5, 0)), "")</f>
        <v/>
      </c>
      <c r="AB1062" s="659"/>
      <c r="AC1062" s="651" t="str">
        <f>IFERROR(IF(AG1062&lt;&gt;"",Z1062*VLOOKUP(N1062,'【参考】数式用'!$AG$2:$AL$50,MATCH(Y1062,'【参考】数式用'!$AI$4:$AL$4,0)+2,0), ""), "")</f>
        <v/>
      </c>
      <c r="AD1062" s="56"/>
      <c r="AE1062" s="660"/>
      <c r="AF1062" s="661"/>
      <c r="AG1062" s="618" t="str">
        <f>IFERROR(VLOOKUP(O1062, '【参考】数式用'!$AY$5:$AY$13, 1, FALSE), "")</f>
        <v/>
      </c>
      <c r="AH1062" s="619" t="str">
        <f>IFERROR(VLOOKUP(N1062, '【参考】数式用'!$BA$2:$BB$50, 2, FALSE), "")</f>
        <v/>
      </c>
      <c r="AI1062" s="620" t="str">
        <f t="shared" si="1"/>
        <v/>
      </c>
      <c r="AJ1062" s="621" t="str">
        <f t="shared" si="2"/>
        <v/>
      </c>
      <c r="AK1062" s="622"/>
      <c r="AL1062" s="622"/>
      <c r="AM1062" s="514"/>
      <c r="AN1062" s="514"/>
      <c r="AO1062" s="514"/>
      <c r="AP1062" s="514"/>
      <c r="AQ1062" s="514"/>
      <c r="AR1062" s="514"/>
      <c r="AS1062" s="514"/>
      <c r="AT1062" s="514"/>
      <c r="AU1062" s="2"/>
      <c r="AV1062" s="2"/>
      <c r="AW1062" s="2"/>
      <c r="AX1062" s="2"/>
      <c r="AY1062" s="2"/>
      <c r="AZ1062" s="2"/>
    </row>
    <row r="1063" ht="30.0" customHeight="1">
      <c r="A1063" s="645">
        <v>1050.0</v>
      </c>
      <c r="B1063" s="646" t="str">
        <f>IF('基本情報入力シート'!C1088="","",'基本情報入力シート'!C1088)</f>
        <v/>
      </c>
      <c r="C1063" s="40"/>
      <c r="D1063" s="40"/>
      <c r="E1063" s="40"/>
      <c r="F1063" s="40"/>
      <c r="G1063" s="40"/>
      <c r="H1063" s="40"/>
      <c r="I1063" s="56"/>
      <c r="J1063" s="647" t="str">
        <f>IF('基本情報入力シート'!M1088="","",'基本情報入力シート'!M1088)</f>
        <v/>
      </c>
      <c r="K1063" s="647" t="str">
        <f>IF('基本情報入力シート'!R1088="","",'基本情報入力シート'!R1088)</f>
        <v/>
      </c>
      <c r="L1063" s="647" t="str">
        <f>IF('基本情報入力シート'!W1088="","",'基本情報入力シート'!W1088)</f>
        <v/>
      </c>
      <c r="M1063" s="647" t="str">
        <f>IF('基本情報入力シート'!X1088="","",'基本情報入力シート'!X1088)</f>
        <v/>
      </c>
      <c r="N1063" s="648" t="str">
        <f>IF('基本情報入力シート'!Y1088="","",'基本情報入力シート'!Y1088)</f>
        <v/>
      </c>
      <c r="O1063" s="649"/>
      <c r="P1063" s="650"/>
      <c r="Q1063" s="651"/>
      <c r="R1063" s="56"/>
      <c r="S1063" s="652" t="str">
        <f>IFERROR(ROUNDDOWN(Q1063*VLOOKUP(N1063,'【参考】数式用'!$AR$2:$AW$50,MATCH(P1063,'【参考】数式用'!$AT$4:$AW$4)+2,FALSE)*0.5, 0), "")</f>
        <v/>
      </c>
      <c r="T1063" s="653"/>
      <c r="U1063" s="654" t="str">
        <f>IFERROR(IF(AG1063&lt;&gt;"",Q1063*VLOOKUP(N1063,'【参考】数式用'!$AG$2:$AL$50,MATCH(P1063,'【参考】数式用'!$AI$4:$AL$4,0)+2,0), ""), "")</f>
        <v/>
      </c>
      <c r="V1063" s="655"/>
      <c r="W1063" s="656"/>
      <c r="X1063" s="41"/>
      <c r="Y1063" s="657"/>
      <c r="Z1063" s="658"/>
      <c r="AA1063" s="654" t="str">
        <f>IFERROR(IF(Y1063="ー", "", ROUNDDOWN(Z1063*VLOOKUP(N1063,'【参考】数式用'!$AR$2:$AW$50,MATCH(Y1063,'【参考】数式用'!$AT$4:$AW$4)+2,FALSE)*0.5, 0)), "")</f>
        <v/>
      </c>
      <c r="AB1063" s="659"/>
      <c r="AC1063" s="651" t="str">
        <f>IFERROR(IF(AG1063&lt;&gt;"",Z1063*VLOOKUP(N1063,'【参考】数式用'!$AG$2:$AL$50,MATCH(Y1063,'【参考】数式用'!$AI$4:$AL$4,0)+2,0), ""), "")</f>
        <v/>
      </c>
      <c r="AD1063" s="56"/>
      <c r="AE1063" s="660"/>
      <c r="AF1063" s="661"/>
      <c r="AG1063" s="618" t="str">
        <f>IFERROR(VLOOKUP(O1063, '【参考】数式用'!$AY$5:$AY$13, 1, FALSE), "")</f>
        <v/>
      </c>
      <c r="AH1063" s="619" t="str">
        <f>IFERROR(VLOOKUP(N1063, '【参考】数式用'!$BA$2:$BB$50, 2, FALSE), "")</f>
        <v/>
      </c>
      <c r="AI1063" s="620" t="str">
        <f t="shared" si="1"/>
        <v/>
      </c>
      <c r="AJ1063" s="621" t="str">
        <f t="shared" si="2"/>
        <v/>
      </c>
      <c r="AK1063" s="622"/>
      <c r="AL1063" s="622"/>
      <c r="AM1063" s="514"/>
      <c r="AN1063" s="514"/>
      <c r="AO1063" s="514"/>
      <c r="AP1063" s="514"/>
      <c r="AQ1063" s="514"/>
      <c r="AR1063" s="514"/>
      <c r="AS1063" s="514"/>
      <c r="AT1063" s="514"/>
      <c r="AU1063" s="2"/>
      <c r="AV1063" s="2"/>
      <c r="AW1063" s="2"/>
      <c r="AX1063" s="2"/>
      <c r="AY1063" s="2"/>
      <c r="AZ1063" s="2"/>
    </row>
    <row r="1064" ht="30.0" customHeight="1">
      <c r="A1064" s="645">
        <v>1051.0</v>
      </c>
      <c r="B1064" s="646" t="str">
        <f>IF('基本情報入力シート'!C1089="","",'基本情報入力シート'!C1089)</f>
        <v/>
      </c>
      <c r="C1064" s="40"/>
      <c r="D1064" s="40"/>
      <c r="E1064" s="40"/>
      <c r="F1064" s="40"/>
      <c r="G1064" s="40"/>
      <c r="H1064" s="40"/>
      <c r="I1064" s="56"/>
      <c r="J1064" s="647" t="str">
        <f>IF('基本情報入力シート'!M1089="","",'基本情報入力シート'!M1089)</f>
        <v/>
      </c>
      <c r="K1064" s="647" t="str">
        <f>IF('基本情報入力シート'!R1089="","",'基本情報入力シート'!R1089)</f>
        <v/>
      </c>
      <c r="L1064" s="647" t="str">
        <f>IF('基本情報入力シート'!W1089="","",'基本情報入力シート'!W1089)</f>
        <v/>
      </c>
      <c r="M1064" s="647" t="str">
        <f>IF('基本情報入力シート'!X1089="","",'基本情報入力シート'!X1089)</f>
        <v/>
      </c>
      <c r="N1064" s="648" t="str">
        <f>IF('基本情報入力シート'!Y1089="","",'基本情報入力シート'!Y1089)</f>
        <v/>
      </c>
      <c r="O1064" s="649"/>
      <c r="P1064" s="650"/>
      <c r="Q1064" s="651"/>
      <c r="R1064" s="56"/>
      <c r="S1064" s="652" t="str">
        <f>IFERROR(ROUNDDOWN(Q1064*VLOOKUP(N1064,'【参考】数式用'!$AR$2:$AW$50,MATCH(P1064,'【参考】数式用'!$AT$4:$AW$4)+2,FALSE)*0.5, 0), "")</f>
        <v/>
      </c>
      <c r="T1064" s="653"/>
      <c r="U1064" s="654" t="str">
        <f>IFERROR(IF(AG1064&lt;&gt;"",Q1064*VLOOKUP(N1064,'【参考】数式用'!$AG$2:$AL$50,MATCH(P1064,'【参考】数式用'!$AI$4:$AL$4,0)+2,0), ""), "")</f>
        <v/>
      </c>
      <c r="V1064" s="655"/>
      <c r="W1064" s="656"/>
      <c r="X1064" s="41"/>
      <c r="Y1064" s="657"/>
      <c r="Z1064" s="658"/>
      <c r="AA1064" s="654" t="str">
        <f>IFERROR(IF(Y1064="ー", "", ROUNDDOWN(Z1064*VLOOKUP(N1064,'【参考】数式用'!$AR$2:$AW$50,MATCH(Y1064,'【参考】数式用'!$AT$4:$AW$4)+2,FALSE)*0.5, 0)), "")</f>
        <v/>
      </c>
      <c r="AB1064" s="659"/>
      <c r="AC1064" s="651" t="str">
        <f>IFERROR(IF(AG1064&lt;&gt;"",Z1064*VLOOKUP(N1064,'【参考】数式用'!$AG$2:$AL$50,MATCH(Y1064,'【参考】数式用'!$AI$4:$AL$4,0)+2,0), ""), "")</f>
        <v/>
      </c>
      <c r="AD1064" s="56"/>
      <c r="AE1064" s="660"/>
      <c r="AF1064" s="661"/>
      <c r="AG1064" s="618" t="str">
        <f>IFERROR(VLOOKUP(O1064, '【参考】数式用'!$AY$5:$AY$13, 1, FALSE), "")</f>
        <v/>
      </c>
      <c r="AH1064" s="619" t="str">
        <f>IFERROR(VLOOKUP(N1064, '【参考】数式用'!$BA$2:$BB$50, 2, FALSE), "")</f>
        <v/>
      </c>
      <c r="AI1064" s="620" t="str">
        <f t="shared" si="1"/>
        <v/>
      </c>
      <c r="AJ1064" s="621" t="str">
        <f t="shared" si="2"/>
        <v/>
      </c>
      <c r="AK1064" s="622"/>
      <c r="AL1064" s="622"/>
      <c r="AM1064" s="514"/>
      <c r="AN1064" s="514"/>
      <c r="AO1064" s="514"/>
      <c r="AP1064" s="514"/>
      <c r="AQ1064" s="514"/>
      <c r="AR1064" s="514"/>
      <c r="AS1064" s="514"/>
      <c r="AT1064" s="514"/>
      <c r="AU1064" s="2"/>
      <c r="AV1064" s="2"/>
      <c r="AW1064" s="2"/>
      <c r="AX1064" s="2"/>
      <c r="AY1064" s="2"/>
      <c r="AZ1064" s="2"/>
    </row>
    <row r="1065" ht="30.0" customHeight="1">
      <c r="A1065" s="645">
        <v>1052.0</v>
      </c>
      <c r="B1065" s="646" t="str">
        <f>IF('基本情報入力シート'!C1090="","",'基本情報入力シート'!C1090)</f>
        <v/>
      </c>
      <c r="C1065" s="40"/>
      <c r="D1065" s="40"/>
      <c r="E1065" s="40"/>
      <c r="F1065" s="40"/>
      <c r="G1065" s="40"/>
      <c r="H1065" s="40"/>
      <c r="I1065" s="56"/>
      <c r="J1065" s="647" t="str">
        <f>IF('基本情報入力シート'!M1090="","",'基本情報入力シート'!M1090)</f>
        <v/>
      </c>
      <c r="K1065" s="647" t="str">
        <f>IF('基本情報入力シート'!R1090="","",'基本情報入力シート'!R1090)</f>
        <v/>
      </c>
      <c r="L1065" s="647" t="str">
        <f>IF('基本情報入力シート'!W1090="","",'基本情報入力シート'!W1090)</f>
        <v/>
      </c>
      <c r="M1065" s="647" t="str">
        <f>IF('基本情報入力シート'!X1090="","",'基本情報入力シート'!X1090)</f>
        <v/>
      </c>
      <c r="N1065" s="648" t="str">
        <f>IF('基本情報入力シート'!Y1090="","",'基本情報入力シート'!Y1090)</f>
        <v/>
      </c>
      <c r="O1065" s="649"/>
      <c r="P1065" s="650"/>
      <c r="Q1065" s="651"/>
      <c r="R1065" s="56"/>
      <c r="S1065" s="652" t="str">
        <f>IFERROR(ROUNDDOWN(Q1065*VLOOKUP(N1065,'【参考】数式用'!$AR$2:$AW$50,MATCH(P1065,'【参考】数式用'!$AT$4:$AW$4)+2,FALSE)*0.5, 0), "")</f>
        <v/>
      </c>
      <c r="T1065" s="653"/>
      <c r="U1065" s="654" t="str">
        <f>IFERROR(IF(AG1065&lt;&gt;"",Q1065*VLOOKUP(N1065,'【参考】数式用'!$AG$2:$AL$50,MATCH(P1065,'【参考】数式用'!$AI$4:$AL$4,0)+2,0), ""), "")</f>
        <v/>
      </c>
      <c r="V1065" s="655"/>
      <c r="W1065" s="656"/>
      <c r="X1065" s="41"/>
      <c r="Y1065" s="657"/>
      <c r="Z1065" s="658"/>
      <c r="AA1065" s="654" t="str">
        <f>IFERROR(IF(Y1065="ー", "", ROUNDDOWN(Z1065*VLOOKUP(N1065,'【参考】数式用'!$AR$2:$AW$50,MATCH(Y1065,'【参考】数式用'!$AT$4:$AW$4)+2,FALSE)*0.5, 0)), "")</f>
        <v/>
      </c>
      <c r="AB1065" s="659"/>
      <c r="AC1065" s="651" t="str">
        <f>IFERROR(IF(AG1065&lt;&gt;"",Z1065*VLOOKUP(N1065,'【参考】数式用'!$AG$2:$AL$50,MATCH(Y1065,'【参考】数式用'!$AI$4:$AL$4,0)+2,0), ""), "")</f>
        <v/>
      </c>
      <c r="AD1065" s="56"/>
      <c r="AE1065" s="660"/>
      <c r="AF1065" s="661"/>
      <c r="AG1065" s="618" t="str">
        <f>IFERROR(VLOOKUP(O1065, '【参考】数式用'!$AY$5:$AY$13, 1, FALSE), "")</f>
        <v/>
      </c>
      <c r="AH1065" s="619" t="str">
        <f>IFERROR(VLOOKUP(N1065, '【参考】数式用'!$BA$2:$BB$50, 2, FALSE), "")</f>
        <v/>
      </c>
      <c r="AI1065" s="620" t="str">
        <f t="shared" si="1"/>
        <v/>
      </c>
      <c r="AJ1065" s="621" t="str">
        <f t="shared" si="2"/>
        <v/>
      </c>
      <c r="AK1065" s="622"/>
      <c r="AL1065" s="622"/>
      <c r="AM1065" s="514"/>
      <c r="AN1065" s="514"/>
      <c r="AO1065" s="514"/>
      <c r="AP1065" s="514"/>
      <c r="AQ1065" s="514"/>
      <c r="AR1065" s="514"/>
      <c r="AS1065" s="514"/>
      <c r="AT1065" s="514"/>
      <c r="AU1065" s="2"/>
      <c r="AV1065" s="2"/>
      <c r="AW1065" s="2"/>
      <c r="AX1065" s="2"/>
      <c r="AY1065" s="2"/>
      <c r="AZ1065" s="2"/>
    </row>
    <row r="1066" ht="30.0" customHeight="1">
      <c r="A1066" s="645">
        <v>1053.0</v>
      </c>
      <c r="B1066" s="646" t="str">
        <f>IF('基本情報入力シート'!C1091="","",'基本情報入力シート'!C1091)</f>
        <v/>
      </c>
      <c r="C1066" s="40"/>
      <c r="D1066" s="40"/>
      <c r="E1066" s="40"/>
      <c r="F1066" s="40"/>
      <c r="G1066" s="40"/>
      <c r="H1066" s="40"/>
      <c r="I1066" s="56"/>
      <c r="J1066" s="647" t="str">
        <f>IF('基本情報入力シート'!M1091="","",'基本情報入力シート'!M1091)</f>
        <v/>
      </c>
      <c r="K1066" s="647" t="str">
        <f>IF('基本情報入力シート'!R1091="","",'基本情報入力シート'!R1091)</f>
        <v/>
      </c>
      <c r="L1066" s="647" t="str">
        <f>IF('基本情報入力シート'!W1091="","",'基本情報入力シート'!W1091)</f>
        <v/>
      </c>
      <c r="M1066" s="647" t="str">
        <f>IF('基本情報入力シート'!X1091="","",'基本情報入力シート'!X1091)</f>
        <v/>
      </c>
      <c r="N1066" s="648" t="str">
        <f>IF('基本情報入力シート'!Y1091="","",'基本情報入力シート'!Y1091)</f>
        <v/>
      </c>
      <c r="O1066" s="649"/>
      <c r="P1066" s="650"/>
      <c r="Q1066" s="651"/>
      <c r="R1066" s="56"/>
      <c r="S1066" s="652" t="str">
        <f>IFERROR(ROUNDDOWN(Q1066*VLOOKUP(N1066,'【参考】数式用'!$AR$2:$AW$50,MATCH(P1066,'【参考】数式用'!$AT$4:$AW$4)+2,FALSE)*0.5, 0), "")</f>
        <v/>
      </c>
      <c r="T1066" s="653"/>
      <c r="U1066" s="654" t="str">
        <f>IFERROR(IF(AG1066&lt;&gt;"",Q1066*VLOOKUP(N1066,'【参考】数式用'!$AG$2:$AL$50,MATCH(P1066,'【参考】数式用'!$AI$4:$AL$4,0)+2,0), ""), "")</f>
        <v/>
      </c>
      <c r="V1066" s="655"/>
      <c r="W1066" s="656"/>
      <c r="X1066" s="41"/>
      <c r="Y1066" s="657"/>
      <c r="Z1066" s="658"/>
      <c r="AA1066" s="654" t="str">
        <f>IFERROR(IF(Y1066="ー", "", ROUNDDOWN(Z1066*VLOOKUP(N1066,'【参考】数式用'!$AR$2:$AW$50,MATCH(Y1066,'【参考】数式用'!$AT$4:$AW$4)+2,FALSE)*0.5, 0)), "")</f>
        <v/>
      </c>
      <c r="AB1066" s="659"/>
      <c r="AC1066" s="651" t="str">
        <f>IFERROR(IF(AG1066&lt;&gt;"",Z1066*VLOOKUP(N1066,'【参考】数式用'!$AG$2:$AL$50,MATCH(Y1066,'【参考】数式用'!$AI$4:$AL$4,0)+2,0), ""), "")</f>
        <v/>
      </c>
      <c r="AD1066" s="56"/>
      <c r="AE1066" s="660"/>
      <c r="AF1066" s="661"/>
      <c r="AG1066" s="618" t="str">
        <f>IFERROR(VLOOKUP(O1066, '【参考】数式用'!$AY$5:$AY$13, 1, FALSE), "")</f>
        <v/>
      </c>
      <c r="AH1066" s="619" t="str">
        <f>IFERROR(VLOOKUP(N1066, '【参考】数式用'!$BA$2:$BB$50, 2, FALSE), "")</f>
        <v/>
      </c>
      <c r="AI1066" s="620" t="str">
        <f t="shared" si="1"/>
        <v/>
      </c>
      <c r="AJ1066" s="621" t="str">
        <f t="shared" si="2"/>
        <v/>
      </c>
      <c r="AK1066" s="622"/>
      <c r="AL1066" s="622"/>
      <c r="AM1066" s="514"/>
      <c r="AN1066" s="514"/>
      <c r="AO1066" s="514"/>
      <c r="AP1066" s="514"/>
      <c r="AQ1066" s="514"/>
      <c r="AR1066" s="514"/>
      <c r="AS1066" s="514"/>
      <c r="AT1066" s="514"/>
      <c r="AU1066" s="2"/>
      <c r="AV1066" s="2"/>
      <c r="AW1066" s="2"/>
      <c r="AX1066" s="2"/>
      <c r="AY1066" s="2"/>
      <c r="AZ1066" s="2"/>
    </row>
    <row r="1067" ht="30.0" customHeight="1">
      <c r="A1067" s="645">
        <v>1054.0</v>
      </c>
      <c r="B1067" s="646" t="str">
        <f>IF('基本情報入力シート'!C1092="","",'基本情報入力シート'!C1092)</f>
        <v/>
      </c>
      <c r="C1067" s="40"/>
      <c r="D1067" s="40"/>
      <c r="E1067" s="40"/>
      <c r="F1067" s="40"/>
      <c r="G1067" s="40"/>
      <c r="H1067" s="40"/>
      <c r="I1067" s="56"/>
      <c r="J1067" s="647" t="str">
        <f>IF('基本情報入力シート'!M1092="","",'基本情報入力シート'!M1092)</f>
        <v/>
      </c>
      <c r="K1067" s="647" t="str">
        <f>IF('基本情報入力シート'!R1092="","",'基本情報入力シート'!R1092)</f>
        <v/>
      </c>
      <c r="L1067" s="647" t="str">
        <f>IF('基本情報入力シート'!W1092="","",'基本情報入力シート'!W1092)</f>
        <v/>
      </c>
      <c r="M1067" s="647" t="str">
        <f>IF('基本情報入力シート'!X1092="","",'基本情報入力シート'!X1092)</f>
        <v/>
      </c>
      <c r="N1067" s="648" t="str">
        <f>IF('基本情報入力シート'!Y1092="","",'基本情報入力シート'!Y1092)</f>
        <v/>
      </c>
      <c r="O1067" s="649"/>
      <c r="P1067" s="650"/>
      <c r="Q1067" s="651"/>
      <c r="R1067" s="56"/>
      <c r="S1067" s="652" t="str">
        <f>IFERROR(ROUNDDOWN(Q1067*VLOOKUP(N1067,'【参考】数式用'!$AR$2:$AW$50,MATCH(P1067,'【参考】数式用'!$AT$4:$AW$4)+2,FALSE)*0.5, 0), "")</f>
        <v/>
      </c>
      <c r="T1067" s="653"/>
      <c r="U1067" s="654" t="str">
        <f>IFERROR(IF(AG1067&lt;&gt;"",Q1067*VLOOKUP(N1067,'【参考】数式用'!$AG$2:$AL$50,MATCH(P1067,'【参考】数式用'!$AI$4:$AL$4,0)+2,0), ""), "")</f>
        <v/>
      </c>
      <c r="V1067" s="655"/>
      <c r="W1067" s="656"/>
      <c r="X1067" s="41"/>
      <c r="Y1067" s="657"/>
      <c r="Z1067" s="658"/>
      <c r="AA1067" s="654" t="str">
        <f>IFERROR(IF(Y1067="ー", "", ROUNDDOWN(Z1067*VLOOKUP(N1067,'【参考】数式用'!$AR$2:$AW$50,MATCH(Y1067,'【参考】数式用'!$AT$4:$AW$4)+2,FALSE)*0.5, 0)), "")</f>
        <v/>
      </c>
      <c r="AB1067" s="659"/>
      <c r="AC1067" s="651" t="str">
        <f>IFERROR(IF(AG1067&lt;&gt;"",Z1067*VLOOKUP(N1067,'【参考】数式用'!$AG$2:$AL$50,MATCH(Y1067,'【参考】数式用'!$AI$4:$AL$4,0)+2,0), ""), "")</f>
        <v/>
      </c>
      <c r="AD1067" s="56"/>
      <c r="AE1067" s="660"/>
      <c r="AF1067" s="661"/>
      <c r="AG1067" s="618" t="str">
        <f>IFERROR(VLOOKUP(O1067, '【参考】数式用'!$AY$5:$AY$13, 1, FALSE), "")</f>
        <v/>
      </c>
      <c r="AH1067" s="619" t="str">
        <f>IFERROR(VLOOKUP(N1067, '【参考】数式用'!$BA$2:$BB$50, 2, FALSE), "")</f>
        <v/>
      </c>
      <c r="AI1067" s="620" t="str">
        <f t="shared" si="1"/>
        <v/>
      </c>
      <c r="AJ1067" s="621" t="str">
        <f t="shared" si="2"/>
        <v/>
      </c>
      <c r="AK1067" s="622"/>
      <c r="AL1067" s="622"/>
      <c r="AM1067" s="514"/>
      <c r="AN1067" s="514"/>
      <c r="AO1067" s="514"/>
      <c r="AP1067" s="514"/>
      <c r="AQ1067" s="514"/>
      <c r="AR1067" s="514"/>
      <c r="AS1067" s="514"/>
      <c r="AT1067" s="514"/>
      <c r="AU1067" s="2"/>
      <c r="AV1067" s="2"/>
      <c r="AW1067" s="2"/>
      <c r="AX1067" s="2"/>
      <c r="AY1067" s="2"/>
      <c r="AZ1067" s="2"/>
    </row>
    <row r="1068" ht="30.0" customHeight="1">
      <c r="A1068" s="645">
        <v>1055.0</v>
      </c>
      <c r="B1068" s="646" t="str">
        <f>IF('基本情報入力シート'!C1093="","",'基本情報入力シート'!C1093)</f>
        <v/>
      </c>
      <c r="C1068" s="40"/>
      <c r="D1068" s="40"/>
      <c r="E1068" s="40"/>
      <c r="F1068" s="40"/>
      <c r="G1068" s="40"/>
      <c r="H1068" s="40"/>
      <c r="I1068" s="56"/>
      <c r="J1068" s="647" t="str">
        <f>IF('基本情報入力シート'!M1093="","",'基本情報入力シート'!M1093)</f>
        <v/>
      </c>
      <c r="K1068" s="647" t="str">
        <f>IF('基本情報入力シート'!R1093="","",'基本情報入力シート'!R1093)</f>
        <v/>
      </c>
      <c r="L1068" s="647" t="str">
        <f>IF('基本情報入力シート'!W1093="","",'基本情報入力シート'!W1093)</f>
        <v/>
      </c>
      <c r="M1068" s="647" t="str">
        <f>IF('基本情報入力シート'!X1093="","",'基本情報入力シート'!X1093)</f>
        <v/>
      </c>
      <c r="N1068" s="648" t="str">
        <f>IF('基本情報入力シート'!Y1093="","",'基本情報入力シート'!Y1093)</f>
        <v/>
      </c>
      <c r="O1068" s="649"/>
      <c r="P1068" s="650"/>
      <c r="Q1068" s="651"/>
      <c r="R1068" s="56"/>
      <c r="S1068" s="652" t="str">
        <f>IFERROR(ROUNDDOWN(Q1068*VLOOKUP(N1068,'【参考】数式用'!$AR$2:$AW$50,MATCH(P1068,'【参考】数式用'!$AT$4:$AW$4)+2,FALSE)*0.5, 0), "")</f>
        <v/>
      </c>
      <c r="T1068" s="653"/>
      <c r="U1068" s="654" t="str">
        <f>IFERROR(IF(AG1068&lt;&gt;"",Q1068*VLOOKUP(N1068,'【参考】数式用'!$AG$2:$AL$50,MATCH(P1068,'【参考】数式用'!$AI$4:$AL$4,0)+2,0), ""), "")</f>
        <v/>
      </c>
      <c r="V1068" s="655"/>
      <c r="W1068" s="656"/>
      <c r="X1068" s="41"/>
      <c r="Y1068" s="657"/>
      <c r="Z1068" s="658"/>
      <c r="AA1068" s="654" t="str">
        <f>IFERROR(IF(Y1068="ー", "", ROUNDDOWN(Z1068*VLOOKUP(N1068,'【参考】数式用'!$AR$2:$AW$50,MATCH(Y1068,'【参考】数式用'!$AT$4:$AW$4)+2,FALSE)*0.5, 0)), "")</f>
        <v/>
      </c>
      <c r="AB1068" s="659"/>
      <c r="AC1068" s="651" t="str">
        <f>IFERROR(IF(AG1068&lt;&gt;"",Z1068*VLOOKUP(N1068,'【参考】数式用'!$AG$2:$AL$50,MATCH(Y1068,'【参考】数式用'!$AI$4:$AL$4,0)+2,0), ""), "")</f>
        <v/>
      </c>
      <c r="AD1068" s="56"/>
      <c r="AE1068" s="660"/>
      <c r="AF1068" s="661"/>
      <c r="AG1068" s="618" t="str">
        <f>IFERROR(VLOOKUP(O1068, '【参考】数式用'!$AY$5:$AY$13, 1, FALSE), "")</f>
        <v/>
      </c>
      <c r="AH1068" s="619" t="str">
        <f>IFERROR(VLOOKUP(N1068, '【参考】数式用'!$BA$2:$BB$50, 2, FALSE), "")</f>
        <v/>
      </c>
      <c r="AI1068" s="620" t="str">
        <f t="shared" si="1"/>
        <v/>
      </c>
      <c r="AJ1068" s="621" t="str">
        <f t="shared" si="2"/>
        <v/>
      </c>
      <c r="AK1068" s="622"/>
      <c r="AL1068" s="622"/>
      <c r="AM1068" s="514"/>
      <c r="AN1068" s="514"/>
      <c r="AO1068" s="514"/>
      <c r="AP1068" s="514"/>
      <c r="AQ1068" s="514"/>
      <c r="AR1068" s="514"/>
      <c r="AS1068" s="514"/>
      <c r="AT1068" s="514"/>
      <c r="AU1068" s="2"/>
      <c r="AV1068" s="2"/>
      <c r="AW1068" s="2"/>
      <c r="AX1068" s="2"/>
      <c r="AY1068" s="2"/>
      <c r="AZ1068" s="2"/>
    </row>
    <row r="1069" ht="30.0" customHeight="1">
      <c r="A1069" s="645">
        <v>1056.0</v>
      </c>
      <c r="B1069" s="646" t="str">
        <f>IF('基本情報入力シート'!C1094="","",'基本情報入力シート'!C1094)</f>
        <v/>
      </c>
      <c r="C1069" s="40"/>
      <c r="D1069" s="40"/>
      <c r="E1069" s="40"/>
      <c r="F1069" s="40"/>
      <c r="G1069" s="40"/>
      <c r="H1069" s="40"/>
      <c r="I1069" s="56"/>
      <c r="J1069" s="647" t="str">
        <f>IF('基本情報入力シート'!M1094="","",'基本情報入力シート'!M1094)</f>
        <v/>
      </c>
      <c r="K1069" s="647" t="str">
        <f>IF('基本情報入力シート'!R1094="","",'基本情報入力シート'!R1094)</f>
        <v/>
      </c>
      <c r="L1069" s="647" t="str">
        <f>IF('基本情報入力シート'!W1094="","",'基本情報入力シート'!W1094)</f>
        <v/>
      </c>
      <c r="M1069" s="647" t="str">
        <f>IF('基本情報入力シート'!X1094="","",'基本情報入力シート'!X1094)</f>
        <v/>
      </c>
      <c r="N1069" s="648" t="str">
        <f>IF('基本情報入力シート'!Y1094="","",'基本情報入力シート'!Y1094)</f>
        <v/>
      </c>
      <c r="O1069" s="649"/>
      <c r="P1069" s="650"/>
      <c r="Q1069" s="651"/>
      <c r="R1069" s="56"/>
      <c r="S1069" s="652" t="str">
        <f>IFERROR(ROUNDDOWN(Q1069*VLOOKUP(N1069,'【参考】数式用'!$AR$2:$AW$50,MATCH(P1069,'【参考】数式用'!$AT$4:$AW$4)+2,FALSE)*0.5, 0), "")</f>
        <v/>
      </c>
      <c r="T1069" s="653"/>
      <c r="U1069" s="654" t="str">
        <f>IFERROR(IF(AG1069&lt;&gt;"",Q1069*VLOOKUP(N1069,'【参考】数式用'!$AG$2:$AL$50,MATCH(P1069,'【参考】数式用'!$AI$4:$AL$4,0)+2,0), ""), "")</f>
        <v/>
      </c>
      <c r="V1069" s="655"/>
      <c r="W1069" s="656"/>
      <c r="X1069" s="41"/>
      <c r="Y1069" s="657"/>
      <c r="Z1069" s="658"/>
      <c r="AA1069" s="654" t="str">
        <f>IFERROR(IF(Y1069="ー", "", ROUNDDOWN(Z1069*VLOOKUP(N1069,'【参考】数式用'!$AR$2:$AW$50,MATCH(Y1069,'【参考】数式用'!$AT$4:$AW$4)+2,FALSE)*0.5, 0)), "")</f>
        <v/>
      </c>
      <c r="AB1069" s="659"/>
      <c r="AC1069" s="651" t="str">
        <f>IFERROR(IF(AG1069&lt;&gt;"",Z1069*VLOOKUP(N1069,'【参考】数式用'!$AG$2:$AL$50,MATCH(Y1069,'【参考】数式用'!$AI$4:$AL$4,0)+2,0), ""), "")</f>
        <v/>
      </c>
      <c r="AD1069" s="56"/>
      <c r="AE1069" s="660"/>
      <c r="AF1069" s="661"/>
      <c r="AG1069" s="618" t="str">
        <f>IFERROR(VLOOKUP(O1069, '【参考】数式用'!$AY$5:$AY$13, 1, FALSE), "")</f>
        <v/>
      </c>
      <c r="AH1069" s="619" t="str">
        <f>IFERROR(VLOOKUP(N1069, '【参考】数式用'!$BA$2:$BB$50, 2, FALSE), "")</f>
        <v/>
      </c>
      <c r="AI1069" s="620" t="str">
        <f t="shared" si="1"/>
        <v/>
      </c>
      <c r="AJ1069" s="621" t="str">
        <f t="shared" si="2"/>
        <v/>
      </c>
      <c r="AK1069" s="622"/>
      <c r="AL1069" s="622"/>
      <c r="AM1069" s="514"/>
      <c r="AN1069" s="514"/>
      <c r="AO1069" s="514"/>
      <c r="AP1069" s="514"/>
      <c r="AQ1069" s="514"/>
      <c r="AR1069" s="514"/>
      <c r="AS1069" s="514"/>
      <c r="AT1069" s="514"/>
      <c r="AU1069" s="2"/>
      <c r="AV1069" s="2"/>
      <c r="AW1069" s="2"/>
      <c r="AX1069" s="2"/>
      <c r="AY1069" s="2"/>
      <c r="AZ1069" s="2"/>
    </row>
    <row r="1070" ht="30.0" customHeight="1">
      <c r="A1070" s="645">
        <v>1057.0</v>
      </c>
      <c r="B1070" s="646" t="str">
        <f>IF('基本情報入力シート'!C1095="","",'基本情報入力シート'!C1095)</f>
        <v/>
      </c>
      <c r="C1070" s="40"/>
      <c r="D1070" s="40"/>
      <c r="E1070" s="40"/>
      <c r="F1070" s="40"/>
      <c r="G1070" s="40"/>
      <c r="H1070" s="40"/>
      <c r="I1070" s="56"/>
      <c r="J1070" s="647" t="str">
        <f>IF('基本情報入力シート'!M1095="","",'基本情報入力シート'!M1095)</f>
        <v/>
      </c>
      <c r="K1070" s="647" t="str">
        <f>IF('基本情報入力シート'!R1095="","",'基本情報入力シート'!R1095)</f>
        <v/>
      </c>
      <c r="L1070" s="647" t="str">
        <f>IF('基本情報入力シート'!W1095="","",'基本情報入力シート'!W1095)</f>
        <v/>
      </c>
      <c r="M1070" s="647" t="str">
        <f>IF('基本情報入力シート'!X1095="","",'基本情報入力シート'!X1095)</f>
        <v/>
      </c>
      <c r="N1070" s="648" t="str">
        <f>IF('基本情報入力シート'!Y1095="","",'基本情報入力シート'!Y1095)</f>
        <v/>
      </c>
      <c r="O1070" s="649"/>
      <c r="P1070" s="650"/>
      <c r="Q1070" s="651"/>
      <c r="R1070" s="56"/>
      <c r="S1070" s="652" t="str">
        <f>IFERROR(ROUNDDOWN(Q1070*VLOOKUP(N1070,'【参考】数式用'!$AR$2:$AW$50,MATCH(P1070,'【参考】数式用'!$AT$4:$AW$4)+2,FALSE)*0.5, 0), "")</f>
        <v/>
      </c>
      <c r="T1070" s="653"/>
      <c r="U1070" s="654" t="str">
        <f>IFERROR(IF(AG1070&lt;&gt;"",Q1070*VLOOKUP(N1070,'【参考】数式用'!$AG$2:$AL$50,MATCH(P1070,'【参考】数式用'!$AI$4:$AL$4,0)+2,0), ""), "")</f>
        <v/>
      </c>
      <c r="V1070" s="655"/>
      <c r="W1070" s="656"/>
      <c r="X1070" s="41"/>
      <c r="Y1070" s="657"/>
      <c r="Z1070" s="658"/>
      <c r="AA1070" s="654" t="str">
        <f>IFERROR(IF(Y1070="ー", "", ROUNDDOWN(Z1070*VLOOKUP(N1070,'【参考】数式用'!$AR$2:$AW$50,MATCH(Y1070,'【参考】数式用'!$AT$4:$AW$4)+2,FALSE)*0.5, 0)), "")</f>
        <v/>
      </c>
      <c r="AB1070" s="659"/>
      <c r="AC1070" s="651" t="str">
        <f>IFERROR(IF(AG1070&lt;&gt;"",Z1070*VLOOKUP(N1070,'【参考】数式用'!$AG$2:$AL$50,MATCH(Y1070,'【参考】数式用'!$AI$4:$AL$4,0)+2,0), ""), "")</f>
        <v/>
      </c>
      <c r="AD1070" s="56"/>
      <c r="AE1070" s="660"/>
      <c r="AF1070" s="661"/>
      <c r="AG1070" s="618" t="str">
        <f>IFERROR(VLOOKUP(O1070, '【参考】数式用'!$AY$5:$AY$13, 1, FALSE), "")</f>
        <v/>
      </c>
      <c r="AH1070" s="619" t="str">
        <f>IFERROR(VLOOKUP(N1070, '【参考】数式用'!$BA$2:$BB$50, 2, FALSE), "")</f>
        <v/>
      </c>
      <c r="AI1070" s="620" t="str">
        <f t="shared" si="1"/>
        <v/>
      </c>
      <c r="AJ1070" s="621" t="str">
        <f t="shared" si="2"/>
        <v/>
      </c>
      <c r="AK1070" s="622"/>
      <c r="AL1070" s="622"/>
      <c r="AM1070" s="514"/>
      <c r="AN1070" s="514"/>
      <c r="AO1070" s="514"/>
      <c r="AP1070" s="514"/>
      <c r="AQ1070" s="514"/>
      <c r="AR1070" s="514"/>
      <c r="AS1070" s="514"/>
      <c r="AT1070" s="514"/>
      <c r="AU1070" s="2"/>
      <c r="AV1070" s="2"/>
      <c r="AW1070" s="2"/>
      <c r="AX1070" s="2"/>
      <c r="AY1070" s="2"/>
      <c r="AZ1070" s="2"/>
    </row>
    <row r="1071" ht="30.0" customHeight="1">
      <c r="A1071" s="645">
        <v>1058.0</v>
      </c>
      <c r="B1071" s="646" t="str">
        <f>IF('基本情報入力シート'!C1096="","",'基本情報入力シート'!C1096)</f>
        <v/>
      </c>
      <c r="C1071" s="40"/>
      <c r="D1071" s="40"/>
      <c r="E1071" s="40"/>
      <c r="F1071" s="40"/>
      <c r="G1071" s="40"/>
      <c r="H1071" s="40"/>
      <c r="I1071" s="56"/>
      <c r="J1071" s="647" t="str">
        <f>IF('基本情報入力シート'!M1096="","",'基本情報入力シート'!M1096)</f>
        <v/>
      </c>
      <c r="K1071" s="647" t="str">
        <f>IF('基本情報入力シート'!R1096="","",'基本情報入力シート'!R1096)</f>
        <v/>
      </c>
      <c r="L1071" s="647" t="str">
        <f>IF('基本情報入力シート'!W1096="","",'基本情報入力シート'!W1096)</f>
        <v/>
      </c>
      <c r="M1071" s="647" t="str">
        <f>IF('基本情報入力シート'!X1096="","",'基本情報入力シート'!X1096)</f>
        <v/>
      </c>
      <c r="N1071" s="648" t="str">
        <f>IF('基本情報入力シート'!Y1096="","",'基本情報入力シート'!Y1096)</f>
        <v/>
      </c>
      <c r="O1071" s="649"/>
      <c r="P1071" s="650"/>
      <c r="Q1071" s="651"/>
      <c r="R1071" s="56"/>
      <c r="S1071" s="652" t="str">
        <f>IFERROR(ROUNDDOWN(Q1071*VLOOKUP(N1071,'【参考】数式用'!$AR$2:$AW$50,MATCH(P1071,'【参考】数式用'!$AT$4:$AW$4)+2,FALSE)*0.5, 0), "")</f>
        <v/>
      </c>
      <c r="T1071" s="653"/>
      <c r="U1071" s="654" t="str">
        <f>IFERROR(IF(AG1071&lt;&gt;"",Q1071*VLOOKUP(N1071,'【参考】数式用'!$AG$2:$AL$50,MATCH(P1071,'【参考】数式用'!$AI$4:$AL$4,0)+2,0), ""), "")</f>
        <v/>
      </c>
      <c r="V1071" s="655"/>
      <c r="W1071" s="656"/>
      <c r="X1071" s="41"/>
      <c r="Y1071" s="657"/>
      <c r="Z1071" s="658"/>
      <c r="AA1071" s="654" t="str">
        <f>IFERROR(IF(Y1071="ー", "", ROUNDDOWN(Z1071*VLOOKUP(N1071,'【参考】数式用'!$AR$2:$AW$50,MATCH(Y1071,'【参考】数式用'!$AT$4:$AW$4)+2,FALSE)*0.5, 0)), "")</f>
        <v/>
      </c>
      <c r="AB1071" s="659"/>
      <c r="AC1071" s="651" t="str">
        <f>IFERROR(IF(AG1071&lt;&gt;"",Z1071*VLOOKUP(N1071,'【参考】数式用'!$AG$2:$AL$50,MATCH(Y1071,'【参考】数式用'!$AI$4:$AL$4,0)+2,0), ""), "")</f>
        <v/>
      </c>
      <c r="AD1071" s="56"/>
      <c r="AE1071" s="660"/>
      <c r="AF1071" s="661"/>
      <c r="AG1071" s="618" t="str">
        <f>IFERROR(VLOOKUP(O1071, '【参考】数式用'!$AY$5:$AY$13, 1, FALSE), "")</f>
        <v/>
      </c>
      <c r="AH1071" s="619" t="str">
        <f>IFERROR(VLOOKUP(N1071, '【参考】数式用'!$BA$2:$BB$50, 2, FALSE), "")</f>
        <v/>
      </c>
      <c r="AI1071" s="620" t="str">
        <f t="shared" si="1"/>
        <v/>
      </c>
      <c r="AJ1071" s="621" t="str">
        <f t="shared" si="2"/>
        <v/>
      </c>
      <c r="AK1071" s="622"/>
      <c r="AL1071" s="622"/>
      <c r="AM1071" s="514"/>
      <c r="AN1071" s="514"/>
      <c r="AO1071" s="514"/>
      <c r="AP1071" s="514"/>
      <c r="AQ1071" s="514"/>
      <c r="AR1071" s="514"/>
      <c r="AS1071" s="514"/>
      <c r="AT1071" s="514"/>
      <c r="AU1071" s="2"/>
      <c r="AV1071" s="2"/>
      <c r="AW1071" s="2"/>
      <c r="AX1071" s="2"/>
      <c r="AY1071" s="2"/>
      <c r="AZ1071" s="2"/>
    </row>
    <row r="1072" ht="30.0" customHeight="1">
      <c r="A1072" s="645">
        <v>1059.0</v>
      </c>
      <c r="B1072" s="646" t="str">
        <f>IF('基本情報入力シート'!C1097="","",'基本情報入力シート'!C1097)</f>
        <v/>
      </c>
      <c r="C1072" s="40"/>
      <c r="D1072" s="40"/>
      <c r="E1072" s="40"/>
      <c r="F1072" s="40"/>
      <c r="G1072" s="40"/>
      <c r="H1072" s="40"/>
      <c r="I1072" s="56"/>
      <c r="J1072" s="647" t="str">
        <f>IF('基本情報入力シート'!M1097="","",'基本情報入力シート'!M1097)</f>
        <v/>
      </c>
      <c r="K1072" s="647" t="str">
        <f>IF('基本情報入力シート'!R1097="","",'基本情報入力シート'!R1097)</f>
        <v/>
      </c>
      <c r="L1072" s="647" t="str">
        <f>IF('基本情報入力シート'!W1097="","",'基本情報入力シート'!W1097)</f>
        <v/>
      </c>
      <c r="M1072" s="647" t="str">
        <f>IF('基本情報入力シート'!X1097="","",'基本情報入力シート'!X1097)</f>
        <v/>
      </c>
      <c r="N1072" s="648" t="str">
        <f>IF('基本情報入力シート'!Y1097="","",'基本情報入力シート'!Y1097)</f>
        <v/>
      </c>
      <c r="O1072" s="649"/>
      <c r="P1072" s="650"/>
      <c r="Q1072" s="651"/>
      <c r="R1072" s="56"/>
      <c r="S1072" s="652" t="str">
        <f>IFERROR(ROUNDDOWN(Q1072*VLOOKUP(N1072,'【参考】数式用'!$AR$2:$AW$50,MATCH(P1072,'【参考】数式用'!$AT$4:$AW$4)+2,FALSE)*0.5, 0), "")</f>
        <v/>
      </c>
      <c r="T1072" s="653"/>
      <c r="U1072" s="654" t="str">
        <f>IFERROR(IF(AG1072&lt;&gt;"",Q1072*VLOOKUP(N1072,'【参考】数式用'!$AG$2:$AL$50,MATCH(P1072,'【参考】数式用'!$AI$4:$AL$4,0)+2,0), ""), "")</f>
        <v/>
      </c>
      <c r="V1072" s="655"/>
      <c r="W1072" s="656"/>
      <c r="X1072" s="41"/>
      <c r="Y1072" s="657"/>
      <c r="Z1072" s="658"/>
      <c r="AA1072" s="654" t="str">
        <f>IFERROR(IF(Y1072="ー", "", ROUNDDOWN(Z1072*VLOOKUP(N1072,'【参考】数式用'!$AR$2:$AW$50,MATCH(Y1072,'【参考】数式用'!$AT$4:$AW$4)+2,FALSE)*0.5, 0)), "")</f>
        <v/>
      </c>
      <c r="AB1072" s="659"/>
      <c r="AC1072" s="651" t="str">
        <f>IFERROR(IF(AG1072&lt;&gt;"",Z1072*VLOOKUP(N1072,'【参考】数式用'!$AG$2:$AL$50,MATCH(Y1072,'【参考】数式用'!$AI$4:$AL$4,0)+2,0), ""), "")</f>
        <v/>
      </c>
      <c r="AD1072" s="56"/>
      <c r="AE1072" s="660"/>
      <c r="AF1072" s="661"/>
      <c r="AG1072" s="618" t="str">
        <f>IFERROR(VLOOKUP(O1072, '【参考】数式用'!$AY$5:$AY$13, 1, FALSE), "")</f>
        <v/>
      </c>
      <c r="AH1072" s="619" t="str">
        <f>IFERROR(VLOOKUP(N1072, '【参考】数式用'!$BA$2:$BB$50, 2, FALSE), "")</f>
        <v/>
      </c>
      <c r="AI1072" s="620" t="str">
        <f t="shared" si="1"/>
        <v/>
      </c>
      <c r="AJ1072" s="621" t="str">
        <f t="shared" si="2"/>
        <v/>
      </c>
      <c r="AK1072" s="622"/>
      <c r="AL1072" s="622"/>
      <c r="AM1072" s="514"/>
      <c r="AN1072" s="514"/>
      <c r="AO1072" s="514"/>
      <c r="AP1072" s="514"/>
      <c r="AQ1072" s="514"/>
      <c r="AR1072" s="514"/>
      <c r="AS1072" s="514"/>
      <c r="AT1072" s="514"/>
      <c r="AU1072" s="2"/>
      <c r="AV1072" s="2"/>
      <c r="AW1072" s="2"/>
      <c r="AX1072" s="2"/>
      <c r="AY1072" s="2"/>
      <c r="AZ1072" s="2"/>
    </row>
    <row r="1073" ht="30.0" customHeight="1">
      <c r="A1073" s="645">
        <v>1060.0</v>
      </c>
      <c r="B1073" s="646" t="str">
        <f>IF('基本情報入力シート'!C1098="","",'基本情報入力シート'!C1098)</f>
        <v/>
      </c>
      <c r="C1073" s="40"/>
      <c r="D1073" s="40"/>
      <c r="E1073" s="40"/>
      <c r="F1073" s="40"/>
      <c r="G1073" s="40"/>
      <c r="H1073" s="40"/>
      <c r="I1073" s="56"/>
      <c r="J1073" s="647" t="str">
        <f>IF('基本情報入力シート'!M1098="","",'基本情報入力シート'!M1098)</f>
        <v/>
      </c>
      <c r="K1073" s="647" t="str">
        <f>IF('基本情報入力シート'!R1098="","",'基本情報入力シート'!R1098)</f>
        <v/>
      </c>
      <c r="L1073" s="647" t="str">
        <f>IF('基本情報入力シート'!W1098="","",'基本情報入力シート'!W1098)</f>
        <v/>
      </c>
      <c r="M1073" s="647" t="str">
        <f>IF('基本情報入力シート'!X1098="","",'基本情報入力シート'!X1098)</f>
        <v/>
      </c>
      <c r="N1073" s="648" t="str">
        <f>IF('基本情報入力シート'!Y1098="","",'基本情報入力シート'!Y1098)</f>
        <v/>
      </c>
      <c r="O1073" s="649"/>
      <c r="P1073" s="650"/>
      <c r="Q1073" s="651"/>
      <c r="R1073" s="56"/>
      <c r="S1073" s="652" t="str">
        <f>IFERROR(ROUNDDOWN(Q1073*VLOOKUP(N1073,'【参考】数式用'!$AR$2:$AW$50,MATCH(P1073,'【参考】数式用'!$AT$4:$AW$4)+2,FALSE)*0.5, 0), "")</f>
        <v/>
      </c>
      <c r="T1073" s="653"/>
      <c r="U1073" s="654" t="str">
        <f>IFERROR(IF(AG1073&lt;&gt;"",Q1073*VLOOKUP(N1073,'【参考】数式用'!$AG$2:$AL$50,MATCH(P1073,'【参考】数式用'!$AI$4:$AL$4,0)+2,0), ""), "")</f>
        <v/>
      </c>
      <c r="V1073" s="655"/>
      <c r="W1073" s="656"/>
      <c r="X1073" s="41"/>
      <c r="Y1073" s="657"/>
      <c r="Z1073" s="658"/>
      <c r="AA1073" s="654" t="str">
        <f>IFERROR(IF(Y1073="ー", "", ROUNDDOWN(Z1073*VLOOKUP(N1073,'【参考】数式用'!$AR$2:$AW$50,MATCH(Y1073,'【参考】数式用'!$AT$4:$AW$4)+2,FALSE)*0.5, 0)), "")</f>
        <v/>
      </c>
      <c r="AB1073" s="659"/>
      <c r="AC1073" s="651" t="str">
        <f>IFERROR(IF(AG1073&lt;&gt;"",Z1073*VLOOKUP(N1073,'【参考】数式用'!$AG$2:$AL$50,MATCH(Y1073,'【参考】数式用'!$AI$4:$AL$4,0)+2,0), ""), "")</f>
        <v/>
      </c>
      <c r="AD1073" s="56"/>
      <c r="AE1073" s="660"/>
      <c r="AF1073" s="661"/>
      <c r="AG1073" s="618" t="str">
        <f>IFERROR(VLOOKUP(O1073, '【参考】数式用'!$AY$5:$AY$13, 1, FALSE), "")</f>
        <v/>
      </c>
      <c r="AH1073" s="619" t="str">
        <f>IFERROR(VLOOKUP(N1073, '【参考】数式用'!$BA$2:$BB$50, 2, FALSE), "")</f>
        <v/>
      </c>
      <c r="AI1073" s="620" t="str">
        <f t="shared" si="1"/>
        <v/>
      </c>
      <c r="AJ1073" s="621" t="str">
        <f t="shared" si="2"/>
        <v/>
      </c>
      <c r="AK1073" s="622"/>
      <c r="AL1073" s="622"/>
      <c r="AM1073" s="514"/>
      <c r="AN1073" s="514"/>
      <c r="AO1073" s="514"/>
      <c r="AP1073" s="514"/>
      <c r="AQ1073" s="514"/>
      <c r="AR1073" s="514"/>
      <c r="AS1073" s="514"/>
      <c r="AT1073" s="514"/>
      <c r="AU1073" s="2"/>
      <c r="AV1073" s="2"/>
      <c r="AW1073" s="2"/>
      <c r="AX1073" s="2"/>
      <c r="AY1073" s="2"/>
      <c r="AZ1073" s="2"/>
    </row>
    <row r="1074" ht="30.0" customHeight="1">
      <c r="A1074" s="645">
        <v>1061.0</v>
      </c>
      <c r="B1074" s="646" t="str">
        <f>IF('基本情報入力シート'!C1099="","",'基本情報入力シート'!C1099)</f>
        <v/>
      </c>
      <c r="C1074" s="40"/>
      <c r="D1074" s="40"/>
      <c r="E1074" s="40"/>
      <c r="F1074" s="40"/>
      <c r="G1074" s="40"/>
      <c r="H1074" s="40"/>
      <c r="I1074" s="56"/>
      <c r="J1074" s="647" t="str">
        <f>IF('基本情報入力シート'!M1099="","",'基本情報入力シート'!M1099)</f>
        <v/>
      </c>
      <c r="K1074" s="647" t="str">
        <f>IF('基本情報入力シート'!R1099="","",'基本情報入力シート'!R1099)</f>
        <v/>
      </c>
      <c r="L1074" s="647" t="str">
        <f>IF('基本情報入力シート'!W1099="","",'基本情報入力シート'!W1099)</f>
        <v/>
      </c>
      <c r="M1074" s="647" t="str">
        <f>IF('基本情報入力シート'!X1099="","",'基本情報入力シート'!X1099)</f>
        <v/>
      </c>
      <c r="N1074" s="648" t="str">
        <f>IF('基本情報入力シート'!Y1099="","",'基本情報入力シート'!Y1099)</f>
        <v/>
      </c>
      <c r="O1074" s="649"/>
      <c r="P1074" s="650"/>
      <c r="Q1074" s="651"/>
      <c r="R1074" s="56"/>
      <c r="S1074" s="652" t="str">
        <f>IFERROR(ROUNDDOWN(Q1074*VLOOKUP(N1074,'【参考】数式用'!$AR$2:$AW$50,MATCH(P1074,'【参考】数式用'!$AT$4:$AW$4)+2,FALSE)*0.5, 0), "")</f>
        <v/>
      </c>
      <c r="T1074" s="653"/>
      <c r="U1074" s="654" t="str">
        <f>IFERROR(IF(AG1074&lt;&gt;"",Q1074*VLOOKUP(N1074,'【参考】数式用'!$AG$2:$AL$50,MATCH(P1074,'【参考】数式用'!$AI$4:$AL$4,0)+2,0), ""), "")</f>
        <v/>
      </c>
      <c r="V1074" s="655"/>
      <c r="W1074" s="656"/>
      <c r="X1074" s="41"/>
      <c r="Y1074" s="657"/>
      <c r="Z1074" s="658"/>
      <c r="AA1074" s="654" t="str">
        <f>IFERROR(IF(Y1074="ー", "", ROUNDDOWN(Z1074*VLOOKUP(N1074,'【参考】数式用'!$AR$2:$AW$50,MATCH(Y1074,'【参考】数式用'!$AT$4:$AW$4)+2,FALSE)*0.5, 0)), "")</f>
        <v/>
      </c>
      <c r="AB1074" s="659"/>
      <c r="AC1074" s="651" t="str">
        <f>IFERROR(IF(AG1074&lt;&gt;"",Z1074*VLOOKUP(N1074,'【参考】数式用'!$AG$2:$AL$50,MATCH(Y1074,'【参考】数式用'!$AI$4:$AL$4,0)+2,0), ""), "")</f>
        <v/>
      </c>
      <c r="AD1074" s="56"/>
      <c r="AE1074" s="660"/>
      <c r="AF1074" s="661"/>
      <c r="AG1074" s="618" t="str">
        <f>IFERROR(VLOOKUP(O1074, '【参考】数式用'!$AY$5:$AY$13, 1, FALSE), "")</f>
        <v/>
      </c>
      <c r="AH1074" s="619" t="str">
        <f>IFERROR(VLOOKUP(N1074, '【参考】数式用'!$BA$2:$BB$50, 2, FALSE), "")</f>
        <v/>
      </c>
      <c r="AI1074" s="620" t="str">
        <f t="shared" si="1"/>
        <v/>
      </c>
      <c r="AJ1074" s="621" t="str">
        <f t="shared" si="2"/>
        <v/>
      </c>
      <c r="AK1074" s="622"/>
      <c r="AL1074" s="622"/>
      <c r="AM1074" s="514"/>
      <c r="AN1074" s="514"/>
      <c r="AO1074" s="514"/>
      <c r="AP1074" s="514"/>
      <c r="AQ1074" s="514"/>
      <c r="AR1074" s="514"/>
      <c r="AS1074" s="514"/>
      <c r="AT1074" s="514"/>
      <c r="AU1074" s="2"/>
      <c r="AV1074" s="2"/>
      <c r="AW1074" s="2"/>
      <c r="AX1074" s="2"/>
      <c r="AY1074" s="2"/>
      <c r="AZ1074" s="2"/>
    </row>
    <row r="1075" ht="30.0" customHeight="1">
      <c r="A1075" s="645">
        <v>1062.0</v>
      </c>
      <c r="B1075" s="646" t="str">
        <f>IF('基本情報入力シート'!C1100="","",'基本情報入力シート'!C1100)</f>
        <v/>
      </c>
      <c r="C1075" s="40"/>
      <c r="D1075" s="40"/>
      <c r="E1075" s="40"/>
      <c r="F1075" s="40"/>
      <c r="G1075" s="40"/>
      <c r="H1075" s="40"/>
      <c r="I1075" s="56"/>
      <c r="J1075" s="647" t="str">
        <f>IF('基本情報入力シート'!M1100="","",'基本情報入力シート'!M1100)</f>
        <v/>
      </c>
      <c r="K1075" s="647" t="str">
        <f>IF('基本情報入力シート'!R1100="","",'基本情報入力シート'!R1100)</f>
        <v/>
      </c>
      <c r="L1075" s="647" t="str">
        <f>IF('基本情報入力シート'!W1100="","",'基本情報入力シート'!W1100)</f>
        <v/>
      </c>
      <c r="M1075" s="647" t="str">
        <f>IF('基本情報入力シート'!X1100="","",'基本情報入力シート'!X1100)</f>
        <v/>
      </c>
      <c r="N1075" s="648" t="str">
        <f>IF('基本情報入力シート'!Y1100="","",'基本情報入力シート'!Y1100)</f>
        <v/>
      </c>
      <c r="O1075" s="649"/>
      <c r="P1075" s="650"/>
      <c r="Q1075" s="651"/>
      <c r="R1075" s="56"/>
      <c r="S1075" s="652" t="str">
        <f>IFERROR(ROUNDDOWN(Q1075*VLOOKUP(N1075,'【参考】数式用'!$AR$2:$AW$50,MATCH(P1075,'【参考】数式用'!$AT$4:$AW$4)+2,FALSE)*0.5, 0), "")</f>
        <v/>
      </c>
      <c r="T1075" s="653"/>
      <c r="U1075" s="654" t="str">
        <f>IFERROR(IF(AG1075&lt;&gt;"",Q1075*VLOOKUP(N1075,'【参考】数式用'!$AG$2:$AL$50,MATCH(P1075,'【参考】数式用'!$AI$4:$AL$4,0)+2,0), ""), "")</f>
        <v/>
      </c>
      <c r="V1075" s="655"/>
      <c r="W1075" s="656"/>
      <c r="X1075" s="41"/>
      <c r="Y1075" s="657"/>
      <c r="Z1075" s="658"/>
      <c r="AA1075" s="654" t="str">
        <f>IFERROR(IF(Y1075="ー", "", ROUNDDOWN(Z1075*VLOOKUP(N1075,'【参考】数式用'!$AR$2:$AW$50,MATCH(Y1075,'【参考】数式用'!$AT$4:$AW$4)+2,FALSE)*0.5, 0)), "")</f>
        <v/>
      </c>
      <c r="AB1075" s="659"/>
      <c r="AC1075" s="651" t="str">
        <f>IFERROR(IF(AG1075&lt;&gt;"",Z1075*VLOOKUP(N1075,'【参考】数式用'!$AG$2:$AL$50,MATCH(Y1075,'【参考】数式用'!$AI$4:$AL$4,0)+2,0), ""), "")</f>
        <v/>
      </c>
      <c r="AD1075" s="56"/>
      <c r="AE1075" s="660"/>
      <c r="AF1075" s="661"/>
      <c r="AG1075" s="618" t="str">
        <f>IFERROR(VLOOKUP(O1075, '【参考】数式用'!$AY$5:$AY$13, 1, FALSE), "")</f>
        <v/>
      </c>
      <c r="AH1075" s="619" t="str">
        <f>IFERROR(VLOOKUP(N1075, '【参考】数式用'!$BA$2:$BB$50, 2, FALSE), "")</f>
        <v/>
      </c>
      <c r="AI1075" s="620" t="str">
        <f t="shared" si="1"/>
        <v/>
      </c>
      <c r="AJ1075" s="621" t="str">
        <f t="shared" si="2"/>
        <v/>
      </c>
      <c r="AK1075" s="622"/>
      <c r="AL1075" s="622"/>
      <c r="AM1075" s="514"/>
      <c r="AN1075" s="514"/>
      <c r="AO1075" s="514"/>
      <c r="AP1075" s="514"/>
      <c r="AQ1075" s="514"/>
      <c r="AR1075" s="514"/>
      <c r="AS1075" s="514"/>
      <c r="AT1075" s="514"/>
      <c r="AU1075" s="2"/>
      <c r="AV1075" s="2"/>
      <c r="AW1075" s="2"/>
      <c r="AX1075" s="2"/>
      <c r="AY1075" s="2"/>
      <c r="AZ1075" s="2"/>
    </row>
    <row r="1076" ht="30.0" customHeight="1">
      <c r="A1076" s="645">
        <v>1063.0</v>
      </c>
      <c r="B1076" s="646" t="str">
        <f>IF('基本情報入力シート'!C1101="","",'基本情報入力シート'!C1101)</f>
        <v/>
      </c>
      <c r="C1076" s="40"/>
      <c r="D1076" s="40"/>
      <c r="E1076" s="40"/>
      <c r="F1076" s="40"/>
      <c r="G1076" s="40"/>
      <c r="H1076" s="40"/>
      <c r="I1076" s="56"/>
      <c r="J1076" s="647" t="str">
        <f>IF('基本情報入力シート'!M1101="","",'基本情報入力シート'!M1101)</f>
        <v/>
      </c>
      <c r="K1076" s="647" t="str">
        <f>IF('基本情報入力シート'!R1101="","",'基本情報入力シート'!R1101)</f>
        <v/>
      </c>
      <c r="L1076" s="647" t="str">
        <f>IF('基本情報入力シート'!W1101="","",'基本情報入力シート'!W1101)</f>
        <v/>
      </c>
      <c r="M1076" s="647" t="str">
        <f>IF('基本情報入力シート'!X1101="","",'基本情報入力シート'!X1101)</f>
        <v/>
      </c>
      <c r="N1076" s="648" t="str">
        <f>IF('基本情報入力シート'!Y1101="","",'基本情報入力シート'!Y1101)</f>
        <v/>
      </c>
      <c r="O1076" s="649"/>
      <c r="P1076" s="650"/>
      <c r="Q1076" s="651"/>
      <c r="R1076" s="56"/>
      <c r="S1076" s="652" t="str">
        <f>IFERROR(ROUNDDOWN(Q1076*VLOOKUP(N1076,'【参考】数式用'!$AR$2:$AW$50,MATCH(P1076,'【参考】数式用'!$AT$4:$AW$4)+2,FALSE)*0.5, 0), "")</f>
        <v/>
      </c>
      <c r="T1076" s="653"/>
      <c r="U1076" s="654" t="str">
        <f>IFERROR(IF(AG1076&lt;&gt;"",Q1076*VLOOKUP(N1076,'【参考】数式用'!$AG$2:$AL$50,MATCH(P1076,'【参考】数式用'!$AI$4:$AL$4,0)+2,0), ""), "")</f>
        <v/>
      </c>
      <c r="V1076" s="655"/>
      <c r="W1076" s="656"/>
      <c r="X1076" s="41"/>
      <c r="Y1076" s="657"/>
      <c r="Z1076" s="658"/>
      <c r="AA1076" s="654" t="str">
        <f>IFERROR(IF(Y1076="ー", "", ROUNDDOWN(Z1076*VLOOKUP(N1076,'【参考】数式用'!$AR$2:$AW$50,MATCH(Y1076,'【参考】数式用'!$AT$4:$AW$4)+2,FALSE)*0.5, 0)), "")</f>
        <v/>
      </c>
      <c r="AB1076" s="659"/>
      <c r="AC1076" s="651" t="str">
        <f>IFERROR(IF(AG1076&lt;&gt;"",Z1076*VLOOKUP(N1076,'【参考】数式用'!$AG$2:$AL$50,MATCH(Y1076,'【参考】数式用'!$AI$4:$AL$4,0)+2,0), ""), "")</f>
        <v/>
      </c>
      <c r="AD1076" s="56"/>
      <c r="AE1076" s="660"/>
      <c r="AF1076" s="661"/>
      <c r="AG1076" s="618" t="str">
        <f>IFERROR(VLOOKUP(O1076, '【参考】数式用'!$AY$5:$AY$13, 1, FALSE), "")</f>
        <v/>
      </c>
      <c r="AH1076" s="619" t="str">
        <f>IFERROR(VLOOKUP(N1076, '【参考】数式用'!$BA$2:$BB$50, 2, FALSE), "")</f>
        <v/>
      </c>
      <c r="AI1076" s="620" t="str">
        <f t="shared" si="1"/>
        <v/>
      </c>
      <c r="AJ1076" s="621" t="str">
        <f t="shared" si="2"/>
        <v/>
      </c>
      <c r="AK1076" s="622"/>
      <c r="AL1076" s="622"/>
      <c r="AM1076" s="514"/>
      <c r="AN1076" s="514"/>
      <c r="AO1076" s="514"/>
      <c r="AP1076" s="514"/>
      <c r="AQ1076" s="514"/>
      <c r="AR1076" s="514"/>
      <c r="AS1076" s="514"/>
      <c r="AT1076" s="514"/>
      <c r="AU1076" s="2"/>
      <c r="AV1076" s="2"/>
      <c r="AW1076" s="2"/>
      <c r="AX1076" s="2"/>
      <c r="AY1076" s="2"/>
      <c r="AZ1076" s="2"/>
    </row>
    <row r="1077" ht="30.0" customHeight="1">
      <c r="A1077" s="645">
        <v>1064.0</v>
      </c>
      <c r="B1077" s="646" t="str">
        <f>IF('基本情報入力シート'!C1102="","",'基本情報入力シート'!C1102)</f>
        <v/>
      </c>
      <c r="C1077" s="40"/>
      <c r="D1077" s="40"/>
      <c r="E1077" s="40"/>
      <c r="F1077" s="40"/>
      <c r="G1077" s="40"/>
      <c r="H1077" s="40"/>
      <c r="I1077" s="56"/>
      <c r="J1077" s="647" t="str">
        <f>IF('基本情報入力シート'!M1102="","",'基本情報入力シート'!M1102)</f>
        <v/>
      </c>
      <c r="K1077" s="647" t="str">
        <f>IF('基本情報入力シート'!R1102="","",'基本情報入力シート'!R1102)</f>
        <v/>
      </c>
      <c r="L1077" s="647" t="str">
        <f>IF('基本情報入力シート'!W1102="","",'基本情報入力シート'!W1102)</f>
        <v/>
      </c>
      <c r="M1077" s="647" t="str">
        <f>IF('基本情報入力シート'!X1102="","",'基本情報入力シート'!X1102)</f>
        <v/>
      </c>
      <c r="N1077" s="648" t="str">
        <f>IF('基本情報入力シート'!Y1102="","",'基本情報入力シート'!Y1102)</f>
        <v/>
      </c>
      <c r="O1077" s="649"/>
      <c r="P1077" s="650"/>
      <c r="Q1077" s="651"/>
      <c r="R1077" s="56"/>
      <c r="S1077" s="652" t="str">
        <f>IFERROR(ROUNDDOWN(Q1077*VLOOKUP(N1077,'【参考】数式用'!$AR$2:$AW$50,MATCH(P1077,'【参考】数式用'!$AT$4:$AW$4)+2,FALSE)*0.5, 0), "")</f>
        <v/>
      </c>
      <c r="T1077" s="653"/>
      <c r="U1077" s="654" t="str">
        <f>IFERROR(IF(AG1077&lt;&gt;"",Q1077*VLOOKUP(N1077,'【参考】数式用'!$AG$2:$AL$50,MATCH(P1077,'【参考】数式用'!$AI$4:$AL$4,0)+2,0), ""), "")</f>
        <v/>
      </c>
      <c r="V1077" s="655"/>
      <c r="W1077" s="656"/>
      <c r="X1077" s="41"/>
      <c r="Y1077" s="657"/>
      <c r="Z1077" s="658"/>
      <c r="AA1077" s="654" t="str">
        <f>IFERROR(IF(Y1077="ー", "", ROUNDDOWN(Z1077*VLOOKUP(N1077,'【参考】数式用'!$AR$2:$AW$50,MATCH(Y1077,'【参考】数式用'!$AT$4:$AW$4)+2,FALSE)*0.5, 0)), "")</f>
        <v/>
      </c>
      <c r="AB1077" s="659"/>
      <c r="AC1077" s="651" t="str">
        <f>IFERROR(IF(AG1077&lt;&gt;"",Z1077*VLOOKUP(N1077,'【参考】数式用'!$AG$2:$AL$50,MATCH(Y1077,'【参考】数式用'!$AI$4:$AL$4,0)+2,0), ""), "")</f>
        <v/>
      </c>
      <c r="AD1077" s="56"/>
      <c r="AE1077" s="660"/>
      <c r="AF1077" s="661"/>
      <c r="AG1077" s="618" t="str">
        <f>IFERROR(VLOOKUP(O1077, '【参考】数式用'!$AY$5:$AY$13, 1, FALSE), "")</f>
        <v/>
      </c>
      <c r="AH1077" s="619" t="str">
        <f>IFERROR(VLOOKUP(N1077, '【参考】数式用'!$BA$2:$BB$50, 2, FALSE), "")</f>
        <v/>
      </c>
      <c r="AI1077" s="620" t="str">
        <f t="shared" si="1"/>
        <v/>
      </c>
      <c r="AJ1077" s="621" t="str">
        <f t="shared" si="2"/>
        <v/>
      </c>
      <c r="AK1077" s="622"/>
      <c r="AL1077" s="622"/>
      <c r="AM1077" s="514"/>
      <c r="AN1077" s="514"/>
      <c r="AO1077" s="514"/>
      <c r="AP1077" s="514"/>
      <c r="AQ1077" s="514"/>
      <c r="AR1077" s="514"/>
      <c r="AS1077" s="514"/>
      <c r="AT1077" s="514"/>
      <c r="AU1077" s="2"/>
      <c r="AV1077" s="2"/>
      <c r="AW1077" s="2"/>
      <c r="AX1077" s="2"/>
      <c r="AY1077" s="2"/>
      <c r="AZ1077" s="2"/>
    </row>
    <row r="1078" ht="30.0" customHeight="1">
      <c r="A1078" s="645">
        <v>1065.0</v>
      </c>
      <c r="B1078" s="646" t="str">
        <f>IF('基本情報入力シート'!C1103="","",'基本情報入力シート'!C1103)</f>
        <v/>
      </c>
      <c r="C1078" s="40"/>
      <c r="D1078" s="40"/>
      <c r="E1078" s="40"/>
      <c r="F1078" s="40"/>
      <c r="G1078" s="40"/>
      <c r="H1078" s="40"/>
      <c r="I1078" s="56"/>
      <c r="J1078" s="647" t="str">
        <f>IF('基本情報入力シート'!M1103="","",'基本情報入力シート'!M1103)</f>
        <v/>
      </c>
      <c r="K1078" s="647" t="str">
        <f>IF('基本情報入力シート'!R1103="","",'基本情報入力シート'!R1103)</f>
        <v/>
      </c>
      <c r="L1078" s="647" t="str">
        <f>IF('基本情報入力シート'!W1103="","",'基本情報入力シート'!W1103)</f>
        <v/>
      </c>
      <c r="M1078" s="647" t="str">
        <f>IF('基本情報入力シート'!X1103="","",'基本情報入力シート'!X1103)</f>
        <v/>
      </c>
      <c r="N1078" s="648" t="str">
        <f>IF('基本情報入力シート'!Y1103="","",'基本情報入力シート'!Y1103)</f>
        <v/>
      </c>
      <c r="O1078" s="649"/>
      <c r="P1078" s="650"/>
      <c r="Q1078" s="651"/>
      <c r="R1078" s="56"/>
      <c r="S1078" s="652" t="str">
        <f>IFERROR(ROUNDDOWN(Q1078*VLOOKUP(N1078,'【参考】数式用'!$AR$2:$AW$50,MATCH(P1078,'【参考】数式用'!$AT$4:$AW$4)+2,FALSE)*0.5, 0), "")</f>
        <v/>
      </c>
      <c r="T1078" s="653"/>
      <c r="U1078" s="654" t="str">
        <f>IFERROR(IF(AG1078&lt;&gt;"",Q1078*VLOOKUP(N1078,'【参考】数式用'!$AG$2:$AL$50,MATCH(P1078,'【参考】数式用'!$AI$4:$AL$4,0)+2,0), ""), "")</f>
        <v/>
      </c>
      <c r="V1078" s="655"/>
      <c r="W1078" s="656"/>
      <c r="X1078" s="41"/>
      <c r="Y1078" s="657"/>
      <c r="Z1078" s="658"/>
      <c r="AA1078" s="654" t="str">
        <f>IFERROR(IF(Y1078="ー", "", ROUNDDOWN(Z1078*VLOOKUP(N1078,'【参考】数式用'!$AR$2:$AW$50,MATCH(Y1078,'【参考】数式用'!$AT$4:$AW$4)+2,FALSE)*0.5, 0)), "")</f>
        <v/>
      </c>
      <c r="AB1078" s="659"/>
      <c r="AC1078" s="651" t="str">
        <f>IFERROR(IF(AG1078&lt;&gt;"",Z1078*VLOOKUP(N1078,'【参考】数式用'!$AG$2:$AL$50,MATCH(Y1078,'【参考】数式用'!$AI$4:$AL$4,0)+2,0), ""), "")</f>
        <v/>
      </c>
      <c r="AD1078" s="56"/>
      <c r="AE1078" s="660"/>
      <c r="AF1078" s="661"/>
      <c r="AG1078" s="618" t="str">
        <f>IFERROR(VLOOKUP(O1078, '【参考】数式用'!$AY$5:$AY$13, 1, FALSE), "")</f>
        <v/>
      </c>
      <c r="AH1078" s="619" t="str">
        <f>IFERROR(VLOOKUP(N1078, '【参考】数式用'!$BA$2:$BB$50, 2, FALSE), "")</f>
        <v/>
      </c>
      <c r="AI1078" s="620" t="str">
        <f t="shared" si="1"/>
        <v/>
      </c>
      <c r="AJ1078" s="621" t="str">
        <f t="shared" si="2"/>
        <v/>
      </c>
      <c r="AK1078" s="622"/>
      <c r="AL1078" s="622"/>
      <c r="AM1078" s="514"/>
      <c r="AN1078" s="514"/>
      <c r="AO1078" s="514"/>
      <c r="AP1078" s="514"/>
      <c r="AQ1078" s="514"/>
      <c r="AR1078" s="514"/>
      <c r="AS1078" s="514"/>
      <c r="AT1078" s="514"/>
      <c r="AU1078" s="2"/>
      <c r="AV1078" s="2"/>
      <c r="AW1078" s="2"/>
      <c r="AX1078" s="2"/>
      <c r="AY1078" s="2"/>
      <c r="AZ1078" s="2"/>
    </row>
    <row r="1079" ht="30.0" customHeight="1">
      <c r="A1079" s="645">
        <v>1066.0</v>
      </c>
      <c r="B1079" s="646" t="str">
        <f>IF('基本情報入力シート'!C1104="","",'基本情報入力シート'!C1104)</f>
        <v/>
      </c>
      <c r="C1079" s="40"/>
      <c r="D1079" s="40"/>
      <c r="E1079" s="40"/>
      <c r="F1079" s="40"/>
      <c r="G1079" s="40"/>
      <c r="H1079" s="40"/>
      <c r="I1079" s="56"/>
      <c r="J1079" s="647" t="str">
        <f>IF('基本情報入力シート'!M1104="","",'基本情報入力シート'!M1104)</f>
        <v/>
      </c>
      <c r="K1079" s="647" t="str">
        <f>IF('基本情報入力シート'!R1104="","",'基本情報入力シート'!R1104)</f>
        <v/>
      </c>
      <c r="L1079" s="647" t="str">
        <f>IF('基本情報入力シート'!W1104="","",'基本情報入力シート'!W1104)</f>
        <v/>
      </c>
      <c r="M1079" s="647" t="str">
        <f>IF('基本情報入力シート'!X1104="","",'基本情報入力シート'!X1104)</f>
        <v/>
      </c>
      <c r="N1079" s="648" t="str">
        <f>IF('基本情報入力シート'!Y1104="","",'基本情報入力シート'!Y1104)</f>
        <v/>
      </c>
      <c r="O1079" s="649"/>
      <c r="P1079" s="650"/>
      <c r="Q1079" s="651"/>
      <c r="R1079" s="56"/>
      <c r="S1079" s="652" t="str">
        <f>IFERROR(ROUNDDOWN(Q1079*VLOOKUP(N1079,'【参考】数式用'!$AR$2:$AW$50,MATCH(P1079,'【参考】数式用'!$AT$4:$AW$4)+2,FALSE)*0.5, 0), "")</f>
        <v/>
      </c>
      <c r="T1079" s="653"/>
      <c r="U1079" s="654" t="str">
        <f>IFERROR(IF(AG1079&lt;&gt;"",Q1079*VLOOKUP(N1079,'【参考】数式用'!$AG$2:$AL$50,MATCH(P1079,'【参考】数式用'!$AI$4:$AL$4,0)+2,0), ""), "")</f>
        <v/>
      </c>
      <c r="V1079" s="655"/>
      <c r="W1079" s="656"/>
      <c r="X1079" s="41"/>
      <c r="Y1079" s="657"/>
      <c r="Z1079" s="658"/>
      <c r="AA1079" s="654" t="str">
        <f>IFERROR(IF(Y1079="ー", "", ROUNDDOWN(Z1079*VLOOKUP(N1079,'【参考】数式用'!$AR$2:$AW$50,MATCH(Y1079,'【参考】数式用'!$AT$4:$AW$4)+2,FALSE)*0.5, 0)), "")</f>
        <v/>
      </c>
      <c r="AB1079" s="659"/>
      <c r="AC1079" s="651" t="str">
        <f>IFERROR(IF(AG1079&lt;&gt;"",Z1079*VLOOKUP(N1079,'【参考】数式用'!$AG$2:$AL$50,MATCH(Y1079,'【参考】数式用'!$AI$4:$AL$4,0)+2,0), ""), "")</f>
        <v/>
      </c>
      <c r="AD1079" s="56"/>
      <c r="AE1079" s="660"/>
      <c r="AF1079" s="661"/>
      <c r="AG1079" s="618" t="str">
        <f>IFERROR(VLOOKUP(O1079, '【参考】数式用'!$AY$5:$AY$13, 1, FALSE), "")</f>
        <v/>
      </c>
      <c r="AH1079" s="619" t="str">
        <f>IFERROR(VLOOKUP(N1079, '【参考】数式用'!$BA$2:$BB$50, 2, FALSE), "")</f>
        <v/>
      </c>
      <c r="AI1079" s="620" t="str">
        <f t="shared" si="1"/>
        <v/>
      </c>
      <c r="AJ1079" s="621" t="str">
        <f t="shared" si="2"/>
        <v/>
      </c>
      <c r="AK1079" s="622"/>
      <c r="AL1079" s="622"/>
      <c r="AM1079" s="514"/>
      <c r="AN1079" s="514"/>
      <c r="AO1079" s="514"/>
      <c r="AP1079" s="514"/>
      <c r="AQ1079" s="514"/>
      <c r="AR1079" s="514"/>
      <c r="AS1079" s="514"/>
      <c r="AT1079" s="514"/>
      <c r="AU1079" s="2"/>
      <c r="AV1079" s="2"/>
      <c r="AW1079" s="2"/>
      <c r="AX1079" s="2"/>
      <c r="AY1079" s="2"/>
      <c r="AZ1079" s="2"/>
    </row>
    <row r="1080" ht="30.0" customHeight="1">
      <c r="A1080" s="645">
        <v>1067.0</v>
      </c>
      <c r="B1080" s="646" t="str">
        <f>IF('基本情報入力シート'!C1105="","",'基本情報入力シート'!C1105)</f>
        <v/>
      </c>
      <c r="C1080" s="40"/>
      <c r="D1080" s="40"/>
      <c r="E1080" s="40"/>
      <c r="F1080" s="40"/>
      <c r="G1080" s="40"/>
      <c r="H1080" s="40"/>
      <c r="I1080" s="56"/>
      <c r="J1080" s="647" t="str">
        <f>IF('基本情報入力シート'!M1105="","",'基本情報入力シート'!M1105)</f>
        <v/>
      </c>
      <c r="K1080" s="647" t="str">
        <f>IF('基本情報入力シート'!R1105="","",'基本情報入力シート'!R1105)</f>
        <v/>
      </c>
      <c r="L1080" s="647" t="str">
        <f>IF('基本情報入力シート'!W1105="","",'基本情報入力シート'!W1105)</f>
        <v/>
      </c>
      <c r="M1080" s="647" t="str">
        <f>IF('基本情報入力シート'!X1105="","",'基本情報入力シート'!X1105)</f>
        <v/>
      </c>
      <c r="N1080" s="648" t="str">
        <f>IF('基本情報入力シート'!Y1105="","",'基本情報入力シート'!Y1105)</f>
        <v/>
      </c>
      <c r="O1080" s="649"/>
      <c r="P1080" s="650"/>
      <c r="Q1080" s="651"/>
      <c r="R1080" s="56"/>
      <c r="S1080" s="652" t="str">
        <f>IFERROR(ROUNDDOWN(Q1080*VLOOKUP(N1080,'【参考】数式用'!$AR$2:$AW$50,MATCH(P1080,'【参考】数式用'!$AT$4:$AW$4)+2,FALSE)*0.5, 0), "")</f>
        <v/>
      </c>
      <c r="T1080" s="653"/>
      <c r="U1080" s="654" t="str">
        <f>IFERROR(IF(AG1080&lt;&gt;"",Q1080*VLOOKUP(N1080,'【参考】数式用'!$AG$2:$AL$50,MATCH(P1080,'【参考】数式用'!$AI$4:$AL$4,0)+2,0), ""), "")</f>
        <v/>
      </c>
      <c r="V1080" s="655"/>
      <c r="W1080" s="656"/>
      <c r="X1080" s="41"/>
      <c r="Y1080" s="657"/>
      <c r="Z1080" s="658"/>
      <c r="AA1080" s="654" t="str">
        <f>IFERROR(IF(Y1080="ー", "", ROUNDDOWN(Z1080*VLOOKUP(N1080,'【参考】数式用'!$AR$2:$AW$50,MATCH(Y1080,'【参考】数式用'!$AT$4:$AW$4)+2,FALSE)*0.5, 0)), "")</f>
        <v/>
      </c>
      <c r="AB1080" s="659"/>
      <c r="AC1080" s="651" t="str">
        <f>IFERROR(IF(AG1080&lt;&gt;"",Z1080*VLOOKUP(N1080,'【参考】数式用'!$AG$2:$AL$50,MATCH(Y1080,'【参考】数式用'!$AI$4:$AL$4,0)+2,0), ""), "")</f>
        <v/>
      </c>
      <c r="AD1080" s="56"/>
      <c r="AE1080" s="660"/>
      <c r="AF1080" s="661"/>
      <c r="AG1080" s="618" t="str">
        <f>IFERROR(VLOOKUP(O1080, '【参考】数式用'!$AY$5:$AY$13, 1, FALSE), "")</f>
        <v/>
      </c>
      <c r="AH1080" s="619" t="str">
        <f>IFERROR(VLOOKUP(N1080, '【参考】数式用'!$BA$2:$BB$50, 2, FALSE), "")</f>
        <v/>
      </c>
      <c r="AI1080" s="620" t="str">
        <f t="shared" si="1"/>
        <v/>
      </c>
      <c r="AJ1080" s="621" t="str">
        <f t="shared" si="2"/>
        <v/>
      </c>
      <c r="AK1080" s="622"/>
      <c r="AL1080" s="622"/>
      <c r="AM1080" s="514"/>
      <c r="AN1080" s="514"/>
      <c r="AO1080" s="514"/>
      <c r="AP1080" s="514"/>
      <c r="AQ1080" s="514"/>
      <c r="AR1080" s="514"/>
      <c r="AS1080" s="514"/>
      <c r="AT1080" s="514"/>
      <c r="AU1080" s="2"/>
      <c r="AV1080" s="2"/>
      <c r="AW1080" s="2"/>
      <c r="AX1080" s="2"/>
      <c r="AY1080" s="2"/>
      <c r="AZ1080" s="2"/>
    </row>
    <row r="1081" ht="30.0" customHeight="1">
      <c r="A1081" s="645">
        <v>1068.0</v>
      </c>
      <c r="B1081" s="646" t="str">
        <f>IF('基本情報入力シート'!C1106="","",'基本情報入力シート'!C1106)</f>
        <v/>
      </c>
      <c r="C1081" s="40"/>
      <c r="D1081" s="40"/>
      <c r="E1081" s="40"/>
      <c r="F1081" s="40"/>
      <c r="G1081" s="40"/>
      <c r="H1081" s="40"/>
      <c r="I1081" s="56"/>
      <c r="J1081" s="647" t="str">
        <f>IF('基本情報入力シート'!M1106="","",'基本情報入力シート'!M1106)</f>
        <v/>
      </c>
      <c r="K1081" s="647" t="str">
        <f>IF('基本情報入力シート'!R1106="","",'基本情報入力シート'!R1106)</f>
        <v/>
      </c>
      <c r="L1081" s="647" t="str">
        <f>IF('基本情報入力シート'!W1106="","",'基本情報入力シート'!W1106)</f>
        <v/>
      </c>
      <c r="M1081" s="647" t="str">
        <f>IF('基本情報入力シート'!X1106="","",'基本情報入力シート'!X1106)</f>
        <v/>
      </c>
      <c r="N1081" s="648" t="str">
        <f>IF('基本情報入力シート'!Y1106="","",'基本情報入力シート'!Y1106)</f>
        <v/>
      </c>
      <c r="O1081" s="649"/>
      <c r="P1081" s="650"/>
      <c r="Q1081" s="651"/>
      <c r="R1081" s="56"/>
      <c r="S1081" s="652" t="str">
        <f>IFERROR(ROUNDDOWN(Q1081*VLOOKUP(N1081,'【参考】数式用'!$AR$2:$AW$50,MATCH(P1081,'【参考】数式用'!$AT$4:$AW$4)+2,FALSE)*0.5, 0), "")</f>
        <v/>
      </c>
      <c r="T1081" s="653"/>
      <c r="U1081" s="654" t="str">
        <f>IFERROR(IF(AG1081&lt;&gt;"",Q1081*VLOOKUP(N1081,'【参考】数式用'!$AG$2:$AL$50,MATCH(P1081,'【参考】数式用'!$AI$4:$AL$4,0)+2,0), ""), "")</f>
        <v/>
      </c>
      <c r="V1081" s="655"/>
      <c r="W1081" s="656"/>
      <c r="X1081" s="41"/>
      <c r="Y1081" s="657"/>
      <c r="Z1081" s="658"/>
      <c r="AA1081" s="654" t="str">
        <f>IFERROR(IF(Y1081="ー", "", ROUNDDOWN(Z1081*VLOOKUP(N1081,'【参考】数式用'!$AR$2:$AW$50,MATCH(Y1081,'【参考】数式用'!$AT$4:$AW$4)+2,FALSE)*0.5, 0)), "")</f>
        <v/>
      </c>
      <c r="AB1081" s="659"/>
      <c r="AC1081" s="651" t="str">
        <f>IFERROR(IF(AG1081&lt;&gt;"",Z1081*VLOOKUP(N1081,'【参考】数式用'!$AG$2:$AL$50,MATCH(Y1081,'【参考】数式用'!$AI$4:$AL$4,0)+2,0), ""), "")</f>
        <v/>
      </c>
      <c r="AD1081" s="56"/>
      <c r="AE1081" s="660"/>
      <c r="AF1081" s="661"/>
      <c r="AG1081" s="618" t="str">
        <f>IFERROR(VLOOKUP(O1081, '【参考】数式用'!$AY$5:$AY$13, 1, FALSE), "")</f>
        <v/>
      </c>
      <c r="AH1081" s="619" t="str">
        <f>IFERROR(VLOOKUP(N1081, '【参考】数式用'!$BA$2:$BB$50, 2, FALSE), "")</f>
        <v/>
      </c>
      <c r="AI1081" s="620" t="str">
        <f t="shared" si="1"/>
        <v/>
      </c>
      <c r="AJ1081" s="621" t="str">
        <f t="shared" si="2"/>
        <v/>
      </c>
      <c r="AK1081" s="622"/>
      <c r="AL1081" s="622"/>
      <c r="AM1081" s="514"/>
      <c r="AN1081" s="514"/>
      <c r="AO1081" s="514"/>
      <c r="AP1081" s="514"/>
      <c r="AQ1081" s="514"/>
      <c r="AR1081" s="514"/>
      <c r="AS1081" s="514"/>
      <c r="AT1081" s="514"/>
      <c r="AU1081" s="2"/>
      <c r="AV1081" s="2"/>
      <c r="AW1081" s="2"/>
      <c r="AX1081" s="2"/>
      <c r="AY1081" s="2"/>
      <c r="AZ1081" s="2"/>
    </row>
    <row r="1082" ht="30.0" customHeight="1">
      <c r="A1082" s="645">
        <v>1069.0</v>
      </c>
      <c r="B1082" s="646" t="str">
        <f>IF('基本情報入力シート'!C1107="","",'基本情報入力シート'!C1107)</f>
        <v/>
      </c>
      <c r="C1082" s="40"/>
      <c r="D1082" s="40"/>
      <c r="E1082" s="40"/>
      <c r="F1082" s="40"/>
      <c r="G1082" s="40"/>
      <c r="H1082" s="40"/>
      <c r="I1082" s="56"/>
      <c r="J1082" s="647" t="str">
        <f>IF('基本情報入力シート'!M1107="","",'基本情報入力シート'!M1107)</f>
        <v/>
      </c>
      <c r="K1082" s="647" t="str">
        <f>IF('基本情報入力シート'!R1107="","",'基本情報入力シート'!R1107)</f>
        <v/>
      </c>
      <c r="L1082" s="647" t="str">
        <f>IF('基本情報入力シート'!W1107="","",'基本情報入力シート'!W1107)</f>
        <v/>
      </c>
      <c r="M1082" s="647" t="str">
        <f>IF('基本情報入力シート'!X1107="","",'基本情報入力シート'!X1107)</f>
        <v/>
      </c>
      <c r="N1082" s="648" t="str">
        <f>IF('基本情報入力シート'!Y1107="","",'基本情報入力シート'!Y1107)</f>
        <v/>
      </c>
      <c r="O1082" s="649"/>
      <c r="P1082" s="650"/>
      <c r="Q1082" s="651"/>
      <c r="R1082" s="56"/>
      <c r="S1082" s="652" t="str">
        <f>IFERROR(ROUNDDOWN(Q1082*VLOOKUP(N1082,'【参考】数式用'!$AR$2:$AW$50,MATCH(P1082,'【参考】数式用'!$AT$4:$AW$4)+2,FALSE)*0.5, 0), "")</f>
        <v/>
      </c>
      <c r="T1082" s="653"/>
      <c r="U1082" s="654" t="str">
        <f>IFERROR(IF(AG1082&lt;&gt;"",Q1082*VLOOKUP(N1082,'【参考】数式用'!$AG$2:$AL$50,MATCH(P1082,'【参考】数式用'!$AI$4:$AL$4,0)+2,0), ""), "")</f>
        <v/>
      </c>
      <c r="V1082" s="655"/>
      <c r="W1082" s="656"/>
      <c r="X1082" s="41"/>
      <c r="Y1082" s="657"/>
      <c r="Z1082" s="658"/>
      <c r="AA1082" s="654" t="str">
        <f>IFERROR(IF(Y1082="ー", "", ROUNDDOWN(Z1082*VLOOKUP(N1082,'【参考】数式用'!$AR$2:$AW$50,MATCH(Y1082,'【参考】数式用'!$AT$4:$AW$4)+2,FALSE)*0.5, 0)), "")</f>
        <v/>
      </c>
      <c r="AB1082" s="659"/>
      <c r="AC1082" s="651" t="str">
        <f>IFERROR(IF(AG1082&lt;&gt;"",Z1082*VLOOKUP(N1082,'【参考】数式用'!$AG$2:$AL$50,MATCH(Y1082,'【参考】数式用'!$AI$4:$AL$4,0)+2,0), ""), "")</f>
        <v/>
      </c>
      <c r="AD1082" s="56"/>
      <c r="AE1082" s="660"/>
      <c r="AF1082" s="661"/>
      <c r="AG1082" s="618" t="str">
        <f>IFERROR(VLOOKUP(O1082, '【参考】数式用'!$AY$5:$AY$13, 1, FALSE), "")</f>
        <v/>
      </c>
      <c r="AH1082" s="619" t="str">
        <f>IFERROR(VLOOKUP(N1082, '【参考】数式用'!$BA$2:$BB$50, 2, FALSE), "")</f>
        <v/>
      </c>
      <c r="AI1082" s="620" t="str">
        <f t="shared" si="1"/>
        <v/>
      </c>
      <c r="AJ1082" s="621" t="str">
        <f t="shared" si="2"/>
        <v/>
      </c>
      <c r="AK1082" s="622"/>
      <c r="AL1082" s="622"/>
      <c r="AM1082" s="514"/>
      <c r="AN1082" s="514"/>
      <c r="AO1082" s="514"/>
      <c r="AP1082" s="514"/>
      <c r="AQ1082" s="514"/>
      <c r="AR1082" s="514"/>
      <c r="AS1082" s="514"/>
      <c r="AT1082" s="514"/>
      <c r="AU1082" s="2"/>
      <c r="AV1082" s="2"/>
      <c r="AW1082" s="2"/>
      <c r="AX1082" s="2"/>
      <c r="AY1082" s="2"/>
      <c r="AZ1082" s="2"/>
    </row>
    <row r="1083" ht="30.0" customHeight="1">
      <c r="A1083" s="645">
        <v>1070.0</v>
      </c>
      <c r="B1083" s="646" t="str">
        <f>IF('基本情報入力シート'!C1108="","",'基本情報入力シート'!C1108)</f>
        <v/>
      </c>
      <c r="C1083" s="40"/>
      <c r="D1083" s="40"/>
      <c r="E1083" s="40"/>
      <c r="F1083" s="40"/>
      <c r="G1083" s="40"/>
      <c r="H1083" s="40"/>
      <c r="I1083" s="56"/>
      <c r="J1083" s="647" t="str">
        <f>IF('基本情報入力シート'!M1108="","",'基本情報入力シート'!M1108)</f>
        <v/>
      </c>
      <c r="K1083" s="647" t="str">
        <f>IF('基本情報入力シート'!R1108="","",'基本情報入力シート'!R1108)</f>
        <v/>
      </c>
      <c r="L1083" s="647" t="str">
        <f>IF('基本情報入力シート'!W1108="","",'基本情報入力シート'!W1108)</f>
        <v/>
      </c>
      <c r="M1083" s="647" t="str">
        <f>IF('基本情報入力シート'!X1108="","",'基本情報入力シート'!X1108)</f>
        <v/>
      </c>
      <c r="N1083" s="648" t="str">
        <f>IF('基本情報入力シート'!Y1108="","",'基本情報入力シート'!Y1108)</f>
        <v/>
      </c>
      <c r="O1083" s="649"/>
      <c r="P1083" s="650"/>
      <c r="Q1083" s="651"/>
      <c r="R1083" s="56"/>
      <c r="S1083" s="652" t="str">
        <f>IFERROR(ROUNDDOWN(Q1083*VLOOKUP(N1083,'【参考】数式用'!$AR$2:$AW$50,MATCH(P1083,'【参考】数式用'!$AT$4:$AW$4)+2,FALSE)*0.5, 0), "")</f>
        <v/>
      </c>
      <c r="T1083" s="653"/>
      <c r="U1083" s="654" t="str">
        <f>IFERROR(IF(AG1083&lt;&gt;"",Q1083*VLOOKUP(N1083,'【参考】数式用'!$AG$2:$AL$50,MATCH(P1083,'【参考】数式用'!$AI$4:$AL$4,0)+2,0), ""), "")</f>
        <v/>
      </c>
      <c r="V1083" s="655"/>
      <c r="W1083" s="656"/>
      <c r="X1083" s="41"/>
      <c r="Y1083" s="657"/>
      <c r="Z1083" s="658"/>
      <c r="AA1083" s="654" t="str">
        <f>IFERROR(IF(Y1083="ー", "", ROUNDDOWN(Z1083*VLOOKUP(N1083,'【参考】数式用'!$AR$2:$AW$50,MATCH(Y1083,'【参考】数式用'!$AT$4:$AW$4)+2,FALSE)*0.5, 0)), "")</f>
        <v/>
      </c>
      <c r="AB1083" s="659"/>
      <c r="AC1083" s="651" t="str">
        <f>IFERROR(IF(AG1083&lt;&gt;"",Z1083*VLOOKUP(N1083,'【参考】数式用'!$AG$2:$AL$50,MATCH(Y1083,'【参考】数式用'!$AI$4:$AL$4,0)+2,0), ""), "")</f>
        <v/>
      </c>
      <c r="AD1083" s="56"/>
      <c r="AE1083" s="660"/>
      <c r="AF1083" s="661"/>
      <c r="AG1083" s="618" t="str">
        <f>IFERROR(VLOOKUP(O1083, '【参考】数式用'!$AY$5:$AY$13, 1, FALSE), "")</f>
        <v/>
      </c>
      <c r="AH1083" s="619" t="str">
        <f>IFERROR(VLOOKUP(N1083, '【参考】数式用'!$BA$2:$BB$50, 2, FALSE), "")</f>
        <v/>
      </c>
      <c r="AI1083" s="620" t="str">
        <f t="shared" si="1"/>
        <v/>
      </c>
      <c r="AJ1083" s="621" t="str">
        <f t="shared" si="2"/>
        <v/>
      </c>
      <c r="AK1083" s="622"/>
      <c r="AL1083" s="622"/>
      <c r="AM1083" s="514"/>
      <c r="AN1083" s="514"/>
      <c r="AO1083" s="514"/>
      <c r="AP1083" s="514"/>
      <c r="AQ1083" s="514"/>
      <c r="AR1083" s="514"/>
      <c r="AS1083" s="514"/>
      <c r="AT1083" s="514"/>
      <c r="AU1083" s="2"/>
      <c r="AV1083" s="2"/>
      <c r="AW1083" s="2"/>
      <c r="AX1083" s="2"/>
      <c r="AY1083" s="2"/>
      <c r="AZ1083" s="2"/>
    </row>
    <row r="1084" ht="30.0" customHeight="1">
      <c r="A1084" s="645">
        <v>1071.0</v>
      </c>
      <c r="B1084" s="646" t="str">
        <f>IF('基本情報入力シート'!C1109="","",'基本情報入力シート'!C1109)</f>
        <v/>
      </c>
      <c r="C1084" s="40"/>
      <c r="D1084" s="40"/>
      <c r="E1084" s="40"/>
      <c r="F1084" s="40"/>
      <c r="G1084" s="40"/>
      <c r="H1084" s="40"/>
      <c r="I1084" s="56"/>
      <c r="J1084" s="647" t="str">
        <f>IF('基本情報入力シート'!M1109="","",'基本情報入力シート'!M1109)</f>
        <v/>
      </c>
      <c r="K1084" s="647" t="str">
        <f>IF('基本情報入力シート'!R1109="","",'基本情報入力シート'!R1109)</f>
        <v/>
      </c>
      <c r="L1084" s="647" t="str">
        <f>IF('基本情報入力シート'!W1109="","",'基本情報入力シート'!W1109)</f>
        <v/>
      </c>
      <c r="M1084" s="647" t="str">
        <f>IF('基本情報入力シート'!X1109="","",'基本情報入力シート'!X1109)</f>
        <v/>
      </c>
      <c r="N1084" s="648" t="str">
        <f>IF('基本情報入力シート'!Y1109="","",'基本情報入力シート'!Y1109)</f>
        <v/>
      </c>
      <c r="O1084" s="649"/>
      <c r="P1084" s="650"/>
      <c r="Q1084" s="651"/>
      <c r="R1084" s="56"/>
      <c r="S1084" s="652" t="str">
        <f>IFERROR(ROUNDDOWN(Q1084*VLOOKUP(N1084,'【参考】数式用'!$AR$2:$AW$50,MATCH(P1084,'【参考】数式用'!$AT$4:$AW$4)+2,FALSE)*0.5, 0), "")</f>
        <v/>
      </c>
      <c r="T1084" s="653"/>
      <c r="U1084" s="654" t="str">
        <f>IFERROR(IF(AG1084&lt;&gt;"",Q1084*VLOOKUP(N1084,'【参考】数式用'!$AG$2:$AL$50,MATCH(P1084,'【参考】数式用'!$AI$4:$AL$4,0)+2,0), ""), "")</f>
        <v/>
      </c>
      <c r="V1084" s="655"/>
      <c r="W1084" s="656"/>
      <c r="X1084" s="41"/>
      <c r="Y1084" s="657"/>
      <c r="Z1084" s="658"/>
      <c r="AA1084" s="654" t="str">
        <f>IFERROR(IF(Y1084="ー", "", ROUNDDOWN(Z1084*VLOOKUP(N1084,'【参考】数式用'!$AR$2:$AW$50,MATCH(Y1084,'【参考】数式用'!$AT$4:$AW$4)+2,FALSE)*0.5, 0)), "")</f>
        <v/>
      </c>
      <c r="AB1084" s="659"/>
      <c r="AC1084" s="651" t="str">
        <f>IFERROR(IF(AG1084&lt;&gt;"",Z1084*VLOOKUP(N1084,'【参考】数式用'!$AG$2:$AL$50,MATCH(Y1084,'【参考】数式用'!$AI$4:$AL$4,0)+2,0), ""), "")</f>
        <v/>
      </c>
      <c r="AD1084" s="56"/>
      <c r="AE1084" s="660"/>
      <c r="AF1084" s="661"/>
      <c r="AG1084" s="618" t="str">
        <f>IFERROR(VLOOKUP(O1084, '【参考】数式用'!$AY$5:$AY$13, 1, FALSE), "")</f>
        <v/>
      </c>
      <c r="AH1084" s="619" t="str">
        <f>IFERROR(VLOOKUP(N1084, '【参考】数式用'!$BA$2:$BB$50, 2, FALSE), "")</f>
        <v/>
      </c>
      <c r="AI1084" s="620" t="str">
        <f t="shared" si="1"/>
        <v/>
      </c>
      <c r="AJ1084" s="621" t="str">
        <f t="shared" si="2"/>
        <v/>
      </c>
      <c r="AK1084" s="622"/>
      <c r="AL1084" s="622"/>
      <c r="AM1084" s="514"/>
      <c r="AN1084" s="514"/>
      <c r="AO1084" s="514"/>
      <c r="AP1084" s="514"/>
      <c r="AQ1084" s="514"/>
      <c r="AR1084" s="514"/>
      <c r="AS1084" s="514"/>
      <c r="AT1084" s="514"/>
      <c r="AU1084" s="2"/>
      <c r="AV1084" s="2"/>
      <c r="AW1084" s="2"/>
      <c r="AX1084" s="2"/>
      <c r="AY1084" s="2"/>
      <c r="AZ1084" s="2"/>
    </row>
    <row r="1085" ht="30.0" customHeight="1">
      <c r="A1085" s="645">
        <v>1072.0</v>
      </c>
      <c r="B1085" s="646" t="str">
        <f>IF('基本情報入力シート'!C1110="","",'基本情報入力シート'!C1110)</f>
        <v/>
      </c>
      <c r="C1085" s="40"/>
      <c r="D1085" s="40"/>
      <c r="E1085" s="40"/>
      <c r="F1085" s="40"/>
      <c r="G1085" s="40"/>
      <c r="H1085" s="40"/>
      <c r="I1085" s="56"/>
      <c r="J1085" s="647" t="str">
        <f>IF('基本情報入力シート'!M1110="","",'基本情報入力シート'!M1110)</f>
        <v/>
      </c>
      <c r="K1085" s="647" t="str">
        <f>IF('基本情報入力シート'!R1110="","",'基本情報入力シート'!R1110)</f>
        <v/>
      </c>
      <c r="L1085" s="647" t="str">
        <f>IF('基本情報入力シート'!W1110="","",'基本情報入力シート'!W1110)</f>
        <v/>
      </c>
      <c r="M1085" s="647" t="str">
        <f>IF('基本情報入力シート'!X1110="","",'基本情報入力シート'!X1110)</f>
        <v/>
      </c>
      <c r="N1085" s="648" t="str">
        <f>IF('基本情報入力シート'!Y1110="","",'基本情報入力シート'!Y1110)</f>
        <v/>
      </c>
      <c r="O1085" s="649"/>
      <c r="P1085" s="650"/>
      <c r="Q1085" s="651"/>
      <c r="R1085" s="56"/>
      <c r="S1085" s="652" t="str">
        <f>IFERROR(ROUNDDOWN(Q1085*VLOOKUP(N1085,'【参考】数式用'!$AR$2:$AW$50,MATCH(P1085,'【参考】数式用'!$AT$4:$AW$4)+2,FALSE)*0.5, 0), "")</f>
        <v/>
      </c>
      <c r="T1085" s="653"/>
      <c r="U1085" s="654" t="str">
        <f>IFERROR(IF(AG1085&lt;&gt;"",Q1085*VLOOKUP(N1085,'【参考】数式用'!$AG$2:$AL$50,MATCH(P1085,'【参考】数式用'!$AI$4:$AL$4,0)+2,0), ""), "")</f>
        <v/>
      </c>
      <c r="V1085" s="655"/>
      <c r="W1085" s="656"/>
      <c r="X1085" s="41"/>
      <c r="Y1085" s="657"/>
      <c r="Z1085" s="658"/>
      <c r="AA1085" s="654" t="str">
        <f>IFERROR(IF(Y1085="ー", "", ROUNDDOWN(Z1085*VLOOKUP(N1085,'【参考】数式用'!$AR$2:$AW$50,MATCH(Y1085,'【参考】数式用'!$AT$4:$AW$4)+2,FALSE)*0.5, 0)), "")</f>
        <v/>
      </c>
      <c r="AB1085" s="659"/>
      <c r="AC1085" s="651" t="str">
        <f>IFERROR(IF(AG1085&lt;&gt;"",Z1085*VLOOKUP(N1085,'【参考】数式用'!$AG$2:$AL$50,MATCH(Y1085,'【参考】数式用'!$AI$4:$AL$4,0)+2,0), ""), "")</f>
        <v/>
      </c>
      <c r="AD1085" s="56"/>
      <c r="AE1085" s="660"/>
      <c r="AF1085" s="661"/>
      <c r="AG1085" s="618" t="str">
        <f>IFERROR(VLOOKUP(O1085, '【参考】数式用'!$AY$5:$AY$13, 1, FALSE), "")</f>
        <v/>
      </c>
      <c r="AH1085" s="619" t="str">
        <f>IFERROR(VLOOKUP(N1085, '【参考】数式用'!$BA$2:$BB$50, 2, FALSE), "")</f>
        <v/>
      </c>
      <c r="AI1085" s="620" t="str">
        <f t="shared" si="1"/>
        <v/>
      </c>
      <c r="AJ1085" s="621" t="str">
        <f t="shared" si="2"/>
        <v/>
      </c>
      <c r="AK1085" s="622"/>
      <c r="AL1085" s="622"/>
      <c r="AM1085" s="514"/>
      <c r="AN1085" s="514"/>
      <c r="AO1085" s="514"/>
      <c r="AP1085" s="514"/>
      <c r="AQ1085" s="514"/>
      <c r="AR1085" s="514"/>
      <c r="AS1085" s="514"/>
      <c r="AT1085" s="514"/>
      <c r="AU1085" s="2"/>
      <c r="AV1085" s="2"/>
      <c r="AW1085" s="2"/>
      <c r="AX1085" s="2"/>
      <c r="AY1085" s="2"/>
      <c r="AZ1085" s="2"/>
    </row>
    <row r="1086" ht="30.0" customHeight="1">
      <c r="A1086" s="645">
        <v>1073.0</v>
      </c>
      <c r="B1086" s="646" t="str">
        <f>IF('基本情報入力シート'!C1111="","",'基本情報入力シート'!C1111)</f>
        <v/>
      </c>
      <c r="C1086" s="40"/>
      <c r="D1086" s="40"/>
      <c r="E1086" s="40"/>
      <c r="F1086" s="40"/>
      <c r="G1086" s="40"/>
      <c r="H1086" s="40"/>
      <c r="I1086" s="56"/>
      <c r="J1086" s="647" t="str">
        <f>IF('基本情報入力シート'!M1111="","",'基本情報入力シート'!M1111)</f>
        <v/>
      </c>
      <c r="K1086" s="647" t="str">
        <f>IF('基本情報入力シート'!R1111="","",'基本情報入力シート'!R1111)</f>
        <v/>
      </c>
      <c r="L1086" s="647" t="str">
        <f>IF('基本情報入力シート'!W1111="","",'基本情報入力シート'!W1111)</f>
        <v/>
      </c>
      <c r="M1086" s="647" t="str">
        <f>IF('基本情報入力シート'!X1111="","",'基本情報入力シート'!X1111)</f>
        <v/>
      </c>
      <c r="N1086" s="648" t="str">
        <f>IF('基本情報入力シート'!Y1111="","",'基本情報入力シート'!Y1111)</f>
        <v/>
      </c>
      <c r="O1086" s="649"/>
      <c r="P1086" s="650"/>
      <c r="Q1086" s="651"/>
      <c r="R1086" s="56"/>
      <c r="S1086" s="652" t="str">
        <f>IFERROR(ROUNDDOWN(Q1086*VLOOKUP(N1086,'【参考】数式用'!$AR$2:$AW$50,MATCH(P1086,'【参考】数式用'!$AT$4:$AW$4)+2,FALSE)*0.5, 0), "")</f>
        <v/>
      </c>
      <c r="T1086" s="653"/>
      <c r="U1086" s="654" t="str">
        <f>IFERROR(IF(AG1086&lt;&gt;"",Q1086*VLOOKUP(N1086,'【参考】数式用'!$AG$2:$AL$50,MATCH(P1086,'【参考】数式用'!$AI$4:$AL$4,0)+2,0), ""), "")</f>
        <v/>
      </c>
      <c r="V1086" s="655"/>
      <c r="W1086" s="656"/>
      <c r="X1086" s="41"/>
      <c r="Y1086" s="657"/>
      <c r="Z1086" s="658"/>
      <c r="AA1086" s="654" t="str">
        <f>IFERROR(IF(Y1086="ー", "", ROUNDDOWN(Z1086*VLOOKUP(N1086,'【参考】数式用'!$AR$2:$AW$50,MATCH(Y1086,'【参考】数式用'!$AT$4:$AW$4)+2,FALSE)*0.5, 0)), "")</f>
        <v/>
      </c>
      <c r="AB1086" s="659"/>
      <c r="AC1086" s="651" t="str">
        <f>IFERROR(IF(AG1086&lt;&gt;"",Z1086*VLOOKUP(N1086,'【参考】数式用'!$AG$2:$AL$50,MATCH(Y1086,'【参考】数式用'!$AI$4:$AL$4,0)+2,0), ""), "")</f>
        <v/>
      </c>
      <c r="AD1086" s="56"/>
      <c r="AE1086" s="660"/>
      <c r="AF1086" s="661"/>
      <c r="AG1086" s="618" t="str">
        <f>IFERROR(VLOOKUP(O1086, '【参考】数式用'!$AY$5:$AY$13, 1, FALSE), "")</f>
        <v/>
      </c>
      <c r="AH1086" s="619" t="str">
        <f>IFERROR(VLOOKUP(N1086, '【参考】数式用'!$BA$2:$BB$50, 2, FALSE), "")</f>
        <v/>
      </c>
      <c r="AI1086" s="620" t="str">
        <f t="shared" si="1"/>
        <v/>
      </c>
      <c r="AJ1086" s="621" t="str">
        <f t="shared" si="2"/>
        <v/>
      </c>
      <c r="AK1086" s="622"/>
      <c r="AL1086" s="622"/>
      <c r="AM1086" s="514"/>
      <c r="AN1086" s="514"/>
      <c r="AO1086" s="514"/>
      <c r="AP1086" s="514"/>
      <c r="AQ1086" s="514"/>
      <c r="AR1086" s="514"/>
      <c r="AS1086" s="514"/>
      <c r="AT1086" s="514"/>
      <c r="AU1086" s="2"/>
      <c r="AV1086" s="2"/>
      <c r="AW1086" s="2"/>
      <c r="AX1086" s="2"/>
      <c r="AY1086" s="2"/>
      <c r="AZ1086" s="2"/>
    </row>
    <row r="1087" ht="30.0" customHeight="1">
      <c r="A1087" s="645">
        <v>1074.0</v>
      </c>
      <c r="B1087" s="646" t="str">
        <f>IF('基本情報入力シート'!C1112="","",'基本情報入力シート'!C1112)</f>
        <v/>
      </c>
      <c r="C1087" s="40"/>
      <c r="D1087" s="40"/>
      <c r="E1087" s="40"/>
      <c r="F1087" s="40"/>
      <c r="G1087" s="40"/>
      <c r="H1087" s="40"/>
      <c r="I1087" s="56"/>
      <c r="J1087" s="647" t="str">
        <f>IF('基本情報入力シート'!M1112="","",'基本情報入力シート'!M1112)</f>
        <v/>
      </c>
      <c r="K1087" s="647" t="str">
        <f>IF('基本情報入力シート'!R1112="","",'基本情報入力シート'!R1112)</f>
        <v/>
      </c>
      <c r="L1087" s="647" t="str">
        <f>IF('基本情報入力シート'!W1112="","",'基本情報入力シート'!W1112)</f>
        <v/>
      </c>
      <c r="M1087" s="647" t="str">
        <f>IF('基本情報入力シート'!X1112="","",'基本情報入力シート'!X1112)</f>
        <v/>
      </c>
      <c r="N1087" s="648" t="str">
        <f>IF('基本情報入力シート'!Y1112="","",'基本情報入力シート'!Y1112)</f>
        <v/>
      </c>
      <c r="O1087" s="649"/>
      <c r="P1087" s="650"/>
      <c r="Q1087" s="651"/>
      <c r="R1087" s="56"/>
      <c r="S1087" s="652" t="str">
        <f>IFERROR(ROUNDDOWN(Q1087*VLOOKUP(N1087,'【参考】数式用'!$AR$2:$AW$50,MATCH(P1087,'【参考】数式用'!$AT$4:$AW$4)+2,FALSE)*0.5, 0), "")</f>
        <v/>
      </c>
      <c r="T1087" s="653"/>
      <c r="U1087" s="654" t="str">
        <f>IFERROR(IF(AG1087&lt;&gt;"",Q1087*VLOOKUP(N1087,'【参考】数式用'!$AG$2:$AL$50,MATCH(P1087,'【参考】数式用'!$AI$4:$AL$4,0)+2,0), ""), "")</f>
        <v/>
      </c>
      <c r="V1087" s="655"/>
      <c r="W1087" s="656"/>
      <c r="X1087" s="41"/>
      <c r="Y1087" s="657"/>
      <c r="Z1087" s="658"/>
      <c r="AA1087" s="654" t="str">
        <f>IFERROR(IF(Y1087="ー", "", ROUNDDOWN(Z1087*VLOOKUP(N1087,'【参考】数式用'!$AR$2:$AW$50,MATCH(Y1087,'【参考】数式用'!$AT$4:$AW$4)+2,FALSE)*0.5, 0)), "")</f>
        <v/>
      </c>
      <c r="AB1087" s="659"/>
      <c r="AC1087" s="651" t="str">
        <f>IFERROR(IF(AG1087&lt;&gt;"",Z1087*VLOOKUP(N1087,'【参考】数式用'!$AG$2:$AL$50,MATCH(Y1087,'【参考】数式用'!$AI$4:$AL$4,0)+2,0), ""), "")</f>
        <v/>
      </c>
      <c r="AD1087" s="56"/>
      <c r="AE1087" s="660"/>
      <c r="AF1087" s="661"/>
      <c r="AG1087" s="618" t="str">
        <f>IFERROR(VLOOKUP(O1087, '【参考】数式用'!$AY$5:$AY$13, 1, FALSE), "")</f>
        <v/>
      </c>
      <c r="AH1087" s="619" t="str">
        <f>IFERROR(VLOOKUP(N1087, '【参考】数式用'!$BA$2:$BB$50, 2, FALSE), "")</f>
        <v/>
      </c>
      <c r="AI1087" s="620" t="str">
        <f t="shared" si="1"/>
        <v/>
      </c>
      <c r="AJ1087" s="621" t="str">
        <f t="shared" si="2"/>
        <v/>
      </c>
      <c r="AK1087" s="622"/>
      <c r="AL1087" s="622"/>
      <c r="AM1087" s="514"/>
      <c r="AN1087" s="514"/>
      <c r="AO1087" s="514"/>
      <c r="AP1087" s="514"/>
      <c r="AQ1087" s="514"/>
      <c r="AR1087" s="514"/>
      <c r="AS1087" s="514"/>
      <c r="AT1087" s="514"/>
      <c r="AU1087" s="2"/>
      <c r="AV1087" s="2"/>
      <c r="AW1087" s="2"/>
      <c r="AX1087" s="2"/>
      <c r="AY1087" s="2"/>
      <c r="AZ1087" s="2"/>
    </row>
    <row r="1088" ht="30.0" customHeight="1">
      <c r="A1088" s="645">
        <v>1075.0</v>
      </c>
      <c r="B1088" s="646" t="str">
        <f>IF('基本情報入力シート'!C1113="","",'基本情報入力シート'!C1113)</f>
        <v/>
      </c>
      <c r="C1088" s="40"/>
      <c r="D1088" s="40"/>
      <c r="E1088" s="40"/>
      <c r="F1088" s="40"/>
      <c r="G1088" s="40"/>
      <c r="H1088" s="40"/>
      <c r="I1088" s="56"/>
      <c r="J1088" s="647" t="str">
        <f>IF('基本情報入力シート'!M1113="","",'基本情報入力シート'!M1113)</f>
        <v/>
      </c>
      <c r="K1088" s="647" t="str">
        <f>IF('基本情報入力シート'!R1113="","",'基本情報入力シート'!R1113)</f>
        <v/>
      </c>
      <c r="L1088" s="647" t="str">
        <f>IF('基本情報入力シート'!W1113="","",'基本情報入力シート'!W1113)</f>
        <v/>
      </c>
      <c r="M1088" s="647" t="str">
        <f>IF('基本情報入力シート'!X1113="","",'基本情報入力シート'!X1113)</f>
        <v/>
      </c>
      <c r="N1088" s="648" t="str">
        <f>IF('基本情報入力シート'!Y1113="","",'基本情報入力シート'!Y1113)</f>
        <v/>
      </c>
      <c r="O1088" s="649"/>
      <c r="P1088" s="650"/>
      <c r="Q1088" s="651"/>
      <c r="R1088" s="56"/>
      <c r="S1088" s="652" t="str">
        <f>IFERROR(ROUNDDOWN(Q1088*VLOOKUP(N1088,'【参考】数式用'!$AR$2:$AW$50,MATCH(P1088,'【参考】数式用'!$AT$4:$AW$4)+2,FALSE)*0.5, 0), "")</f>
        <v/>
      </c>
      <c r="T1088" s="653"/>
      <c r="U1088" s="654" t="str">
        <f>IFERROR(IF(AG1088&lt;&gt;"",Q1088*VLOOKUP(N1088,'【参考】数式用'!$AG$2:$AL$50,MATCH(P1088,'【参考】数式用'!$AI$4:$AL$4,0)+2,0), ""), "")</f>
        <v/>
      </c>
      <c r="V1088" s="655"/>
      <c r="W1088" s="656"/>
      <c r="X1088" s="41"/>
      <c r="Y1088" s="657"/>
      <c r="Z1088" s="658"/>
      <c r="AA1088" s="654" t="str">
        <f>IFERROR(IF(Y1088="ー", "", ROUNDDOWN(Z1088*VLOOKUP(N1088,'【参考】数式用'!$AR$2:$AW$50,MATCH(Y1088,'【参考】数式用'!$AT$4:$AW$4)+2,FALSE)*0.5, 0)), "")</f>
        <v/>
      </c>
      <c r="AB1088" s="659"/>
      <c r="AC1088" s="651" t="str">
        <f>IFERROR(IF(AG1088&lt;&gt;"",Z1088*VLOOKUP(N1088,'【参考】数式用'!$AG$2:$AL$50,MATCH(Y1088,'【参考】数式用'!$AI$4:$AL$4,0)+2,0), ""), "")</f>
        <v/>
      </c>
      <c r="AD1088" s="56"/>
      <c r="AE1088" s="660"/>
      <c r="AF1088" s="661"/>
      <c r="AG1088" s="618" t="str">
        <f>IFERROR(VLOOKUP(O1088, '【参考】数式用'!$AY$5:$AY$13, 1, FALSE), "")</f>
        <v/>
      </c>
      <c r="AH1088" s="619" t="str">
        <f>IFERROR(VLOOKUP(N1088, '【参考】数式用'!$BA$2:$BB$50, 2, FALSE), "")</f>
        <v/>
      </c>
      <c r="AI1088" s="620" t="str">
        <f t="shared" si="1"/>
        <v/>
      </c>
      <c r="AJ1088" s="621" t="str">
        <f t="shared" si="2"/>
        <v/>
      </c>
      <c r="AK1088" s="622"/>
      <c r="AL1088" s="622"/>
      <c r="AM1088" s="514"/>
      <c r="AN1088" s="514"/>
      <c r="AO1088" s="514"/>
      <c r="AP1088" s="514"/>
      <c r="AQ1088" s="514"/>
      <c r="AR1088" s="514"/>
      <c r="AS1088" s="514"/>
      <c r="AT1088" s="514"/>
      <c r="AU1088" s="2"/>
      <c r="AV1088" s="2"/>
      <c r="AW1088" s="2"/>
      <c r="AX1088" s="2"/>
      <c r="AY1088" s="2"/>
      <c r="AZ1088" s="2"/>
    </row>
    <row r="1089" ht="30.0" customHeight="1">
      <c r="A1089" s="645">
        <v>1076.0</v>
      </c>
      <c r="B1089" s="646" t="str">
        <f>IF('基本情報入力シート'!C1114="","",'基本情報入力シート'!C1114)</f>
        <v/>
      </c>
      <c r="C1089" s="40"/>
      <c r="D1089" s="40"/>
      <c r="E1089" s="40"/>
      <c r="F1089" s="40"/>
      <c r="G1089" s="40"/>
      <c r="H1089" s="40"/>
      <c r="I1089" s="56"/>
      <c r="J1089" s="647" t="str">
        <f>IF('基本情報入力シート'!M1114="","",'基本情報入力シート'!M1114)</f>
        <v/>
      </c>
      <c r="K1089" s="647" t="str">
        <f>IF('基本情報入力シート'!R1114="","",'基本情報入力シート'!R1114)</f>
        <v/>
      </c>
      <c r="L1089" s="647" t="str">
        <f>IF('基本情報入力シート'!W1114="","",'基本情報入力シート'!W1114)</f>
        <v/>
      </c>
      <c r="M1089" s="647" t="str">
        <f>IF('基本情報入力シート'!X1114="","",'基本情報入力シート'!X1114)</f>
        <v/>
      </c>
      <c r="N1089" s="648" t="str">
        <f>IF('基本情報入力シート'!Y1114="","",'基本情報入力シート'!Y1114)</f>
        <v/>
      </c>
      <c r="O1089" s="649"/>
      <c r="P1089" s="650"/>
      <c r="Q1089" s="651"/>
      <c r="R1089" s="56"/>
      <c r="S1089" s="652" t="str">
        <f>IFERROR(ROUNDDOWN(Q1089*VLOOKUP(N1089,'【参考】数式用'!$AR$2:$AW$50,MATCH(P1089,'【参考】数式用'!$AT$4:$AW$4)+2,FALSE)*0.5, 0), "")</f>
        <v/>
      </c>
      <c r="T1089" s="653"/>
      <c r="U1089" s="654" t="str">
        <f>IFERROR(IF(AG1089&lt;&gt;"",Q1089*VLOOKUP(N1089,'【参考】数式用'!$AG$2:$AL$50,MATCH(P1089,'【参考】数式用'!$AI$4:$AL$4,0)+2,0), ""), "")</f>
        <v/>
      </c>
      <c r="V1089" s="655"/>
      <c r="W1089" s="656"/>
      <c r="X1089" s="41"/>
      <c r="Y1089" s="657"/>
      <c r="Z1089" s="658"/>
      <c r="AA1089" s="654" t="str">
        <f>IFERROR(IF(Y1089="ー", "", ROUNDDOWN(Z1089*VLOOKUP(N1089,'【参考】数式用'!$AR$2:$AW$50,MATCH(Y1089,'【参考】数式用'!$AT$4:$AW$4)+2,FALSE)*0.5, 0)), "")</f>
        <v/>
      </c>
      <c r="AB1089" s="659"/>
      <c r="AC1089" s="651" t="str">
        <f>IFERROR(IF(AG1089&lt;&gt;"",Z1089*VLOOKUP(N1089,'【参考】数式用'!$AG$2:$AL$50,MATCH(Y1089,'【参考】数式用'!$AI$4:$AL$4,0)+2,0), ""), "")</f>
        <v/>
      </c>
      <c r="AD1089" s="56"/>
      <c r="AE1089" s="660"/>
      <c r="AF1089" s="661"/>
      <c r="AG1089" s="618" t="str">
        <f>IFERROR(VLOOKUP(O1089, '【参考】数式用'!$AY$5:$AY$13, 1, FALSE), "")</f>
        <v/>
      </c>
      <c r="AH1089" s="619" t="str">
        <f>IFERROR(VLOOKUP(N1089, '【参考】数式用'!$BA$2:$BB$50, 2, FALSE), "")</f>
        <v/>
      </c>
      <c r="AI1089" s="620" t="str">
        <f t="shared" si="1"/>
        <v/>
      </c>
      <c r="AJ1089" s="621" t="str">
        <f t="shared" si="2"/>
        <v/>
      </c>
      <c r="AK1089" s="622"/>
      <c r="AL1089" s="622"/>
      <c r="AM1089" s="514"/>
      <c r="AN1089" s="514"/>
      <c r="AO1089" s="514"/>
      <c r="AP1089" s="514"/>
      <c r="AQ1089" s="514"/>
      <c r="AR1089" s="514"/>
      <c r="AS1089" s="514"/>
      <c r="AT1089" s="514"/>
      <c r="AU1089" s="2"/>
      <c r="AV1089" s="2"/>
      <c r="AW1089" s="2"/>
      <c r="AX1089" s="2"/>
      <c r="AY1089" s="2"/>
      <c r="AZ1089" s="2"/>
    </row>
    <row r="1090" ht="30.0" customHeight="1">
      <c r="A1090" s="645">
        <v>1077.0</v>
      </c>
      <c r="B1090" s="646" t="str">
        <f>IF('基本情報入力シート'!C1115="","",'基本情報入力シート'!C1115)</f>
        <v/>
      </c>
      <c r="C1090" s="40"/>
      <c r="D1090" s="40"/>
      <c r="E1090" s="40"/>
      <c r="F1090" s="40"/>
      <c r="G1090" s="40"/>
      <c r="H1090" s="40"/>
      <c r="I1090" s="56"/>
      <c r="J1090" s="647" t="str">
        <f>IF('基本情報入力シート'!M1115="","",'基本情報入力シート'!M1115)</f>
        <v/>
      </c>
      <c r="K1090" s="647" t="str">
        <f>IF('基本情報入力シート'!R1115="","",'基本情報入力シート'!R1115)</f>
        <v/>
      </c>
      <c r="L1090" s="647" t="str">
        <f>IF('基本情報入力シート'!W1115="","",'基本情報入力シート'!W1115)</f>
        <v/>
      </c>
      <c r="M1090" s="647" t="str">
        <f>IF('基本情報入力シート'!X1115="","",'基本情報入力シート'!X1115)</f>
        <v/>
      </c>
      <c r="N1090" s="648" t="str">
        <f>IF('基本情報入力シート'!Y1115="","",'基本情報入力シート'!Y1115)</f>
        <v/>
      </c>
      <c r="O1090" s="649"/>
      <c r="P1090" s="650"/>
      <c r="Q1090" s="651"/>
      <c r="R1090" s="56"/>
      <c r="S1090" s="652" t="str">
        <f>IFERROR(ROUNDDOWN(Q1090*VLOOKUP(N1090,'【参考】数式用'!$AR$2:$AW$50,MATCH(P1090,'【参考】数式用'!$AT$4:$AW$4)+2,FALSE)*0.5, 0), "")</f>
        <v/>
      </c>
      <c r="T1090" s="653"/>
      <c r="U1090" s="654" t="str">
        <f>IFERROR(IF(AG1090&lt;&gt;"",Q1090*VLOOKUP(N1090,'【参考】数式用'!$AG$2:$AL$50,MATCH(P1090,'【参考】数式用'!$AI$4:$AL$4,0)+2,0), ""), "")</f>
        <v/>
      </c>
      <c r="V1090" s="655"/>
      <c r="W1090" s="656"/>
      <c r="X1090" s="41"/>
      <c r="Y1090" s="657"/>
      <c r="Z1090" s="658"/>
      <c r="AA1090" s="654" t="str">
        <f>IFERROR(IF(Y1090="ー", "", ROUNDDOWN(Z1090*VLOOKUP(N1090,'【参考】数式用'!$AR$2:$AW$50,MATCH(Y1090,'【参考】数式用'!$AT$4:$AW$4)+2,FALSE)*0.5, 0)), "")</f>
        <v/>
      </c>
      <c r="AB1090" s="659"/>
      <c r="AC1090" s="651" t="str">
        <f>IFERROR(IF(AG1090&lt;&gt;"",Z1090*VLOOKUP(N1090,'【参考】数式用'!$AG$2:$AL$50,MATCH(Y1090,'【参考】数式用'!$AI$4:$AL$4,0)+2,0), ""), "")</f>
        <v/>
      </c>
      <c r="AD1090" s="56"/>
      <c r="AE1090" s="660"/>
      <c r="AF1090" s="661"/>
      <c r="AG1090" s="618" t="str">
        <f>IFERROR(VLOOKUP(O1090, '【参考】数式用'!$AY$5:$AY$13, 1, FALSE), "")</f>
        <v/>
      </c>
      <c r="AH1090" s="619" t="str">
        <f>IFERROR(VLOOKUP(N1090, '【参考】数式用'!$BA$2:$BB$50, 2, FALSE), "")</f>
        <v/>
      </c>
      <c r="AI1090" s="620" t="str">
        <f t="shared" si="1"/>
        <v/>
      </c>
      <c r="AJ1090" s="621" t="str">
        <f t="shared" si="2"/>
        <v/>
      </c>
      <c r="AK1090" s="622"/>
      <c r="AL1090" s="622"/>
      <c r="AM1090" s="514"/>
      <c r="AN1090" s="514"/>
      <c r="AO1090" s="514"/>
      <c r="AP1090" s="514"/>
      <c r="AQ1090" s="514"/>
      <c r="AR1090" s="514"/>
      <c r="AS1090" s="514"/>
      <c r="AT1090" s="514"/>
      <c r="AU1090" s="2"/>
      <c r="AV1090" s="2"/>
      <c r="AW1090" s="2"/>
      <c r="AX1090" s="2"/>
      <c r="AY1090" s="2"/>
      <c r="AZ1090" s="2"/>
    </row>
    <row r="1091" ht="30.0" customHeight="1">
      <c r="A1091" s="645">
        <v>1078.0</v>
      </c>
      <c r="B1091" s="646" t="str">
        <f>IF('基本情報入力シート'!C1116="","",'基本情報入力シート'!C1116)</f>
        <v/>
      </c>
      <c r="C1091" s="40"/>
      <c r="D1091" s="40"/>
      <c r="E1091" s="40"/>
      <c r="F1091" s="40"/>
      <c r="G1091" s="40"/>
      <c r="H1091" s="40"/>
      <c r="I1091" s="56"/>
      <c r="J1091" s="647" t="str">
        <f>IF('基本情報入力シート'!M1116="","",'基本情報入力シート'!M1116)</f>
        <v/>
      </c>
      <c r="K1091" s="647" t="str">
        <f>IF('基本情報入力シート'!R1116="","",'基本情報入力シート'!R1116)</f>
        <v/>
      </c>
      <c r="L1091" s="647" t="str">
        <f>IF('基本情報入力シート'!W1116="","",'基本情報入力シート'!W1116)</f>
        <v/>
      </c>
      <c r="M1091" s="647" t="str">
        <f>IF('基本情報入力シート'!X1116="","",'基本情報入力シート'!X1116)</f>
        <v/>
      </c>
      <c r="N1091" s="648" t="str">
        <f>IF('基本情報入力シート'!Y1116="","",'基本情報入力シート'!Y1116)</f>
        <v/>
      </c>
      <c r="O1091" s="649"/>
      <c r="P1091" s="650"/>
      <c r="Q1091" s="651"/>
      <c r="R1091" s="56"/>
      <c r="S1091" s="652" t="str">
        <f>IFERROR(ROUNDDOWN(Q1091*VLOOKUP(N1091,'【参考】数式用'!$AR$2:$AW$50,MATCH(P1091,'【参考】数式用'!$AT$4:$AW$4)+2,FALSE)*0.5, 0), "")</f>
        <v/>
      </c>
      <c r="T1091" s="653"/>
      <c r="U1091" s="654" t="str">
        <f>IFERROR(IF(AG1091&lt;&gt;"",Q1091*VLOOKUP(N1091,'【参考】数式用'!$AG$2:$AL$50,MATCH(P1091,'【参考】数式用'!$AI$4:$AL$4,0)+2,0), ""), "")</f>
        <v/>
      </c>
      <c r="V1091" s="655"/>
      <c r="W1091" s="656"/>
      <c r="X1091" s="41"/>
      <c r="Y1091" s="657"/>
      <c r="Z1091" s="658"/>
      <c r="AA1091" s="654" t="str">
        <f>IFERROR(IF(Y1091="ー", "", ROUNDDOWN(Z1091*VLOOKUP(N1091,'【参考】数式用'!$AR$2:$AW$50,MATCH(Y1091,'【参考】数式用'!$AT$4:$AW$4)+2,FALSE)*0.5, 0)), "")</f>
        <v/>
      </c>
      <c r="AB1091" s="659"/>
      <c r="AC1091" s="651" t="str">
        <f>IFERROR(IF(AG1091&lt;&gt;"",Z1091*VLOOKUP(N1091,'【参考】数式用'!$AG$2:$AL$50,MATCH(Y1091,'【参考】数式用'!$AI$4:$AL$4,0)+2,0), ""), "")</f>
        <v/>
      </c>
      <c r="AD1091" s="56"/>
      <c r="AE1091" s="660"/>
      <c r="AF1091" s="661"/>
      <c r="AG1091" s="618" t="str">
        <f>IFERROR(VLOOKUP(O1091, '【参考】数式用'!$AY$5:$AY$13, 1, FALSE), "")</f>
        <v/>
      </c>
      <c r="AH1091" s="619" t="str">
        <f>IFERROR(VLOOKUP(N1091, '【参考】数式用'!$BA$2:$BB$50, 2, FALSE), "")</f>
        <v/>
      </c>
      <c r="AI1091" s="620" t="str">
        <f t="shared" si="1"/>
        <v/>
      </c>
      <c r="AJ1091" s="621" t="str">
        <f t="shared" si="2"/>
        <v/>
      </c>
      <c r="AK1091" s="622"/>
      <c r="AL1091" s="622"/>
      <c r="AM1091" s="514"/>
      <c r="AN1091" s="514"/>
      <c r="AO1091" s="514"/>
      <c r="AP1091" s="514"/>
      <c r="AQ1091" s="514"/>
      <c r="AR1091" s="514"/>
      <c r="AS1091" s="514"/>
      <c r="AT1091" s="514"/>
      <c r="AU1091" s="2"/>
      <c r="AV1091" s="2"/>
      <c r="AW1091" s="2"/>
      <c r="AX1091" s="2"/>
      <c r="AY1091" s="2"/>
      <c r="AZ1091" s="2"/>
    </row>
    <row r="1092" ht="30.0" customHeight="1">
      <c r="A1092" s="645">
        <v>1079.0</v>
      </c>
      <c r="B1092" s="646" t="str">
        <f>IF('基本情報入力シート'!C1117="","",'基本情報入力シート'!C1117)</f>
        <v/>
      </c>
      <c r="C1092" s="40"/>
      <c r="D1092" s="40"/>
      <c r="E1092" s="40"/>
      <c r="F1092" s="40"/>
      <c r="G1092" s="40"/>
      <c r="H1092" s="40"/>
      <c r="I1092" s="56"/>
      <c r="J1092" s="647" t="str">
        <f>IF('基本情報入力シート'!M1117="","",'基本情報入力シート'!M1117)</f>
        <v/>
      </c>
      <c r="K1092" s="647" t="str">
        <f>IF('基本情報入力シート'!R1117="","",'基本情報入力シート'!R1117)</f>
        <v/>
      </c>
      <c r="L1092" s="647" t="str">
        <f>IF('基本情報入力シート'!W1117="","",'基本情報入力シート'!W1117)</f>
        <v/>
      </c>
      <c r="M1092" s="647" t="str">
        <f>IF('基本情報入力シート'!X1117="","",'基本情報入力シート'!X1117)</f>
        <v/>
      </c>
      <c r="N1092" s="648" t="str">
        <f>IF('基本情報入力シート'!Y1117="","",'基本情報入力シート'!Y1117)</f>
        <v/>
      </c>
      <c r="O1092" s="649"/>
      <c r="P1092" s="650"/>
      <c r="Q1092" s="651"/>
      <c r="R1092" s="56"/>
      <c r="S1092" s="652" t="str">
        <f>IFERROR(ROUNDDOWN(Q1092*VLOOKUP(N1092,'【参考】数式用'!$AR$2:$AW$50,MATCH(P1092,'【参考】数式用'!$AT$4:$AW$4)+2,FALSE)*0.5, 0), "")</f>
        <v/>
      </c>
      <c r="T1092" s="653"/>
      <c r="U1092" s="654" t="str">
        <f>IFERROR(IF(AG1092&lt;&gt;"",Q1092*VLOOKUP(N1092,'【参考】数式用'!$AG$2:$AL$50,MATCH(P1092,'【参考】数式用'!$AI$4:$AL$4,0)+2,0), ""), "")</f>
        <v/>
      </c>
      <c r="V1092" s="655"/>
      <c r="W1092" s="656"/>
      <c r="X1092" s="41"/>
      <c r="Y1092" s="657"/>
      <c r="Z1092" s="658"/>
      <c r="AA1092" s="654" t="str">
        <f>IFERROR(IF(Y1092="ー", "", ROUNDDOWN(Z1092*VLOOKUP(N1092,'【参考】数式用'!$AR$2:$AW$50,MATCH(Y1092,'【参考】数式用'!$AT$4:$AW$4)+2,FALSE)*0.5, 0)), "")</f>
        <v/>
      </c>
      <c r="AB1092" s="659"/>
      <c r="AC1092" s="651" t="str">
        <f>IFERROR(IF(AG1092&lt;&gt;"",Z1092*VLOOKUP(N1092,'【参考】数式用'!$AG$2:$AL$50,MATCH(Y1092,'【参考】数式用'!$AI$4:$AL$4,0)+2,0), ""), "")</f>
        <v/>
      </c>
      <c r="AD1092" s="56"/>
      <c r="AE1092" s="660"/>
      <c r="AF1092" s="661"/>
      <c r="AG1092" s="618" t="str">
        <f>IFERROR(VLOOKUP(O1092, '【参考】数式用'!$AY$5:$AY$13, 1, FALSE), "")</f>
        <v/>
      </c>
      <c r="AH1092" s="619" t="str">
        <f>IFERROR(VLOOKUP(N1092, '【参考】数式用'!$BA$2:$BB$50, 2, FALSE), "")</f>
        <v/>
      </c>
      <c r="AI1092" s="620" t="str">
        <f t="shared" si="1"/>
        <v/>
      </c>
      <c r="AJ1092" s="621" t="str">
        <f t="shared" si="2"/>
        <v/>
      </c>
      <c r="AK1092" s="622"/>
      <c r="AL1092" s="622"/>
      <c r="AM1092" s="514"/>
      <c r="AN1092" s="514"/>
      <c r="AO1092" s="514"/>
      <c r="AP1092" s="514"/>
      <c r="AQ1092" s="514"/>
      <c r="AR1092" s="514"/>
      <c r="AS1092" s="514"/>
      <c r="AT1092" s="514"/>
      <c r="AU1092" s="2"/>
      <c r="AV1092" s="2"/>
      <c r="AW1092" s="2"/>
      <c r="AX1092" s="2"/>
      <c r="AY1092" s="2"/>
      <c r="AZ1092" s="2"/>
    </row>
    <row r="1093" ht="30.0" customHeight="1">
      <c r="A1093" s="645">
        <v>1080.0</v>
      </c>
      <c r="B1093" s="646" t="str">
        <f>IF('基本情報入力シート'!C1118="","",'基本情報入力シート'!C1118)</f>
        <v/>
      </c>
      <c r="C1093" s="40"/>
      <c r="D1093" s="40"/>
      <c r="E1093" s="40"/>
      <c r="F1093" s="40"/>
      <c r="G1093" s="40"/>
      <c r="H1093" s="40"/>
      <c r="I1093" s="56"/>
      <c r="J1093" s="647" t="str">
        <f>IF('基本情報入力シート'!M1118="","",'基本情報入力シート'!M1118)</f>
        <v/>
      </c>
      <c r="K1093" s="647" t="str">
        <f>IF('基本情報入力シート'!R1118="","",'基本情報入力シート'!R1118)</f>
        <v/>
      </c>
      <c r="L1093" s="647" t="str">
        <f>IF('基本情報入力シート'!W1118="","",'基本情報入力シート'!W1118)</f>
        <v/>
      </c>
      <c r="M1093" s="647" t="str">
        <f>IF('基本情報入力シート'!X1118="","",'基本情報入力シート'!X1118)</f>
        <v/>
      </c>
      <c r="N1093" s="648" t="str">
        <f>IF('基本情報入力シート'!Y1118="","",'基本情報入力シート'!Y1118)</f>
        <v/>
      </c>
      <c r="O1093" s="649"/>
      <c r="P1093" s="650"/>
      <c r="Q1093" s="651"/>
      <c r="R1093" s="56"/>
      <c r="S1093" s="652" t="str">
        <f>IFERROR(ROUNDDOWN(Q1093*VLOOKUP(N1093,'【参考】数式用'!$AR$2:$AW$50,MATCH(P1093,'【参考】数式用'!$AT$4:$AW$4)+2,FALSE)*0.5, 0), "")</f>
        <v/>
      </c>
      <c r="T1093" s="653"/>
      <c r="U1093" s="654" t="str">
        <f>IFERROR(IF(AG1093&lt;&gt;"",Q1093*VLOOKUP(N1093,'【参考】数式用'!$AG$2:$AL$50,MATCH(P1093,'【参考】数式用'!$AI$4:$AL$4,0)+2,0), ""), "")</f>
        <v/>
      </c>
      <c r="V1093" s="655"/>
      <c r="W1093" s="656"/>
      <c r="X1093" s="41"/>
      <c r="Y1093" s="657"/>
      <c r="Z1093" s="658"/>
      <c r="AA1093" s="654" t="str">
        <f>IFERROR(IF(Y1093="ー", "", ROUNDDOWN(Z1093*VLOOKUP(N1093,'【参考】数式用'!$AR$2:$AW$50,MATCH(Y1093,'【参考】数式用'!$AT$4:$AW$4)+2,FALSE)*0.5, 0)), "")</f>
        <v/>
      </c>
      <c r="AB1093" s="659"/>
      <c r="AC1093" s="651" t="str">
        <f>IFERROR(IF(AG1093&lt;&gt;"",Z1093*VLOOKUP(N1093,'【参考】数式用'!$AG$2:$AL$50,MATCH(Y1093,'【参考】数式用'!$AI$4:$AL$4,0)+2,0), ""), "")</f>
        <v/>
      </c>
      <c r="AD1093" s="56"/>
      <c r="AE1093" s="660"/>
      <c r="AF1093" s="661"/>
      <c r="AG1093" s="618" t="str">
        <f>IFERROR(VLOOKUP(O1093, '【参考】数式用'!$AY$5:$AY$13, 1, FALSE), "")</f>
        <v/>
      </c>
      <c r="AH1093" s="619" t="str">
        <f>IFERROR(VLOOKUP(N1093, '【参考】数式用'!$BA$2:$BB$50, 2, FALSE), "")</f>
        <v/>
      </c>
      <c r="AI1093" s="620" t="str">
        <f t="shared" si="1"/>
        <v/>
      </c>
      <c r="AJ1093" s="621" t="str">
        <f t="shared" si="2"/>
        <v/>
      </c>
      <c r="AK1093" s="622"/>
      <c r="AL1093" s="622"/>
      <c r="AM1093" s="514"/>
      <c r="AN1093" s="514"/>
      <c r="AO1093" s="514"/>
      <c r="AP1093" s="514"/>
      <c r="AQ1093" s="514"/>
      <c r="AR1093" s="514"/>
      <c r="AS1093" s="514"/>
      <c r="AT1093" s="514"/>
      <c r="AU1093" s="2"/>
      <c r="AV1093" s="2"/>
      <c r="AW1093" s="2"/>
      <c r="AX1093" s="2"/>
      <c r="AY1093" s="2"/>
      <c r="AZ1093" s="2"/>
    </row>
    <row r="1094" ht="30.0" customHeight="1">
      <c r="A1094" s="645">
        <v>1081.0</v>
      </c>
      <c r="B1094" s="646" t="str">
        <f>IF('基本情報入力シート'!C1119="","",'基本情報入力シート'!C1119)</f>
        <v/>
      </c>
      <c r="C1094" s="40"/>
      <c r="D1094" s="40"/>
      <c r="E1094" s="40"/>
      <c r="F1094" s="40"/>
      <c r="G1094" s="40"/>
      <c r="H1094" s="40"/>
      <c r="I1094" s="56"/>
      <c r="J1094" s="647" t="str">
        <f>IF('基本情報入力シート'!M1119="","",'基本情報入力シート'!M1119)</f>
        <v/>
      </c>
      <c r="K1094" s="647" t="str">
        <f>IF('基本情報入力シート'!R1119="","",'基本情報入力シート'!R1119)</f>
        <v/>
      </c>
      <c r="L1094" s="647" t="str">
        <f>IF('基本情報入力シート'!W1119="","",'基本情報入力シート'!W1119)</f>
        <v/>
      </c>
      <c r="M1094" s="647" t="str">
        <f>IF('基本情報入力シート'!X1119="","",'基本情報入力シート'!X1119)</f>
        <v/>
      </c>
      <c r="N1094" s="648" t="str">
        <f>IF('基本情報入力シート'!Y1119="","",'基本情報入力シート'!Y1119)</f>
        <v/>
      </c>
      <c r="O1094" s="649"/>
      <c r="P1094" s="650"/>
      <c r="Q1094" s="651"/>
      <c r="R1094" s="56"/>
      <c r="S1094" s="652" t="str">
        <f>IFERROR(ROUNDDOWN(Q1094*VLOOKUP(N1094,'【参考】数式用'!$AR$2:$AW$50,MATCH(P1094,'【参考】数式用'!$AT$4:$AW$4)+2,FALSE)*0.5, 0), "")</f>
        <v/>
      </c>
      <c r="T1094" s="653"/>
      <c r="U1094" s="654" t="str">
        <f>IFERROR(IF(AG1094&lt;&gt;"",Q1094*VLOOKUP(N1094,'【参考】数式用'!$AG$2:$AL$50,MATCH(P1094,'【参考】数式用'!$AI$4:$AL$4,0)+2,0), ""), "")</f>
        <v/>
      </c>
      <c r="V1094" s="655"/>
      <c r="W1094" s="656"/>
      <c r="X1094" s="41"/>
      <c r="Y1094" s="657"/>
      <c r="Z1094" s="658"/>
      <c r="AA1094" s="654" t="str">
        <f>IFERROR(IF(Y1094="ー", "", ROUNDDOWN(Z1094*VLOOKUP(N1094,'【参考】数式用'!$AR$2:$AW$50,MATCH(Y1094,'【参考】数式用'!$AT$4:$AW$4)+2,FALSE)*0.5, 0)), "")</f>
        <v/>
      </c>
      <c r="AB1094" s="659"/>
      <c r="AC1094" s="651" t="str">
        <f>IFERROR(IF(AG1094&lt;&gt;"",Z1094*VLOOKUP(N1094,'【参考】数式用'!$AG$2:$AL$50,MATCH(Y1094,'【参考】数式用'!$AI$4:$AL$4,0)+2,0), ""), "")</f>
        <v/>
      </c>
      <c r="AD1094" s="56"/>
      <c r="AE1094" s="660"/>
      <c r="AF1094" s="661"/>
      <c r="AG1094" s="618" t="str">
        <f>IFERROR(VLOOKUP(O1094, '【参考】数式用'!$AY$5:$AY$13, 1, FALSE), "")</f>
        <v/>
      </c>
      <c r="AH1094" s="619" t="str">
        <f>IFERROR(VLOOKUP(N1094, '【参考】数式用'!$BA$2:$BB$50, 2, FALSE), "")</f>
        <v/>
      </c>
      <c r="AI1094" s="620" t="str">
        <f t="shared" si="1"/>
        <v/>
      </c>
      <c r="AJ1094" s="621" t="str">
        <f t="shared" si="2"/>
        <v/>
      </c>
      <c r="AK1094" s="622"/>
      <c r="AL1094" s="622"/>
      <c r="AM1094" s="514"/>
      <c r="AN1094" s="514"/>
      <c r="AO1094" s="514"/>
      <c r="AP1094" s="514"/>
      <c r="AQ1094" s="514"/>
      <c r="AR1094" s="514"/>
      <c r="AS1094" s="514"/>
      <c r="AT1094" s="514"/>
      <c r="AU1094" s="2"/>
      <c r="AV1094" s="2"/>
      <c r="AW1094" s="2"/>
      <c r="AX1094" s="2"/>
      <c r="AY1094" s="2"/>
      <c r="AZ1094" s="2"/>
    </row>
    <row r="1095" ht="30.0" customHeight="1">
      <c r="A1095" s="645">
        <v>1082.0</v>
      </c>
      <c r="B1095" s="646" t="str">
        <f>IF('基本情報入力シート'!C1120="","",'基本情報入力シート'!C1120)</f>
        <v/>
      </c>
      <c r="C1095" s="40"/>
      <c r="D1095" s="40"/>
      <c r="E1095" s="40"/>
      <c r="F1095" s="40"/>
      <c r="G1095" s="40"/>
      <c r="H1095" s="40"/>
      <c r="I1095" s="56"/>
      <c r="J1095" s="647" t="str">
        <f>IF('基本情報入力シート'!M1120="","",'基本情報入力シート'!M1120)</f>
        <v/>
      </c>
      <c r="K1095" s="647" t="str">
        <f>IF('基本情報入力シート'!R1120="","",'基本情報入力シート'!R1120)</f>
        <v/>
      </c>
      <c r="L1095" s="647" t="str">
        <f>IF('基本情報入力シート'!W1120="","",'基本情報入力シート'!W1120)</f>
        <v/>
      </c>
      <c r="M1095" s="647" t="str">
        <f>IF('基本情報入力シート'!X1120="","",'基本情報入力シート'!X1120)</f>
        <v/>
      </c>
      <c r="N1095" s="648" t="str">
        <f>IF('基本情報入力シート'!Y1120="","",'基本情報入力シート'!Y1120)</f>
        <v/>
      </c>
      <c r="O1095" s="649"/>
      <c r="P1095" s="650"/>
      <c r="Q1095" s="651"/>
      <c r="R1095" s="56"/>
      <c r="S1095" s="652" t="str">
        <f>IFERROR(ROUNDDOWN(Q1095*VLOOKUP(N1095,'【参考】数式用'!$AR$2:$AW$50,MATCH(P1095,'【参考】数式用'!$AT$4:$AW$4)+2,FALSE)*0.5, 0), "")</f>
        <v/>
      </c>
      <c r="T1095" s="653"/>
      <c r="U1095" s="654" t="str">
        <f>IFERROR(IF(AG1095&lt;&gt;"",Q1095*VLOOKUP(N1095,'【参考】数式用'!$AG$2:$AL$50,MATCH(P1095,'【参考】数式用'!$AI$4:$AL$4,0)+2,0), ""), "")</f>
        <v/>
      </c>
      <c r="V1095" s="655"/>
      <c r="W1095" s="656"/>
      <c r="X1095" s="41"/>
      <c r="Y1095" s="657"/>
      <c r="Z1095" s="658"/>
      <c r="AA1095" s="654" t="str">
        <f>IFERROR(IF(Y1095="ー", "", ROUNDDOWN(Z1095*VLOOKUP(N1095,'【参考】数式用'!$AR$2:$AW$50,MATCH(Y1095,'【参考】数式用'!$AT$4:$AW$4)+2,FALSE)*0.5, 0)), "")</f>
        <v/>
      </c>
      <c r="AB1095" s="659"/>
      <c r="AC1095" s="651" t="str">
        <f>IFERROR(IF(AG1095&lt;&gt;"",Z1095*VLOOKUP(N1095,'【参考】数式用'!$AG$2:$AL$50,MATCH(Y1095,'【参考】数式用'!$AI$4:$AL$4,0)+2,0), ""), "")</f>
        <v/>
      </c>
      <c r="AD1095" s="56"/>
      <c r="AE1095" s="660"/>
      <c r="AF1095" s="661"/>
      <c r="AG1095" s="618" t="str">
        <f>IFERROR(VLOOKUP(O1095, '【参考】数式用'!$AY$5:$AY$13, 1, FALSE), "")</f>
        <v/>
      </c>
      <c r="AH1095" s="619" t="str">
        <f>IFERROR(VLOOKUP(N1095, '【参考】数式用'!$BA$2:$BB$50, 2, FALSE), "")</f>
        <v/>
      </c>
      <c r="AI1095" s="620" t="str">
        <f t="shared" si="1"/>
        <v/>
      </c>
      <c r="AJ1095" s="621" t="str">
        <f t="shared" si="2"/>
        <v/>
      </c>
      <c r="AK1095" s="622"/>
      <c r="AL1095" s="622"/>
      <c r="AM1095" s="514"/>
      <c r="AN1095" s="514"/>
      <c r="AO1095" s="514"/>
      <c r="AP1095" s="514"/>
      <c r="AQ1095" s="514"/>
      <c r="AR1095" s="514"/>
      <c r="AS1095" s="514"/>
      <c r="AT1095" s="514"/>
      <c r="AU1095" s="2"/>
      <c r="AV1095" s="2"/>
      <c r="AW1095" s="2"/>
      <c r="AX1095" s="2"/>
      <c r="AY1095" s="2"/>
      <c r="AZ1095" s="2"/>
    </row>
    <row r="1096" ht="30.0" customHeight="1">
      <c r="A1096" s="645">
        <v>1083.0</v>
      </c>
      <c r="B1096" s="646" t="str">
        <f>IF('基本情報入力シート'!C1121="","",'基本情報入力シート'!C1121)</f>
        <v/>
      </c>
      <c r="C1096" s="40"/>
      <c r="D1096" s="40"/>
      <c r="E1096" s="40"/>
      <c r="F1096" s="40"/>
      <c r="G1096" s="40"/>
      <c r="H1096" s="40"/>
      <c r="I1096" s="56"/>
      <c r="J1096" s="647" t="str">
        <f>IF('基本情報入力シート'!M1121="","",'基本情報入力シート'!M1121)</f>
        <v/>
      </c>
      <c r="K1096" s="647" t="str">
        <f>IF('基本情報入力シート'!R1121="","",'基本情報入力シート'!R1121)</f>
        <v/>
      </c>
      <c r="L1096" s="647" t="str">
        <f>IF('基本情報入力シート'!W1121="","",'基本情報入力シート'!W1121)</f>
        <v/>
      </c>
      <c r="M1096" s="647" t="str">
        <f>IF('基本情報入力シート'!X1121="","",'基本情報入力シート'!X1121)</f>
        <v/>
      </c>
      <c r="N1096" s="648" t="str">
        <f>IF('基本情報入力シート'!Y1121="","",'基本情報入力シート'!Y1121)</f>
        <v/>
      </c>
      <c r="O1096" s="649"/>
      <c r="P1096" s="650"/>
      <c r="Q1096" s="651"/>
      <c r="R1096" s="56"/>
      <c r="S1096" s="652" t="str">
        <f>IFERROR(ROUNDDOWN(Q1096*VLOOKUP(N1096,'【参考】数式用'!$AR$2:$AW$50,MATCH(P1096,'【参考】数式用'!$AT$4:$AW$4)+2,FALSE)*0.5, 0), "")</f>
        <v/>
      </c>
      <c r="T1096" s="653"/>
      <c r="U1096" s="654" t="str">
        <f>IFERROR(IF(AG1096&lt;&gt;"",Q1096*VLOOKUP(N1096,'【参考】数式用'!$AG$2:$AL$50,MATCH(P1096,'【参考】数式用'!$AI$4:$AL$4,0)+2,0), ""), "")</f>
        <v/>
      </c>
      <c r="V1096" s="655"/>
      <c r="W1096" s="656"/>
      <c r="X1096" s="41"/>
      <c r="Y1096" s="657"/>
      <c r="Z1096" s="658"/>
      <c r="AA1096" s="654" t="str">
        <f>IFERROR(IF(Y1096="ー", "", ROUNDDOWN(Z1096*VLOOKUP(N1096,'【参考】数式用'!$AR$2:$AW$50,MATCH(Y1096,'【参考】数式用'!$AT$4:$AW$4)+2,FALSE)*0.5, 0)), "")</f>
        <v/>
      </c>
      <c r="AB1096" s="659"/>
      <c r="AC1096" s="651" t="str">
        <f>IFERROR(IF(AG1096&lt;&gt;"",Z1096*VLOOKUP(N1096,'【参考】数式用'!$AG$2:$AL$50,MATCH(Y1096,'【参考】数式用'!$AI$4:$AL$4,0)+2,0), ""), "")</f>
        <v/>
      </c>
      <c r="AD1096" s="56"/>
      <c r="AE1096" s="660"/>
      <c r="AF1096" s="661"/>
      <c r="AG1096" s="618" t="str">
        <f>IFERROR(VLOOKUP(O1096, '【参考】数式用'!$AY$5:$AY$13, 1, FALSE), "")</f>
        <v/>
      </c>
      <c r="AH1096" s="619" t="str">
        <f>IFERROR(VLOOKUP(N1096, '【参考】数式用'!$BA$2:$BB$50, 2, FALSE), "")</f>
        <v/>
      </c>
      <c r="AI1096" s="620" t="str">
        <f t="shared" si="1"/>
        <v/>
      </c>
      <c r="AJ1096" s="621" t="str">
        <f t="shared" si="2"/>
        <v/>
      </c>
      <c r="AK1096" s="622"/>
      <c r="AL1096" s="622"/>
      <c r="AM1096" s="514"/>
      <c r="AN1096" s="514"/>
      <c r="AO1096" s="514"/>
      <c r="AP1096" s="514"/>
      <c r="AQ1096" s="514"/>
      <c r="AR1096" s="514"/>
      <c r="AS1096" s="514"/>
      <c r="AT1096" s="514"/>
      <c r="AU1096" s="2"/>
      <c r="AV1096" s="2"/>
      <c r="AW1096" s="2"/>
      <c r="AX1096" s="2"/>
      <c r="AY1096" s="2"/>
      <c r="AZ1096" s="2"/>
    </row>
    <row r="1097" ht="30.0" customHeight="1">
      <c r="A1097" s="645">
        <v>1084.0</v>
      </c>
      <c r="B1097" s="646" t="str">
        <f>IF('基本情報入力シート'!C1122="","",'基本情報入力シート'!C1122)</f>
        <v/>
      </c>
      <c r="C1097" s="40"/>
      <c r="D1097" s="40"/>
      <c r="E1097" s="40"/>
      <c r="F1097" s="40"/>
      <c r="G1097" s="40"/>
      <c r="H1097" s="40"/>
      <c r="I1097" s="56"/>
      <c r="J1097" s="647" t="str">
        <f>IF('基本情報入力シート'!M1122="","",'基本情報入力シート'!M1122)</f>
        <v/>
      </c>
      <c r="K1097" s="647" t="str">
        <f>IF('基本情報入力シート'!R1122="","",'基本情報入力シート'!R1122)</f>
        <v/>
      </c>
      <c r="L1097" s="647" t="str">
        <f>IF('基本情報入力シート'!W1122="","",'基本情報入力シート'!W1122)</f>
        <v/>
      </c>
      <c r="M1097" s="647" t="str">
        <f>IF('基本情報入力シート'!X1122="","",'基本情報入力シート'!X1122)</f>
        <v/>
      </c>
      <c r="N1097" s="648" t="str">
        <f>IF('基本情報入力シート'!Y1122="","",'基本情報入力シート'!Y1122)</f>
        <v/>
      </c>
      <c r="O1097" s="649"/>
      <c r="P1097" s="650"/>
      <c r="Q1097" s="651"/>
      <c r="R1097" s="56"/>
      <c r="S1097" s="652" t="str">
        <f>IFERROR(ROUNDDOWN(Q1097*VLOOKUP(N1097,'【参考】数式用'!$AR$2:$AW$50,MATCH(P1097,'【参考】数式用'!$AT$4:$AW$4)+2,FALSE)*0.5, 0), "")</f>
        <v/>
      </c>
      <c r="T1097" s="653"/>
      <c r="U1097" s="654" t="str">
        <f>IFERROR(IF(AG1097&lt;&gt;"",Q1097*VLOOKUP(N1097,'【参考】数式用'!$AG$2:$AL$50,MATCH(P1097,'【参考】数式用'!$AI$4:$AL$4,0)+2,0), ""), "")</f>
        <v/>
      </c>
      <c r="V1097" s="655"/>
      <c r="W1097" s="656"/>
      <c r="X1097" s="41"/>
      <c r="Y1097" s="657"/>
      <c r="Z1097" s="658"/>
      <c r="AA1097" s="654" t="str">
        <f>IFERROR(IF(Y1097="ー", "", ROUNDDOWN(Z1097*VLOOKUP(N1097,'【参考】数式用'!$AR$2:$AW$50,MATCH(Y1097,'【参考】数式用'!$AT$4:$AW$4)+2,FALSE)*0.5, 0)), "")</f>
        <v/>
      </c>
      <c r="AB1097" s="659"/>
      <c r="AC1097" s="651" t="str">
        <f>IFERROR(IF(AG1097&lt;&gt;"",Z1097*VLOOKUP(N1097,'【参考】数式用'!$AG$2:$AL$50,MATCH(Y1097,'【参考】数式用'!$AI$4:$AL$4,0)+2,0), ""), "")</f>
        <v/>
      </c>
      <c r="AD1097" s="56"/>
      <c r="AE1097" s="660"/>
      <c r="AF1097" s="661"/>
      <c r="AG1097" s="618" t="str">
        <f>IFERROR(VLOOKUP(O1097, '【参考】数式用'!$AY$5:$AY$13, 1, FALSE), "")</f>
        <v/>
      </c>
      <c r="AH1097" s="619" t="str">
        <f>IFERROR(VLOOKUP(N1097, '【参考】数式用'!$BA$2:$BB$50, 2, FALSE), "")</f>
        <v/>
      </c>
      <c r="AI1097" s="620" t="str">
        <f t="shared" si="1"/>
        <v/>
      </c>
      <c r="AJ1097" s="621" t="str">
        <f t="shared" si="2"/>
        <v/>
      </c>
      <c r="AK1097" s="622"/>
      <c r="AL1097" s="622"/>
      <c r="AM1097" s="514"/>
      <c r="AN1097" s="514"/>
      <c r="AO1097" s="514"/>
      <c r="AP1097" s="514"/>
      <c r="AQ1097" s="514"/>
      <c r="AR1097" s="514"/>
      <c r="AS1097" s="514"/>
      <c r="AT1097" s="514"/>
      <c r="AU1097" s="2"/>
      <c r="AV1097" s="2"/>
      <c r="AW1097" s="2"/>
      <c r="AX1097" s="2"/>
      <c r="AY1097" s="2"/>
      <c r="AZ1097" s="2"/>
    </row>
    <row r="1098" ht="30.0" customHeight="1">
      <c r="A1098" s="645">
        <v>1085.0</v>
      </c>
      <c r="B1098" s="646" t="str">
        <f>IF('基本情報入力シート'!C1123="","",'基本情報入力シート'!C1123)</f>
        <v/>
      </c>
      <c r="C1098" s="40"/>
      <c r="D1098" s="40"/>
      <c r="E1098" s="40"/>
      <c r="F1098" s="40"/>
      <c r="G1098" s="40"/>
      <c r="H1098" s="40"/>
      <c r="I1098" s="56"/>
      <c r="J1098" s="647" t="str">
        <f>IF('基本情報入力シート'!M1123="","",'基本情報入力シート'!M1123)</f>
        <v/>
      </c>
      <c r="K1098" s="647" t="str">
        <f>IF('基本情報入力シート'!R1123="","",'基本情報入力シート'!R1123)</f>
        <v/>
      </c>
      <c r="L1098" s="647" t="str">
        <f>IF('基本情報入力シート'!W1123="","",'基本情報入力シート'!W1123)</f>
        <v/>
      </c>
      <c r="M1098" s="647" t="str">
        <f>IF('基本情報入力シート'!X1123="","",'基本情報入力シート'!X1123)</f>
        <v/>
      </c>
      <c r="N1098" s="648" t="str">
        <f>IF('基本情報入力シート'!Y1123="","",'基本情報入力シート'!Y1123)</f>
        <v/>
      </c>
      <c r="O1098" s="649"/>
      <c r="P1098" s="650"/>
      <c r="Q1098" s="651"/>
      <c r="R1098" s="56"/>
      <c r="S1098" s="652" t="str">
        <f>IFERROR(ROUNDDOWN(Q1098*VLOOKUP(N1098,'【参考】数式用'!$AR$2:$AW$50,MATCH(P1098,'【参考】数式用'!$AT$4:$AW$4)+2,FALSE)*0.5, 0), "")</f>
        <v/>
      </c>
      <c r="T1098" s="653"/>
      <c r="U1098" s="654" t="str">
        <f>IFERROR(IF(AG1098&lt;&gt;"",Q1098*VLOOKUP(N1098,'【参考】数式用'!$AG$2:$AL$50,MATCH(P1098,'【参考】数式用'!$AI$4:$AL$4,0)+2,0), ""), "")</f>
        <v/>
      </c>
      <c r="V1098" s="655"/>
      <c r="W1098" s="656"/>
      <c r="X1098" s="41"/>
      <c r="Y1098" s="657"/>
      <c r="Z1098" s="658"/>
      <c r="AA1098" s="654" t="str">
        <f>IFERROR(IF(Y1098="ー", "", ROUNDDOWN(Z1098*VLOOKUP(N1098,'【参考】数式用'!$AR$2:$AW$50,MATCH(Y1098,'【参考】数式用'!$AT$4:$AW$4)+2,FALSE)*0.5, 0)), "")</f>
        <v/>
      </c>
      <c r="AB1098" s="659"/>
      <c r="AC1098" s="651" t="str">
        <f>IFERROR(IF(AG1098&lt;&gt;"",Z1098*VLOOKUP(N1098,'【参考】数式用'!$AG$2:$AL$50,MATCH(Y1098,'【参考】数式用'!$AI$4:$AL$4,0)+2,0), ""), "")</f>
        <v/>
      </c>
      <c r="AD1098" s="56"/>
      <c r="AE1098" s="660"/>
      <c r="AF1098" s="661"/>
      <c r="AG1098" s="618" t="str">
        <f>IFERROR(VLOOKUP(O1098, '【参考】数式用'!$AY$5:$AY$13, 1, FALSE), "")</f>
        <v/>
      </c>
      <c r="AH1098" s="619" t="str">
        <f>IFERROR(VLOOKUP(N1098, '【参考】数式用'!$BA$2:$BB$50, 2, FALSE), "")</f>
        <v/>
      </c>
      <c r="AI1098" s="620" t="str">
        <f t="shared" si="1"/>
        <v/>
      </c>
      <c r="AJ1098" s="621" t="str">
        <f t="shared" si="2"/>
        <v/>
      </c>
      <c r="AK1098" s="622"/>
      <c r="AL1098" s="622"/>
      <c r="AM1098" s="514"/>
      <c r="AN1098" s="514"/>
      <c r="AO1098" s="514"/>
      <c r="AP1098" s="514"/>
      <c r="AQ1098" s="514"/>
      <c r="AR1098" s="514"/>
      <c r="AS1098" s="514"/>
      <c r="AT1098" s="514"/>
      <c r="AU1098" s="2"/>
      <c r="AV1098" s="2"/>
      <c r="AW1098" s="2"/>
      <c r="AX1098" s="2"/>
      <c r="AY1098" s="2"/>
      <c r="AZ1098" s="2"/>
    </row>
    <row r="1099" ht="30.0" customHeight="1">
      <c r="A1099" s="645">
        <v>1086.0</v>
      </c>
      <c r="B1099" s="646" t="str">
        <f>IF('基本情報入力シート'!C1124="","",'基本情報入力シート'!C1124)</f>
        <v/>
      </c>
      <c r="C1099" s="40"/>
      <c r="D1099" s="40"/>
      <c r="E1099" s="40"/>
      <c r="F1099" s="40"/>
      <c r="G1099" s="40"/>
      <c r="H1099" s="40"/>
      <c r="I1099" s="56"/>
      <c r="J1099" s="647" t="str">
        <f>IF('基本情報入力シート'!M1124="","",'基本情報入力シート'!M1124)</f>
        <v/>
      </c>
      <c r="K1099" s="647" t="str">
        <f>IF('基本情報入力シート'!R1124="","",'基本情報入力シート'!R1124)</f>
        <v/>
      </c>
      <c r="L1099" s="647" t="str">
        <f>IF('基本情報入力シート'!W1124="","",'基本情報入力シート'!W1124)</f>
        <v/>
      </c>
      <c r="M1099" s="647" t="str">
        <f>IF('基本情報入力シート'!X1124="","",'基本情報入力シート'!X1124)</f>
        <v/>
      </c>
      <c r="N1099" s="648" t="str">
        <f>IF('基本情報入力シート'!Y1124="","",'基本情報入力シート'!Y1124)</f>
        <v/>
      </c>
      <c r="O1099" s="649"/>
      <c r="P1099" s="650"/>
      <c r="Q1099" s="651"/>
      <c r="R1099" s="56"/>
      <c r="S1099" s="652" t="str">
        <f>IFERROR(ROUNDDOWN(Q1099*VLOOKUP(N1099,'【参考】数式用'!$AR$2:$AW$50,MATCH(P1099,'【参考】数式用'!$AT$4:$AW$4)+2,FALSE)*0.5, 0), "")</f>
        <v/>
      </c>
      <c r="T1099" s="653"/>
      <c r="U1099" s="654" t="str">
        <f>IFERROR(IF(AG1099&lt;&gt;"",Q1099*VLOOKUP(N1099,'【参考】数式用'!$AG$2:$AL$50,MATCH(P1099,'【参考】数式用'!$AI$4:$AL$4,0)+2,0), ""), "")</f>
        <v/>
      </c>
      <c r="V1099" s="655"/>
      <c r="W1099" s="656"/>
      <c r="X1099" s="41"/>
      <c r="Y1099" s="657"/>
      <c r="Z1099" s="658"/>
      <c r="AA1099" s="654" t="str">
        <f>IFERROR(IF(Y1099="ー", "", ROUNDDOWN(Z1099*VLOOKUP(N1099,'【参考】数式用'!$AR$2:$AW$50,MATCH(Y1099,'【参考】数式用'!$AT$4:$AW$4)+2,FALSE)*0.5, 0)), "")</f>
        <v/>
      </c>
      <c r="AB1099" s="659"/>
      <c r="AC1099" s="651" t="str">
        <f>IFERROR(IF(AG1099&lt;&gt;"",Z1099*VLOOKUP(N1099,'【参考】数式用'!$AG$2:$AL$50,MATCH(Y1099,'【参考】数式用'!$AI$4:$AL$4,0)+2,0), ""), "")</f>
        <v/>
      </c>
      <c r="AD1099" s="56"/>
      <c r="AE1099" s="660"/>
      <c r="AF1099" s="661"/>
      <c r="AG1099" s="618" t="str">
        <f>IFERROR(VLOOKUP(O1099, '【参考】数式用'!$AY$5:$AY$13, 1, FALSE), "")</f>
        <v/>
      </c>
      <c r="AH1099" s="619" t="str">
        <f>IFERROR(VLOOKUP(N1099, '【参考】数式用'!$BA$2:$BB$50, 2, FALSE), "")</f>
        <v/>
      </c>
      <c r="AI1099" s="620" t="str">
        <f t="shared" si="1"/>
        <v/>
      </c>
      <c r="AJ1099" s="621" t="str">
        <f t="shared" si="2"/>
        <v/>
      </c>
      <c r="AK1099" s="622"/>
      <c r="AL1099" s="622"/>
      <c r="AM1099" s="514"/>
      <c r="AN1099" s="514"/>
      <c r="AO1099" s="514"/>
      <c r="AP1099" s="514"/>
      <c r="AQ1099" s="514"/>
      <c r="AR1099" s="514"/>
      <c r="AS1099" s="514"/>
      <c r="AT1099" s="514"/>
      <c r="AU1099" s="2"/>
      <c r="AV1099" s="2"/>
      <c r="AW1099" s="2"/>
      <c r="AX1099" s="2"/>
      <c r="AY1099" s="2"/>
      <c r="AZ1099" s="2"/>
    </row>
    <row r="1100" ht="30.0" customHeight="1">
      <c r="A1100" s="645">
        <v>1087.0</v>
      </c>
      <c r="B1100" s="646" t="str">
        <f>IF('基本情報入力シート'!C1125="","",'基本情報入力シート'!C1125)</f>
        <v/>
      </c>
      <c r="C1100" s="40"/>
      <c r="D1100" s="40"/>
      <c r="E1100" s="40"/>
      <c r="F1100" s="40"/>
      <c r="G1100" s="40"/>
      <c r="H1100" s="40"/>
      <c r="I1100" s="56"/>
      <c r="J1100" s="647" t="str">
        <f>IF('基本情報入力シート'!M1125="","",'基本情報入力シート'!M1125)</f>
        <v/>
      </c>
      <c r="K1100" s="647" t="str">
        <f>IF('基本情報入力シート'!R1125="","",'基本情報入力シート'!R1125)</f>
        <v/>
      </c>
      <c r="L1100" s="647" t="str">
        <f>IF('基本情報入力シート'!W1125="","",'基本情報入力シート'!W1125)</f>
        <v/>
      </c>
      <c r="M1100" s="647" t="str">
        <f>IF('基本情報入力シート'!X1125="","",'基本情報入力シート'!X1125)</f>
        <v/>
      </c>
      <c r="N1100" s="648" t="str">
        <f>IF('基本情報入力シート'!Y1125="","",'基本情報入力シート'!Y1125)</f>
        <v/>
      </c>
      <c r="O1100" s="649"/>
      <c r="P1100" s="650"/>
      <c r="Q1100" s="651"/>
      <c r="R1100" s="56"/>
      <c r="S1100" s="652" t="str">
        <f>IFERROR(ROUNDDOWN(Q1100*VLOOKUP(N1100,'【参考】数式用'!$AR$2:$AW$50,MATCH(P1100,'【参考】数式用'!$AT$4:$AW$4)+2,FALSE)*0.5, 0), "")</f>
        <v/>
      </c>
      <c r="T1100" s="653"/>
      <c r="U1100" s="654" t="str">
        <f>IFERROR(IF(AG1100&lt;&gt;"",Q1100*VLOOKUP(N1100,'【参考】数式用'!$AG$2:$AL$50,MATCH(P1100,'【参考】数式用'!$AI$4:$AL$4,0)+2,0), ""), "")</f>
        <v/>
      </c>
      <c r="V1100" s="655"/>
      <c r="W1100" s="656"/>
      <c r="X1100" s="41"/>
      <c r="Y1100" s="657"/>
      <c r="Z1100" s="658"/>
      <c r="AA1100" s="654" t="str">
        <f>IFERROR(IF(Y1100="ー", "", ROUNDDOWN(Z1100*VLOOKUP(N1100,'【参考】数式用'!$AR$2:$AW$50,MATCH(Y1100,'【参考】数式用'!$AT$4:$AW$4)+2,FALSE)*0.5, 0)), "")</f>
        <v/>
      </c>
      <c r="AB1100" s="659"/>
      <c r="AC1100" s="651" t="str">
        <f>IFERROR(IF(AG1100&lt;&gt;"",Z1100*VLOOKUP(N1100,'【参考】数式用'!$AG$2:$AL$50,MATCH(Y1100,'【参考】数式用'!$AI$4:$AL$4,0)+2,0), ""), "")</f>
        <v/>
      </c>
      <c r="AD1100" s="56"/>
      <c r="AE1100" s="660"/>
      <c r="AF1100" s="661"/>
      <c r="AG1100" s="618" t="str">
        <f>IFERROR(VLOOKUP(O1100, '【参考】数式用'!$AY$5:$AY$13, 1, FALSE), "")</f>
        <v/>
      </c>
      <c r="AH1100" s="619" t="str">
        <f>IFERROR(VLOOKUP(N1100, '【参考】数式用'!$BA$2:$BB$50, 2, FALSE), "")</f>
        <v/>
      </c>
      <c r="AI1100" s="620" t="str">
        <f t="shared" si="1"/>
        <v/>
      </c>
      <c r="AJ1100" s="621" t="str">
        <f t="shared" si="2"/>
        <v/>
      </c>
      <c r="AK1100" s="622"/>
      <c r="AL1100" s="622"/>
      <c r="AM1100" s="514"/>
      <c r="AN1100" s="514"/>
      <c r="AO1100" s="514"/>
      <c r="AP1100" s="514"/>
      <c r="AQ1100" s="514"/>
      <c r="AR1100" s="514"/>
      <c r="AS1100" s="514"/>
      <c r="AT1100" s="514"/>
      <c r="AU1100" s="2"/>
      <c r="AV1100" s="2"/>
      <c r="AW1100" s="2"/>
      <c r="AX1100" s="2"/>
      <c r="AY1100" s="2"/>
      <c r="AZ1100" s="2"/>
    </row>
    <row r="1101" ht="30.0" customHeight="1">
      <c r="A1101" s="645">
        <v>1088.0</v>
      </c>
      <c r="B1101" s="646" t="str">
        <f>IF('基本情報入力シート'!C1126="","",'基本情報入力シート'!C1126)</f>
        <v/>
      </c>
      <c r="C1101" s="40"/>
      <c r="D1101" s="40"/>
      <c r="E1101" s="40"/>
      <c r="F1101" s="40"/>
      <c r="G1101" s="40"/>
      <c r="H1101" s="40"/>
      <c r="I1101" s="56"/>
      <c r="J1101" s="647" t="str">
        <f>IF('基本情報入力シート'!M1126="","",'基本情報入力シート'!M1126)</f>
        <v/>
      </c>
      <c r="K1101" s="647" t="str">
        <f>IF('基本情報入力シート'!R1126="","",'基本情報入力シート'!R1126)</f>
        <v/>
      </c>
      <c r="L1101" s="647" t="str">
        <f>IF('基本情報入力シート'!W1126="","",'基本情報入力シート'!W1126)</f>
        <v/>
      </c>
      <c r="M1101" s="647" t="str">
        <f>IF('基本情報入力シート'!X1126="","",'基本情報入力シート'!X1126)</f>
        <v/>
      </c>
      <c r="N1101" s="648" t="str">
        <f>IF('基本情報入力シート'!Y1126="","",'基本情報入力シート'!Y1126)</f>
        <v/>
      </c>
      <c r="O1101" s="649"/>
      <c r="P1101" s="650"/>
      <c r="Q1101" s="651"/>
      <c r="R1101" s="56"/>
      <c r="S1101" s="652" t="str">
        <f>IFERROR(ROUNDDOWN(Q1101*VLOOKUP(N1101,'【参考】数式用'!$AR$2:$AW$50,MATCH(P1101,'【参考】数式用'!$AT$4:$AW$4)+2,FALSE)*0.5, 0), "")</f>
        <v/>
      </c>
      <c r="T1101" s="653"/>
      <c r="U1101" s="654" t="str">
        <f>IFERROR(IF(AG1101&lt;&gt;"",Q1101*VLOOKUP(N1101,'【参考】数式用'!$AG$2:$AL$50,MATCH(P1101,'【参考】数式用'!$AI$4:$AL$4,0)+2,0), ""), "")</f>
        <v/>
      </c>
      <c r="V1101" s="655"/>
      <c r="W1101" s="656"/>
      <c r="X1101" s="41"/>
      <c r="Y1101" s="657"/>
      <c r="Z1101" s="658"/>
      <c r="AA1101" s="654" t="str">
        <f>IFERROR(IF(Y1101="ー", "", ROUNDDOWN(Z1101*VLOOKUP(N1101,'【参考】数式用'!$AR$2:$AW$50,MATCH(Y1101,'【参考】数式用'!$AT$4:$AW$4)+2,FALSE)*0.5, 0)), "")</f>
        <v/>
      </c>
      <c r="AB1101" s="659"/>
      <c r="AC1101" s="651" t="str">
        <f>IFERROR(IF(AG1101&lt;&gt;"",Z1101*VLOOKUP(N1101,'【参考】数式用'!$AG$2:$AL$50,MATCH(Y1101,'【参考】数式用'!$AI$4:$AL$4,0)+2,0), ""), "")</f>
        <v/>
      </c>
      <c r="AD1101" s="56"/>
      <c r="AE1101" s="660"/>
      <c r="AF1101" s="661"/>
      <c r="AG1101" s="618" t="str">
        <f>IFERROR(VLOOKUP(O1101, '【参考】数式用'!$AY$5:$AY$13, 1, FALSE), "")</f>
        <v/>
      </c>
      <c r="AH1101" s="619" t="str">
        <f>IFERROR(VLOOKUP(N1101, '【参考】数式用'!$BA$2:$BB$50, 2, FALSE), "")</f>
        <v/>
      </c>
      <c r="AI1101" s="620" t="str">
        <f t="shared" si="1"/>
        <v/>
      </c>
      <c r="AJ1101" s="621" t="str">
        <f t="shared" si="2"/>
        <v/>
      </c>
      <c r="AK1101" s="622"/>
      <c r="AL1101" s="622"/>
      <c r="AM1101" s="514"/>
      <c r="AN1101" s="514"/>
      <c r="AO1101" s="514"/>
      <c r="AP1101" s="514"/>
      <c r="AQ1101" s="514"/>
      <c r="AR1101" s="514"/>
      <c r="AS1101" s="514"/>
      <c r="AT1101" s="514"/>
      <c r="AU1101" s="2"/>
      <c r="AV1101" s="2"/>
      <c r="AW1101" s="2"/>
      <c r="AX1101" s="2"/>
      <c r="AY1101" s="2"/>
      <c r="AZ1101" s="2"/>
    </row>
    <row r="1102" ht="30.0" customHeight="1">
      <c r="A1102" s="645">
        <v>1089.0</v>
      </c>
      <c r="B1102" s="646" t="str">
        <f>IF('基本情報入力シート'!C1127="","",'基本情報入力シート'!C1127)</f>
        <v/>
      </c>
      <c r="C1102" s="40"/>
      <c r="D1102" s="40"/>
      <c r="E1102" s="40"/>
      <c r="F1102" s="40"/>
      <c r="G1102" s="40"/>
      <c r="H1102" s="40"/>
      <c r="I1102" s="56"/>
      <c r="J1102" s="647" t="str">
        <f>IF('基本情報入力シート'!M1127="","",'基本情報入力シート'!M1127)</f>
        <v/>
      </c>
      <c r="K1102" s="647" t="str">
        <f>IF('基本情報入力シート'!R1127="","",'基本情報入力シート'!R1127)</f>
        <v/>
      </c>
      <c r="L1102" s="647" t="str">
        <f>IF('基本情報入力シート'!W1127="","",'基本情報入力シート'!W1127)</f>
        <v/>
      </c>
      <c r="M1102" s="647" t="str">
        <f>IF('基本情報入力シート'!X1127="","",'基本情報入力シート'!X1127)</f>
        <v/>
      </c>
      <c r="N1102" s="648" t="str">
        <f>IF('基本情報入力シート'!Y1127="","",'基本情報入力シート'!Y1127)</f>
        <v/>
      </c>
      <c r="O1102" s="649"/>
      <c r="P1102" s="650"/>
      <c r="Q1102" s="651"/>
      <c r="R1102" s="56"/>
      <c r="S1102" s="652" t="str">
        <f>IFERROR(ROUNDDOWN(Q1102*VLOOKUP(N1102,'【参考】数式用'!$AR$2:$AW$50,MATCH(P1102,'【参考】数式用'!$AT$4:$AW$4)+2,FALSE)*0.5, 0), "")</f>
        <v/>
      </c>
      <c r="T1102" s="653"/>
      <c r="U1102" s="654" t="str">
        <f>IFERROR(IF(AG1102&lt;&gt;"",Q1102*VLOOKUP(N1102,'【参考】数式用'!$AG$2:$AL$50,MATCH(P1102,'【参考】数式用'!$AI$4:$AL$4,0)+2,0), ""), "")</f>
        <v/>
      </c>
      <c r="V1102" s="655"/>
      <c r="W1102" s="656"/>
      <c r="X1102" s="41"/>
      <c r="Y1102" s="657"/>
      <c r="Z1102" s="658"/>
      <c r="AA1102" s="654" t="str">
        <f>IFERROR(IF(Y1102="ー", "", ROUNDDOWN(Z1102*VLOOKUP(N1102,'【参考】数式用'!$AR$2:$AW$50,MATCH(Y1102,'【参考】数式用'!$AT$4:$AW$4)+2,FALSE)*0.5, 0)), "")</f>
        <v/>
      </c>
      <c r="AB1102" s="659"/>
      <c r="AC1102" s="651" t="str">
        <f>IFERROR(IF(AG1102&lt;&gt;"",Z1102*VLOOKUP(N1102,'【参考】数式用'!$AG$2:$AL$50,MATCH(Y1102,'【参考】数式用'!$AI$4:$AL$4,0)+2,0), ""), "")</f>
        <v/>
      </c>
      <c r="AD1102" s="56"/>
      <c r="AE1102" s="660"/>
      <c r="AF1102" s="661"/>
      <c r="AG1102" s="618" t="str">
        <f>IFERROR(VLOOKUP(O1102, '【参考】数式用'!$AY$5:$AY$13, 1, FALSE), "")</f>
        <v/>
      </c>
      <c r="AH1102" s="619" t="str">
        <f>IFERROR(VLOOKUP(N1102, '【参考】数式用'!$BA$2:$BB$50, 2, FALSE), "")</f>
        <v/>
      </c>
      <c r="AI1102" s="620" t="str">
        <f t="shared" si="1"/>
        <v/>
      </c>
      <c r="AJ1102" s="621" t="str">
        <f t="shared" si="2"/>
        <v/>
      </c>
      <c r="AK1102" s="622"/>
      <c r="AL1102" s="622"/>
      <c r="AM1102" s="514"/>
      <c r="AN1102" s="514"/>
      <c r="AO1102" s="514"/>
      <c r="AP1102" s="514"/>
      <c r="AQ1102" s="514"/>
      <c r="AR1102" s="514"/>
      <c r="AS1102" s="514"/>
      <c r="AT1102" s="514"/>
      <c r="AU1102" s="2"/>
      <c r="AV1102" s="2"/>
      <c r="AW1102" s="2"/>
      <c r="AX1102" s="2"/>
      <c r="AY1102" s="2"/>
      <c r="AZ1102" s="2"/>
    </row>
    <row r="1103" ht="30.0" customHeight="1">
      <c r="A1103" s="645">
        <v>1090.0</v>
      </c>
      <c r="B1103" s="646" t="str">
        <f>IF('基本情報入力シート'!C1128="","",'基本情報入力シート'!C1128)</f>
        <v/>
      </c>
      <c r="C1103" s="40"/>
      <c r="D1103" s="40"/>
      <c r="E1103" s="40"/>
      <c r="F1103" s="40"/>
      <c r="G1103" s="40"/>
      <c r="H1103" s="40"/>
      <c r="I1103" s="56"/>
      <c r="J1103" s="647" t="str">
        <f>IF('基本情報入力シート'!M1128="","",'基本情報入力シート'!M1128)</f>
        <v/>
      </c>
      <c r="K1103" s="647" t="str">
        <f>IF('基本情報入力シート'!R1128="","",'基本情報入力シート'!R1128)</f>
        <v/>
      </c>
      <c r="L1103" s="647" t="str">
        <f>IF('基本情報入力シート'!W1128="","",'基本情報入力シート'!W1128)</f>
        <v/>
      </c>
      <c r="M1103" s="647" t="str">
        <f>IF('基本情報入力シート'!X1128="","",'基本情報入力シート'!X1128)</f>
        <v/>
      </c>
      <c r="N1103" s="648" t="str">
        <f>IF('基本情報入力シート'!Y1128="","",'基本情報入力シート'!Y1128)</f>
        <v/>
      </c>
      <c r="O1103" s="649"/>
      <c r="P1103" s="650"/>
      <c r="Q1103" s="651"/>
      <c r="R1103" s="56"/>
      <c r="S1103" s="652" t="str">
        <f>IFERROR(ROUNDDOWN(Q1103*VLOOKUP(N1103,'【参考】数式用'!$AR$2:$AW$50,MATCH(P1103,'【参考】数式用'!$AT$4:$AW$4)+2,FALSE)*0.5, 0), "")</f>
        <v/>
      </c>
      <c r="T1103" s="653"/>
      <c r="U1103" s="654" t="str">
        <f>IFERROR(IF(AG1103&lt;&gt;"",Q1103*VLOOKUP(N1103,'【参考】数式用'!$AG$2:$AL$50,MATCH(P1103,'【参考】数式用'!$AI$4:$AL$4,0)+2,0), ""), "")</f>
        <v/>
      </c>
      <c r="V1103" s="655"/>
      <c r="W1103" s="656"/>
      <c r="X1103" s="41"/>
      <c r="Y1103" s="657"/>
      <c r="Z1103" s="658"/>
      <c r="AA1103" s="654" t="str">
        <f>IFERROR(IF(Y1103="ー", "", ROUNDDOWN(Z1103*VLOOKUP(N1103,'【参考】数式用'!$AR$2:$AW$50,MATCH(Y1103,'【参考】数式用'!$AT$4:$AW$4)+2,FALSE)*0.5, 0)), "")</f>
        <v/>
      </c>
      <c r="AB1103" s="659"/>
      <c r="AC1103" s="651" t="str">
        <f>IFERROR(IF(AG1103&lt;&gt;"",Z1103*VLOOKUP(N1103,'【参考】数式用'!$AG$2:$AL$50,MATCH(Y1103,'【参考】数式用'!$AI$4:$AL$4,0)+2,0), ""), "")</f>
        <v/>
      </c>
      <c r="AD1103" s="56"/>
      <c r="AE1103" s="660"/>
      <c r="AF1103" s="661"/>
      <c r="AG1103" s="618" t="str">
        <f>IFERROR(VLOOKUP(O1103, '【参考】数式用'!$AY$5:$AY$13, 1, FALSE), "")</f>
        <v/>
      </c>
      <c r="AH1103" s="619" t="str">
        <f>IFERROR(VLOOKUP(N1103, '【参考】数式用'!$BA$2:$BB$50, 2, FALSE), "")</f>
        <v/>
      </c>
      <c r="AI1103" s="620" t="str">
        <f t="shared" si="1"/>
        <v/>
      </c>
      <c r="AJ1103" s="621" t="str">
        <f t="shared" si="2"/>
        <v/>
      </c>
      <c r="AK1103" s="622"/>
      <c r="AL1103" s="622"/>
      <c r="AM1103" s="514"/>
      <c r="AN1103" s="514"/>
      <c r="AO1103" s="514"/>
      <c r="AP1103" s="514"/>
      <c r="AQ1103" s="514"/>
      <c r="AR1103" s="514"/>
      <c r="AS1103" s="514"/>
      <c r="AT1103" s="514"/>
      <c r="AU1103" s="2"/>
      <c r="AV1103" s="2"/>
      <c r="AW1103" s="2"/>
      <c r="AX1103" s="2"/>
      <c r="AY1103" s="2"/>
      <c r="AZ1103" s="2"/>
    </row>
    <row r="1104" ht="30.0" customHeight="1">
      <c r="A1104" s="645">
        <v>1091.0</v>
      </c>
      <c r="B1104" s="646" t="str">
        <f>IF('基本情報入力シート'!C1129="","",'基本情報入力シート'!C1129)</f>
        <v/>
      </c>
      <c r="C1104" s="40"/>
      <c r="D1104" s="40"/>
      <c r="E1104" s="40"/>
      <c r="F1104" s="40"/>
      <c r="G1104" s="40"/>
      <c r="H1104" s="40"/>
      <c r="I1104" s="56"/>
      <c r="J1104" s="647" t="str">
        <f>IF('基本情報入力シート'!M1129="","",'基本情報入力シート'!M1129)</f>
        <v/>
      </c>
      <c r="K1104" s="647" t="str">
        <f>IF('基本情報入力シート'!R1129="","",'基本情報入力シート'!R1129)</f>
        <v/>
      </c>
      <c r="L1104" s="647" t="str">
        <f>IF('基本情報入力シート'!W1129="","",'基本情報入力シート'!W1129)</f>
        <v/>
      </c>
      <c r="M1104" s="647" t="str">
        <f>IF('基本情報入力シート'!X1129="","",'基本情報入力シート'!X1129)</f>
        <v/>
      </c>
      <c r="N1104" s="648" t="str">
        <f>IF('基本情報入力シート'!Y1129="","",'基本情報入力シート'!Y1129)</f>
        <v/>
      </c>
      <c r="O1104" s="649"/>
      <c r="P1104" s="650"/>
      <c r="Q1104" s="651"/>
      <c r="R1104" s="56"/>
      <c r="S1104" s="652" t="str">
        <f>IFERROR(ROUNDDOWN(Q1104*VLOOKUP(N1104,'【参考】数式用'!$AR$2:$AW$50,MATCH(P1104,'【参考】数式用'!$AT$4:$AW$4)+2,FALSE)*0.5, 0), "")</f>
        <v/>
      </c>
      <c r="T1104" s="653"/>
      <c r="U1104" s="654" t="str">
        <f>IFERROR(IF(AG1104&lt;&gt;"",Q1104*VLOOKUP(N1104,'【参考】数式用'!$AG$2:$AL$50,MATCH(P1104,'【参考】数式用'!$AI$4:$AL$4,0)+2,0), ""), "")</f>
        <v/>
      </c>
      <c r="V1104" s="655"/>
      <c r="W1104" s="656"/>
      <c r="X1104" s="41"/>
      <c r="Y1104" s="657"/>
      <c r="Z1104" s="658"/>
      <c r="AA1104" s="654" t="str">
        <f>IFERROR(IF(Y1104="ー", "", ROUNDDOWN(Z1104*VLOOKUP(N1104,'【参考】数式用'!$AR$2:$AW$50,MATCH(Y1104,'【参考】数式用'!$AT$4:$AW$4)+2,FALSE)*0.5, 0)), "")</f>
        <v/>
      </c>
      <c r="AB1104" s="659"/>
      <c r="AC1104" s="651" t="str">
        <f>IFERROR(IF(AG1104&lt;&gt;"",Z1104*VLOOKUP(N1104,'【参考】数式用'!$AG$2:$AL$50,MATCH(Y1104,'【参考】数式用'!$AI$4:$AL$4,0)+2,0), ""), "")</f>
        <v/>
      </c>
      <c r="AD1104" s="56"/>
      <c r="AE1104" s="660"/>
      <c r="AF1104" s="661"/>
      <c r="AG1104" s="618" t="str">
        <f>IFERROR(VLOOKUP(O1104, '【参考】数式用'!$AY$5:$AY$13, 1, FALSE), "")</f>
        <v/>
      </c>
      <c r="AH1104" s="619" t="str">
        <f>IFERROR(VLOOKUP(N1104, '【参考】数式用'!$BA$2:$BB$50, 2, FALSE), "")</f>
        <v/>
      </c>
      <c r="AI1104" s="620" t="str">
        <f t="shared" si="1"/>
        <v/>
      </c>
      <c r="AJ1104" s="621" t="str">
        <f t="shared" si="2"/>
        <v/>
      </c>
      <c r="AK1104" s="622"/>
      <c r="AL1104" s="622"/>
      <c r="AM1104" s="514"/>
      <c r="AN1104" s="514"/>
      <c r="AO1104" s="514"/>
      <c r="AP1104" s="514"/>
      <c r="AQ1104" s="514"/>
      <c r="AR1104" s="514"/>
      <c r="AS1104" s="514"/>
      <c r="AT1104" s="514"/>
      <c r="AU1104" s="2"/>
      <c r="AV1104" s="2"/>
      <c r="AW1104" s="2"/>
      <c r="AX1104" s="2"/>
      <c r="AY1104" s="2"/>
      <c r="AZ1104" s="2"/>
    </row>
    <row r="1105" ht="30.0" customHeight="1">
      <c r="A1105" s="645">
        <v>1092.0</v>
      </c>
      <c r="B1105" s="646" t="str">
        <f>IF('基本情報入力シート'!C1130="","",'基本情報入力シート'!C1130)</f>
        <v/>
      </c>
      <c r="C1105" s="40"/>
      <c r="D1105" s="40"/>
      <c r="E1105" s="40"/>
      <c r="F1105" s="40"/>
      <c r="G1105" s="40"/>
      <c r="H1105" s="40"/>
      <c r="I1105" s="56"/>
      <c r="J1105" s="647" t="str">
        <f>IF('基本情報入力シート'!M1130="","",'基本情報入力シート'!M1130)</f>
        <v/>
      </c>
      <c r="K1105" s="647" t="str">
        <f>IF('基本情報入力シート'!R1130="","",'基本情報入力シート'!R1130)</f>
        <v/>
      </c>
      <c r="L1105" s="647" t="str">
        <f>IF('基本情報入力シート'!W1130="","",'基本情報入力シート'!W1130)</f>
        <v/>
      </c>
      <c r="M1105" s="647" t="str">
        <f>IF('基本情報入力シート'!X1130="","",'基本情報入力シート'!X1130)</f>
        <v/>
      </c>
      <c r="N1105" s="648" t="str">
        <f>IF('基本情報入力シート'!Y1130="","",'基本情報入力シート'!Y1130)</f>
        <v/>
      </c>
      <c r="O1105" s="649"/>
      <c r="P1105" s="650"/>
      <c r="Q1105" s="651"/>
      <c r="R1105" s="56"/>
      <c r="S1105" s="652" t="str">
        <f>IFERROR(ROUNDDOWN(Q1105*VLOOKUP(N1105,'【参考】数式用'!$AR$2:$AW$50,MATCH(P1105,'【参考】数式用'!$AT$4:$AW$4)+2,FALSE)*0.5, 0), "")</f>
        <v/>
      </c>
      <c r="T1105" s="653"/>
      <c r="U1105" s="654" t="str">
        <f>IFERROR(IF(AG1105&lt;&gt;"",Q1105*VLOOKUP(N1105,'【参考】数式用'!$AG$2:$AL$50,MATCH(P1105,'【参考】数式用'!$AI$4:$AL$4,0)+2,0), ""), "")</f>
        <v/>
      </c>
      <c r="V1105" s="655"/>
      <c r="W1105" s="656"/>
      <c r="X1105" s="41"/>
      <c r="Y1105" s="657"/>
      <c r="Z1105" s="658"/>
      <c r="AA1105" s="654" t="str">
        <f>IFERROR(IF(Y1105="ー", "", ROUNDDOWN(Z1105*VLOOKUP(N1105,'【参考】数式用'!$AR$2:$AW$50,MATCH(Y1105,'【参考】数式用'!$AT$4:$AW$4)+2,FALSE)*0.5, 0)), "")</f>
        <v/>
      </c>
      <c r="AB1105" s="659"/>
      <c r="AC1105" s="651" t="str">
        <f>IFERROR(IF(AG1105&lt;&gt;"",Z1105*VLOOKUP(N1105,'【参考】数式用'!$AG$2:$AL$50,MATCH(Y1105,'【参考】数式用'!$AI$4:$AL$4,0)+2,0), ""), "")</f>
        <v/>
      </c>
      <c r="AD1105" s="56"/>
      <c r="AE1105" s="660"/>
      <c r="AF1105" s="661"/>
      <c r="AG1105" s="618" t="str">
        <f>IFERROR(VLOOKUP(O1105, '【参考】数式用'!$AY$5:$AY$13, 1, FALSE), "")</f>
        <v/>
      </c>
      <c r="AH1105" s="619" t="str">
        <f>IFERROR(VLOOKUP(N1105, '【参考】数式用'!$BA$2:$BB$50, 2, FALSE), "")</f>
        <v/>
      </c>
      <c r="AI1105" s="620" t="str">
        <f t="shared" si="1"/>
        <v/>
      </c>
      <c r="AJ1105" s="621" t="str">
        <f t="shared" si="2"/>
        <v/>
      </c>
      <c r="AK1105" s="622"/>
      <c r="AL1105" s="622"/>
      <c r="AM1105" s="514"/>
      <c r="AN1105" s="514"/>
      <c r="AO1105" s="514"/>
      <c r="AP1105" s="514"/>
      <c r="AQ1105" s="514"/>
      <c r="AR1105" s="514"/>
      <c r="AS1105" s="514"/>
      <c r="AT1105" s="514"/>
      <c r="AU1105" s="2"/>
      <c r="AV1105" s="2"/>
      <c r="AW1105" s="2"/>
      <c r="AX1105" s="2"/>
      <c r="AY1105" s="2"/>
      <c r="AZ1105" s="2"/>
    </row>
    <row r="1106" ht="30.0" customHeight="1">
      <c r="A1106" s="645">
        <v>1093.0</v>
      </c>
      <c r="B1106" s="646" t="str">
        <f>IF('基本情報入力シート'!C1131="","",'基本情報入力シート'!C1131)</f>
        <v/>
      </c>
      <c r="C1106" s="40"/>
      <c r="D1106" s="40"/>
      <c r="E1106" s="40"/>
      <c r="F1106" s="40"/>
      <c r="G1106" s="40"/>
      <c r="H1106" s="40"/>
      <c r="I1106" s="56"/>
      <c r="J1106" s="647" t="str">
        <f>IF('基本情報入力シート'!M1131="","",'基本情報入力シート'!M1131)</f>
        <v/>
      </c>
      <c r="K1106" s="647" t="str">
        <f>IF('基本情報入力シート'!R1131="","",'基本情報入力シート'!R1131)</f>
        <v/>
      </c>
      <c r="L1106" s="647" t="str">
        <f>IF('基本情報入力シート'!W1131="","",'基本情報入力シート'!W1131)</f>
        <v/>
      </c>
      <c r="M1106" s="647" t="str">
        <f>IF('基本情報入力シート'!X1131="","",'基本情報入力シート'!X1131)</f>
        <v/>
      </c>
      <c r="N1106" s="648" t="str">
        <f>IF('基本情報入力シート'!Y1131="","",'基本情報入力シート'!Y1131)</f>
        <v/>
      </c>
      <c r="O1106" s="649"/>
      <c r="P1106" s="650"/>
      <c r="Q1106" s="651"/>
      <c r="R1106" s="56"/>
      <c r="S1106" s="652" t="str">
        <f>IFERROR(ROUNDDOWN(Q1106*VLOOKUP(N1106,'【参考】数式用'!$AR$2:$AW$50,MATCH(P1106,'【参考】数式用'!$AT$4:$AW$4)+2,FALSE)*0.5, 0), "")</f>
        <v/>
      </c>
      <c r="T1106" s="653"/>
      <c r="U1106" s="654" t="str">
        <f>IFERROR(IF(AG1106&lt;&gt;"",Q1106*VLOOKUP(N1106,'【参考】数式用'!$AG$2:$AL$50,MATCH(P1106,'【参考】数式用'!$AI$4:$AL$4,0)+2,0), ""), "")</f>
        <v/>
      </c>
      <c r="V1106" s="655"/>
      <c r="W1106" s="656"/>
      <c r="X1106" s="41"/>
      <c r="Y1106" s="657"/>
      <c r="Z1106" s="658"/>
      <c r="AA1106" s="654" t="str">
        <f>IFERROR(IF(Y1106="ー", "", ROUNDDOWN(Z1106*VLOOKUP(N1106,'【参考】数式用'!$AR$2:$AW$50,MATCH(Y1106,'【参考】数式用'!$AT$4:$AW$4)+2,FALSE)*0.5, 0)), "")</f>
        <v/>
      </c>
      <c r="AB1106" s="659"/>
      <c r="AC1106" s="651" t="str">
        <f>IFERROR(IF(AG1106&lt;&gt;"",Z1106*VLOOKUP(N1106,'【参考】数式用'!$AG$2:$AL$50,MATCH(Y1106,'【参考】数式用'!$AI$4:$AL$4,0)+2,0), ""), "")</f>
        <v/>
      </c>
      <c r="AD1106" s="56"/>
      <c r="AE1106" s="660"/>
      <c r="AF1106" s="661"/>
      <c r="AG1106" s="618" t="str">
        <f>IFERROR(VLOOKUP(O1106, '【参考】数式用'!$AY$5:$AY$13, 1, FALSE), "")</f>
        <v/>
      </c>
      <c r="AH1106" s="619" t="str">
        <f>IFERROR(VLOOKUP(N1106, '【参考】数式用'!$BA$2:$BB$50, 2, FALSE), "")</f>
        <v/>
      </c>
      <c r="AI1106" s="620" t="str">
        <f t="shared" si="1"/>
        <v/>
      </c>
      <c r="AJ1106" s="621" t="str">
        <f t="shared" si="2"/>
        <v/>
      </c>
      <c r="AK1106" s="622"/>
      <c r="AL1106" s="622"/>
      <c r="AM1106" s="514"/>
      <c r="AN1106" s="514"/>
      <c r="AO1106" s="514"/>
      <c r="AP1106" s="514"/>
      <c r="AQ1106" s="514"/>
      <c r="AR1106" s="514"/>
      <c r="AS1106" s="514"/>
      <c r="AT1106" s="514"/>
      <c r="AU1106" s="2"/>
      <c r="AV1106" s="2"/>
      <c r="AW1106" s="2"/>
      <c r="AX1106" s="2"/>
      <c r="AY1106" s="2"/>
      <c r="AZ1106" s="2"/>
    </row>
    <row r="1107" ht="30.0" customHeight="1">
      <c r="A1107" s="645">
        <v>1094.0</v>
      </c>
      <c r="B1107" s="646" t="str">
        <f>IF('基本情報入力シート'!C1132="","",'基本情報入力シート'!C1132)</f>
        <v/>
      </c>
      <c r="C1107" s="40"/>
      <c r="D1107" s="40"/>
      <c r="E1107" s="40"/>
      <c r="F1107" s="40"/>
      <c r="G1107" s="40"/>
      <c r="H1107" s="40"/>
      <c r="I1107" s="56"/>
      <c r="J1107" s="647" t="str">
        <f>IF('基本情報入力シート'!M1132="","",'基本情報入力シート'!M1132)</f>
        <v/>
      </c>
      <c r="K1107" s="647" t="str">
        <f>IF('基本情報入力シート'!R1132="","",'基本情報入力シート'!R1132)</f>
        <v/>
      </c>
      <c r="L1107" s="647" t="str">
        <f>IF('基本情報入力シート'!W1132="","",'基本情報入力シート'!W1132)</f>
        <v/>
      </c>
      <c r="M1107" s="647" t="str">
        <f>IF('基本情報入力シート'!X1132="","",'基本情報入力シート'!X1132)</f>
        <v/>
      </c>
      <c r="N1107" s="648" t="str">
        <f>IF('基本情報入力シート'!Y1132="","",'基本情報入力シート'!Y1132)</f>
        <v/>
      </c>
      <c r="O1107" s="649"/>
      <c r="P1107" s="650"/>
      <c r="Q1107" s="651"/>
      <c r="R1107" s="56"/>
      <c r="S1107" s="652" t="str">
        <f>IFERROR(ROUNDDOWN(Q1107*VLOOKUP(N1107,'【参考】数式用'!$AR$2:$AW$50,MATCH(P1107,'【参考】数式用'!$AT$4:$AW$4)+2,FALSE)*0.5, 0), "")</f>
        <v/>
      </c>
      <c r="T1107" s="653"/>
      <c r="U1107" s="654" t="str">
        <f>IFERROR(IF(AG1107&lt;&gt;"",Q1107*VLOOKUP(N1107,'【参考】数式用'!$AG$2:$AL$50,MATCH(P1107,'【参考】数式用'!$AI$4:$AL$4,0)+2,0), ""), "")</f>
        <v/>
      </c>
      <c r="V1107" s="655"/>
      <c r="W1107" s="656"/>
      <c r="X1107" s="41"/>
      <c r="Y1107" s="657"/>
      <c r="Z1107" s="658"/>
      <c r="AA1107" s="654" t="str">
        <f>IFERROR(IF(Y1107="ー", "", ROUNDDOWN(Z1107*VLOOKUP(N1107,'【参考】数式用'!$AR$2:$AW$50,MATCH(Y1107,'【参考】数式用'!$AT$4:$AW$4)+2,FALSE)*0.5, 0)), "")</f>
        <v/>
      </c>
      <c r="AB1107" s="659"/>
      <c r="AC1107" s="651" t="str">
        <f>IFERROR(IF(AG1107&lt;&gt;"",Z1107*VLOOKUP(N1107,'【参考】数式用'!$AG$2:$AL$50,MATCH(Y1107,'【参考】数式用'!$AI$4:$AL$4,0)+2,0), ""), "")</f>
        <v/>
      </c>
      <c r="AD1107" s="56"/>
      <c r="AE1107" s="660"/>
      <c r="AF1107" s="661"/>
      <c r="AG1107" s="618" t="str">
        <f>IFERROR(VLOOKUP(O1107, '【参考】数式用'!$AY$5:$AY$13, 1, FALSE), "")</f>
        <v/>
      </c>
      <c r="AH1107" s="619" t="str">
        <f>IFERROR(VLOOKUP(N1107, '【参考】数式用'!$BA$2:$BB$50, 2, FALSE), "")</f>
        <v/>
      </c>
      <c r="AI1107" s="620" t="str">
        <f t="shared" si="1"/>
        <v/>
      </c>
      <c r="AJ1107" s="621" t="str">
        <f t="shared" si="2"/>
        <v/>
      </c>
      <c r="AK1107" s="622"/>
      <c r="AL1107" s="622"/>
      <c r="AM1107" s="514"/>
      <c r="AN1107" s="514"/>
      <c r="AO1107" s="514"/>
      <c r="AP1107" s="514"/>
      <c r="AQ1107" s="514"/>
      <c r="AR1107" s="514"/>
      <c r="AS1107" s="514"/>
      <c r="AT1107" s="514"/>
      <c r="AU1107" s="2"/>
      <c r="AV1107" s="2"/>
      <c r="AW1107" s="2"/>
      <c r="AX1107" s="2"/>
      <c r="AY1107" s="2"/>
      <c r="AZ1107" s="2"/>
    </row>
    <row r="1108" ht="30.0" customHeight="1">
      <c r="A1108" s="645">
        <v>1095.0</v>
      </c>
      <c r="B1108" s="646" t="str">
        <f>IF('基本情報入力シート'!C1133="","",'基本情報入力シート'!C1133)</f>
        <v/>
      </c>
      <c r="C1108" s="40"/>
      <c r="D1108" s="40"/>
      <c r="E1108" s="40"/>
      <c r="F1108" s="40"/>
      <c r="G1108" s="40"/>
      <c r="H1108" s="40"/>
      <c r="I1108" s="56"/>
      <c r="J1108" s="647" t="str">
        <f>IF('基本情報入力シート'!M1133="","",'基本情報入力シート'!M1133)</f>
        <v/>
      </c>
      <c r="K1108" s="647" t="str">
        <f>IF('基本情報入力シート'!R1133="","",'基本情報入力シート'!R1133)</f>
        <v/>
      </c>
      <c r="L1108" s="647" t="str">
        <f>IF('基本情報入力シート'!W1133="","",'基本情報入力シート'!W1133)</f>
        <v/>
      </c>
      <c r="M1108" s="647" t="str">
        <f>IF('基本情報入力シート'!X1133="","",'基本情報入力シート'!X1133)</f>
        <v/>
      </c>
      <c r="N1108" s="648" t="str">
        <f>IF('基本情報入力シート'!Y1133="","",'基本情報入力シート'!Y1133)</f>
        <v/>
      </c>
      <c r="O1108" s="649"/>
      <c r="P1108" s="650"/>
      <c r="Q1108" s="651"/>
      <c r="R1108" s="56"/>
      <c r="S1108" s="652" t="str">
        <f>IFERROR(ROUNDDOWN(Q1108*VLOOKUP(N1108,'【参考】数式用'!$AR$2:$AW$50,MATCH(P1108,'【参考】数式用'!$AT$4:$AW$4)+2,FALSE)*0.5, 0), "")</f>
        <v/>
      </c>
      <c r="T1108" s="653"/>
      <c r="U1108" s="654" t="str">
        <f>IFERROR(IF(AG1108&lt;&gt;"",Q1108*VLOOKUP(N1108,'【参考】数式用'!$AG$2:$AL$50,MATCH(P1108,'【参考】数式用'!$AI$4:$AL$4,0)+2,0), ""), "")</f>
        <v/>
      </c>
      <c r="V1108" s="655"/>
      <c r="W1108" s="656"/>
      <c r="X1108" s="41"/>
      <c r="Y1108" s="657"/>
      <c r="Z1108" s="658"/>
      <c r="AA1108" s="654" t="str">
        <f>IFERROR(IF(Y1108="ー", "", ROUNDDOWN(Z1108*VLOOKUP(N1108,'【参考】数式用'!$AR$2:$AW$50,MATCH(Y1108,'【参考】数式用'!$AT$4:$AW$4)+2,FALSE)*0.5, 0)), "")</f>
        <v/>
      </c>
      <c r="AB1108" s="659"/>
      <c r="AC1108" s="651" t="str">
        <f>IFERROR(IF(AG1108&lt;&gt;"",Z1108*VLOOKUP(N1108,'【参考】数式用'!$AG$2:$AL$50,MATCH(Y1108,'【参考】数式用'!$AI$4:$AL$4,0)+2,0), ""), "")</f>
        <v/>
      </c>
      <c r="AD1108" s="56"/>
      <c r="AE1108" s="660"/>
      <c r="AF1108" s="661"/>
      <c r="AG1108" s="618" t="str">
        <f>IFERROR(VLOOKUP(O1108, '【参考】数式用'!$AY$5:$AY$13, 1, FALSE), "")</f>
        <v/>
      </c>
      <c r="AH1108" s="619" t="str">
        <f>IFERROR(VLOOKUP(N1108, '【参考】数式用'!$BA$2:$BB$50, 2, FALSE), "")</f>
        <v/>
      </c>
      <c r="AI1108" s="620" t="str">
        <f t="shared" si="1"/>
        <v/>
      </c>
      <c r="AJ1108" s="621" t="str">
        <f t="shared" si="2"/>
        <v/>
      </c>
      <c r="AK1108" s="622"/>
      <c r="AL1108" s="622"/>
      <c r="AM1108" s="514"/>
      <c r="AN1108" s="514"/>
      <c r="AO1108" s="514"/>
      <c r="AP1108" s="514"/>
      <c r="AQ1108" s="514"/>
      <c r="AR1108" s="514"/>
      <c r="AS1108" s="514"/>
      <c r="AT1108" s="514"/>
      <c r="AU1108" s="2"/>
      <c r="AV1108" s="2"/>
      <c r="AW1108" s="2"/>
      <c r="AX1108" s="2"/>
      <c r="AY1108" s="2"/>
      <c r="AZ1108" s="2"/>
    </row>
    <row r="1109" ht="30.0" customHeight="1">
      <c r="A1109" s="645">
        <v>1096.0</v>
      </c>
      <c r="B1109" s="646" t="str">
        <f>IF('基本情報入力シート'!C1134="","",'基本情報入力シート'!C1134)</f>
        <v/>
      </c>
      <c r="C1109" s="40"/>
      <c r="D1109" s="40"/>
      <c r="E1109" s="40"/>
      <c r="F1109" s="40"/>
      <c r="G1109" s="40"/>
      <c r="H1109" s="40"/>
      <c r="I1109" s="56"/>
      <c r="J1109" s="647" t="str">
        <f>IF('基本情報入力シート'!M1134="","",'基本情報入力シート'!M1134)</f>
        <v/>
      </c>
      <c r="K1109" s="647" t="str">
        <f>IF('基本情報入力シート'!R1134="","",'基本情報入力シート'!R1134)</f>
        <v/>
      </c>
      <c r="L1109" s="647" t="str">
        <f>IF('基本情報入力シート'!W1134="","",'基本情報入力シート'!W1134)</f>
        <v/>
      </c>
      <c r="M1109" s="647" t="str">
        <f>IF('基本情報入力シート'!X1134="","",'基本情報入力シート'!X1134)</f>
        <v/>
      </c>
      <c r="N1109" s="648" t="str">
        <f>IF('基本情報入力シート'!Y1134="","",'基本情報入力シート'!Y1134)</f>
        <v/>
      </c>
      <c r="O1109" s="649"/>
      <c r="P1109" s="650"/>
      <c r="Q1109" s="651"/>
      <c r="R1109" s="56"/>
      <c r="S1109" s="652" t="str">
        <f>IFERROR(ROUNDDOWN(Q1109*VLOOKUP(N1109,'【参考】数式用'!$AR$2:$AW$50,MATCH(P1109,'【参考】数式用'!$AT$4:$AW$4)+2,FALSE)*0.5, 0), "")</f>
        <v/>
      </c>
      <c r="T1109" s="653"/>
      <c r="U1109" s="654" t="str">
        <f>IFERROR(IF(AG1109&lt;&gt;"",Q1109*VLOOKUP(N1109,'【参考】数式用'!$AG$2:$AL$50,MATCH(P1109,'【参考】数式用'!$AI$4:$AL$4,0)+2,0), ""), "")</f>
        <v/>
      </c>
      <c r="V1109" s="655"/>
      <c r="W1109" s="656"/>
      <c r="X1109" s="41"/>
      <c r="Y1109" s="657"/>
      <c r="Z1109" s="658"/>
      <c r="AA1109" s="654" t="str">
        <f>IFERROR(IF(Y1109="ー", "", ROUNDDOWN(Z1109*VLOOKUP(N1109,'【参考】数式用'!$AR$2:$AW$50,MATCH(Y1109,'【参考】数式用'!$AT$4:$AW$4)+2,FALSE)*0.5, 0)), "")</f>
        <v/>
      </c>
      <c r="AB1109" s="659"/>
      <c r="AC1109" s="651" t="str">
        <f>IFERROR(IF(AG1109&lt;&gt;"",Z1109*VLOOKUP(N1109,'【参考】数式用'!$AG$2:$AL$50,MATCH(Y1109,'【参考】数式用'!$AI$4:$AL$4,0)+2,0), ""), "")</f>
        <v/>
      </c>
      <c r="AD1109" s="56"/>
      <c r="AE1109" s="660"/>
      <c r="AF1109" s="661"/>
      <c r="AG1109" s="618" t="str">
        <f>IFERROR(VLOOKUP(O1109, '【参考】数式用'!$AY$5:$AY$13, 1, FALSE), "")</f>
        <v/>
      </c>
      <c r="AH1109" s="619" t="str">
        <f>IFERROR(VLOOKUP(N1109, '【参考】数式用'!$BA$2:$BB$50, 2, FALSE), "")</f>
        <v/>
      </c>
      <c r="AI1109" s="620" t="str">
        <f t="shared" si="1"/>
        <v/>
      </c>
      <c r="AJ1109" s="621" t="str">
        <f t="shared" si="2"/>
        <v/>
      </c>
      <c r="AK1109" s="622"/>
      <c r="AL1109" s="622"/>
      <c r="AM1109" s="514"/>
      <c r="AN1109" s="514"/>
      <c r="AO1109" s="514"/>
      <c r="AP1109" s="514"/>
      <c r="AQ1109" s="514"/>
      <c r="AR1109" s="514"/>
      <c r="AS1109" s="514"/>
      <c r="AT1109" s="514"/>
      <c r="AU1109" s="2"/>
      <c r="AV1109" s="2"/>
      <c r="AW1109" s="2"/>
      <c r="AX1109" s="2"/>
      <c r="AY1109" s="2"/>
      <c r="AZ1109" s="2"/>
    </row>
    <row r="1110" ht="30.0" customHeight="1">
      <c r="A1110" s="645">
        <v>1097.0</v>
      </c>
      <c r="B1110" s="646" t="str">
        <f>IF('基本情報入力シート'!C1135="","",'基本情報入力シート'!C1135)</f>
        <v/>
      </c>
      <c r="C1110" s="40"/>
      <c r="D1110" s="40"/>
      <c r="E1110" s="40"/>
      <c r="F1110" s="40"/>
      <c r="G1110" s="40"/>
      <c r="H1110" s="40"/>
      <c r="I1110" s="56"/>
      <c r="J1110" s="647" t="str">
        <f>IF('基本情報入力シート'!M1135="","",'基本情報入力シート'!M1135)</f>
        <v/>
      </c>
      <c r="K1110" s="647" t="str">
        <f>IF('基本情報入力シート'!R1135="","",'基本情報入力シート'!R1135)</f>
        <v/>
      </c>
      <c r="L1110" s="647" t="str">
        <f>IF('基本情報入力シート'!W1135="","",'基本情報入力シート'!W1135)</f>
        <v/>
      </c>
      <c r="M1110" s="647" t="str">
        <f>IF('基本情報入力シート'!X1135="","",'基本情報入力シート'!X1135)</f>
        <v/>
      </c>
      <c r="N1110" s="648" t="str">
        <f>IF('基本情報入力シート'!Y1135="","",'基本情報入力シート'!Y1135)</f>
        <v/>
      </c>
      <c r="O1110" s="649"/>
      <c r="P1110" s="650"/>
      <c r="Q1110" s="651"/>
      <c r="R1110" s="56"/>
      <c r="S1110" s="652" t="str">
        <f>IFERROR(ROUNDDOWN(Q1110*VLOOKUP(N1110,'【参考】数式用'!$AR$2:$AW$50,MATCH(P1110,'【参考】数式用'!$AT$4:$AW$4)+2,FALSE)*0.5, 0), "")</f>
        <v/>
      </c>
      <c r="T1110" s="653"/>
      <c r="U1110" s="654" t="str">
        <f>IFERROR(IF(AG1110&lt;&gt;"",Q1110*VLOOKUP(N1110,'【参考】数式用'!$AG$2:$AL$50,MATCH(P1110,'【参考】数式用'!$AI$4:$AL$4,0)+2,0), ""), "")</f>
        <v/>
      </c>
      <c r="V1110" s="655"/>
      <c r="W1110" s="656"/>
      <c r="X1110" s="41"/>
      <c r="Y1110" s="657"/>
      <c r="Z1110" s="658"/>
      <c r="AA1110" s="654" t="str">
        <f>IFERROR(IF(Y1110="ー", "", ROUNDDOWN(Z1110*VLOOKUP(N1110,'【参考】数式用'!$AR$2:$AW$50,MATCH(Y1110,'【参考】数式用'!$AT$4:$AW$4)+2,FALSE)*0.5, 0)), "")</f>
        <v/>
      </c>
      <c r="AB1110" s="659"/>
      <c r="AC1110" s="651" t="str">
        <f>IFERROR(IF(AG1110&lt;&gt;"",Z1110*VLOOKUP(N1110,'【参考】数式用'!$AG$2:$AL$50,MATCH(Y1110,'【参考】数式用'!$AI$4:$AL$4,0)+2,0), ""), "")</f>
        <v/>
      </c>
      <c r="AD1110" s="56"/>
      <c r="AE1110" s="660"/>
      <c r="AF1110" s="661"/>
      <c r="AG1110" s="618" t="str">
        <f>IFERROR(VLOOKUP(O1110, '【参考】数式用'!$AY$5:$AY$13, 1, FALSE), "")</f>
        <v/>
      </c>
      <c r="AH1110" s="619" t="str">
        <f>IFERROR(VLOOKUP(N1110, '【参考】数式用'!$BA$2:$BB$50, 2, FALSE), "")</f>
        <v/>
      </c>
      <c r="AI1110" s="620" t="str">
        <f t="shared" si="1"/>
        <v/>
      </c>
      <c r="AJ1110" s="621" t="str">
        <f t="shared" si="2"/>
        <v/>
      </c>
      <c r="AK1110" s="622"/>
      <c r="AL1110" s="622"/>
      <c r="AM1110" s="514"/>
      <c r="AN1110" s="514"/>
      <c r="AO1110" s="514"/>
      <c r="AP1110" s="514"/>
      <c r="AQ1110" s="514"/>
      <c r="AR1110" s="514"/>
      <c r="AS1110" s="514"/>
      <c r="AT1110" s="514"/>
      <c r="AU1110" s="2"/>
      <c r="AV1110" s="2"/>
      <c r="AW1110" s="2"/>
      <c r="AX1110" s="2"/>
      <c r="AY1110" s="2"/>
      <c r="AZ1110" s="2"/>
    </row>
    <row r="1111" ht="30.0" customHeight="1">
      <c r="A1111" s="645">
        <v>1098.0</v>
      </c>
      <c r="B1111" s="646" t="str">
        <f>IF('基本情報入力シート'!C1136="","",'基本情報入力シート'!C1136)</f>
        <v/>
      </c>
      <c r="C1111" s="40"/>
      <c r="D1111" s="40"/>
      <c r="E1111" s="40"/>
      <c r="F1111" s="40"/>
      <c r="G1111" s="40"/>
      <c r="H1111" s="40"/>
      <c r="I1111" s="56"/>
      <c r="J1111" s="647" t="str">
        <f>IF('基本情報入力シート'!M1136="","",'基本情報入力シート'!M1136)</f>
        <v/>
      </c>
      <c r="K1111" s="647" t="str">
        <f>IF('基本情報入力シート'!R1136="","",'基本情報入力シート'!R1136)</f>
        <v/>
      </c>
      <c r="L1111" s="647" t="str">
        <f>IF('基本情報入力シート'!W1136="","",'基本情報入力シート'!W1136)</f>
        <v/>
      </c>
      <c r="M1111" s="647" t="str">
        <f>IF('基本情報入力シート'!X1136="","",'基本情報入力シート'!X1136)</f>
        <v/>
      </c>
      <c r="N1111" s="648" t="str">
        <f>IF('基本情報入力シート'!Y1136="","",'基本情報入力シート'!Y1136)</f>
        <v/>
      </c>
      <c r="O1111" s="649"/>
      <c r="P1111" s="650"/>
      <c r="Q1111" s="651"/>
      <c r="R1111" s="56"/>
      <c r="S1111" s="652" t="str">
        <f>IFERROR(ROUNDDOWN(Q1111*VLOOKUP(N1111,'【参考】数式用'!$AR$2:$AW$50,MATCH(P1111,'【参考】数式用'!$AT$4:$AW$4)+2,FALSE)*0.5, 0), "")</f>
        <v/>
      </c>
      <c r="T1111" s="653"/>
      <c r="U1111" s="654" t="str">
        <f>IFERROR(IF(AG1111&lt;&gt;"",Q1111*VLOOKUP(N1111,'【参考】数式用'!$AG$2:$AL$50,MATCH(P1111,'【参考】数式用'!$AI$4:$AL$4,0)+2,0), ""), "")</f>
        <v/>
      </c>
      <c r="V1111" s="655"/>
      <c r="W1111" s="656"/>
      <c r="X1111" s="41"/>
      <c r="Y1111" s="657"/>
      <c r="Z1111" s="658"/>
      <c r="AA1111" s="654" t="str">
        <f>IFERROR(IF(Y1111="ー", "", ROUNDDOWN(Z1111*VLOOKUP(N1111,'【参考】数式用'!$AR$2:$AW$50,MATCH(Y1111,'【参考】数式用'!$AT$4:$AW$4)+2,FALSE)*0.5, 0)), "")</f>
        <v/>
      </c>
      <c r="AB1111" s="659"/>
      <c r="AC1111" s="651" t="str">
        <f>IFERROR(IF(AG1111&lt;&gt;"",Z1111*VLOOKUP(N1111,'【参考】数式用'!$AG$2:$AL$50,MATCH(Y1111,'【参考】数式用'!$AI$4:$AL$4,0)+2,0), ""), "")</f>
        <v/>
      </c>
      <c r="AD1111" s="56"/>
      <c r="AE1111" s="660"/>
      <c r="AF1111" s="661"/>
      <c r="AG1111" s="618" t="str">
        <f>IFERROR(VLOOKUP(O1111, '【参考】数式用'!$AY$5:$AY$13, 1, FALSE), "")</f>
        <v/>
      </c>
      <c r="AH1111" s="619" t="str">
        <f>IFERROR(VLOOKUP(N1111, '【参考】数式用'!$BA$2:$BB$50, 2, FALSE), "")</f>
        <v/>
      </c>
      <c r="AI1111" s="620" t="str">
        <f t="shared" si="1"/>
        <v/>
      </c>
      <c r="AJ1111" s="621" t="str">
        <f t="shared" si="2"/>
        <v/>
      </c>
      <c r="AK1111" s="622"/>
      <c r="AL1111" s="622"/>
      <c r="AM1111" s="514"/>
      <c r="AN1111" s="514"/>
      <c r="AO1111" s="514"/>
      <c r="AP1111" s="514"/>
      <c r="AQ1111" s="514"/>
      <c r="AR1111" s="514"/>
      <c r="AS1111" s="514"/>
      <c r="AT1111" s="514"/>
      <c r="AU1111" s="2"/>
      <c r="AV1111" s="2"/>
      <c r="AW1111" s="2"/>
      <c r="AX1111" s="2"/>
      <c r="AY1111" s="2"/>
      <c r="AZ1111" s="2"/>
    </row>
    <row r="1112" ht="30.0" customHeight="1">
      <c r="A1112" s="645">
        <v>1099.0</v>
      </c>
      <c r="B1112" s="646" t="str">
        <f>IF('基本情報入力シート'!C1137="","",'基本情報入力シート'!C1137)</f>
        <v/>
      </c>
      <c r="C1112" s="40"/>
      <c r="D1112" s="40"/>
      <c r="E1112" s="40"/>
      <c r="F1112" s="40"/>
      <c r="G1112" s="40"/>
      <c r="H1112" s="40"/>
      <c r="I1112" s="56"/>
      <c r="J1112" s="647" t="str">
        <f>IF('基本情報入力シート'!M1137="","",'基本情報入力シート'!M1137)</f>
        <v/>
      </c>
      <c r="K1112" s="647" t="str">
        <f>IF('基本情報入力シート'!R1137="","",'基本情報入力シート'!R1137)</f>
        <v/>
      </c>
      <c r="L1112" s="647" t="str">
        <f>IF('基本情報入力シート'!W1137="","",'基本情報入力シート'!W1137)</f>
        <v/>
      </c>
      <c r="M1112" s="647" t="str">
        <f>IF('基本情報入力シート'!X1137="","",'基本情報入力シート'!X1137)</f>
        <v/>
      </c>
      <c r="N1112" s="648" t="str">
        <f>IF('基本情報入力シート'!Y1137="","",'基本情報入力シート'!Y1137)</f>
        <v/>
      </c>
      <c r="O1112" s="649"/>
      <c r="P1112" s="650"/>
      <c r="Q1112" s="651"/>
      <c r="R1112" s="56"/>
      <c r="S1112" s="652" t="str">
        <f>IFERROR(ROUNDDOWN(Q1112*VLOOKUP(N1112,'【参考】数式用'!$AR$2:$AW$50,MATCH(P1112,'【参考】数式用'!$AT$4:$AW$4)+2,FALSE)*0.5, 0), "")</f>
        <v/>
      </c>
      <c r="T1112" s="653"/>
      <c r="U1112" s="654" t="str">
        <f>IFERROR(IF(AG1112&lt;&gt;"",Q1112*VLOOKUP(N1112,'【参考】数式用'!$AG$2:$AL$50,MATCH(P1112,'【参考】数式用'!$AI$4:$AL$4,0)+2,0), ""), "")</f>
        <v/>
      </c>
      <c r="V1112" s="655"/>
      <c r="W1112" s="656"/>
      <c r="X1112" s="41"/>
      <c r="Y1112" s="657"/>
      <c r="Z1112" s="658"/>
      <c r="AA1112" s="654" t="str">
        <f>IFERROR(IF(Y1112="ー", "", ROUNDDOWN(Z1112*VLOOKUP(N1112,'【参考】数式用'!$AR$2:$AW$50,MATCH(Y1112,'【参考】数式用'!$AT$4:$AW$4)+2,FALSE)*0.5, 0)), "")</f>
        <v/>
      </c>
      <c r="AB1112" s="659"/>
      <c r="AC1112" s="651" t="str">
        <f>IFERROR(IF(AG1112&lt;&gt;"",Z1112*VLOOKUP(N1112,'【参考】数式用'!$AG$2:$AL$50,MATCH(Y1112,'【参考】数式用'!$AI$4:$AL$4,0)+2,0), ""), "")</f>
        <v/>
      </c>
      <c r="AD1112" s="56"/>
      <c r="AE1112" s="660"/>
      <c r="AF1112" s="661"/>
      <c r="AG1112" s="618" t="str">
        <f>IFERROR(VLOOKUP(O1112, '【参考】数式用'!$AY$5:$AY$13, 1, FALSE), "")</f>
        <v/>
      </c>
      <c r="AH1112" s="619" t="str">
        <f>IFERROR(VLOOKUP(N1112, '【参考】数式用'!$BA$2:$BB$50, 2, FALSE), "")</f>
        <v/>
      </c>
      <c r="AI1112" s="620" t="str">
        <f t="shared" si="1"/>
        <v/>
      </c>
      <c r="AJ1112" s="621" t="str">
        <f t="shared" si="2"/>
        <v/>
      </c>
      <c r="AK1112" s="622"/>
      <c r="AL1112" s="622"/>
      <c r="AM1112" s="514"/>
      <c r="AN1112" s="514"/>
      <c r="AO1112" s="514"/>
      <c r="AP1112" s="514"/>
      <c r="AQ1112" s="514"/>
      <c r="AR1112" s="514"/>
      <c r="AS1112" s="514"/>
      <c r="AT1112" s="514"/>
      <c r="AU1112" s="2"/>
      <c r="AV1112" s="2"/>
      <c r="AW1112" s="2"/>
      <c r="AX1112" s="2"/>
      <c r="AY1112" s="2"/>
      <c r="AZ1112" s="2"/>
    </row>
    <row r="1113" ht="30.0" customHeight="1">
      <c r="A1113" s="645">
        <v>1100.0</v>
      </c>
      <c r="B1113" s="646" t="str">
        <f>IF('基本情報入力シート'!C1138="","",'基本情報入力シート'!C1138)</f>
        <v/>
      </c>
      <c r="C1113" s="40"/>
      <c r="D1113" s="40"/>
      <c r="E1113" s="40"/>
      <c r="F1113" s="40"/>
      <c r="G1113" s="40"/>
      <c r="H1113" s="40"/>
      <c r="I1113" s="56"/>
      <c r="J1113" s="647" t="str">
        <f>IF('基本情報入力シート'!M1138="","",'基本情報入力シート'!M1138)</f>
        <v/>
      </c>
      <c r="K1113" s="647" t="str">
        <f>IF('基本情報入力シート'!R1138="","",'基本情報入力シート'!R1138)</f>
        <v/>
      </c>
      <c r="L1113" s="647" t="str">
        <f>IF('基本情報入力シート'!W1138="","",'基本情報入力シート'!W1138)</f>
        <v/>
      </c>
      <c r="M1113" s="647" t="str">
        <f>IF('基本情報入力シート'!X1138="","",'基本情報入力シート'!X1138)</f>
        <v/>
      </c>
      <c r="N1113" s="648" t="str">
        <f>IF('基本情報入力シート'!Y1138="","",'基本情報入力シート'!Y1138)</f>
        <v/>
      </c>
      <c r="O1113" s="649"/>
      <c r="P1113" s="650"/>
      <c r="Q1113" s="651"/>
      <c r="R1113" s="56"/>
      <c r="S1113" s="652" t="str">
        <f>IFERROR(ROUNDDOWN(Q1113*VLOOKUP(N1113,'【参考】数式用'!$AR$2:$AW$50,MATCH(P1113,'【参考】数式用'!$AT$4:$AW$4)+2,FALSE)*0.5, 0), "")</f>
        <v/>
      </c>
      <c r="T1113" s="653"/>
      <c r="U1113" s="654" t="str">
        <f>IFERROR(IF(AG1113&lt;&gt;"",Q1113*VLOOKUP(N1113,'【参考】数式用'!$AG$2:$AL$50,MATCH(P1113,'【参考】数式用'!$AI$4:$AL$4,0)+2,0), ""), "")</f>
        <v/>
      </c>
      <c r="V1113" s="655"/>
      <c r="W1113" s="656"/>
      <c r="X1113" s="41"/>
      <c r="Y1113" s="657"/>
      <c r="Z1113" s="658"/>
      <c r="AA1113" s="654" t="str">
        <f>IFERROR(IF(Y1113="ー", "", ROUNDDOWN(Z1113*VLOOKUP(N1113,'【参考】数式用'!$AR$2:$AW$50,MATCH(Y1113,'【参考】数式用'!$AT$4:$AW$4)+2,FALSE)*0.5, 0)), "")</f>
        <v/>
      </c>
      <c r="AB1113" s="659"/>
      <c r="AC1113" s="651" t="str">
        <f>IFERROR(IF(AG1113&lt;&gt;"",Z1113*VLOOKUP(N1113,'【参考】数式用'!$AG$2:$AL$50,MATCH(Y1113,'【参考】数式用'!$AI$4:$AL$4,0)+2,0), ""), "")</f>
        <v/>
      </c>
      <c r="AD1113" s="56"/>
      <c r="AE1113" s="660"/>
      <c r="AF1113" s="661"/>
      <c r="AG1113" s="618" t="str">
        <f>IFERROR(VLOOKUP(O1113, '【参考】数式用'!$AY$5:$AY$13, 1, FALSE), "")</f>
        <v/>
      </c>
      <c r="AH1113" s="619" t="str">
        <f>IFERROR(VLOOKUP(N1113, '【参考】数式用'!$BA$2:$BB$50, 2, FALSE), "")</f>
        <v/>
      </c>
      <c r="AI1113" s="620" t="str">
        <f t="shared" si="1"/>
        <v/>
      </c>
      <c r="AJ1113" s="621" t="str">
        <f t="shared" si="2"/>
        <v/>
      </c>
      <c r="AK1113" s="622"/>
      <c r="AL1113" s="622"/>
      <c r="AM1113" s="514"/>
      <c r="AN1113" s="514"/>
      <c r="AO1113" s="514"/>
      <c r="AP1113" s="514"/>
      <c r="AQ1113" s="514"/>
      <c r="AR1113" s="514"/>
      <c r="AS1113" s="514"/>
      <c r="AT1113" s="514"/>
      <c r="AU1113" s="2"/>
      <c r="AV1113" s="2"/>
      <c r="AW1113" s="2"/>
      <c r="AX1113" s="2"/>
      <c r="AY1113" s="2"/>
      <c r="AZ1113" s="2"/>
    </row>
    <row r="1114" ht="30.0" customHeight="1">
      <c r="A1114" s="645">
        <v>1101.0</v>
      </c>
      <c r="B1114" s="646" t="str">
        <f>IF('基本情報入力シート'!C1139="","",'基本情報入力シート'!C1139)</f>
        <v/>
      </c>
      <c r="C1114" s="40"/>
      <c r="D1114" s="40"/>
      <c r="E1114" s="40"/>
      <c r="F1114" s="40"/>
      <c r="G1114" s="40"/>
      <c r="H1114" s="40"/>
      <c r="I1114" s="56"/>
      <c r="J1114" s="647" t="str">
        <f>IF('基本情報入力シート'!M1139="","",'基本情報入力シート'!M1139)</f>
        <v/>
      </c>
      <c r="K1114" s="647" t="str">
        <f>IF('基本情報入力シート'!R1139="","",'基本情報入力シート'!R1139)</f>
        <v/>
      </c>
      <c r="L1114" s="647" t="str">
        <f>IF('基本情報入力シート'!W1139="","",'基本情報入力シート'!W1139)</f>
        <v/>
      </c>
      <c r="M1114" s="647" t="str">
        <f>IF('基本情報入力シート'!X1139="","",'基本情報入力シート'!X1139)</f>
        <v/>
      </c>
      <c r="N1114" s="648" t="str">
        <f>IF('基本情報入力シート'!Y1139="","",'基本情報入力シート'!Y1139)</f>
        <v/>
      </c>
      <c r="O1114" s="649"/>
      <c r="P1114" s="650"/>
      <c r="Q1114" s="651"/>
      <c r="R1114" s="56"/>
      <c r="S1114" s="652" t="str">
        <f>IFERROR(ROUNDDOWN(Q1114*VLOOKUP(N1114,'【参考】数式用'!$AR$2:$AW$50,MATCH(P1114,'【参考】数式用'!$AT$4:$AW$4)+2,FALSE)*0.5, 0), "")</f>
        <v/>
      </c>
      <c r="T1114" s="653"/>
      <c r="U1114" s="654" t="str">
        <f>IFERROR(IF(AG1114&lt;&gt;"",Q1114*VLOOKUP(N1114,'【参考】数式用'!$AG$2:$AL$50,MATCH(P1114,'【参考】数式用'!$AI$4:$AL$4,0)+2,0), ""), "")</f>
        <v/>
      </c>
      <c r="V1114" s="655"/>
      <c r="W1114" s="656"/>
      <c r="X1114" s="41"/>
      <c r="Y1114" s="657"/>
      <c r="Z1114" s="658"/>
      <c r="AA1114" s="654" t="str">
        <f>IFERROR(IF(Y1114="ー", "", ROUNDDOWN(Z1114*VLOOKUP(N1114,'【参考】数式用'!$AR$2:$AW$50,MATCH(Y1114,'【参考】数式用'!$AT$4:$AW$4)+2,FALSE)*0.5, 0)), "")</f>
        <v/>
      </c>
      <c r="AB1114" s="659"/>
      <c r="AC1114" s="651" t="str">
        <f>IFERROR(IF(AG1114&lt;&gt;"",Z1114*VLOOKUP(N1114,'【参考】数式用'!$AG$2:$AL$50,MATCH(Y1114,'【参考】数式用'!$AI$4:$AL$4,0)+2,0), ""), "")</f>
        <v/>
      </c>
      <c r="AD1114" s="56"/>
      <c r="AE1114" s="660"/>
      <c r="AF1114" s="661"/>
      <c r="AG1114" s="618" t="str">
        <f>IFERROR(VLOOKUP(O1114, '【参考】数式用'!$AY$5:$AY$13, 1, FALSE), "")</f>
        <v/>
      </c>
      <c r="AH1114" s="619" t="str">
        <f>IFERROR(VLOOKUP(N1114, '【参考】数式用'!$BA$2:$BB$50, 2, FALSE), "")</f>
        <v/>
      </c>
      <c r="AI1114" s="620" t="str">
        <f t="shared" si="1"/>
        <v/>
      </c>
      <c r="AJ1114" s="621" t="str">
        <f t="shared" si="2"/>
        <v/>
      </c>
      <c r="AK1114" s="622"/>
      <c r="AL1114" s="622"/>
      <c r="AM1114" s="514"/>
      <c r="AN1114" s="514"/>
      <c r="AO1114" s="514"/>
      <c r="AP1114" s="514"/>
      <c r="AQ1114" s="514"/>
      <c r="AR1114" s="514"/>
      <c r="AS1114" s="514"/>
      <c r="AT1114" s="514"/>
      <c r="AU1114" s="2"/>
      <c r="AV1114" s="2"/>
      <c r="AW1114" s="2"/>
      <c r="AX1114" s="2"/>
      <c r="AY1114" s="2"/>
      <c r="AZ1114" s="2"/>
    </row>
    <row r="1115" ht="30.0" customHeight="1">
      <c r="A1115" s="645">
        <v>1102.0</v>
      </c>
      <c r="B1115" s="646" t="str">
        <f>IF('基本情報入力シート'!C1140="","",'基本情報入力シート'!C1140)</f>
        <v/>
      </c>
      <c r="C1115" s="40"/>
      <c r="D1115" s="40"/>
      <c r="E1115" s="40"/>
      <c r="F1115" s="40"/>
      <c r="G1115" s="40"/>
      <c r="H1115" s="40"/>
      <c r="I1115" s="56"/>
      <c r="J1115" s="647" t="str">
        <f>IF('基本情報入力シート'!M1140="","",'基本情報入力シート'!M1140)</f>
        <v/>
      </c>
      <c r="K1115" s="647" t="str">
        <f>IF('基本情報入力シート'!R1140="","",'基本情報入力シート'!R1140)</f>
        <v/>
      </c>
      <c r="L1115" s="647" t="str">
        <f>IF('基本情報入力シート'!W1140="","",'基本情報入力シート'!W1140)</f>
        <v/>
      </c>
      <c r="M1115" s="647" t="str">
        <f>IF('基本情報入力シート'!X1140="","",'基本情報入力シート'!X1140)</f>
        <v/>
      </c>
      <c r="N1115" s="648" t="str">
        <f>IF('基本情報入力シート'!Y1140="","",'基本情報入力シート'!Y1140)</f>
        <v/>
      </c>
      <c r="O1115" s="649"/>
      <c r="P1115" s="650"/>
      <c r="Q1115" s="651"/>
      <c r="R1115" s="56"/>
      <c r="S1115" s="652" t="str">
        <f>IFERROR(ROUNDDOWN(Q1115*VLOOKUP(N1115,'【参考】数式用'!$AR$2:$AW$50,MATCH(P1115,'【参考】数式用'!$AT$4:$AW$4)+2,FALSE)*0.5, 0), "")</f>
        <v/>
      </c>
      <c r="T1115" s="653"/>
      <c r="U1115" s="654" t="str">
        <f>IFERROR(IF(AG1115&lt;&gt;"",Q1115*VLOOKUP(N1115,'【参考】数式用'!$AG$2:$AL$50,MATCH(P1115,'【参考】数式用'!$AI$4:$AL$4,0)+2,0), ""), "")</f>
        <v/>
      </c>
      <c r="V1115" s="655"/>
      <c r="W1115" s="656"/>
      <c r="X1115" s="41"/>
      <c r="Y1115" s="657"/>
      <c r="Z1115" s="658"/>
      <c r="AA1115" s="654" t="str">
        <f>IFERROR(IF(Y1115="ー", "", ROUNDDOWN(Z1115*VLOOKUP(N1115,'【参考】数式用'!$AR$2:$AW$50,MATCH(Y1115,'【参考】数式用'!$AT$4:$AW$4)+2,FALSE)*0.5, 0)), "")</f>
        <v/>
      </c>
      <c r="AB1115" s="659"/>
      <c r="AC1115" s="651" t="str">
        <f>IFERROR(IF(AG1115&lt;&gt;"",Z1115*VLOOKUP(N1115,'【参考】数式用'!$AG$2:$AL$50,MATCH(Y1115,'【参考】数式用'!$AI$4:$AL$4,0)+2,0), ""), "")</f>
        <v/>
      </c>
      <c r="AD1115" s="56"/>
      <c r="AE1115" s="660"/>
      <c r="AF1115" s="661"/>
      <c r="AG1115" s="618" t="str">
        <f>IFERROR(VLOOKUP(O1115, '【参考】数式用'!$AY$5:$AY$13, 1, FALSE), "")</f>
        <v/>
      </c>
      <c r="AH1115" s="619" t="str">
        <f>IFERROR(VLOOKUP(N1115, '【参考】数式用'!$BA$2:$BB$50, 2, FALSE), "")</f>
        <v/>
      </c>
      <c r="AI1115" s="620" t="str">
        <f t="shared" si="1"/>
        <v/>
      </c>
      <c r="AJ1115" s="621" t="str">
        <f t="shared" si="2"/>
        <v/>
      </c>
      <c r="AK1115" s="622"/>
      <c r="AL1115" s="622"/>
      <c r="AM1115" s="514"/>
      <c r="AN1115" s="514"/>
      <c r="AO1115" s="514"/>
      <c r="AP1115" s="514"/>
      <c r="AQ1115" s="514"/>
      <c r="AR1115" s="514"/>
      <c r="AS1115" s="514"/>
      <c r="AT1115" s="514"/>
      <c r="AU1115" s="2"/>
      <c r="AV1115" s="2"/>
      <c r="AW1115" s="2"/>
      <c r="AX1115" s="2"/>
      <c r="AY1115" s="2"/>
      <c r="AZ1115" s="2"/>
    </row>
    <row r="1116" ht="30.0" customHeight="1">
      <c r="A1116" s="645">
        <v>1103.0</v>
      </c>
      <c r="B1116" s="646" t="str">
        <f>IF('基本情報入力シート'!C1141="","",'基本情報入力シート'!C1141)</f>
        <v/>
      </c>
      <c r="C1116" s="40"/>
      <c r="D1116" s="40"/>
      <c r="E1116" s="40"/>
      <c r="F1116" s="40"/>
      <c r="G1116" s="40"/>
      <c r="H1116" s="40"/>
      <c r="I1116" s="56"/>
      <c r="J1116" s="647" t="str">
        <f>IF('基本情報入力シート'!M1141="","",'基本情報入力シート'!M1141)</f>
        <v/>
      </c>
      <c r="K1116" s="647" t="str">
        <f>IF('基本情報入力シート'!R1141="","",'基本情報入力シート'!R1141)</f>
        <v/>
      </c>
      <c r="L1116" s="647" t="str">
        <f>IF('基本情報入力シート'!W1141="","",'基本情報入力シート'!W1141)</f>
        <v/>
      </c>
      <c r="M1116" s="647" t="str">
        <f>IF('基本情報入力シート'!X1141="","",'基本情報入力シート'!X1141)</f>
        <v/>
      </c>
      <c r="N1116" s="648" t="str">
        <f>IF('基本情報入力シート'!Y1141="","",'基本情報入力シート'!Y1141)</f>
        <v/>
      </c>
      <c r="O1116" s="649"/>
      <c r="P1116" s="650"/>
      <c r="Q1116" s="651"/>
      <c r="R1116" s="56"/>
      <c r="S1116" s="652" t="str">
        <f>IFERROR(ROUNDDOWN(Q1116*VLOOKUP(N1116,'【参考】数式用'!$AR$2:$AW$50,MATCH(P1116,'【参考】数式用'!$AT$4:$AW$4)+2,FALSE)*0.5, 0), "")</f>
        <v/>
      </c>
      <c r="T1116" s="653"/>
      <c r="U1116" s="654" t="str">
        <f>IFERROR(IF(AG1116&lt;&gt;"",Q1116*VLOOKUP(N1116,'【参考】数式用'!$AG$2:$AL$50,MATCH(P1116,'【参考】数式用'!$AI$4:$AL$4,0)+2,0), ""), "")</f>
        <v/>
      </c>
      <c r="V1116" s="655"/>
      <c r="W1116" s="656"/>
      <c r="X1116" s="41"/>
      <c r="Y1116" s="657"/>
      <c r="Z1116" s="658"/>
      <c r="AA1116" s="654" t="str">
        <f>IFERROR(IF(Y1116="ー", "", ROUNDDOWN(Z1116*VLOOKUP(N1116,'【参考】数式用'!$AR$2:$AW$50,MATCH(Y1116,'【参考】数式用'!$AT$4:$AW$4)+2,FALSE)*0.5, 0)), "")</f>
        <v/>
      </c>
      <c r="AB1116" s="659"/>
      <c r="AC1116" s="651" t="str">
        <f>IFERROR(IF(AG1116&lt;&gt;"",Z1116*VLOOKUP(N1116,'【参考】数式用'!$AG$2:$AL$50,MATCH(Y1116,'【参考】数式用'!$AI$4:$AL$4,0)+2,0), ""), "")</f>
        <v/>
      </c>
      <c r="AD1116" s="56"/>
      <c r="AE1116" s="660"/>
      <c r="AF1116" s="661"/>
      <c r="AG1116" s="618" t="str">
        <f>IFERROR(VLOOKUP(O1116, '【参考】数式用'!$AY$5:$AY$13, 1, FALSE), "")</f>
        <v/>
      </c>
      <c r="AH1116" s="619" t="str">
        <f>IFERROR(VLOOKUP(N1116, '【参考】数式用'!$BA$2:$BB$50, 2, FALSE), "")</f>
        <v/>
      </c>
      <c r="AI1116" s="620" t="str">
        <f t="shared" si="1"/>
        <v/>
      </c>
      <c r="AJ1116" s="621" t="str">
        <f t="shared" si="2"/>
        <v/>
      </c>
      <c r="AK1116" s="622"/>
      <c r="AL1116" s="622"/>
      <c r="AM1116" s="514"/>
      <c r="AN1116" s="514"/>
      <c r="AO1116" s="514"/>
      <c r="AP1116" s="514"/>
      <c r="AQ1116" s="514"/>
      <c r="AR1116" s="514"/>
      <c r="AS1116" s="514"/>
      <c r="AT1116" s="514"/>
      <c r="AU1116" s="2"/>
      <c r="AV1116" s="2"/>
      <c r="AW1116" s="2"/>
      <c r="AX1116" s="2"/>
      <c r="AY1116" s="2"/>
      <c r="AZ1116" s="2"/>
    </row>
    <row r="1117" ht="30.0" customHeight="1">
      <c r="A1117" s="645">
        <v>1104.0</v>
      </c>
      <c r="B1117" s="646" t="str">
        <f>IF('基本情報入力シート'!C1142="","",'基本情報入力シート'!C1142)</f>
        <v/>
      </c>
      <c r="C1117" s="40"/>
      <c r="D1117" s="40"/>
      <c r="E1117" s="40"/>
      <c r="F1117" s="40"/>
      <c r="G1117" s="40"/>
      <c r="H1117" s="40"/>
      <c r="I1117" s="56"/>
      <c r="J1117" s="647" t="str">
        <f>IF('基本情報入力シート'!M1142="","",'基本情報入力シート'!M1142)</f>
        <v/>
      </c>
      <c r="K1117" s="647" t="str">
        <f>IF('基本情報入力シート'!R1142="","",'基本情報入力シート'!R1142)</f>
        <v/>
      </c>
      <c r="L1117" s="647" t="str">
        <f>IF('基本情報入力シート'!W1142="","",'基本情報入力シート'!W1142)</f>
        <v/>
      </c>
      <c r="M1117" s="647" t="str">
        <f>IF('基本情報入力シート'!X1142="","",'基本情報入力シート'!X1142)</f>
        <v/>
      </c>
      <c r="N1117" s="648" t="str">
        <f>IF('基本情報入力シート'!Y1142="","",'基本情報入力シート'!Y1142)</f>
        <v/>
      </c>
      <c r="O1117" s="649"/>
      <c r="P1117" s="650"/>
      <c r="Q1117" s="651"/>
      <c r="R1117" s="56"/>
      <c r="S1117" s="652" t="str">
        <f>IFERROR(ROUNDDOWN(Q1117*VLOOKUP(N1117,'【参考】数式用'!$AR$2:$AW$50,MATCH(P1117,'【参考】数式用'!$AT$4:$AW$4)+2,FALSE)*0.5, 0), "")</f>
        <v/>
      </c>
      <c r="T1117" s="653"/>
      <c r="U1117" s="654" t="str">
        <f>IFERROR(IF(AG1117&lt;&gt;"",Q1117*VLOOKUP(N1117,'【参考】数式用'!$AG$2:$AL$50,MATCH(P1117,'【参考】数式用'!$AI$4:$AL$4,0)+2,0), ""), "")</f>
        <v/>
      </c>
      <c r="V1117" s="655"/>
      <c r="W1117" s="656"/>
      <c r="X1117" s="41"/>
      <c r="Y1117" s="657"/>
      <c r="Z1117" s="658"/>
      <c r="AA1117" s="654" t="str">
        <f>IFERROR(IF(Y1117="ー", "", ROUNDDOWN(Z1117*VLOOKUP(N1117,'【参考】数式用'!$AR$2:$AW$50,MATCH(Y1117,'【参考】数式用'!$AT$4:$AW$4)+2,FALSE)*0.5, 0)), "")</f>
        <v/>
      </c>
      <c r="AB1117" s="659"/>
      <c r="AC1117" s="651" t="str">
        <f>IFERROR(IF(AG1117&lt;&gt;"",Z1117*VLOOKUP(N1117,'【参考】数式用'!$AG$2:$AL$50,MATCH(Y1117,'【参考】数式用'!$AI$4:$AL$4,0)+2,0), ""), "")</f>
        <v/>
      </c>
      <c r="AD1117" s="56"/>
      <c r="AE1117" s="660"/>
      <c r="AF1117" s="661"/>
      <c r="AG1117" s="618" t="str">
        <f>IFERROR(VLOOKUP(O1117, '【参考】数式用'!$AY$5:$AY$13, 1, FALSE), "")</f>
        <v/>
      </c>
      <c r="AH1117" s="619" t="str">
        <f>IFERROR(VLOOKUP(N1117, '【参考】数式用'!$BA$2:$BB$50, 2, FALSE), "")</f>
        <v/>
      </c>
      <c r="AI1117" s="620" t="str">
        <f t="shared" si="1"/>
        <v/>
      </c>
      <c r="AJ1117" s="621" t="str">
        <f t="shared" si="2"/>
        <v/>
      </c>
      <c r="AK1117" s="622"/>
      <c r="AL1117" s="622"/>
      <c r="AM1117" s="514"/>
      <c r="AN1117" s="514"/>
      <c r="AO1117" s="514"/>
      <c r="AP1117" s="514"/>
      <c r="AQ1117" s="514"/>
      <c r="AR1117" s="514"/>
      <c r="AS1117" s="514"/>
      <c r="AT1117" s="514"/>
      <c r="AU1117" s="2"/>
      <c r="AV1117" s="2"/>
      <c r="AW1117" s="2"/>
      <c r="AX1117" s="2"/>
      <c r="AY1117" s="2"/>
      <c r="AZ1117" s="2"/>
    </row>
    <row r="1118" ht="30.0" customHeight="1">
      <c r="A1118" s="645">
        <v>1105.0</v>
      </c>
      <c r="B1118" s="646" t="str">
        <f>IF('基本情報入力シート'!C1143="","",'基本情報入力シート'!C1143)</f>
        <v/>
      </c>
      <c r="C1118" s="40"/>
      <c r="D1118" s="40"/>
      <c r="E1118" s="40"/>
      <c r="F1118" s="40"/>
      <c r="G1118" s="40"/>
      <c r="H1118" s="40"/>
      <c r="I1118" s="56"/>
      <c r="J1118" s="647" t="str">
        <f>IF('基本情報入力シート'!M1143="","",'基本情報入力シート'!M1143)</f>
        <v/>
      </c>
      <c r="K1118" s="647" t="str">
        <f>IF('基本情報入力シート'!R1143="","",'基本情報入力シート'!R1143)</f>
        <v/>
      </c>
      <c r="L1118" s="647" t="str">
        <f>IF('基本情報入力シート'!W1143="","",'基本情報入力シート'!W1143)</f>
        <v/>
      </c>
      <c r="M1118" s="647" t="str">
        <f>IF('基本情報入力シート'!X1143="","",'基本情報入力シート'!X1143)</f>
        <v/>
      </c>
      <c r="N1118" s="648" t="str">
        <f>IF('基本情報入力シート'!Y1143="","",'基本情報入力シート'!Y1143)</f>
        <v/>
      </c>
      <c r="O1118" s="649"/>
      <c r="P1118" s="650"/>
      <c r="Q1118" s="651"/>
      <c r="R1118" s="56"/>
      <c r="S1118" s="652" t="str">
        <f>IFERROR(ROUNDDOWN(Q1118*VLOOKUP(N1118,'【参考】数式用'!$AR$2:$AW$50,MATCH(P1118,'【参考】数式用'!$AT$4:$AW$4)+2,FALSE)*0.5, 0), "")</f>
        <v/>
      </c>
      <c r="T1118" s="653"/>
      <c r="U1118" s="654" t="str">
        <f>IFERROR(IF(AG1118&lt;&gt;"",Q1118*VLOOKUP(N1118,'【参考】数式用'!$AG$2:$AL$50,MATCH(P1118,'【参考】数式用'!$AI$4:$AL$4,0)+2,0), ""), "")</f>
        <v/>
      </c>
      <c r="V1118" s="655"/>
      <c r="W1118" s="656"/>
      <c r="X1118" s="41"/>
      <c r="Y1118" s="657"/>
      <c r="Z1118" s="658"/>
      <c r="AA1118" s="654" t="str">
        <f>IFERROR(IF(Y1118="ー", "", ROUNDDOWN(Z1118*VLOOKUP(N1118,'【参考】数式用'!$AR$2:$AW$50,MATCH(Y1118,'【参考】数式用'!$AT$4:$AW$4)+2,FALSE)*0.5, 0)), "")</f>
        <v/>
      </c>
      <c r="AB1118" s="659"/>
      <c r="AC1118" s="651" t="str">
        <f>IFERROR(IF(AG1118&lt;&gt;"",Z1118*VLOOKUP(N1118,'【参考】数式用'!$AG$2:$AL$50,MATCH(Y1118,'【参考】数式用'!$AI$4:$AL$4,0)+2,0), ""), "")</f>
        <v/>
      </c>
      <c r="AD1118" s="56"/>
      <c r="AE1118" s="660"/>
      <c r="AF1118" s="661"/>
      <c r="AG1118" s="618" t="str">
        <f>IFERROR(VLOOKUP(O1118, '【参考】数式用'!$AY$5:$AY$13, 1, FALSE), "")</f>
        <v/>
      </c>
      <c r="AH1118" s="619" t="str">
        <f>IFERROR(VLOOKUP(N1118, '【参考】数式用'!$BA$2:$BB$50, 2, FALSE), "")</f>
        <v/>
      </c>
      <c r="AI1118" s="620" t="str">
        <f t="shared" si="1"/>
        <v/>
      </c>
      <c r="AJ1118" s="621" t="str">
        <f t="shared" si="2"/>
        <v/>
      </c>
      <c r="AK1118" s="622"/>
      <c r="AL1118" s="622"/>
      <c r="AM1118" s="514"/>
      <c r="AN1118" s="514"/>
      <c r="AO1118" s="514"/>
      <c r="AP1118" s="514"/>
      <c r="AQ1118" s="514"/>
      <c r="AR1118" s="514"/>
      <c r="AS1118" s="514"/>
      <c r="AT1118" s="514"/>
      <c r="AU1118" s="2"/>
      <c r="AV1118" s="2"/>
      <c r="AW1118" s="2"/>
      <c r="AX1118" s="2"/>
      <c r="AY1118" s="2"/>
      <c r="AZ1118" s="2"/>
    </row>
    <row r="1119" ht="30.0" customHeight="1">
      <c r="A1119" s="645">
        <v>1106.0</v>
      </c>
      <c r="B1119" s="646" t="str">
        <f>IF('基本情報入力シート'!C1144="","",'基本情報入力シート'!C1144)</f>
        <v/>
      </c>
      <c r="C1119" s="40"/>
      <c r="D1119" s="40"/>
      <c r="E1119" s="40"/>
      <c r="F1119" s="40"/>
      <c r="G1119" s="40"/>
      <c r="H1119" s="40"/>
      <c r="I1119" s="56"/>
      <c r="J1119" s="647" t="str">
        <f>IF('基本情報入力シート'!M1144="","",'基本情報入力シート'!M1144)</f>
        <v/>
      </c>
      <c r="K1119" s="647" t="str">
        <f>IF('基本情報入力シート'!R1144="","",'基本情報入力シート'!R1144)</f>
        <v/>
      </c>
      <c r="L1119" s="647" t="str">
        <f>IF('基本情報入力シート'!W1144="","",'基本情報入力シート'!W1144)</f>
        <v/>
      </c>
      <c r="M1119" s="647" t="str">
        <f>IF('基本情報入力シート'!X1144="","",'基本情報入力シート'!X1144)</f>
        <v/>
      </c>
      <c r="N1119" s="648" t="str">
        <f>IF('基本情報入力シート'!Y1144="","",'基本情報入力シート'!Y1144)</f>
        <v/>
      </c>
      <c r="O1119" s="649"/>
      <c r="P1119" s="650"/>
      <c r="Q1119" s="651"/>
      <c r="R1119" s="56"/>
      <c r="S1119" s="652" t="str">
        <f>IFERROR(ROUNDDOWN(Q1119*VLOOKUP(N1119,'【参考】数式用'!$AR$2:$AW$50,MATCH(P1119,'【参考】数式用'!$AT$4:$AW$4)+2,FALSE)*0.5, 0), "")</f>
        <v/>
      </c>
      <c r="T1119" s="653"/>
      <c r="U1119" s="654" t="str">
        <f>IFERROR(IF(AG1119&lt;&gt;"",Q1119*VLOOKUP(N1119,'【参考】数式用'!$AG$2:$AL$50,MATCH(P1119,'【参考】数式用'!$AI$4:$AL$4,0)+2,0), ""), "")</f>
        <v/>
      </c>
      <c r="V1119" s="655"/>
      <c r="W1119" s="656"/>
      <c r="X1119" s="41"/>
      <c r="Y1119" s="657"/>
      <c r="Z1119" s="658"/>
      <c r="AA1119" s="654" t="str">
        <f>IFERROR(IF(Y1119="ー", "", ROUNDDOWN(Z1119*VLOOKUP(N1119,'【参考】数式用'!$AR$2:$AW$50,MATCH(Y1119,'【参考】数式用'!$AT$4:$AW$4)+2,FALSE)*0.5, 0)), "")</f>
        <v/>
      </c>
      <c r="AB1119" s="659"/>
      <c r="AC1119" s="651" t="str">
        <f>IFERROR(IF(AG1119&lt;&gt;"",Z1119*VLOOKUP(N1119,'【参考】数式用'!$AG$2:$AL$50,MATCH(Y1119,'【参考】数式用'!$AI$4:$AL$4,0)+2,0), ""), "")</f>
        <v/>
      </c>
      <c r="AD1119" s="56"/>
      <c r="AE1119" s="660"/>
      <c r="AF1119" s="661"/>
      <c r="AG1119" s="618" t="str">
        <f>IFERROR(VLOOKUP(O1119, '【参考】数式用'!$AY$5:$AY$13, 1, FALSE), "")</f>
        <v/>
      </c>
      <c r="AH1119" s="619" t="str">
        <f>IFERROR(VLOOKUP(N1119, '【参考】数式用'!$BA$2:$BB$50, 2, FALSE), "")</f>
        <v/>
      </c>
      <c r="AI1119" s="620" t="str">
        <f t="shared" si="1"/>
        <v/>
      </c>
      <c r="AJ1119" s="621" t="str">
        <f t="shared" si="2"/>
        <v/>
      </c>
      <c r="AK1119" s="622"/>
      <c r="AL1119" s="622"/>
      <c r="AM1119" s="514"/>
      <c r="AN1119" s="514"/>
      <c r="AO1119" s="514"/>
      <c r="AP1119" s="514"/>
      <c r="AQ1119" s="514"/>
      <c r="AR1119" s="514"/>
      <c r="AS1119" s="514"/>
      <c r="AT1119" s="514"/>
      <c r="AU1119" s="2"/>
      <c r="AV1119" s="2"/>
      <c r="AW1119" s="2"/>
      <c r="AX1119" s="2"/>
      <c r="AY1119" s="2"/>
      <c r="AZ1119" s="2"/>
    </row>
    <row r="1120" ht="30.0" customHeight="1">
      <c r="A1120" s="645">
        <v>1107.0</v>
      </c>
      <c r="B1120" s="646" t="str">
        <f>IF('基本情報入力シート'!C1145="","",'基本情報入力シート'!C1145)</f>
        <v/>
      </c>
      <c r="C1120" s="40"/>
      <c r="D1120" s="40"/>
      <c r="E1120" s="40"/>
      <c r="F1120" s="40"/>
      <c r="G1120" s="40"/>
      <c r="H1120" s="40"/>
      <c r="I1120" s="56"/>
      <c r="J1120" s="647" t="str">
        <f>IF('基本情報入力シート'!M1145="","",'基本情報入力シート'!M1145)</f>
        <v/>
      </c>
      <c r="K1120" s="647" t="str">
        <f>IF('基本情報入力シート'!R1145="","",'基本情報入力シート'!R1145)</f>
        <v/>
      </c>
      <c r="L1120" s="647" t="str">
        <f>IF('基本情報入力シート'!W1145="","",'基本情報入力シート'!W1145)</f>
        <v/>
      </c>
      <c r="M1120" s="647" t="str">
        <f>IF('基本情報入力シート'!X1145="","",'基本情報入力シート'!X1145)</f>
        <v/>
      </c>
      <c r="N1120" s="648" t="str">
        <f>IF('基本情報入力シート'!Y1145="","",'基本情報入力シート'!Y1145)</f>
        <v/>
      </c>
      <c r="O1120" s="649"/>
      <c r="P1120" s="650"/>
      <c r="Q1120" s="651"/>
      <c r="R1120" s="56"/>
      <c r="S1120" s="652" t="str">
        <f>IFERROR(ROUNDDOWN(Q1120*VLOOKUP(N1120,'【参考】数式用'!$AR$2:$AW$50,MATCH(P1120,'【参考】数式用'!$AT$4:$AW$4)+2,FALSE)*0.5, 0), "")</f>
        <v/>
      </c>
      <c r="T1120" s="653"/>
      <c r="U1120" s="654" t="str">
        <f>IFERROR(IF(AG1120&lt;&gt;"",Q1120*VLOOKUP(N1120,'【参考】数式用'!$AG$2:$AL$50,MATCH(P1120,'【参考】数式用'!$AI$4:$AL$4,0)+2,0), ""), "")</f>
        <v/>
      </c>
      <c r="V1120" s="655"/>
      <c r="W1120" s="656"/>
      <c r="X1120" s="41"/>
      <c r="Y1120" s="657"/>
      <c r="Z1120" s="658"/>
      <c r="AA1120" s="654" t="str">
        <f>IFERROR(IF(Y1120="ー", "", ROUNDDOWN(Z1120*VLOOKUP(N1120,'【参考】数式用'!$AR$2:$AW$50,MATCH(Y1120,'【参考】数式用'!$AT$4:$AW$4)+2,FALSE)*0.5, 0)), "")</f>
        <v/>
      </c>
      <c r="AB1120" s="659"/>
      <c r="AC1120" s="651" t="str">
        <f>IFERROR(IF(AG1120&lt;&gt;"",Z1120*VLOOKUP(N1120,'【参考】数式用'!$AG$2:$AL$50,MATCH(Y1120,'【参考】数式用'!$AI$4:$AL$4,0)+2,0), ""), "")</f>
        <v/>
      </c>
      <c r="AD1120" s="56"/>
      <c r="AE1120" s="660"/>
      <c r="AF1120" s="661"/>
      <c r="AG1120" s="618" t="str">
        <f>IFERROR(VLOOKUP(O1120, '【参考】数式用'!$AY$5:$AY$13, 1, FALSE), "")</f>
        <v/>
      </c>
      <c r="AH1120" s="619" t="str">
        <f>IFERROR(VLOOKUP(N1120, '【参考】数式用'!$BA$2:$BB$50, 2, FALSE), "")</f>
        <v/>
      </c>
      <c r="AI1120" s="620" t="str">
        <f t="shared" si="1"/>
        <v/>
      </c>
      <c r="AJ1120" s="621" t="str">
        <f t="shared" si="2"/>
        <v/>
      </c>
      <c r="AK1120" s="622"/>
      <c r="AL1120" s="622"/>
      <c r="AM1120" s="514"/>
      <c r="AN1120" s="514"/>
      <c r="AO1120" s="514"/>
      <c r="AP1120" s="514"/>
      <c r="AQ1120" s="514"/>
      <c r="AR1120" s="514"/>
      <c r="AS1120" s="514"/>
      <c r="AT1120" s="514"/>
      <c r="AU1120" s="2"/>
      <c r="AV1120" s="2"/>
      <c r="AW1120" s="2"/>
      <c r="AX1120" s="2"/>
      <c r="AY1120" s="2"/>
      <c r="AZ1120" s="2"/>
    </row>
    <row r="1121" ht="30.0" customHeight="1">
      <c r="A1121" s="645">
        <v>1108.0</v>
      </c>
      <c r="B1121" s="646" t="str">
        <f>IF('基本情報入力シート'!C1146="","",'基本情報入力シート'!C1146)</f>
        <v/>
      </c>
      <c r="C1121" s="40"/>
      <c r="D1121" s="40"/>
      <c r="E1121" s="40"/>
      <c r="F1121" s="40"/>
      <c r="G1121" s="40"/>
      <c r="H1121" s="40"/>
      <c r="I1121" s="56"/>
      <c r="J1121" s="647" t="str">
        <f>IF('基本情報入力シート'!M1146="","",'基本情報入力シート'!M1146)</f>
        <v/>
      </c>
      <c r="K1121" s="647" t="str">
        <f>IF('基本情報入力シート'!R1146="","",'基本情報入力シート'!R1146)</f>
        <v/>
      </c>
      <c r="L1121" s="647" t="str">
        <f>IF('基本情報入力シート'!W1146="","",'基本情報入力シート'!W1146)</f>
        <v/>
      </c>
      <c r="M1121" s="647" t="str">
        <f>IF('基本情報入力シート'!X1146="","",'基本情報入力シート'!X1146)</f>
        <v/>
      </c>
      <c r="N1121" s="648" t="str">
        <f>IF('基本情報入力シート'!Y1146="","",'基本情報入力シート'!Y1146)</f>
        <v/>
      </c>
      <c r="O1121" s="649"/>
      <c r="P1121" s="650"/>
      <c r="Q1121" s="651"/>
      <c r="R1121" s="56"/>
      <c r="S1121" s="652" t="str">
        <f>IFERROR(ROUNDDOWN(Q1121*VLOOKUP(N1121,'【参考】数式用'!$AR$2:$AW$50,MATCH(P1121,'【参考】数式用'!$AT$4:$AW$4)+2,FALSE)*0.5, 0), "")</f>
        <v/>
      </c>
      <c r="T1121" s="653"/>
      <c r="U1121" s="654" t="str">
        <f>IFERROR(IF(AG1121&lt;&gt;"",Q1121*VLOOKUP(N1121,'【参考】数式用'!$AG$2:$AL$50,MATCH(P1121,'【参考】数式用'!$AI$4:$AL$4,0)+2,0), ""), "")</f>
        <v/>
      </c>
      <c r="V1121" s="655"/>
      <c r="W1121" s="656"/>
      <c r="X1121" s="41"/>
      <c r="Y1121" s="657"/>
      <c r="Z1121" s="658"/>
      <c r="AA1121" s="654" t="str">
        <f>IFERROR(IF(Y1121="ー", "", ROUNDDOWN(Z1121*VLOOKUP(N1121,'【参考】数式用'!$AR$2:$AW$50,MATCH(Y1121,'【参考】数式用'!$AT$4:$AW$4)+2,FALSE)*0.5, 0)), "")</f>
        <v/>
      </c>
      <c r="AB1121" s="659"/>
      <c r="AC1121" s="651" t="str">
        <f>IFERROR(IF(AG1121&lt;&gt;"",Z1121*VLOOKUP(N1121,'【参考】数式用'!$AG$2:$AL$50,MATCH(Y1121,'【参考】数式用'!$AI$4:$AL$4,0)+2,0), ""), "")</f>
        <v/>
      </c>
      <c r="AD1121" s="56"/>
      <c r="AE1121" s="660"/>
      <c r="AF1121" s="661"/>
      <c r="AG1121" s="618" t="str">
        <f>IFERROR(VLOOKUP(O1121, '【参考】数式用'!$AY$5:$AY$13, 1, FALSE), "")</f>
        <v/>
      </c>
      <c r="AH1121" s="619" t="str">
        <f>IFERROR(VLOOKUP(N1121, '【参考】数式用'!$BA$2:$BB$50, 2, FALSE), "")</f>
        <v/>
      </c>
      <c r="AI1121" s="620" t="str">
        <f t="shared" si="1"/>
        <v/>
      </c>
      <c r="AJ1121" s="621" t="str">
        <f t="shared" si="2"/>
        <v/>
      </c>
      <c r="AK1121" s="622"/>
      <c r="AL1121" s="622"/>
      <c r="AM1121" s="514"/>
      <c r="AN1121" s="514"/>
      <c r="AO1121" s="514"/>
      <c r="AP1121" s="514"/>
      <c r="AQ1121" s="514"/>
      <c r="AR1121" s="514"/>
      <c r="AS1121" s="514"/>
      <c r="AT1121" s="514"/>
      <c r="AU1121" s="2"/>
      <c r="AV1121" s="2"/>
      <c r="AW1121" s="2"/>
      <c r="AX1121" s="2"/>
      <c r="AY1121" s="2"/>
      <c r="AZ1121" s="2"/>
    </row>
    <row r="1122" ht="30.0" customHeight="1">
      <c r="A1122" s="645">
        <v>1109.0</v>
      </c>
      <c r="B1122" s="646" t="str">
        <f>IF('基本情報入力シート'!C1147="","",'基本情報入力シート'!C1147)</f>
        <v/>
      </c>
      <c r="C1122" s="40"/>
      <c r="D1122" s="40"/>
      <c r="E1122" s="40"/>
      <c r="F1122" s="40"/>
      <c r="G1122" s="40"/>
      <c r="H1122" s="40"/>
      <c r="I1122" s="56"/>
      <c r="J1122" s="647" t="str">
        <f>IF('基本情報入力シート'!M1147="","",'基本情報入力シート'!M1147)</f>
        <v/>
      </c>
      <c r="K1122" s="647" t="str">
        <f>IF('基本情報入力シート'!R1147="","",'基本情報入力シート'!R1147)</f>
        <v/>
      </c>
      <c r="L1122" s="647" t="str">
        <f>IF('基本情報入力シート'!W1147="","",'基本情報入力シート'!W1147)</f>
        <v/>
      </c>
      <c r="M1122" s="647" t="str">
        <f>IF('基本情報入力シート'!X1147="","",'基本情報入力シート'!X1147)</f>
        <v/>
      </c>
      <c r="N1122" s="648" t="str">
        <f>IF('基本情報入力シート'!Y1147="","",'基本情報入力シート'!Y1147)</f>
        <v/>
      </c>
      <c r="O1122" s="649"/>
      <c r="P1122" s="650"/>
      <c r="Q1122" s="651"/>
      <c r="R1122" s="56"/>
      <c r="S1122" s="652" t="str">
        <f>IFERROR(ROUNDDOWN(Q1122*VLOOKUP(N1122,'【参考】数式用'!$AR$2:$AW$50,MATCH(P1122,'【参考】数式用'!$AT$4:$AW$4)+2,FALSE)*0.5, 0), "")</f>
        <v/>
      </c>
      <c r="T1122" s="653"/>
      <c r="U1122" s="654" t="str">
        <f>IFERROR(IF(AG1122&lt;&gt;"",Q1122*VLOOKUP(N1122,'【参考】数式用'!$AG$2:$AL$50,MATCH(P1122,'【参考】数式用'!$AI$4:$AL$4,0)+2,0), ""), "")</f>
        <v/>
      </c>
      <c r="V1122" s="655"/>
      <c r="W1122" s="656"/>
      <c r="X1122" s="41"/>
      <c r="Y1122" s="657"/>
      <c r="Z1122" s="658"/>
      <c r="AA1122" s="654" t="str">
        <f>IFERROR(IF(Y1122="ー", "", ROUNDDOWN(Z1122*VLOOKUP(N1122,'【参考】数式用'!$AR$2:$AW$50,MATCH(Y1122,'【参考】数式用'!$AT$4:$AW$4)+2,FALSE)*0.5, 0)), "")</f>
        <v/>
      </c>
      <c r="AB1122" s="659"/>
      <c r="AC1122" s="651" t="str">
        <f>IFERROR(IF(AG1122&lt;&gt;"",Z1122*VLOOKUP(N1122,'【参考】数式用'!$AG$2:$AL$50,MATCH(Y1122,'【参考】数式用'!$AI$4:$AL$4,0)+2,0), ""), "")</f>
        <v/>
      </c>
      <c r="AD1122" s="56"/>
      <c r="AE1122" s="660"/>
      <c r="AF1122" s="661"/>
      <c r="AG1122" s="618" t="str">
        <f>IFERROR(VLOOKUP(O1122, '【参考】数式用'!$AY$5:$AY$13, 1, FALSE), "")</f>
        <v/>
      </c>
      <c r="AH1122" s="619" t="str">
        <f>IFERROR(VLOOKUP(N1122, '【参考】数式用'!$BA$2:$BB$50, 2, FALSE), "")</f>
        <v/>
      </c>
      <c r="AI1122" s="620" t="str">
        <f t="shared" si="1"/>
        <v/>
      </c>
      <c r="AJ1122" s="621" t="str">
        <f t="shared" si="2"/>
        <v/>
      </c>
      <c r="AK1122" s="622"/>
      <c r="AL1122" s="622"/>
      <c r="AM1122" s="514"/>
      <c r="AN1122" s="514"/>
      <c r="AO1122" s="514"/>
      <c r="AP1122" s="514"/>
      <c r="AQ1122" s="514"/>
      <c r="AR1122" s="514"/>
      <c r="AS1122" s="514"/>
      <c r="AT1122" s="514"/>
      <c r="AU1122" s="2"/>
      <c r="AV1122" s="2"/>
      <c r="AW1122" s="2"/>
      <c r="AX1122" s="2"/>
      <c r="AY1122" s="2"/>
      <c r="AZ1122" s="2"/>
    </row>
    <row r="1123" ht="30.0" customHeight="1">
      <c r="A1123" s="645">
        <v>1110.0</v>
      </c>
      <c r="B1123" s="646" t="str">
        <f>IF('基本情報入力シート'!C1148="","",'基本情報入力シート'!C1148)</f>
        <v/>
      </c>
      <c r="C1123" s="40"/>
      <c r="D1123" s="40"/>
      <c r="E1123" s="40"/>
      <c r="F1123" s="40"/>
      <c r="G1123" s="40"/>
      <c r="H1123" s="40"/>
      <c r="I1123" s="56"/>
      <c r="J1123" s="647" t="str">
        <f>IF('基本情報入力シート'!M1148="","",'基本情報入力シート'!M1148)</f>
        <v/>
      </c>
      <c r="K1123" s="647" t="str">
        <f>IF('基本情報入力シート'!R1148="","",'基本情報入力シート'!R1148)</f>
        <v/>
      </c>
      <c r="L1123" s="647" t="str">
        <f>IF('基本情報入力シート'!W1148="","",'基本情報入力シート'!W1148)</f>
        <v/>
      </c>
      <c r="M1123" s="647" t="str">
        <f>IF('基本情報入力シート'!X1148="","",'基本情報入力シート'!X1148)</f>
        <v/>
      </c>
      <c r="N1123" s="648" t="str">
        <f>IF('基本情報入力シート'!Y1148="","",'基本情報入力シート'!Y1148)</f>
        <v/>
      </c>
      <c r="O1123" s="649"/>
      <c r="P1123" s="650"/>
      <c r="Q1123" s="651"/>
      <c r="R1123" s="56"/>
      <c r="S1123" s="652" t="str">
        <f>IFERROR(ROUNDDOWN(Q1123*VLOOKUP(N1123,'【参考】数式用'!$AR$2:$AW$50,MATCH(P1123,'【参考】数式用'!$AT$4:$AW$4)+2,FALSE)*0.5, 0), "")</f>
        <v/>
      </c>
      <c r="T1123" s="653"/>
      <c r="U1123" s="654" t="str">
        <f>IFERROR(IF(AG1123&lt;&gt;"",Q1123*VLOOKUP(N1123,'【参考】数式用'!$AG$2:$AL$50,MATCH(P1123,'【参考】数式用'!$AI$4:$AL$4,0)+2,0), ""), "")</f>
        <v/>
      </c>
      <c r="V1123" s="655"/>
      <c r="W1123" s="656"/>
      <c r="X1123" s="41"/>
      <c r="Y1123" s="657"/>
      <c r="Z1123" s="658"/>
      <c r="AA1123" s="654" t="str">
        <f>IFERROR(IF(Y1123="ー", "", ROUNDDOWN(Z1123*VLOOKUP(N1123,'【参考】数式用'!$AR$2:$AW$50,MATCH(Y1123,'【参考】数式用'!$AT$4:$AW$4)+2,FALSE)*0.5, 0)), "")</f>
        <v/>
      </c>
      <c r="AB1123" s="659"/>
      <c r="AC1123" s="651" t="str">
        <f>IFERROR(IF(AG1123&lt;&gt;"",Z1123*VLOOKUP(N1123,'【参考】数式用'!$AG$2:$AL$50,MATCH(Y1123,'【参考】数式用'!$AI$4:$AL$4,0)+2,0), ""), "")</f>
        <v/>
      </c>
      <c r="AD1123" s="56"/>
      <c r="AE1123" s="660"/>
      <c r="AF1123" s="661"/>
      <c r="AG1123" s="618" t="str">
        <f>IFERROR(VLOOKUP(O1123, '【参考】数式用'!$AY$5:$AY$13, 1, FALSE), "")</f>
        <v/>
      </c>
      <c r="AH1123" s="619" t="str">
        <f>IFERROR(VLOOKUP(N1123, '【参考】数式用'!$BA$2:$BB$50, 2, FALSE), "")</f>
        <v/>
      </c>
      <c r="AI1123" s="620" t="str">
        <f t="shared" si="1"/>
        <v/>
      </c>
      <c r="AJ1123" s="621" t="str">
        <f t="shared" si="2"/>
        <v/>
      </c>
      <c r="AK1123" s="622"/>
      <c r="AL1123" s="622"/>
      <c r="AM1123" s="514"/>
      <c r="AN1123" s="514"/>
      <c r="AO1123" s="514"/>
      <c r="AP1123" s="514"/>
      <c r="AQ1123" s="514"/>
      <c r="AR1123" s="514"/>
      <c r="AS1123" s="514"/>
      <c r="AT1123" s="514"/>
      <c r="AU1123" s="2"/>
      <c r="AV1123" s="2"/>
      <c r="AW1123" s="2"/>
      <c r="AX1123" s="2"/>
      <c r="AY1123" s="2"/>
      <c r="AZ1123" s="2"/>
    </row>
    <row r="1124" ht="30.0" customHeight="1">
      <c r="A1124" s="645">
        <v>1111.0</v>
      </c>
      <c r="B1124" s="646" t="str">
        <f>IF('基本情報入力シート'!C1149="","",'基本情報入力シート'!C1149)</f>
        <v/>
      </c>
      <c r="C1124" s="40"/>
      <c r="D1124" s="40"/>
      <c r="E1124" s="40"/>
      <c r="F1124" s="40"/>
      <c r="G1124" s="40"/>
      <c r="H1124" s="40"/>
      <c r="I1124" s="56"/>
      <c r="J1124" s="647" t="str">
        <f>IF('基本情報入力シート'!M1149="","",'基本情報入力シート'!M1149)</f>
        <v/>
      </c>
      <c r="K1124" s="647" t="str">
        <f>IF('基本情報入力シート'!R1149="","",'基本情報入力シート'!R1149)</f>
        <v/>
      </c>
      <c r="L1124" s="647" t="str">
        <f>IF('基本情報入力シート'!W1149="","",'基本情報入力シート'!W1149)</f>
        <v/>
      </c>
      <c r="M1124" s="647" t="str">
        <f>IF('基本情報入力シート'!X1149="","",'基本情報入力シート'!X1149)</f>
        <v/>
      </c>
      <c r="N1124" s="648" t="str">
        <f>IF('基本情報入力シート'!Y1149="","",'基本情報入力シート'!Y1149)</f>
        <v/>
      </c>
      <c r="O1124" s="649"/>
      <c r="P1124" s="650"/>
      <c r="Q1124" s="651"/>
      <c r="R1124" s="56"/>
      <c r="S1124" s="652" t="str">
        <f>IFERROR(ROUNDDOWN(Q1124*VLOOKUP(N1124,'【参考】数式用'!$AR$2:$AW$50,MATCH(P1124,'【参考】数式用'!$AT$4:$AW$4)+2,FALSE)*0.5, 0), "")</f>
        <v/>
      </c>
      <c r="T1124" s="653"/>
      <c r="U1124" s="654" t="str">
        <f>IFERROR(IF(AG1124&lt;&gt;"",Q1124*VLOOKUP(N1124,'【参考】数式用'!$AG$2:$AL$50,MATCH(P1124,'【参考】数式用'!$AI$4:$AL$4,0)+2,0), ""), "")</f>
        <v/>
      </c>
      <c r="V1124" s="655"/>
      <c r="W1124" s="656"/>
      <c r="X1124" s="41"/>
      <c r="Y1124" s="657"/>
      <c r="Z1124" s="658"/>
      <c r="AA1124" s="654" t="str">
        <f>IFERROR(IF(Y1124="ー", "", ROUNDDOWN(Z1124*VLOOKUP(N1124,'【参考】数式用'!$AR$2:$AW$50,MATCH(Y1124,'【参考】数式用'!$AT$4:$AW$4)+2,FALSE)*0.5, 0)), "")</f>
        <v/>
      </c>
      <c r="AB1124" s="659"/>
      <c r="AC1124" s="651" t="str">
        <f>IFERROR(IF(AG1124&lt;&gt;"",Z1124*VLOOKUP(N1124,'【参考】数式用'!$AG$2:$AL$50,MATCH(Y1124,'【参考】数式用'!$AI$4:$AL$4,0)+2,0), ""), "")</f>
        <v/>
      </c>
      <c r="AD1124" s="56"/>
      <c r="AE1124" s="660"/>
      <c r="AF1124" s="661"/>
      <c r="AG1124" s="618" t="str">
        <f>IFERROR(VLOOKUP(O1124, '【参考】数式用'!$AY$5:$AY$13, 1, FALSE), "")</f>
        <v/>
      </c>
      <c r="AH1124" s="619" t="str">
        <f>IFERROR(VLOOKUP(N1124, '【参考】数式用'!$BA$2:$BB$50, 2, FALSE), "")</f>
        <v/>
      </c>
      <c r="AI1124" s="620" t="str">
        <f t="shared" si="1"/>
        <v/>
      </c>
      <c r="AJ1124" s="621" t="str">
        <f t="shared" si="2"/>
        <v/>
      </c>
      <c r="AK1124" s="622"/>
      <c r="AL1124" s="622"/>
      <c r="AM1124" s="514"/>
      <c r="AN1124" s="514"/>
      <c r="AO1124" s="514"/>
      <c r="AP1124" s="514"/>
      <c r="AQ1124" s="514"/>
      <c r="AR1124" s="514"/>
      <c r="AS1124" s="514"/>
      <c r="AT1124" s="514"/>
      <c r="AU1124" s="2"/>
      <c r="AV1124" s="2"/>
      <c r="AW1124" s="2"/>
      <c r="AX1124" s="2"/>
      <c r="AY1124" s="2"/>
      <c r="AZ1124" s="2"/>
    </row>
    <row r="1125" ht="30.0" customHeight="1">
      <c r="A1125" s="645">
        <v>1112.0</v>
      </c>
      <c r="B1125" s="646" t="str">
        <f>IF('基本情報入力シート'!C1150="","",'基本情報入力シート'!C1150)</f>
        <v/>
      </c>
      <c r="C1125" s="40"/>
      <c r="D1125" s="40"/>
      <c r="E1125" s="40"/>
      <c r="F1125" s="40"/>
      <c r="G1125" s="40"/>
      <c r="H1125" s="40"/>
      <c r="I1125" s="56"/>
      <c r="J1125" s="647" t="str">
        <f>IF('基本情報入力シート'!M1150="","",'基本情報入力シート'!M1150)</f>
        <v/>
      </c>
      <c r="K1125" s="647" t="str">
        <f>IF('基本情報入力シート'!R1150="","",'基本情報入力シート'!R1150)</f>
        <v/>
      </c>
      <c r="L1125" s="647" t="str">
        <f>IF('基本情報入力シート'!W1150="","",'基本情報入力シート'!W1150)</f>
        <v/>
      </c>
      <c r="M1125" s="647" t="str">
        <f>IF('基本情報入力シート'!X1150="","",'基本情報入力シート'!X1150)</f>
        <v/>
      </c>
      <c r="N1125" s="648" t="str">
        <f>IF('基本情報入力シート'!Y1150="","",'基本情報入力シート'!Y1150)</f>
        <v/>
      </c>
      <c r="O1125" s="649"/>
      <c r="P1125" s="650"/>
      <c r="Q1125" s="651"/>
      <c r="R1125" s="56"/>
      <c r="S1125" s="652" t="str">
        <f>IFERROR(ROUNDDOWN(Q1125*VLOOKUP(N1125,'【参考】数式用'!$AR$2:$AW$50,MATCH(P1125,'【参考】数式用'!$AT$4:$AW$4)+2,FALSE)*0.5, 0), "")</f>
        <v/>
      </c>
      <c r="T1125" s="653"/>
      <c r="U1125" s="654" t="str">
        <f>IFERROR(IF(AG1125&lt;&gt;"",Q1125*VLOOKUP(N1125,'【参考】数式用'!$AG$2:$AL$50,MATCH(P1125,'【参考】数式用'!$AI$4:$AL$4,0)+2,0), ""), "")</f>
        <v/>
      </c>
      <c r="V1125" s="655"/>
      <c r="W1125" s="656"/>
      <c r="X1125" s="41"/>
      <c r="Y1125" s="657"/>
      <c r="Z1125" s="658"/>
      <c r="AA1125" s="654" t="str">
        <f>IFERROR(IF(Y1125="ー", "", ROUNDDOWN(Z1125*VLOOKUP(N1125,'【参考】数式用'!$AR$2:$AW$50,MATCH(Y1125,'【参考】数式用'!$AT$4:$AW$4)+2,FALSE)*0.5, 0)), "")</f>
        <v/>
      </c>
      <c r="AB1125" s="659"/>
      <c r="AC1125" s="651" t="str">
        <f>IFERROR(IF(AG1125&lt;&gt;"",Z1125*VLOOKUP(N1125,'【参考】数式用'!$AG$2:$AL$50,MATCH(Y1125,'【参考】数式用'!$AI$4:$AL$4,0)+2,0), ""), "")</f>
        <v/>
      </c>
      <c r="AD1125" s="56"/>
      <c r="AE1125" s="660"/>
      <c r="AF1125" s="661"/>
      <c r="AG1125" s="618" t="str">
        <f>IFERROR(VLOOKUP(O1125, '【参考】数式用'!$AY$5:$AY$13, 1, FALSE), "")</f>
        <v/>
      </c>
      <c r="AH1125" s="619" t="str">
        <f>IFERROR(VLOOKUP(N1125, '【参考】数式用'!$BA$2:$BB$50, 2, FALSE), "")</f>
        <v/>
      </c>
      <c r="AI1125" s="620" t="str">
        <f t="shared" si="1"/>
        <v/>
      </c>
      <c r="AJ1125" s="621" t="str">
        <f t="shared" si="2"/>
        <v/>
      </c>
      <c r="AK1125" s="622"/>
      <c r="AL1125" s="622"/>
      <c r="AM1125" s="514"/>
      <c r="AN1125" s="514"/>
      <c r="AO1125" s="514"/>
      <c r="AP1125" s="514"/>
      <c r="AQ1125" s="514"/>
      <c r="AR1125" s="514"/>
      <c r="AS1125" s="514"/>
      <c r="AT1125" s="514"/>
      <c r="AU1125" s="2"/>
      <c r="AV1125" s="2"/>
      <c r="AW1125" s="2"/>
      <c r="AX1125" s="2"/>
      <c r="AY1125" s="2"/>
      <c r="AZ1125" s="2"/>
    </row>
    <row r="1126" ht="30.0" customHeight="1">
      <c r="A1126" s="645">
        <v>1113.0</v>
      </c>
      <c r="B1126" s="646" t="str">
        <f>IF('基本情報入力シート'!C1151="","",'基本情報入力シート'!C1151)</f>
        <v/>
      </c>
      <c r="C1126" s="40"/>
      <c r="D1126" s="40"/>
      <c r="E1126" s="40"/>
      <c r="F1126" s="40"/>
      <c r="G1126" s="40"/>
      <c r="H1126" s="40"/>
      <c r="I1126" s="56"/>
      <c r="J1126" s="647" t="str">
        <f>IF('基本情報入力シート'!M1151="","",'基本情報入力シート'!M1151)</f>
        <v/>
      </c>
      <c r="K1126" s="647" t="str">
        <f>IF('基本情報入力シート'!R1151="","",'基本情報入力シート'!R1151)</f>
        <v/>
      </c>
      <c r="L1126" s="647" t="str">
        <f>IF('基本情報入力シート'!W1151="","",'基本情報入力シート'!W1151)</f>
        <v/>
      </c>
      <c r="M1126" s="647" t="str">
        <f>IF('基本情報入力シート'!X1151="","",'基本情報入力シート'!X1151)</f>
        <v/>
      </c>
      <c r="N1126" s="648" t="str">
        <f>IF('基本情報入力シート'!Y1151="","",'基本情報入力シート'!Y1151)</f>
        <v/>
      </c>
      <c r="O1126" s="649"/>
      <c r="P1126" s="650"/>
      <c r="Q1126" s="651"/>
      <c r="R1126" s="56"/>
      <c r="S1126" s="652" t="str">
        <f>IFERROR(ROUNDDOWN(Q1126*VLOOKUP(N1126,'【参考】数式用'!$AR$2:$AW$50,MATCH(P1126,'【参考】数式用'!$AT$4:$AW$4)+2,FALSE)*0.5, 0), "")</f>
        <v/>
      </c>
      <c r="T1126" s="653"/>
      <c r="U1126" s="654" t="str">
        <f>IFERROR(IF(AG1126&lt;&gt;"",Q1126*VLOOKUP(N1126,'【参考】数式用'!$AG$2:$AL$50,MATCH(P1126,'【参考】数式用'!$AI$4:$AL$4,0)+2,0), ""), "")</f>
        <v/>
      </c>
      <c r="V1126" s="655"/>
      <c r="W1126" s="656"/>
      <c r="X1126" s="41"/>
      <c r="Y1126" s="657"/>
      <c r="Z1126" s="658"/>
      <c r="AA1126" s="654" t="str">
        <f>IFERROR(IF(Y1126="ー", "", ROUNDDOWN(Z1126*VLOOKUP(N1126,'【参考】数式用'!$AR$2:$AW$50,MATCH(Y1126,'【参考】数式用'!$AT$4:$AW$4)+2,FALSE)*0.5, 0)), "")</f>
        <v/>
      </c>
      <c r="AB1126" s="659"/>
      <c r="AC1126" s="651" t="str">
        <f>IFERROR(IF(AG1126&lt;&gt;"",Z1126*VLOOKUP(N1126,'【参考】数式用'!$AG$2:$AL$50,MATCH(Y1126,'【参考】数式用'!$AI$4:$AL$4,0)+2,0), ""), "")</f>
        <v/>
      </c>
      <c r="AD1126" s="56"/>
      <c r="AE1126" s="660"/>
      <c r="AF1126" s="661"/>
      <c r="AG1126" s="618" t="str">
        <f>IFERROR(VLOOKUP(O1126, '【参考】数式用'!$AY$5:$AY$13, 1, FALSE), "")</f>
        <v/>
      </c>
      <c r="AH1126" s="619" t="str">
        <f>IFERROR(VLOOKUP(N1126, '【参考】数式用'!$BA$2:$BB$50, 2, FALSE), "")</f>
        <v/>
      </c>
      <c r="AI1126" s="620" t="str">
        <f t="shared" si="1"/>
        <v/>
      </c>
      <c r="AJ1126" s="621" t="str">
        <f t="shared" si="2"/>
        <v/>
      </c>
      <c r="AK1126" s="622"/>
      <c r="AL1126" s="622"/>
      <c r="AM1126" s="514"/>
      <c r="AN1126" s="514"/>
      <c r="AO1126" s="514"/>
      <c r="AP1126" s="514"/>
      <c r="AQ1126" s="514"/>
      <c r="AR1126" s="514"/>
      <c r="AS1126" s="514"/>
      <c r="AT1126" s="514"/>
      <c r="AU1126" s="2"/>
      <c r="AV1126" s="2"/>
      <c r="AW1126" s="2"/>
      <c r="AX1126" s="2"/>
      <c r="AY1126" s="2"/>
      <c r="AZ1126" s="2"/>
    </row>
    <row r="1127" ht="30.0" customHeight="1">
      <c r="A1127" s="645">
        <v>1114.0</v>
      </c>
      <c r="B1127" s="646" t="str">
        <f>IF('基本情報入力シート'!C1152="","",'基本情報入力シート'!C1152)</f>
        <v/>
      </c>
      <c r="C1127" s="40"/>
      <c r="D1127" s="40"/>
      <c r="E1127" s="40"/>
      <c r="F1127" s="40"/>
      <c r="G1127" s="40"/>
      <c r="H1127" s="40"/>
      <c r="I1127" s="56"/>
      <c r="J1127" s="647" t="str">
        <f>IF('基本情報入力シート'!M1152="","",'基本情報入力シート'!M1152)</f>
        <v/>
      </c>
      <c r="K1127" s="647" t="str">
        <f>IF('基本情報入力シート'!R1152="","",'基本情報入力シート'!R1152)</f>
        <v/>
      </c>
      <c r="L1127" s="647" t="str">
        <f>IF('基本情報入力シート'!W1152="","",'基本情報入力シート'!W1152)</f>
        <v/>
      </c>
      <c r="M1127" s="647" t="str">
        <f>IF('基本情報入力シート'!X1152="","",'基本情報入力シート'!X1152)</f>
        <v/>
      </c>
      <c r="N1127" s="648" t="str">
        <f>IF('基本情報入力シート'!Y1152="","",'基本情報入力シート'!Y1152)</f>
        <v/>
      </c>
      <c r="O1127" s="649"/>
      <c r="P1127" s="650"/>
      <c r="Q1127" s="651"/>
      <c r="R1127" s="56"/>
      <c r="S1127" s="652" t="str">
        <f>IFERROR(ROUNDDOWN(Q1127*VLOOKUP(N1127,'【参考】数式用'!$AR$2:$AW$50,MATCH(P1127,'【参考】数式用'!$AT$4:$AW$4)+2,FALSE)*0.5, 0), "")</f>
        <v/>
      </c>
      <c r="T1127" s="653"/>
      <c r="U1127" s="654" t="str">
        <f>IFERROR(IF(AG1127&lt;&gt;"",Q1127*VLOOKUP(N1127,'【参考】数式用'!$AG$2:$AL$50,MATCH(P1127,'【参考】数式用'!$AI$4:$AL$4,0)+2,0), ""), "")</f>
        <v/>
      </c>
      <c r="V1127" s="655"/>
      <c r="W1127" s="656"/>
      <c r="X1127" s="41"/>
      <c r="Y1127" s="657"/>
      <c r="Z1127" s="658"/>
      <c r="AA1127" s="654" t="str">
        <f>IFERROR(IF(Y1127="ー", "", ROUNDDOWN(Z1127*VLOOKUP(N1127,'【参考】数式用'!$AR$2:$AW$50,MATCH(Y1127,'【参考】数式用'!$AT$4:$AW$4)+2,FALSE)*0.5, 0)), "")</f>
        <v/>
      </c>
      <c r="AB1127" s="659"/>
      <c r="AC1127" s="651" t="str">
        <f>IFERROR(IF(AG1127&lt;&gt;"",Z1127*VLOOKUP(N1127,'【参考】数式用'!$AG$2:$AL$50,MATCH(Y1127,'【参考】数式用'!$AI$4:$AL$4,0)+2,0), ""), "")</f>
        <v/>
      </c>
      <c r="AD1127" s="56"/>
      <c r="AE1127" s="660"/>
      <c r="AF1127" s="661"/>
      <c r="AG1127" s="618" t="str">
        <f>IFERROR(VLOOKUP(O1127, '【参考】数式用'!$AY$5:$AY$13, 1, FALSE), "")</f>
        <v/>
      </c>
      <c r="AH1127" s="619" t="str">
        <f>IFERROR(VLOOKUP(N1127, '【参考】数式用'!$BA$2:$BB$50, 2, FALSE), "")</f>
        <v/>
      </c>
      <c r="AI1127" s="620" t="str">
        <f t="shared" si="1"/>
        <v/>
      </c>
      <c r="AJ1127" s="621" t="str">
        <f t="shared" si="2"/>
        <v/>
      </c>
      <c r="AK1127" s="622"/>
      <c r="AL1127" s="622"/>
      <c r="AM1127" s="514"/>
      <c r="AN1127" s="514"/>
      <c r="AO1127" s="514"/>
      <c r="AP1127" s="514"/>
      <c r="AQ1127" s="514"/>
      <c r="AR1127" s="514"/>
      <c r="AS1127" s="514"/>
      <c r="AT1127" s="514"/>
      <c r="AU1127" s="2"/>
      <c r="AV1127" s="2"/>
      <c r="AW1127" s="2"/>
      <c r="AX1127" s="2"/>
      <c r="AY1127" s="2"/>
      <c r="AZ1127" s="2"/>
    </row>
    <row r="1128" ht="30.0" customHeight="1">
      <c r="A1128" s="645">
        <v>1115.0</v>
      </c>
      <c r="B1128" s="646" t="str">
        <f>IF('基本情報入力シート'!C1153="","",'基本情報入力シート'!C1153)</f>
        <v/>
      </c>
      <c r="C1128" s="40"/>
      <c r="D1128" s="40"/>
      <c r="E1128" s="40"/>
      <c r="F1128" s="40"/>
      <c r="G1128" s="40"/>
      <c r="H1128" s="40"/>
      <c r="I1128" s="56"/>
      <c r="J1128" s="647" t="str">
        <f>IF('基本情報入力シート'!M1153="","",'基本情報入力シート'!M1153)</f>
        <v/>
      </c>
      <c r="K1128" s="647" t="str">
        <f>IF('基本情報入力シート'!R1153="","",'基本情報入力シート'!R1153)</f>
        <v/>
      </c>
      <c r="L1128" s="647" t="str">
        <f>IF('基本情報入力シート'!W1153="","",'基本情報入力シート'!W1153)</f>
        <v/>
      </c>
      <c r="M1128" s="647" t="str">
        <f>IF('基本情報入力シート'!X1153="","",'基本情報入力シート'!X1153)</f>
        <v/>
      </c>
      <c r="N1128" s="648" t="str">
        <f>IF('基本情報入力シート'!Y1153="","",'基本情報入力シート'!Y1153)</f>
        <v/>
      </c>
      <c r="O1128" s="649"/>
      <c r="P1128" s="650"/>
      <c r="Q1128" s="651"/>
      <c r="R1128" s="56"/>
      <c r="S1128" s="652" t="str">
        <f>IFERROR(ROUNDDOWN(Q1128*VLOOKUP(N1128,'【参考】数式用'!$AR$2:$AW$50,MATCH(P1128,'【参考】数式用'!$AT$4:$AW$4)+2,FALSE)*0.5, 0), "")</f>
        <v/>
      </c>
      <c r="T1128" s="653"/>
      <c r="U1128" s="654" t="str">
        <f>IFERROR(IF(AG1128&lt;&gt;"",Q1128*VLOOKUP(N1128,'【参考】数式用'!$AG$2:$AL$50,MATCH(P1128,'【参考】数式用'!$AI$4:$AL$4,0)+2,0), ""), "")</f>
        <v/>
      </c>
      <c r="V1128" s="655"/>
      <c r="W1128" s="656"/>
      <c r="X1128" s="41"/>
      <c r="Y1128" s="657"/>
      <c r="Z1128" s="658"/>
      <c r="AA1128" s="654" t="str">
        <f>IFERROR(IF(Y1128="ー", "", ROUNDDOWN(Z1128*VLOOKUP(N1128,'【参考】数式用'!$AR$2:$AW$50,MATCH(Y1128,'【参考】数式用'!$AT$4:$AW$4)+2,FALSE)*0.5, 0)), "")</f>
        <v/>
      </c>
      <c r="AB1128" s="659"/>
      <c r="AC1128" s="651" t="str">
        <f>IFERROR(IF(AG1128&lt;&gt;"",Z1128*VLOOKUP(N1128,'【参考】数式用'!$AG$2:$AL$50,MATCH(Y1128,'【参考】数式用'!$AI$4:$AL$4,0)+2,0), ""), "")</f>
        <v/>
      </c>
      <c r="AD1128" s="56"/>
      <c r="AE1128" s="660"/>
      <c r="AF1128" s="661"/>
      <c r="AG1128" s="618" t="str">
        <f>IFERROR(VLOOKUP(O1128, '【参考】数式用'!$AY$5:$AY$13, 1, FALSE), "")</f>
        <v/>
      </c>
      <c r="AH1128" s="619" t="str">
        <f>IFERROR(VLOOKUP(N1128, '【参考】数式用'!$BA$2:$BB$50, 2, FALSE), "")</f>
        <v/>
      </c>
      <c r="AI1128" s="620" t="str">
        <f t="shared" si="1"/>
        <v/>
      </c>
      <c r="AJ1128" s="621" t="str">
        <f t="shared" si="2"/>
        <v/>
      </c>
      <c r="AK1128" s="622"/>
      <c r="AL1128" s="622"/>
      <c r="AM1128" s="514"/>
      <c r="AN1128" s="514"/>
      <c r="AO1128" s="514"/>
      <c r="AP1128" s="514"/>
      <c r="AQ1128" s="514"/>
      <c r="AR1128" s="514"/>
      <c r="AS1128" s="514"/>
      <c r="AT1128" s="514"/>
      <c r="AU1128" s="2"/>
      <c r="AV1128" s="2"/>
      <c r="AW1128" s="2"/>
      <c r="AX1128" s="2"/>
      <c r="AY1128" s="2"/>
      <c r="AZ1128" s="2"/>
    </row>
    <row r="1129" ht="30.0" customHeight="1">
      <c r="A1129" s="645">
        <v>1116.0</v>
      </c>
      <c r="B1129" s="646" t="str">
        <f>IF('基本情報入力シート'!C1154="","",'基本情報入力シート'!C1154)</f>
        <v/>
      </c>
      <c r="C1129" s="40"/>
      <c r="D1129" s="40"/>
      <c r="E1129" s="40"/>
      <c r="F1129" s="40"/>
      <c r="G1129" s="40"/>
      <c r="H1129" s="40"/>
      <c r="I1129" s="56"/>
      <c r="J1129" s="647" t="str">
        <f>IF('基本情報入力シート'!M1154="","",'基本情報入力シート'!M1154)</f>
        <v/>
      </c>
      <c r="K1129" s="647" t="str">
        <f>IF('基本情報入力シート'!R1154="","",'基本情報入力シート'!R1154)</f>
        <v/>
      </c>
      <c r="L1129" s="647" t="str">
        <f>IF('基本情報入力シート'!W1154="","",'基本情報入力シート'!W1154)</f>
        <v/>
      </c>
      <c r="M1129" s="647" t="str">
        <f>IF('基本情報入力シート'!X1154="","",'基本情報入力シート'!X1154)</f>
        <v/>
      </c>
      <c r="N1129" s="648" t="str">
        <f>IF('基本情報入力シート'!Y1154="","",'基本情報入力シート'!Y1154)</f>
        <v/>
      </c>
      <c r="O1129" s="649"/>
      <c r="P1129" s="650"/>
      <c r="Q1129" s="651"/>
      <c r="R1129" s="56"/>
      <c r="S1129" s="652" t="str">
        <f>IFERROR(ROUNDDOWN(Q1129*VLOOKUP(N1129,'【参考】数式用'!$AR$2:$AW$50,MATCH(P1129,'【参考】数式用'!$AT$4:$AW$4)+2,FALSE)*0.5, 0), "")</f>
        <v/>
      </c>
      <c r="T1129" s="653"/>
      <c r="U1129" s="654" t="str">
        <f>IFERROR(IF(AG1129&lt;&gt;"",Q1129*VLOOKUP(N1129,'【参考】数式用'!$AG$2:$AL$50,MATCH(P1129,'【参考】数式用'!$AI$4:$AL$4,0)+2,0), ""), "")</f>
        <v/>
      </c>
      <c r="V1129" s="655"/>
      <c r="W1129" s="656"/>
      <c r="X1129" s="41"/>
      <c r="Y1129" s="657"/>
      <c r="Z1129" s="658"/>
      <c r="AA1129" s="654" t="str">
        <f>IFERROR(IF(Y1129="ー", "", ROUNDDOWN(Z1129*VLOOKUP(N1129,'【参考】数式用'!$AR$2:$AW$50,MATCH(Y1129,'【参考】数式用'!$AT$4:$AW$4)+2,FALSE)*0.5, 0)), "")</f>
        <v/>
      </c>
      <c r="AB1129" s="659"/>
      <c r="AC1129" s="651" t="str">
        <f>IFERROR(IF(AG1129&lt;&gt;"",Z1129*VLOOKUP(N1129,'【参考】数式用'!$AG$2:$AL$50,MATCH(Y1129,'【参考】数式用'!$AI$4:$AL$4,0)+2,0), ""), "")</f>
        <v/>
      </c>
      <c r="AD1129" s="56"/>
      <c r="AE1129" s="660"/>
      <c r="AF1129" s="661"/>
      <c r="AG1129" s="618" t="str">
        <f>IFERROR(VLOOKUP(O1129, '【参考】数式用'!$AY$5:$AY$13, 1, FALSE), "")</f>
        <v/>
      </c>
      <c r="AH1129" s="619" t="str">
        <f>IFERROR(VLOOKUP(N1129, '【参考】数式用'!$BA$2:$BB$50, 2, FALSE), "")</f>
        <v/>
      </c>
      <c r="AI1129" s="620" t="str">
        <f t="shared" si="1"/>
        <v/>
      </c>
      <c r="AJ1129" s="621" t="str">
        <f t="shared" si="2"/>
        <v/>
      </c>
      <c r="AK1129" s="622"/>
      <c r="AL1129" s="622"/>
      <c r="AM1129" s="514"/>
      <c r="AN1129" s="514"/>
      <c r="AO1129" s="514"/>
      <c r="AP1129" s="514"/>
      <c r="AQ1129" s="514"/>
      <c r="AR1129" s="514"/>
      <c r="AS1129" s="514"/>
      <c r="AT1129" s="514"/>
      <c r="AU1129" s="2"/>
      <c r="AV1129" s="2"/>
      <c r="AW1129" s="2"/>
      <c r="AX1129" s="2"/>
      <c r="AY1129" s="2"/>
      <c r="AZ1129" s="2"/>
    </row>
    <row r="1130" ht="30.0" customHeight="1">
      <c r="A1130" s="645">
        <v>1117.0</v>
      </c>
      <c r="B1130" s="646" t="str">
        <f>IF('基本情報入力シート'!C1155="","",'基本情報入力シート'!C1155)</f>
        <v/>
      </c>
      <c r="C1130" s="40"/>
      <c r="D1130" s="40"/>
      <c r="E1130" s="40"/>
      <c r="F1130" s="40"/>
      <c r="G1130" s="40"/>
      <c r="H1130" s="40"/>
      <c r="I1130" s="56"/>
      <c r="J1130" s="647" t="str">
        <f>IF('基本情報入力シート'!M1155="","",'基本情報入力シート'!M1155)</f>
        <v/>
      </c>
      <c r="K1130" s="647" t="str">
        <f>IF('基本情報入力シート'!R1155="","",'基本情報入力シート'!R1155)</f>
        <v/>
      </c>
      <c r="L1130" s="647" t="str">
        <f>IF('基本情報入力シート'!W1155="","",'基本情報入力シート'!W1155)</f>
        <v/>
      </c>
      <c r="M1130" s="647" t="str">
        <f>IF('基本情報入力シート'!X1155="","",'基本情報入力シート'!X1155)</f>
        <v/>
      </c>
      <c r="N1130" s="648" t="str">
        <f>IF('基本情報入力シート'!Y1155="","",'基本情報入力シート'!Y1155)</f>
        <v/>
      </c>
      <c r="O1130" s="649"/>
      <c r="P1130" s="650"/>
      <c r="Q1130" s="651"/>
      <c r="R1130" s="56"/>
      <c r="S1130" s="652" t="str">
        <f>IFERROR(ROUNDDOWN(Q1130*VLOOKUP(N1130,'【参考】数式用'!$AR$2:$AW$50,MATCH(P1130,'【参考】数式用'!$AT$4:$AW$4)+2,FALSE)*0.5, 0), "")</f>
        <v/>
      </c>
      <c r="T1130" s="653"/>
      <c r="U1130" s="654" t="str">
        <f>IFERROR(IF(AG1130&lt;&gt;"",Q1130*VLOOKUP(N1130,'【参考】数式用'!$AG$2:$AL$50,MATCH(P1130,'【参考】数式用'!$AI$4:$AL$4,0)+2,0), ""), "")</f>
        <v/>
      </c>
      <c r="V1130" s="655"/>
      <c r="W1130" s="656"/>
      <c r="X1130" s="41"/>
      <c r="Y1130" s="657"/>
      <c r="Z1130" s="658"/>
      <c r="AA1130" s="654" t="str">
        <f>IFERROR(IF(Y1130="ー", "", ROUNDDOWN(Z1130*VLOOKUP(N1130,'【参考】数式用'!$AR$2:$AW$50,MATCH(Y1130,'【参考】数式用'!$AT$4:$AW$4)+2,FALSE)*0.5, 0)), "")</f>
        <v/>
      </c>
      <c r="AB1130" s="659"/>
      <c r="AC1130" s="651" t="str">
        <f>IFERROR(IF(AG1130&lt;&gt;"",Z1130*VLOOKUP(N1130,'【参考】数式用'!$AG$2:$AL$50,MATCH(Y1130,'【参考】数式用'!$AI$4:$AL$4,0)+2,0), ""), "")</f>
        <v/>
      </c>
      <c r="AD1130" s="56"/>
      <c r="AE1130" s="660"/>
      <c r="AF1130" s="661"/>
      <c r="AG1130" s="618" t="str">
        <f>IFERROR(VLOOKUP(O1130, '【参考】数式用'!$AY$5:$AY$13, 1, FALSE), "")</f>
        <v/>
      </c>
      <c r="AH1130" s="619" t="str">
        <f>IFERROR(VLOOKUP(N1130, '【参考】数式用'!$BA$2:$BB$50, 2, FALSE), "")</f>
        <v/>
      </c>
      <c r="AI1130" s="620" t="str">
        <f t="shared" si="1"/>
        <v/>
      </c>
      <c r="AJ1130" s="621" t="str">
        <f t="shared" si="2"/>
        <v/>
      </c>
      <c r="AK1130" s="622"/>
      <c r="AL1130" s="622"/>
      <c r="AM1130" s="514"/>
      <c r="AN1130" s="514"/>
      <c r="AO1130" s="514"/>
      <c r="AP1130" s="514"/>
      <c r="AQ1130" s="514"/>
      <c r="AR1130" s="514"/>
      <c r="AS1130" s="514"/>
      <c r="AT1130" s="514"/>
      <c r="AU1130" s="2"/>
      <c r="AV1130" s="2"/>
      <c r="AW1130" s="2"/>
      <c r="AX1130" s="2"/>
      <c r="AY1130" s="2"/>
      <c r="AZ1130" s="2"/>
    </row>
    <row r="1131" ht="30.0" customHeight="1">
      <c r="A1131" s="645">
        <v>1118.0</v>
      </c>
      <c r="B1131" s="646" t="str">
        <f>IF('基本情報入力シート'!C1156="","",'基本情報入力シート'!C1156)</f>
        <v/>
      </c>
      <c r="C1131" s="40"/>
      <c r="D1131" s="40"/>
      <c r="E1131" s="40"/>
      <c r="F1131" s="40"/>
      <c r="G1131" s="40"/>
      <c r="H1131" s="40"/>
      <c r="I1131" s="56"/>
      <c r="J1131" s="647" t="str">
        <f>IF('基本情報入力シート'!M1156="","",'基本情報入力シート'!M1156)</f>
        <v/>
      </c>
      <c r="K1131" s="647" t="str">
        <f>IF('基本情報入力シート'!R1156="","",'基本情報入力シート'!R1156)</f>
        <v/>
      </c>
      <c r="L1131" s="647" t="str">
        <f>IF('基本情報入力シート'!W1156="","",'基本情報入力シート'!W1156)</f>
        <v/>
      </c>
      <c r="M1131" s="647" t="str">
        <f>IF('基本情報入力シート'!X1156="","",'基本情報入力シート'!X1156)</f>
        <v/>
      </c>
      <c r="N1131" s="648" t="str">
        <f>IF('基本情報入力シート'!Y1156="","",'基本情報入力シート'!Y1156)</f>
        <v/>
      </c>
      <c r="O1131" s="649"/>
      <c r="P1131" s="650"/>
      <c r="Q1131" s="651"/>
      <c r="R1131" s="56"/>
      <c r="S1131" s="652" t="str">
        <f>IFERROR(ROUNDDOWN(Q1131*VLOOKUP(N1131,'【参考】数式用'!$AR$2:$AW$50,MATCH(P1131,'【参考】数式用'!$AT$4:$AW$4)+2,FALSE)*0.5, 0), "")</f>
        <v/>
      </c>
      <c r="T1131" s="653"/>
      <c r="U1131" s="654" t="str">
        <f>IFERROR(IF(AG1131&lt;&gt;"",Q1131*VLOOKUP(N1131,'【参考】数式用'!$AG$2:$AL$50,MATCH(P1131,'【参考】数式用'!$AI$4:$AL$4,0)+2,0), ""), "")</f>
        <v/>
      </c>
      <c r="V1131" s="655"/>
      <c r="W1131" s="656"/>
      <c r="X1131" s="41"/>
      <c r="Y1131" s="657"/>
      <c r="Z1131" s="658"/>
      <c r="AA1131" s="654" t="str">
        <f>IFERROR(IF(Y1131="ー", "", ROUNDDOWN(Z1131*VLOOKUP(N1131,'【参考】数式用'!$AR$2:$AW$50,MATCH(Y1131,'【参考】数式用'!$AT$4:$AW$4)+2,FALSE)*0.5, 0)), "")</f>
        <v/>
      </c>
      <c r="AB1131" s="659"/>
      <c r="AC1131" s="651" t="str">
        <f>IFERROR(IF(AG1131&lt;&gt;"",Z1131*VLOOKUP(N1131,'【参考】数式用'!$AG$2:$AL$50,MATCH(Y1131,'【参考】数式用'!$AI$4:$AL$4,0)+2,0), ""), "")</f>
        <v/>
      </c>
      <c r="AD1131" s="56"/>
      <c r="AE1131" s="660"/>
      <c r="AF1131" s="661"/>
      <c r="AG1131" s="618" t="str">
        <f>IFERROR(VLOOKUP(O1131, '【参考】数式用'!$AY$5:$AY$13, 1, FALSE), "")</f>
        <v/>
      </c>
      <c r="AH1131" s="619" t="str">
        <f>IFERROR(VLOOKUP(N1131, '【参考】数式用'!$BA$2:$BB$50, 2, FALSE), "")</f>
        <v/>
      </c>
      <c r="AI1131" s="620" t="str">
        <f t="shared" si="1"/>
        <v/>
      </c>
      <c r="AJ1131" s="621" t="str">
        <f t="shared" si="2"/>
        <v/>
      </c>
      <c r="AK1131" s="622"/>
      <c r="AL1131" s="622"/>
      <c r="AM1131" s="514"/>
      <c r="AN1131" s="514"/>
      <c r="AO1131" s="514"/>
      <c r="AP1131" s="514"/>
      <c r="AQ1131" s="514"/>
      <c r="AR1131" s="514"/>
      <c r="AS1131" s="514"/>
      <c r="AT1131" s="514"/>
      <c r="AU1131" s="2"/>
      <c r="AV1131" s="2"/>
      <c r="AW1131" s="2"/>
      <c r="AX1131" s="2"/>
      <c r="AY1131" s="2"/>
      <c r="AZ1131" s="2"/>
    </row>
    <row r="1132" ht="30.0" customHeight="1">
      <c r="A1132" s="645">
        <v>1119.0</v>
      </c>
      <c r="B1132" s="646" t="str">
        <f>IF('基本情報入力シート'!C1157="","",'基本情報入力シート'!C1157)</f>
        <v/>
      </c>
      <c r="C1132" s="40"/>
      <c r="D1132" s="40"/>
      <c r="E1132" s="40"/>
      <c r="F1132" s="40"/>
      <c r="G1132" s="40"/>
      <c r="H1132" s="40"/>
      <c r="I1132" s="56"/>
      <c r="J1132" s="647" t="str">
        <f>IF('基本情報入力シート'!M1157="","",'基本情報入力シート'!M1157)</f>
        <v/>
      </c>
      <c r="K1132" s="647" t="str">
        <f>IF('基本情報入力シート'!R1157="","",'基本情報入力シート'!R1157)</f>
        <v/>
      </c>
      <c r="L1132" s="647" t="str">
        <f>IF('基本情報入力シート'!W1157="","",'基本情報入力シート'!W1157)</f>
        <v/>
      </c>
      <c r="M1132" s="647" t="str">
        <f>IF('基本情報入力シート'!X1157="","",'基本情報入力シート'!X1157)</f>
        <v/>
      </c>
      <c r="N1132" s="648" t="str">
        <f>IF('基本情報入力シート'!Y1157="","",'基本情報入力シート'!Y1157)</f>
        <v/>
      </c>
      <c r="O1132" s="649"/>
      <c r="P1132" s="650"/>
      <c r="Q1132" s="651"/>
      <c r="R1132" s="56"/>
      <c r="S1132" s="652" t="str">
        <f>IFERROR(ROUNDDOWN(Q1132*VLOOKUP(N1132,'【参考】数式用'!$AR$2:$AW$50,MATCH(P1132,'【参考】数式用'!$AT$4:$AW$4)+2,FALSE)*0.5, 0), "")</f>
        <v/>
      </c>
      <c r="T1132" s="653"/>
      <c r="U1132" s="654" t="str">
        <f>IFERROR(IF(AG1132&lt;&gt;"",Q1132*VLOOKUP(N1132,'【参考】数式用'!$AG$2:$AL$50,MATCH(P1132,'【参考】数式用'!$AI$4:$AL$4,0)+2,0), ""), "")</f>
        <v/>
      </c>
      <c r="V1132" s="655"/>
      <c r="W1132" s="656"/>
      <c r="X1132" s="41"/>
      <c r="Y1132" s="657"/>
      <c r="Z1132" s="658"/>
      <c r="AA1132" s="654" t="str">
        <f>IFERROR(IF(Y1132="ー", "", ROUNDDOWN(Z1132*VLOOKUP(N1132,'【参考】数式用'!$AR$2:$AW$50,MATCH(Y1132,'【参考】数式用'!$AT$4:$AW$4)+2,FALSE)*0.5, 0)), "")</f>
        <v/>
      </c>
      <c r="AB1132" s="659"/>
      <c r="AC1132" s="651" t="str">
        <f>IFERROR(IF(AG1132&lt;&gt;"",Z1132*VLOOKUP(N1132,'【参考】数式用'!$AG$2:$AL$50,MATCH(Y1132,'【参考】数式用'!$AI$4:$AL$4,0)+2,0), ""), "")</f>
        <v/>
      </c>
      <c r="AD1132" s="56"/>
      <c r="AE1132" s="660"/>
      <c r="AF1132" s="661"/>
      <c r="AG1132" s="618" t="str">
        <f>IFERROR(VLOOKUP(O1132, '【参考】数式用'!$AY$5:$AY$13, 1, FALSE), "")</f>
        <v/>
      </c>
      <c r="AH1132" s="619" t="str">
        <f>IFERROR(VLOOKUP(N1132, '【参考】数式用'!$BA$2:$BB$50, 2, FALSE), "")</f>
        <v/>
      </c>
      <c r="AI1132" s="620" t="str">
        <f t="shared" si="1"/>
        <v/>
      </c>
      <c r="AJ1132" s="621" t="str">
        <f t="shared" si="2"/>
        <v/>
      </c>
      <c r="AK1132" s="622"/>
      <c r="AL1132" s="622"/>
      <c r="AM1132" s="514"/>
      <c r="AN1132" s="514"/>
      <c r="AO1132" s="514"/>
      <c r="AP1132" s="514"/>
      <c r="AQ1132" s="514"/>
      <c r="AR1132" s="514"/>
      <c r="AS1132" s="514"/>
      <c r="AT1132" s="514"/>
      <c r="AU1132" s="2"/>
      <c r="AV1132" s="2"/>
      <c r="AW1132" s="2"/>
      <c r="AX1132" s="2"/>
      <c r="AY1132" s="2"/>
      <c r="AZ1132" s="2"/>
    </row>
    <row r="1133" ht="30.0" customHeight="1">
      <c r="A1133" s="645">
        <v>1120.0</v>
      </c>
      <c r="B1133" s="646" t="str">
        <f>IF('基本情報入力シート'!C1158="","",'基本情報入力シート'!C1158)</f>
        <v/>
      </c>
      <c r="C1133" s="40"/>
      <c r="D1133" s="40"/>
      <c r="E1133" s="40"/>
      <c r="F1133" s="40"/>
      <c r="G1133" s="40"/>
      <c r="H1133" s="40"/>
      <c r="I1133" s="56"/>
      <c r="J1133" s="647" t="str">
        <f>IF('基本情報入力シート'!M1158="","",'基本情報入力シート'!M1158)</f>
        <v/>
      </c>
      <c r="K1133" s="647" t="str">
        <f>IF('基本情報入力シート'!R1158="","",'基本情報入力シート'!R1158)</f>
        <v/>
      </c>
      <c r="L1133" s="647" t="str">
        <f>IF('基本情報入力シート'!W1158="","",'基本情報入力シート'!W1158)</f>
        <v/>
      </c>
      <c r="M1133" s="647" t="str">
        <f>IF('基本情報入力シート'!X1158="","",'基本情報入力シート'!X1158)</f>
        <v/>
      </c>
      <c r="N1133" s="648" t="str">
        <f>IF('基本情報入力シート'!Y1158="","",'基本情報入力シート'!Y1158)</f>
        <v/>
      </c>
      <c r="O1133" s="649"/>
      <c r="P1133" s="650"/>
      <c r="Q1133" s="651"/>
      <c r="R1133" s="56"/>
      <c r="S1133" s="652" t="str">
        <f>IFERROR(ROUNDDOWN(Q1133*VLOOKUP(N1133,'【参考】数式用'!$AR$2:$AW$50,MATCH(P1133,'【参考】数式用'!$AT$4:$AW$4)+2,FALSE)*0.5, 0), "")</f>
        <v/>
      </c>
      <c r="T1133" s="653"/>
      <c r="U1133" s="654" t="str">
        <f>IFERROR(IF(AG1133&lt;&gt;"",Q1133*VLOOKUP(N1133,'【参考】数式用'!$AG$2:$AL$50,MATCH(P1133,'【参考】数式用'!$AI$4:$AL$4,0)+2,0), ""), "")</f>
        <v/>
      </c>
      <c r="V1133" s="655"/>
      <c r="W1133" s="656"/>
      <c r="X1133" s="41"/>
      <c r="Y1133" s="657"/>
      <c r="Z1133" s="658"/>
      <c r="AA1133" s="654" t="str">
        <f>IFERROR(IF(Y1133="ー", "", ROUNDDOWN(Z1133*VLOOKUP(N1133,'【参考】数式用'!$AR$2:$AW$50,MATCH(Y1133,'【参考】数式用'!$AT$4:$AW$4)+2,FALSE)*0.5, 0)), "")</f>
        <v/>
      </c>
      <c r="AB1133" s="659"/>
      <c r="AC1133" s="651" t="str">
        <f>IFERROR(IF(AG1133&lt;&gt;"",Z1133*VLOOKUP(N1133,'【参考】数式用'!$AG$2:$AL$50,MATCH(Y1133,'【参考】数式用'!$AI$4:$AL$4,0)+2,0), ""), "")</f>
        <v/>
      </c>
      <c r="AD1133" s="56"/>
      <c r="AE1133" s="660"/>
      <c r="AF1133" s="661"/>
      <c r="AG1133" s="618" t="str">
        <f>IFERROR(VLOOKUP(O1133, '【参考】数式用'!$AY$5:$AY$13, 1, FALSE), "")</f>
        <v/>
      </c>
      <c r="AH1133" s="619" t="str">
        <f>IFERROR(VLOOKUP(N1133, '【参考】数式用'!$BA$2:$BB$50, 2, FALSE), "")</f>
        <v/>
      </c>
      <c r="AI1133" s="620" t="str">
        <f t="shared" si="1"/>
        <v/>
      </c>
      <c r="AJ1133" s="621" t="str">
        <f t="shared" si="2"/>
        <v/>
      </c>
      <c r="AK1133" s="622"/>
      <c r="AL1133" s="622"/>
      <c r="AM1133" s="514"/>
      <c r="AN1133" s="514"/>
      <c r="AO1133" s="514"/>
      <c r="AP1133" s="514"/>
      <c r="AQ1133" s="514"/>
      <c r="AR1133" s="514"/>
      <c r="AS1133" s="514"/>
      <c r="AT1133" s="514"/>
      <c r="AU1133" s="2"/>
      <c r="AV1133" s="2"/>
      <c r="AW1133" s="2"/>
      <c r="AX1133" s="2"/>
      <c r="AY1133" s="2"/>
      <c r="AZ1133" s="2"/>
    </row>
    <row r="1134" ht="30.0" customHeight="1">
      <c r="A1134" s="645">
        <v>1121.0</v>
      </c>
      <c r="B1134" s="646" t="str">
        <f>IF('基本情報入力シート'!C1159="","",'基本情報入力シート'!C1159)</f>
        <v/>
      </c>
      <c r="C1134" s="40"/>
      <c r="D1134" s="40"/>
      <c r="E1134" s="40"/>
      <c r="F1134" s="40"/>
      <c r="G1134" s="40"/>
      <c r="H1134" s="40"/>
      <c r="I1134" s="56"/>
      <c r="J1134" s="647" t="str">
        <f>IF('基本情報入力シート'!M1159="","",'基本情報入力シート'!M1159)</f>
        <v/>
      </c>
      <c r="K1134" s="647" t="str">
        <f>IF('基本情報入力シート'!R1159="","",'基本情報入力シート'!R1159)</f>
        <v/>
      </c>
      <c r="L1134" s="647" t="str">
        <f>IF('基本情報入力シート'!W1159="","",'基本情報入力シート'!W1159)</f>
        <v/>
      </c>
      <c r="M1134" s="647" t="str">
        <f>IF('基本情報入力シート'!X1159="","",'基本情報入力シート'!X1159)</f>
        <v/>
      </c>
      <c r="N1134" s="648" t="str">
        <f>IF('基本情報入力シート'!Y1159="","",'基本情報入力シート'!Y1159)</f>
        <v/>
      </c>
      <c r="O1134" s="649"/>
      <c r="P1134" s="650"/>
      <c r="Q1134" s="651"/>
      <c r="R1134" s="56"/>
      <c r="S1134" s="652" t="str">
        <f>IFERROR(ROUNDDOWN(Q1134*VLOOKUP(N1134,'【参考】数式用'!$AR$2:$AW$50,MATCH(P1134,'【参考】数式用'!$AT$4:$AW$4)+2,FALSE)*0.5, 0), "")</f>
        <v/>
      </c>
      <c r="T1134" s="653"/>
      <c r="U1134" s="654" t="str">
        <f>IFERROR(IF(AG1134&lt;&gt;"",Q1134*VLOOKUP(N1134,'【参考】数式用'!$AG$2:$AL$50,MATCH(P1134,'【参考】数式用'!$AI$4:$AL$4,0)+2,0), ""), "")</f>
        <v/>
      </c>
      <c r="V1134" s="655"/>
      <c r="W1134" s="656"/>
      <c r="X1134" s="41"/>
      <c r="Y1134" s="657"/>
      <c r="Z1134" s="658"/>
      <c r="AA1134" s="654" t="str">
        <f>IFERROR(IF(Y1134="ー", "", ROUNDDOWN(Z1134*VLOOKUP(N1134,'【参考】数式用'!$AR$2:$AW$50,MATCH(Y1134,'【参考】数式用'!$AT$4:$AW$4)+2,FALSE)*0.5, 0)), "")</f>
        <v/>
      </c>
      <c r="AB1134" s="659"/>
      <c r="AC1134" s="651" t="str">
        <f>IFERROR(IF(AG1134&lt;&gt;"",Z1134*VLOOKUP(N1134,'【参考】数式用'!$AG$2:$AL$50,MATCH(Y1134,'【参考】数式用'!$AI$4:$AL$4,0)+2,0), ""), "")</f>
        <v/>
      </c>
      <c r="AD1134" s="56"/>
      <c r="AE1134" s="660"/>
      <c r="AF1134" s="661"/>
      <c r="AG1134" s="618" t="str">
        <f>IFERROR(VLOOKUP(O1134, '【参考】数式用'!$AY$5:$AY$13, 1, FALSE), "")</f>
        <v/>
      </c>
      <c r="AH1134" s="619" t="str">
        <f>IFERROR(VLOOKUP(N1134, '【参考】数式用'!$BA$2:$BB$50, 2, FALSE), "")</f>
        <v/>
      </c>
      <c r="AI1134" s="620" t="str">
        <f t="shared" si="1"/>
        <v/>
      </c>
      <c r="AJ1134" s="621" t="str">
        <f t="shared" si="2"/>
        <v/>
      </c>
      <c r="AK1134" s="622"/>
      <c r="AL1134" s="622"/>
      <c r="AM1134" s="514"/>
      <c r="AN1134" s="514"/>
      <c r="AO1134" s="514"/>
      <c r="AP1134" s="514"/>
      <c r="AQ1134" s="514"/>
      <c r="AR1134" s="514"/>
      <c r="AS1134" s="514"/>
      <c r="AT1134" s="514"/>
      <c r="AU1134" s="2"/>
      <c r="AV1134" s="2"/>
      <c r="AW1134" s="2"/>
      <c r="AX1134" s="2"/>
      <c r="AY1134" s="2"/>
      <c r="AZ1134" s="2"/>
    </row>
    <row r="1135" ht="30.0" customHeight="1">
      <c r="A1135" s="645">
        <v>1122.0</v>
      </c>
      <c r="B1135" s="646" t="str">
        <f>IF('基本情報入力シート'!C1160="","",'基本情報入力シート'!C1160)</f>
        <v/>
      </c>
      <c r="C1135" s="40"/>
      <c r="D1135" s="40"/>
      <c r="E1135" s="40"/>
      <c r="F1135" s="40"/>
      <c r="G1135" s="40"/>
      <c r="H1135" s="40"/>
      <c r="I1135" s="56"/>
      <c r="J1135" s="647" t="str">
        <f>IF('基本情報入力シート'!M1160="","",'基本情報入力シート'!M1160)</f>
        <v/>
      </c>
      <c r="K1135" s="647" t="str">
        <f>IF('基本情報入力シート'!R1160="","",'基本情報入力シート'!R1160)</f>
        <v/>
      </c>
      <c r="L1135" s="647" t="str">
        <f>IF('基本情報入力シート'!W1160="","",'基本情報入力シート'!W1160)</f>
        <v/>
      </c>
      <c r="M1135" s="647" t="str">
        <f>IF('基本情報入力シート'!X1160="","",'基本情報入力シート'!X1160)</f>
        <v/>
      </c>
      <c r="N1135" s="648" t="str">
        <f>IF('基本情報入力シート'!Y1160="","",'基本情報入力シート'!Y1160)</f>
        <v/>
      </c>
      <c r="O1135" s="649"/>
      <c r="P1135" s="650"/>
      <c r="Q1135" s="651"/>
      <c r="R1135" s="56"/>
      <c r="S1135" s="652" t="str">
        <f>IFERROR(ROUNDDOWN(Q1135*VLOOKUP(N1135,'【参考】数式用'!$AR$2:$AW$50,MATCH(P1135,'【参考】数式用'!$AT$4:$AW$4)+2,FALSE)*0.5, 0), "")</f>
        <v/>
      </c>
      <c r="T1135" s="653"/>
      <c r="U1135" s="654" t="str">
        <f>IFERROR(IF(AG1135&lt;&gt;"",Q1135*VLOOKUP(N1135,'【参考】数式用'!$AG$2:$AL$50,MATCH(P1135,'【参考】数式用'!$AI$4:$AL$4,0)+2,0), ""), "")</f>
        <v/>
      </c>
      <c r="V1135" s="655"/>
      <c r="W1135" s="656"/>
      <c r="X1135" s="41"/>
      <c r="Y1135" s="657"/>
      <c r="Z1135" s="658"/>
      <c r="AA1135" s="654" t="str">
        <f>IFERROR(IF(Y1135="ー", "", ROUNDDOWN(Z1135*VLOOKUP(N1135,'【参考】数式用'!$AR$2:$AW$50,MATCH(Y1135,'【参考】数式用'!$AT$4:$AW$4)+2,FALSE)*0.5, 0)), "")</f>
        <v/>
      </c>
      <c r="AB1135" s="659"/>
      <c r="AC1135" s="651" t="str">
        <f>IFERROR(IF(AG1135&lt;&gt;"",Z1135*VLOOKUP(N1135,'【参考】数式用'!$AG$2:$AL$50,MATCH(Y1135,'【参考】数式用'!$AI$4:$AL$4,0)+2,0), ""), "")</f>
        <v/>
      </c>
      <c r="AD1135" s="56"/>
      <c r="AE1135" s="660"/>
      <c r="AF1135" s="661"/>
      <c r="AG1135" s="618" t="str">
        <f>IFERROR(VLOOKUP(O1135, '【参考】数式用'!$AY$5:$AY$13, 1, FALSE), "")</f>
        <v/>
      </c>
      <c r="AH1135" s="619" t="str">
        <f>IFERROR(VLOOKUP(N1135, '【参考】数式用'!$BA$2:$BB$50, 2, FALSE), "")</f>
        <v/>
      </c>
      <c r="AI1135" s="620" t="str">
        <f t="shared" si="1"/>
        <v/>
      </c>
      <c r="AJ1135" s="621" t="str">
        <f t="shared" si="2"/>
        <v/>
      </c>
      <c r="AK1135" s="622"/>
      <c r="AL1135" s="622"/>
      <c r="AM1135" s="514"/>
      <c r="AN1135" s="514"/>
      <c r="AO1135" s="514"/>
      <c r="AP1135" s="514"/>
      <c r="AQ1135" s="514"/>
      <c r="AR1135" s="514"/>
      <c r="AS1135" s="514"/>
      <c r="AT1135" s="514"/>
      <c r="AU1135" s="2"/>
      <c r="AV1135" s="2"/>
      <c r="AW1135" s="2"/>
      <c r="AX1135" s="2"/>
      <c r="AY1135" s="2"/>
      <c r="AZ1135" s="2"/>
    </row>
    <row r="1136" ht="30.0" customHeight="1">
      <c r="A1136" s="645">
        <v>1123.0</v>
      </c>
      <c r="B1136" s="646" t="str">
        <f>IF('基本情報入力シート'!C1161="","",'基本情報入力シート'!C1161)</f>
        <v/>
      </c>
      <c r="C1136" s="40"/>
      <c r="D1136" s="40"/>
      <c r="E1136" s="40"/>
      <c r="F1136" s="40"/>
      <c r="G1136" s="40"/>
      <c r="H1136" s="40"/>
      <c r="I1136" s="56"/>
      <c r="J1136" s="647" t="str">
        <f>IF('基本情報入力シート'!M1161="","",'基本情報入力シート'!M1161)</f>
        <v/>
      </c>
      <c r="K1136" s="647" t="str">
        <f>IF('基本情報入力シート'!R1161="","",'基本情報入力シート'!R1161)</f>
        <v/>
      </c>
      <c r="L1136" s="647" t="str">
        <f>IF('基本情報入力シート'!W1161="","",'基本情報入力シート'!W1161)</f>
        <v/>
      </c>
      <c r="M1136" s="647" t="str">
        <f>IF('基本情報入力シート'!X1161="","",'基本情報入力シート'!X1161)</f>
        <v/>
      </c>
      <c r="N1136" s="648" t="str">
        <f>IF('基本情報入力シート'!Y1161="","",'基本情報入力シート'!Y1161)</f>
        <v/>
      </c>
      <c r="O1136" s="649"/>
      <c r="P1136" s="650"/>
      <c r="Q1136" s="651"/>
      <c r="R1136" s="56"/>
      <c r="S1136" s="652" t="str">
        <f>IFERROR(ROUNDDOWN(Q1136*VLOOKUP(N1136,'【参考】数式用'!$AR$2:$AW$50,MATCH(P1136,'【参考】数式用'!$AT$4:$AW$4)+2,FALSE)*0.5, 0), "")</f>
        <v/>
      </c>
      <c r="T1136" s="653"/>
      <c r="U1136" s="654" t="str">
        <f>IFERROR(IF(AG1136&lt;&gt;"",Q1136*VLOOKUP(N1136,'【参考】数式用'!$AG$2:$AL$50,MATCH(P1136,'【参考】数式用'!$AI$4:$AL$4,0)+2,0), ""), "")</f>
        <v/>
      </c>
      <c r="V1136" s="655"/>
      <c r="W1136" s="656"/>
      <c r="X1136" s="41"/>
      <c r="Y1136" s="657"/>
      <c r="Z1136" s="658"/>
      <c r="AA1136" s="654" t="str">
        <f>IFERROR(IF(Y1136="ー", "", ROUNDDOWN(Z1136*VLOOKUP(N1136,'【参考】数式用'!$AR$2:$AW$50,MATCH(Y1136,'【参考】数式用'!$AT$4:$AW$4)+2,FALSE)*0.5, 0)), "")</f>
        <v/>
      </c>
      <c r="AB1136" s="659"/>
      <c r="AC1136" s="651" t="str">
        <f>IFERROR(IF(AG1136&lt;&gt;"",Z1136*VLOOKUP(N1136,'【参考】数式用'!$AG$2:$AL$50,MATCH(Y1136,'【参考】数式用'!$AI$4:$AL$4,0)+2,0), ""), "")</f>
        <v/>
      </c>
      <c r="AD1136" s="56"/>
      <c r="AE1136" s="660"/>
      <c r="AF1136" s="661"/>
      <c r="AG1136" s="618" t="str">
        <f>IFERROR(VLOOKUP(O1136, '【参考】数式用'!$AY$5:$AY$13, 1, FALSE), "")</f>
        <v/>
      </c>
      <c r="AH1136" s="619" t="str">
        <f>IFERROR(VLOOKUP(N1136, '【参考】数式用'!$BA$2:$BB$50, 2, FALSE), "")</f>
        <v/>
      </c>
      <c r="AI1136" s="620" t="str">
        <f t="shared" si="1"/>
        <v/>
      </c>
      <c r="AJ1136" s="621" t="str">
        <f t="shared" si="2"/>
        <v/>
      </c>
      <c r="AK1136" s="622"/>
      <c r="AL1136" s="622"/>
      <c r="AM1136" s="514"/>
      <c r="AN1136" s="514"/>
      <c r="AO1136" s="514"/>
      <c r="AP1136" s="514"/>
      <c r="AQ1136" s="514"/>
      <c r="AR1136" s="514"/>
      <c r="AS1136" s="514"/>
      <c r="AT1136" s="514"/>
      <c r="AU1136" s="2"/>
      <c r="AV1136" s="2"/>
      <c r="AW1136" s="2"/>
      <c r="AX1136" s="2"/>
      <c r="AY1136" s="2"/>
      <c r="AZ1136" s="2"/>
    </row>
    <row r="1137" ht="30.0" customHeight="1">
      <c r="A1137" s="645">
        <v>1124.0</v>
      </c>
      <c r="B1137" s="646" t="str">
        <f>IF('基本情報入力シート'!C1162="","",'基本情報入力シート'!C1162)</f>
        <v/>
      </c>
      <c r="C1137" s="40"/>
      <c r="D1137" s="40"/>
      <c r="E1137" s="40"/>
      <c r="F1137" s="40"/>
      <c r="G1137" s="40"/>
      <c r="H1137" s="40"/>
      <c r="I1137" s="56"/>
      <c r="J1137" s="647" t="str">
        <f>IF('基本情報入力シート'!M1162="","",'基本情報入力シート'!M1162)</f>
        <v/>
      </c>
      <c r="K1137" s="647" t="str">
        <f>IF('基本情報入力シート'!R1162="","",'基本情報入力シート'!R1162)</f>
        <v/>
      </c>
      <c r="L1137" s="647" t="str">
        <f>IF('基本情報入力シート'!W1162="","",'基本情報入力シート'!W1162)</f>
        <v/>
      </c>
      <c r="M1137" s="647" t="str">
        <f>IF('基本情報入力シート'!X1162="","",'基本情報入力シート'!X1162)</f>
        <v/>
      </c>
      <c r="N1137" s="648" t="str">
        <f>IF('基本情報入力シート'!Y1162="","",'基本情報入力シート'!Y1162)</f>
        <v/>
      </c>
      <c r="O1137" s="649"/>
      <c r="P1137" s="650"/>
      <c r="Q1137" s="651"/>
      <c r="R1137" s="56"/>
      <c r="S1137" s="652" t="str">
        <f>IFERROR(ROUNDDOWN(Q1137*VLOOKUP(N1137,'【参考】数式用'!$AR$2:$AW$50,MATCH(P1137,'【参考】数式用'!$AT$4:$AW$4)+2,FALSE)*0.5, 0), "")</f>
        <v/>
      </c>
      <c r="T1137" s="653"/>
      <c r="U1137" s="654" t="str">
        <f>IFERROR(IF(AG1137&lt;&gt;"",Q1137*VLOOKUP(N1137,'【参考】数式用'!$AG$2:$AL$50,MATCH(P1137,'【参考】数式用'!$AI$4:$AL$4,0)+2,0), ""), "")</f>
        <v/>
      </c>
      <c r="V1137" s="655"/>
      <c r="W1137" s="656"/>
      <c r="X1137" s="41"/>
      <c r="Y1137" s="657"/>
      <c r="Z1137" s="658"/>
      <c r="AA1137" s="654" t="str">
        <f>IFERROR(IF(Y1137="ー", "", ROUNDDOWN(Z1137*VLOOKUP(N1137,'【参考】数式用'!$AR$2:$AW$50,MATCH(Y1137,'【参考】数式用'!$AT$4:$AW$4)+2,FALSE)*0.5, 0)), "")</f>
        <v/>
      </c>
      <c r="AB1137" s="659"/>
      <c r="AC1137" s="651" t="str">
        <f>IFERROR(IF(AG1137&lt;&gt;"",Z1137*VLOOKUP(N1137,'【参考】数式用'!$AG$2:$AL$50,MATCH(Y1137,'【参考】数式用'!$AI$4:$AL$4,0)+2,0), ""), "")</f>
        <v/>
      </c>
      <c r="AD1137" s="56"/>
      <c r="AE1137" s="660"/>
      <c r="AF1137" s="661"/>
      <c r="AG1137" s="618" t="str">
        <f>IFERROR(VLOOKUP(O1137, '【参考】数式用'!$AY$5:$AY$13, 1, FALSE), "")</f>
        <v/>
      </c>
      <c r="AH1137" s="619" t="str">
        <f>IFERROR(VLOOKUP(N1137, '【参考】数式用'!$BA$2:$BB$50, 2, FALSE), "")</f>
        <v/>
      </c>
      <c r="AI1137" s="620" t="str">
        <f t="shared" si="1"/>
        <v/>
      </c>
      <c r="AJ1137" s="621" t="str">
        <f t="shared" si="2"/>
        <v/>
      </c>
      <c r="AK1137" s="622"/>
      <c r="AL1137" s="622"/>
      <c r="AM1137" s="514"/>
      <c r="AN1137" s="514"/>
      <c r="AO1137" s="514"/>
      <c r="AP1137" s="514"/>
      <c r="AQ1137" s="514"/>
      <c r="AR1137" s="514"/>
      <c r="AS1137" s="514"/>
      <c r="AT1137" s="514"/>
      <c r="AU1137" s="2"/>
      <c r="AV1137" s="2"/>
      <c r="AW1137" s="2"/>
      <c r="AX1137" s="2"/>
      <c r="AY1137" s="2"/>
      <c r="AZ1137" s="2"/>
    </row>
    <row r="1138" ht="30.0" customHeight="1">
      <c r="A1138" s="645">
        <v>1125.0</v>
      </c>
      <c r="B1138" s="646" t="str">
        <f>IF('基本情報入力シート'!C1163="","",'基本情報入力シート'!C1163)</f>
        <v/>
      </c>
      <c r="C1138" s="40"/>
      <c r="D1138" s="40"/>
      <c r="E1138" s="40"/>
      <c r="F1138" s="40"/>
      <c r="G1138" s="40"/>
      <c r="H1138" s="40"/>
      <c r="I1138" s="56"/>
      <c r="J1138" s="647" t="str">
        <f>IF('基本情報入力シート'!M1163="","",'基本情報入力シート'!M1163)</f>
        <v/>
      </c>
      <c r="K1138" s="647" t="str">
        <f>IF('基本情報入力シート'!R1163="","",'基本情報入力シート'!R1163)</f>
        <v/>
      </c>
      <c r="L1138" s="647" t="str">
        <f>IF('基本情報入力シート'!W1163="","",'基本情報入力シート'!W1163)</f>
        <v/>
      </c>
      <c r="M1138" s="647" t="str">
        <f>IF('基本情報入力シート'!X1163="","",'基本情報入力シート'!X1163)</f>
        <v/>
      </c>
      <c r="N1138" s="648" t="str">
        <f>IF('基本情報入力シート'!Y1163="","",'基本情報入力シート'!Y1163)</f>
        <v/>
      </c>
      <c r="O1138" s="649"/>
      <c r="P1138" s="650"/>
      <c r="Q1138" s="651"/>
      <c r="R1138" s="56"/>
      <c r="S1138" s="652" t="str">
        <f>IFERROR(ROUNDDOWN(Q1138*VLOOKUP(N1138,'【参考】数式用'!$AR$2:$AW$50,MATCH(P1138,'【参考】数式用'!$AT$4:$AW$4)+2,FALSE)*0.5, 0), "")</f>
        <v/>
      </c>
      <c r="T1138" s="653"/>
      <c r="U1138" s="654" t="str">
        <f>IFERROR(IF(AG1138&lt;&gt;"",Q1138*VLOOKUP(N1138,'【参考】数式用'!$AG$2:$AL$50,MATCH(P1138,'【参考】数式用'!$AI$4:$AL$4,0)+2,0), ""), "")</f>
        <v/>
      </c>
      <c r="V1138" s="655"/>
      <c r="W1138" s="656"/>
      <c r="X1138" s="41"/>
      <c r="Y1138" s="657"/>
      <c r="Z1138" s="658"/>
      <c r="AA1138" s="654" t="str">
        <f>IFERROR(IF(Y1138="ー", "", ROUNDDOWN(Z1138*VLOOKUP(N1138,'【参考】数式用'!$AR$2:$AW$50,MATCH(Y1138,'【参考】数式用'!$AT$4:$AW$4)+2,FALSE)*0.5, 0)), "")</f>
        <v/>
      </c>
      <c r="AB1138" s="659"/>
      <c r="AC1138" s="651" t="str">
        <f>IFERROR(IF(AG1138&lt;&gt;"",Z1138*VLOOKUP(N1138,'【参考】数式用'!$AG$2:$AL$50,MATCH(Y1138,'【参考】数式用'!$AI$4:$AL$4,0)+2,0), ""), "")</f>
        <v/>
      </c>
      <c r="AD1138" s="56"/>
      <c r="AE1138" s="660"/>
      <c r="AF1138" s="661"/>
      <c r="AG1138" s="618" t="str">
        <f>IFERROR(VLOOKUP(O1138, '【参考】数式用'!$AY$5:$AY$13, 1, FALSE), "")</f>
        <v/>
      </c>
      <c r="AH1138" s="619" t="str">
        <f>IFERROR(VLOOKUP(N1138, '【参考】数式用'!$BA$2:$BB$50, 2, FALSE), "")</f>
        <v/>
      </c>
      <c r="AI1138" s="620" t="str">
        <f t="shared" si="1"/>
        <v/>
      </c>
      <c r="AJ1138" s="621" t="str">
        <f t="shared" si="2"/>
        <v/>
      </c>
      <c r="AK1138" s="622"/>
      <c r="AL1138" s="622"/>
      <c r="AM1138" s="514"/>
      <c r="AN1138" s="514"/>
      <c r="AO1138" s="514"/>
      <c r="AP1138" s="514"/>
      <c r="AQ1138" s="514"/>
      <c r="AR1138" s="514"/>
      <c r="AS1138" s="514"/>
      <c r="AT1138" s="514"/>
      <c r="AU1138" s="2"/>
      <c r="AV1138" s="2"/>
      <c r="AW1138" s="2"/>
      <c r="AX1138" s="2"/>
      <c r="AY1138" s="2"/>
      <c r="AZ1138" s="2"/>
    </row>
    <row r="1139" ht="30.0" customHeight="1">
      <c r="A1139" s="645">
        <v>1126.0</v>
      </c>
      <c r="B1139" s="646" t="str">
        <f>IF('基本情報入力シート'!C1164="","",'基本情報入力シート'!C1164)</f>
        <v/>
      </c>
      <c r="C1139" s="40"/>
      <c r="D1139" s="40"/>
      <c r="E1139" s="40"/>
      <c r="F1139" s="40"/>
      <c r="G1139" s="40"/>
      <c r="H1139" s="40"/>
      <c r="I1139" s="56"/>
      <c r="J1139" s="647" t="str">
        <f>IF('基本情報入力シート'!M1164="","",'基本情報入力シート'!M1164)</f>
        <v/>
      </c>
      <c r="K1139" s="647" t="str">
        <f>IF('基本情報入力シート'!R1164="","",'基本情報入力シート'!R1164)</f>
        <v/>
      </c>
      <c r="L1139" s="647" t="str">
        <f>IF('基本情報入力シート'!W1164="","",'基本情報入力シート'!W1164)</f>
        <v/>
      </c>
      <c r="M1139" s="647" t="str">
        <f>IF('基本情報入力シート'!X1164="","",'基本情報入力シート'!X1164)</f>
        <v/>
      </c>
      <c r="N1139" s="648" t="str">
        <f>IF('基本情報入力シート'!Y1164="","",'基本情報入力シート'!Y1164)</f>
        <v/>
      </c>
      <c r="O1139" s="649"/>
      <c r="P1139" s="650"/>
      <c r="Q1139" s="651"/>
      <c r="R1139" s="56"/>
      <c r="S1139" s="652" t="str">
        <f>IFERROR(ROUNDDOWN(Q1139*VLOOKUP(N1139,'【参考】数式用'!$AR$2:$AW$50,MATCH(P1139,'【参考】数式用'!$AT$4:$AW$4)+2,FALSE)*0.5, 0), "")</f>
        <v/>
      </c>
      <c r="T1139" s="653"/>
      <c r="U1139" s="654" t="str">
        <f>IFERROR(IF(AG1139&lt;&gt;"",Q1139*VLOOKUP(N1139,'【参考】数式用'!$AG$2:$AL$50,MATCH(P1139,'【参考】数式用'!$AI$4:$AL$4,0)+2,0), ""), "")</f>
        <v/>
      </c>
      <c r="V1139" s="655"/>
      <c r="W1139" s="656"/>
      <c r="X1139" s="41"/>
      <c r="Y1139" s="657"/>
      <c r="Z1139" s="658"/>
      <c r="AA1139" s="654" t="str">
        <f>IFERROR(IF(Y1139="ー", "", ROUNDDOWN(Z1139*VLOOKUP(N1139,'【参考】数式用'!$AR$2:$AW$50,MATCH(Y1139,'【参考】数式用'!$AT$4:$AW$4)+2,FALSE)*0.5, 0)), "")</f>
        <v/>
      </c>
      <c r="AB1139" s="659"/>
      <c r="AC1139" s="651" t="str">
        <f>IFERROR(IF(AG1139&lt;&gt;"",Z1139*VLOOKUP(N1139,'【参考】数式用'!$AG$2:$AL$50,MATCH(Y1139,'【参考】数式用'!$AI$4:$AL$4,0)+2,0), ""), "")</f>
        <v/>
      </c>
      <c r="AD1139" s="56"/>
      <c r="AE1139" s="660"/>
      <c r="AF1139" s="661"/>
      <c r="AG1139" s="618" t="str">
        <f>IFERROR(VLOOKUP(O1139, '【参考】数式用'!$AY$5:$AY$13, 1, FALSE), "")</f>
        <v/>
      </c>
      <c r="AH1139" s="619" t="str">
        <f>IFERROR(VLOOKUP(N1139, '【参考】数式用'!$BA$2:$BB$50, 2, FALSE), "")</f>
        <v/>
      </c>
      <c r="AI1139" s="620" t="str">
        <f t="shared" si="1"/>
        <v/>
      </c>
      <c r="AJ1139" s="621" t="str">
        <f t="shared" si="2"/>
        <v/>
      </c>
      <c r="AK1139" s="622"/>
      <c r="AL1139" s="622"/>
      <c r="AM1139" s="514"/>
      <c r="AN1139" s="514"/>
      <c r="AO1139" s="514"/>
      <c r="AP1139" s="514"/>
      <c r="AQ1139" s="514"/>
      <c r="AR1139" s="514"/>
      <c r="AS1139" s="514"/>
      <c r="AT1139" s="514"/>
      <c r="AU1139" s="2"/>
      <c r="AV1139" s="2"/>
      <c r="AW1139" s="2"/>
      <c r="AX1139" s="2"/>
      <c r="AY1139" s="2"/>
      <c r="AZ1139" s="2"/>
    </row>
    <row r="1140" ht="30.0" customHeight="1">
      <c r="A1140" s="645">
        <v>1127.0</v>
      </c>
      <c r="B1140" s="646" t="str">
        <f>IF('基本情報入力シート'!C1165="","",'基本情報入力シート'!C1165)</f>
        <v/>
      </c>
      <c r="C1140" s="40"/>
      <c r="D1140" s="40"/>
      <c r="E1140" s="40"/>
      <c r="F1140" s="40"/>
      <c r="G1140" s="40"/>
      <c r="H1140" s="40"/>
      <c r="I1140" s="56"/>
      <c r="J1140" s="647" t="str">
        <f>IF('基本情報入力シート'!M1165="","",'基本情報入力シート'!M1165)</f>
        <v/>
      </c>
      <c r="K1140" s="647" t="str">
        <f>IF('基本情報入力シート'!R1165="","",'基本情報入力シート'!R1165)</f>
        <v/>
      </c>
      <c r="L1140" s="647" t="str">
        <f>IF('基本情報入力シート'!W1165="","",'基本情報入力シート'!W1165)</f>
        <v/>
      </c>
      <c r="M1140" s="647" t="str">
        <f>IF('基本情報入力シート'!X1165="","",'基本情報入力シート'!X1165)</f>
        <v/>
      </c>
      <c r="N1140" s="648" t="str">
        <f>IF('基本情報入力シート'!Y1165="","",'基本情報入力シート'!Y1165)</f>
        <v/>
      </c>
      <c r="O1140" s="649"/>
      <c r="P1140" s="650"/>
      <c r="Q1140" s="651"/>
      <c r="R1140" s="56"/>
      <c r="S1140" s="652" t="str">
        <f>IFERROR(ROUNDDOWN(Q1140*VLOOKUP(N1140,'【参考】数式用'!$AR$2:$AW$50,MATCH(P1140,'【参考】数式用'!$AT$4:$AW$4)+2,FALSE)*0.5, 0), "")</f>
        <v/>
      </c>
      <c r="T1140" s="653"/>
      <c r="U1140" s="654" t="str">
        <f>IFERROR(IF(AG1140&lt;&gt;"",Q1140*VLOOKUP(N1140,'【参考】数式用'!$AG$2:$AL$50,MATCH(P1140,'【参考】数式用'!$AI$4:$AL$4,0)+2,0), ""), "")</f>
        <v/>
      </c>
      <c r="V1140" s="655"/>
      <c r="W1140" s="656"/>
      <c r="X1140" s="41"/>
      <c r="Y1140" s="657"/>
      <c r="Z1140" s="658"/>
      <c r="AA1140" s="654" t="str">
        <f>IFERROR(IF(Y1140="ー", "", ROUNDDOWN(Z1140*VLOOKUP(N1140,'【参考】数式用'!$AR$2:$AW$50,MATCH(Y1140,'【参考】数式用'!$AT$4:$AW$4)+2,FALSE)*0.5, 0)), "")</f>
        <v/>
      </c>
      <c r="AB1140" s="659"/>
      <c r="AC1140" s="651" t="str">
        <f>IFERROR(IF(AG1140&lt;&gt;"",Z1140*VLOOKUP(N1140,'【参考】数式用'!$AG$2:$AL$50,MATCH(Y1140,'【参考】数式用'!$AI$4:$AL$4,0)+2,0), ""), "")</f>
        <v/>
      </c>
      <c r="AD1140" s="56"/>
      <c r="AE1140" s="660"/>
      <c r="AF1140" s="661"/>
      <c r="AG1140" s="618" t="str">
        <f>IFERROR(VLOOKUP(O1140, '【参考】数式用'!$AY$5:$AY$13, 1, FALSE), "")</f>
        <v/>
      </c>
      <c r="AH1140" s="619" t="str">
        <f>IFERROR(VLOOKUP(N1140, '【参考】数式用'!$BA$2:$BB$50, 2, FALSE), "")</f>
        <v/>
      </c>
      <c r="AI1140" s="620" t="str">
        <f t="shared" si="1"/>
        <v/>
      </c>
      <c r="AJ1140" s="621" t="str">
        <f t="shared" si="2"/>
        <v/>
      </c>
      <c r="AK1140" s="622"/>
      <c r="AL1140" s="622"/>
      <c r="AM1140" s="514"/>
      <c r="AN1140" s="514"/>
      <c r="AO1140" s="514"/>
      <c r="AP1140" s="514"/>
      <c r="AQ1140" s="514"/>
      <c r="AR1140" s="514"/>
      <c r="AS1140" s="514"/>
      <c r="AT1140" s="514"/>
      <c r="AU1140" s="2"/>
      <c r="AV1140" s="2"/>
      <c r="AW1140" s="2"/>
      <c r="AX1140" s="2"/>
      <c r="AY1140" s="2"/>
      <c r="AZ1140" s="2"/>
    </row>
    <row r="1141" ht="30.0" customHeight="1">
      <c r="A1141" s="645">
        <v>1128.0</v>
      </c>
      <c r="B1141" s="646" t="str">
        <f>IF('基本情報入力シート'!C1166="","",'基本情報入力シート'!C1166)</f>
        <v/>
      </c>
      <c r="C1141" s="40"/>
      <c r="D1141" s="40"/>
      <c r="E1141" s="40"/>
      <c r="F1141" s="40"/>
      <c r="G1141" s="40"/>
      <c r="H1141" s="40"/>
      <c r="I1141" s="56"/>
      <c r="J1141" s="647" t="str">
        <f>IF('基本情報入力シート'!M1166="","",'基本情報入力シート'!M1166)</f>
        <v/>
      </c>
      <c r="K1141" s="647" t="str">
        <f>IF('基本情報入力シート'!R1166="","",'基本情報入力シート'!R1166)</f>
        <v/>
      </c>
      <c r="L1141" s="647" t="str">
        <f>IF('基本情報入力シート'!W1166="","",'基本情報入力シート'!W1166)</f>
        <v/>
      </c>
      <c r="M1141" s="647" t="str">
        <f>IF('基本情報入力シート'!X1166="","",'基本情報入力シート'!X1166)</f>
        <v/>
      </c>
      <c r="N1141" s="648" t="str">
        <f>IF('基本情報入力シート'!Y1166="","",'基本情報入力シート'!Y1166)</f>
        <v/>
      </c>
      <c r="O1141" s="649"/>
      <c r="P1141" s="650"/>
      <c r="Q1141" s="651"/>
      <c r="R1141" s="56"/>
      <c r="S1141" s="652" t="str">
        <f>IFERROR(ROUNDDOWN(Q1141*VLOOKUP(N1141,'【参考】数式用'!$AR$2:$AW$50,MATCH(P1141,'【参考】数式用'!$AT$4:$AW$4)+2,FALSE)*0.5, 0), "")</f>
        <v/>
      </c>
      <c r="T1141" s="653"/>
      <c r="U1141" s="654" t="str">
        <f>IFERROR(IF(AG1141&lt;&gt;"",Q1141*VLOOKUP(N1141,'【参考】数式用'!$AG$2:$AL$50,MATCH(P1141,'【参考】数式用'!$AI$4:$AL$4,0)+2,0), ""), "")</f>
        <v/>
      </c>
      <c r="V1141" s="655"/>
      <c r="W1141" s="656"/>
      <c r="X1141" s="41"/>
      <c r="Y1141" s="657"/>
      <c r="Z1141" s="658"/>
      <c r="AA1141" s="654" t="str">
        <f>IFERROR(IF(Y1141="ー", "", ROUNDDOWN(Z1141*VLOOKUP(N1141,'【参考】数式用'!$AR$2:$AW$50,MATCH(Y1141,'【参考】数式用'!$AT$4:$AW$4)+2,FALSE)*0.5, 0)), "")</f>
        <v/>
      </c>
      <c r="AB1141" s="659"/>
      <c r="AC1141" s="651" t="str">
        <f>IFERROR(IF(AG1141&lt;&gt;"",Z1141*VLOOKUP(N1141,'【参考】数式用'!$AG$2:$AL$50,MATCH(Y1141,'【参考】数式用'!$AI$4:$AL$4,0)+2,0), ""), "")</f>
        <v/>
      </c>
      <c r="AD1141" s="56"/>
      <c r="AE1141" s="660"/>
      <c r="AF1141" s="661"/>
      <c r="AG1141" s="618" t="str">
        <f>IFERROR(VLOOKUP(O1141, '【参考】数式用'!$AY$5:$AY$13, 1, FALSE), "")</f>
        <v/>
      </c>
      <c r="AH1141" s="619" t="str">
        <f>IFERROR(VLOOKUP(N1141, '【参考】数式用'!$BA$2:$BB$50, 2, FALSE), "")</f>
        <v/>
      </c>
      <c r="AI1141" s="620" t="str">
        <f t="shared" si="1"/>
        <v/>
      </c>
      <c r="AJ1141" s="621" t="str">
        <f t="shared" si="2"/>
        <v/>
      </c>
      <c r="AK1141" s="622"/>
      <c r="AL1141" s="622"/>
      <c r="AM1141" s="514"/>
      <c r="AN1141" s="514"/>
      <c r="AO1141" s="514"/>
      <c r="AP1141" s="514"/>
      <c r="AQ1141" s="514"/>
      <c r="AR1141" s="514"/>
      <c r="AS1141" s="514"/>
      <c r="AT1141" s="514"/>
      <c r="AU1141" s="2"/>
      <c r="AV1141" s="2"/>
      <c r="AW1141" s="2"/>
      <c r="AX1141" s="2"/>
      <c r="AY1141" s="2"/>
      <c r="AZ1141" s="2"/>
    </row>
    <row r="1142" ht="30.0" customHeight="1">
      <c r="A1142" s="645">
        <v>1129.0</v>
      </c>
      <c r="B1142" s="646" t="str">
        <f>IF('基本情報入力シート'!C1167="","",'基本情報入力シート'!C1167)</f>
        <v/>
      </c>
      <c r="C1142" s="40"/>
      <c r="D1142" s="40"/>
      <c r="E1142" s="40"/>
      <c r="F1142" s="40"/>
      <c r="G1142" s="40"/>
      <c r="H1142" s="40"/>
      <c r="I1142" s="56"/>
      <c r="J1142" s="647" t="str">
        <f>IF('基本情報入力シート'!M1167="","",'基本情報入力シート'!M1167)</f>
        <v/>
      </c>
      <c r="K1142" s="647" t="str">
        <f>IF('基本情報入力シート'!R1167="","",'基本情報入力シート'!R1167)</f>
        <v/>
      </c>
      <c r="L1142" s="647" t="str">
        <f>IF('基本情報入力シート'!W1167="","",'基本情報入力シート'!W1167)</f>
        <v/>
      </c>
      <c r="M1142" s="647" t="str">
        <f>IF('基本情報入力シート'!X1167="","",'基本情報入力シート'!X1167)</f>
        <v/>
      </c>
      <c r="N1142" s="648" t="str">
        <f>IF('基本情報入力シート'!Y1167="","",'基本情報入力シート'!Y1167)</f>
        <v/>
      </c>
      <c r="O1142" s="649"/>
      <c r="P1142" s="650"/>
      <c r="Q1142" s="651"/>
      <c r="R1142" s="56"/>
      <c r="S1142" s="652" t="str">
        <f>IFERROR(ROUNDDOWN(Q1142*VLOOKUP(N1142,'【参考】数式用'!$AR$2:$AW$50,MATCH(P1142,'【参考】数式用'!$AT$4:$AW$4)+2,FALSE)*0.5, 0), "")</f>
        <v/>
      </c>
      <c r="T1142" s="653"/>
      <c r="U1142" s="654" t="str">
        <f>IFERROR(IF(AG1142&lt;&gt;"",Q1142*VLOOKUP(N1142,'【参考】数式用'!$AG$2:$AL$50,MATCH(P1142,'【参考】数式用'!$AI$4:$AL$4,0)+2,0), ""), "")</f>
        <v/>
      </c>
      <c r="V1142" s="655"/>
      <c r="W1142" s="656"/>
      <c r="X1142" s="41"/>
      <c r="Y1142" s="657"/>
      <c r="Z1142" s="658"/>
      <c r="AA1142" s="654" t="str">
        <f>IFERROR(IF(Y1142="ー", "", ROUNDDOWN(Z1142*VLOOKUP(N1142,'【参考】数式用'!$AR$2:$AW$50,MATCH(Y1142,'【参考】数式用'!$AT$4:$AW$4)+2,FALSE)*0.5, 0)), "")</f>
        <v/>
      </c>
      <c r="AB1142" s="659"/>
      <c r="AC1142" s="651" t="str">
        <f>IFERROR(IF(AG1142&lt;&gt;"",Z1142*VLOOKUP(N1142,'【参考】数式用'!$AG$2:$AL$50,MATCH(Y1142,'【参考】数式用'!$AI$4:$AL$4,0)+2,0), ""), "")</f>
        <v/>
      </c>
      <c r="AD1142" s="56"/>
      <c r="AE1142" s="660"/>
      <c r="AF1142" s="661"/>
      <c r="AG1142" s="618" t="str">
        <f>IFERROR(VLOOKUP(O1142, '【参考】数式用'!$AY$5:$AY$13, 1, FALSE), "")</f>
        <v/>
      </c>
      <c r="AH1142" s="619" t="str">
        <f>IFERROR(VLOOKUP(N1142, '【参考】数式用'!$BA$2:$BB$50, 2, FALSE), "")</f>
        <v/>
      </c>
      <c r="AI1142" s="620" t="str">
        <f t="shared" si="1"/>
        <v/>
      </c>
      <c r="AJ1142" s="621" t="str">
        <f t="shared" si="2"/>
        <v/>
      </c>
      <c r="AK1142" s="622"/>
      <c r="AL1142" s="622"/>
      <c r="AM1142" s="514"/>
      <c r="AN1142" s="514"/>
      <c r="AO1142" s="514"/>
      <c r="AP1142" s="514"/>
      <c r="AQ1142" s="514"/>
      <c r="AR1142" s="514"/>
      <c r="AS1142" s="514"/>
      <c r="AT1142" s="514"/>
      <c r="AU1142" s="2"/>
      <c r="AV1142" s="2"/>
      <c r="AW1142" s="2"/>
      <c r="AX1142" s="2"/>
      <c r="AY1142" s="2"/>
      <c r="AZ1142" s="2"/>
    </row>
    <row r="1143" ht="30.0" customHeight="1">
      <c r="A1143" s="645">
        <v>1130.0</v>
      </c>
      <c r="B1143" s="646" t="str">
        <f>IF('基本情報入力シート'!C1168="","",'基本情報入力シート'!C1168)</f>
        <v/>
      </c>
      <c r="C1143" s="40"/>
      <c r="D1143" s="40"/>
      <c r="E1143" s="40"/>
      <c r="F1143" s="40"/>
      <c r="G1143" s="40"/>
      <c r="H1143" s="40"/>
      <c r="I1143" s="56"/>
      <c r="J1143" s="647" t="str">
        <f>IF('基本情報入力シート'!M1168="","",'基本情報入力シート'!M1168)</f>
        <v/>
      </c>
      <c r="K1143" s="647" t="str">
        <f>IF('基本情報入力シート'!R1168="","",'基本情報入力シート'!R1168)</f>
        <v/>
      </c>
      <c r="L1143" s="647" t="str">
        <f>IF('基本情報入力シート'!W1168="","",'基本情報入力シート'!W1168)</f>
        <v/>
      </c>
      <c r="M1143" s="647" t="str">
        <f>IF('基本情報入力シート'!X1168="","",'基本情報入力シート'!X1168)</f>
        <v/>
      </c>
      <c r="N1143" s="648" t="str">
        <f>IF('基本情報入力シート'!Y1168="","",'基本情報入力シート'!Y1168)</f>
        <v/>
      </c>
      <c r="O1143" s="649"/>
      <c r="P1143" s="650"/>
      <c r="Q1143" s="651"/>
      <c r="R1143" s="56"/>
      <c r="S1143" s="652" t="str">
        <f>IFERROR(ROUNDDOWN(Q1143*VLOOKUP(N1143,'【参考】数式用'!$AR$2:$AW$50,MATCH(P1143,'【参考】数式用'!$AT$4:$AW$4)+2,FALSE)*0.5, 0), "")</f>
        <v/>
      </c>
      <c r="T1143" s="653"/>
      <c r="U1143" s="654" t="str">
        <f>IFERROR(IF(AG1143&lt;&gt;"",Q1143*VLOOKUP(N1143,'【参考】数式用'!$AG$2:$AL$50,MATCH(P1143,'【参考】数式用'!$AI$4:$AL$4,0)+2,0), ""), "")</f>
        <v/>
      </c>
      <c r="V1143" s="655"/>
      <c r="W1143" s="656"/>
      <c r="X1143" s="41"/>
      <c r="Y1143" s="657"/>
      <c r="Z1143" s="658"/>
      <c r="AA1143" s="654" t="str">
        <f>IFERROR(IF(Y1143="ー", "", ROUNDDOWN(Z1143*VLOOKUP(N1143,'【参考】数式用'!$AR$2:$AW$50,MATCH(Y1143,'【参考】数式用'!$AT$4:$AW$4)+2,FALSE)*0.5, 0)), "")</f>
        <v/>
      </c>
      <c r="AB1143" s="659"/>
      <c r="AC1143" s="651" t="str">
        <f>IFERROR(IF(AG1143&lt;&gt;"",Z1143*VLOOKUP(N1143,'【参考】数式用'!$AG$2:$AL$50,MATCH(Y1143,'【参考】数式用'!$AI$4:$AL$4,0)+2,0), ""), "")</f>
        <v/>
      </c>
      <c r="AD1143" s="56"/>
      <c r="AE1143" s="660"/>
      <c r="AF1143" s="661"/>
      <c r="AG1143" s="618" t="str">
        <f>IFERROR(VLOOKUP(O1143, '【参考】数式用'!$AY$5:$AY$13, 1, FALSE), "")</f>
        <v/>
      </c>
      <c r="AH1143" s="619" t="str">
        <f>IFERROR(VLOOKUP(N1143, '【参考】数式用'!$BA$2:$BB$50, 2, FALSE), "")</f>
        <v/>
      </c>
      <c r="AI1143" s="620" t="str">
        <f t="shared" si="1"/>
        <v/>
      </c>
      <c r="AJ1143" s="621" t="str">
        <f t="shared" si="2"/>
        <v/>
      </c>
      <c r="AK1143" s="622"/>
      <c r="AL1143" s="622"/>
      <c r="AM1143" s="514"/>
      <c r="AN1143" s="514"/>
      <c r="AO1143" s="514"/>
      <c r="AP1143" s="514"/>
      <c r="AQ1143" s="514"/>
      <c r="AR1143" s="514"/>
      <c r="AS1143" s="514"/>
      <c r="AT1143" s="514"/>
      <c r="AU1143" s="2"/>
      <c r="AV1143" s="2"/>
      <c r="AW1143" s="2"/>
      <c r="AX1143" s="2"/>
      <c r="AY1143" s="2"/>
      <c r="AZ1143" s="2"/>
    </row>
    <row r="1144" ht="30.0" customHeight="1">
      <c r="A1144" s="645">
        <v>1131.0</v>
      </c>
      <c r="B1144" s="646" t="str">
        <f>IF('基本情報入力シート'!C1169="","",'基本情報入力シート'!C1169)</f>
        <v/>
      </c>
      <c r="C1144" s="40"/>
      <c r="D1144" s="40"/>
      <c r="E1144" s="40"/>
      <c r="F1144" s="40"/>
      <c r="G1144" s="40"/>
      <c r="H1144" s="40"/>
      <c r="I1144" s="56"/>
      <c r="J1144" s="647" t="str">
        <f>IF('基本情報入力シート'!M1169="","",'基本情報入力シート'!M1169)</f>
        <v/>
      </c>
      <c r="K1144" s="647" t="str">
        <f>IF('基本情報入力シート'!R1169="","",'基本情報入力シート'!R1169)</f>
        <v/>
      </c>
      <c r="L1144" s="647" t="str">
        <f>IF('基本情報入力シート'!W1169="","",'基本情報入力シート'!W1169)</f>
        <v/>
      </c>
      <c r="M1144" s="647" t="str">
        <f>IF('基本情報入力シート'!X1169="","",'基本情報入力シート'!X1169)</f>
        <v/>
      </c>
      <c r="N1144" s="648" t="str">
        <f>IF('基本情報入力シート'!Y1169="","",'基本情報入力シート'!Y1169)</f>
        <v/>
      </c>
      <c r="O1144" s="649"/>
      <c r="P1144" s="650"/>
      <c r="Q1144" s="651"/>
      <c r="R1144" s="56"/>
      <c r="S1144" s="652" t="str">
        <f>IFERROR(ROUNDDOWN(Q1144*VLOOKUP(N1144,'【参考】数式用'!$AR$2:$AW$50,MATCH(P1144,'【参考】数式用'!$AT$4:$AW$4)+2,FALSE)*0.5, 0), "")</f>
        <v/>
      </c>
      <c r="T1144" s="653"/>
      <c r="U1144" s="654" t="str">
        <f>IFERROR(IF(AG1144&lt;&gt;"",Q1144*VLOOKUP(N1144,'【参考】数式用'!$AG$2:$AL$50,MATCH(P1144,'【参考】数式用'!$AI$4:$AL$4,0)+2,0), ""), "")</f>
        <v/>
      </c>
      <c r="V1144" s="655"/>
      <c r="W1144" s="656"/>
      <c r="X1144" s="41"/>
      <c r="Y1144" s="657"/>
      <c r="Z1144" s="658"/>
      <c r="AA1144" s="654" t="str">
        <f>IFERROR(IF(Y1144="ー", "", ROUNDDOWN(Z1144*VLOOKUP(N1144,'【参考】数式用'!$AR$2:$AW$50,MATCH(Y1144,'【参考】数式用'!$AT$4:$AW$4)+2,FALSE)*0.5, 0)), "")</f>
        <v/>
      </c>
      <c r="AB1144" s="659"/>
      <c r="AC1144" s="651" t="str">
        <f>IFERROR(IF(AG1144&lt;&gt;"",Z1144*VLOOKUP(N1144,'【参考】数式用'!$AG$2:$AL$50,MATCH(Y1144,'【参考】数式用'!$AI$4:$AL$4,0)+2,0), ""), "")</f>
        <v/>
      </c>
      <c r="AD1144" s="56"/>
      <c r="AE1144" s="660"/>
      <c r="AF1144" s="661"/>
      <c r="AG1144" s="618" t="str">
        <f>IFERROR(VLOOKUP(O1144, '【参考】数式用'!$AY$5:$AY$13, 1, FALSE), "")</f>
        <v/>
      </c>
      <c r="AH1144" s="619" t="str">
        <f>IFERROR(VLOOKUP(N1144, '【参考】数式用'!$BA$2:$BB$50, 2, FALSE), "")</f>
        <v/>
      </c>
      <c r="AI1144" s="620" t="str">
        <f t="shared" si="1"/>
        <v/>
      </c>
      <c r="AJ1144" s="621" t="str">
        <f t="shared" si="2"/>
        <v/>
      </c>
      <c r="AK1144" s="622"/>
      <c r="AL1144" s="622"/>
      <c r="AM1144" s="514"/>
      <c r="AN1144" s="514"/>
      <c r="AO1144" s="514"/>
      <c r="AP1144" s="514"/>
      <c r="AQ1144" s="514"/>
      <c r="AR1144" s="514"/>
      <c r="AS1144" s="514"/>
      <c r="AT1144" s="514"/>
      <c r="AU1144" s="2"/>
      <c r="AV1144" s="2"/>
      <c r="AW1144" s="2"/>
      <c r="AX1144" s="2"/>
      <c r="AY1144" s="2"/>
      <c r="AZ1144" s="2"/>
    </row>
    <row r="1145" ht="30.0" customHeight="1">
      <c r="A1145" s="645">
        <v>1132.0</v>
      </c>
      <c r="B1145" s="646" t="str">
        <f>IF('基本情報入力シート'!C1170="","",'基本情報入力シート'!C1170)</f>
        <v/>
      </c>
      <c r="C1145" s="40"/>
      <c r="D1145" s="40"/>
      <c r="E1145" s="40"/>
      <c r="F1145" s="40"/>
      <c r="G1145" s="40"/>
      <c r="H1145" s="40"/>
      <c r="I1145" s="56"/>
      <c r="J1145" s="647" t="str">
        <f>IF('基本情報入力シート'!M1170="","",'基本情報入力シート'!M1170)</f>
        <v/>
      </c>
      <c r="K1145" s="647" t="str">
        <f>IF('基本情報入力シート'!R1170="","",'基本情報入力シート'!R1170)</f>
        <v/>
      </c>
      <c r="L1145" s="647" t="str">
        <f>IF('基本情報入力シート'!W1170="","",'基本情報入力シート'!W1170)</f>
        <v/>
      </c>
      <c r="M1145" s="647" t="str">
        <f>IF('基本情報入力シート'!X1170="","",'基本情報入力シート'!X1170)</f>
        <v/>
      </c>
      <c r="N1145" s="648" t="str">
        <f>IF('基本情報入力シート'!Y1170="","",'基本情報入力シート'!Y1170)</f>
        <v/>
      </c>
      <c r="O1145" s="649"/>
      <c r="P1145" s="650"/>
      <c r="Q1145" s="651"/>
      <c r="R1145" s="56"/>
      <c r="S1145" s="652" t="str">
        <f>IFERROR(ROUNDDOWN(Q1145*VLOOKUP(N1145,'【参考】数式用'!$AR$2:$AW$50,MATCH(P1145,'【参考】数式用'!$AT$4:$AW$4)+2,FALSE)*0.5, 0), "")</f>
        <v/>
      </c>
      <c r="T1145" s="653"/>
      <c r="U1145" s="654" t="str">
        <f>IFERROR(IF(AG1145&lt;&gt;"",Q1145*VLOOKUP(N1145,'【参考】数式用'!$AG$2:$AL$50,MATCH(P1145,'【参考】数式用'!$AI$4:$AL$4,0)+2,0), ""), "")</f>
        <v/>
      </c>
      <c r="V1145" s="655"/>
      <c r="W1145" s="656"/>
      <c r="X1145" s="41"/>
      <c r="Y1145" s="657"/>
      <c r="Z1145" s="658"/>
      <c r="AA1145" s="654" t="str">
        <f>IFERROR(IF(Y1145="ー", "", ROUNDDOWN(Z1145*VLOOKUP(N1145,'【参考】数式用'!$AR$2:$AW$50,MATCH(Y1145,'【参考】数式用'!$AT$4:$AW$4)+2,FALSE)*0.5, 0)), "")</f>
        <v/>
      </c>
      <c r="AB1145" s="659"/>
      <c r="AC1145" s="651" t="str">
        <f>IFERROR(IF(AG1145&lt;&gt;"",Z1145*VLOOKUP(N1145,'【参考】数式用'!$AG$2:$AL$50,MATCH(Y1145,'【参考】数式用'!$AI$4:$AL$4,0)+2,0), ""), "")</f>
        <v/>
      </c>
      <c r="AD1145" s="56"/>
      <c r="AE1145" s="660"/>
      <c r="AF1145" s="661"/>
      <c r="AG1145" s="618" t="str">
        <f>IFERROR(VLOOKUP(O1145, '【参考】数式用'!$AY$5:$AY$13, 1, FALSE), "")</f>
        <v/>
      </c>
      <c r="AH1145" s="619" t="str">
        <f>IFERROR(VLOOKUP(N1145, '【参考】数式用'!$BA$2:$BB$50, 2, FALSE), "")</f>
        <v/>
      </c>
      <c r="AI1145" s="620" t="str">
        <f t="shared" si="1"/>
        <v/>
      </c>
      <c r="AJ1145" s="621" t="str">
        <f t="shared" si="2"/>
        <v/>
      </c>
      <c r="AK1145" s="622"/>
      <c r="AL1145" s="622"/>
      <c r="AM1145" s="514"/>
      <c r="AN1145" s="514"/>
      <c r="AO1145" s="514"/>
      <c r="AP1145" s="514"/>
      <c r="AQ1145" s="514"/>
      <c r="AR1145" s="514"/>
      <c r="AS1145" s="514"/>
      <c r="AT1145" s="514"/>
      <c r="AU1145" s="2"/>
      <c r="AV1145" s="2"/>
      <c r="AW1145" s="2"/>
      <c r="AX1145" s="2"/>
      <c r="AY1145" s="2"/>
      <c r="AZ1145" s="2"/>
    </row>
    <row r="1146" ht="30.0" customHeight="1">
      <c r="A1146" s="645">
        <v>1133.0</v>
      </c>
      <c r="B1146" s="646" t="str">
        <f>IF('基本情報入力シート'!C1171="","",'基本情報入力シート'!C1171)</f>
        <v/>
      </c>
      <c r="C1146" s="40"/>
      <c r="D1146" s="40"/>
      <c r="E1146" s="40"/>
      <c r="F1146" s="40"/>
      <c r="G1146" s="40"/>
      <c r="H1146" s="40"/>
      <c r="I1146" s="56"/>
      <c r="J1146" s="647" t="str">
        <f>IF('基本情報入力シート'!M1171="","",'基本情報入力シート'!M1171)</f>
        <v/>
      </c>
      <c r="K1146" s="647" t="str">
        <f>IF('基本情報入力シート'!R1171="","",'基本情報入力シート'!R1171)</f>
        <v/>
      </c>
      <c r="L1146" s="647" t="str">
        <f>IF('基本情報入力シート'!W1171="","",'基本情報入力シート'!W1171)</f>
        <v/>
      </c>
      <c r="M1146" s="647" t="str">
        <f>IF('基本情報入力シート'!X1171="","",'基本情報入力シート'!X1171)</f>
        <v/>
      </c>
      <c r="N1146" s="648" t="str">
        <f>IF('基本情報入力シート'!Y1171="","",'基本情報入力シート'!Y1171)</f>
        <v/>
      </c>
      <c r="O1146" s="649"/>
      <c r="P1146" s="650"/>
      <c r="Q1146" s="651"/>
      <c r="R1146" s="56"/>
      <c r="S1146" s="652" t="str">
        <f>IFERROR(ROUNDDOWN(Q1146*VLOOKUP(N1146,'【参考】数式用'!$AR$2:$AW$50,MATCH(P1146,'【参考】数式用'!$AT$4:$AW$4)+2,FALSE)*0.5, 0), "")</f>
        <v/>
      </c>
      <c r="T1146" s="653"/>
      <c r="U1146" s="654" t="str">
        <f>IFERROR(IF(AG1146&lt;&gt;"",Q1146*VLOOKUP(N1146,'【参考】数式用'!$AG$2:$AL$50,MATCH(P1146,'【参考】数式用'!$AI$4:$AL$4,0)+2,0), ""), "")</f>
        <v/>
      </c>
      <c r="V1146" s="655"/>
      <c r="W1146" s="656"/>
      <c r="X1146" s="41"/>
      <c r="Y1146" s="657"/>
      <c r="Z1146" s="658"/>
      <c r="AA1146" s="654" t="str">
        <f>IFERROR(IF(Y1146="ー", "", ROUNDDOWN(Z1146*VLOOKUP(N1146,'【参考】数式用'!$AR$2:$AW$50,MATCH(Y1146,'【参考】数式用'!$AT$4:$AW$4)+2,FALSE)*0.5, 0)), "")</f>
        <v/>
      </c>
      <c r="AB1146" s="659"/>
      <c r="AC1146" s="651" t="str">
        <f>IFERROR(IF(AG1146&lt;&gt;"",Z1146*VLOOKUP(N1146,'【参考】数式用'!$AG$2:$AL$50,MATCH(Y1146,'【参考】数式用'!$AI$4:$AL$4,0)+2,0), ""), "")</f>
        <v/>
      </c>
      <c r="AD1146" s="56"/>
      <c r="AE1146" s="660"/>
      <c r="AF1146" s="661"/>
      <c r="AG1146" s="618" t="str">
        <f>IFERROR(VLOOKUP(O1146, '【参考】数式用'!$AY$5:$AY$13, 1, FALSE), "")</f>
        <v/>
      </c>
      <c r="AH1146" s="619" t="str">
        <f>IFERROR(VLOOKUP(N1146, '【参考】数式用'!$BA$2:$BB$50, 2, FALSE), "")</f>
        <v/>
      </c>
      <c r="AI1146" s="620" t="str">
        <f t="shared" si="1"/>
        <v/>
      </c>
      <c r="AJ1146" s="621" t="str">
        <f t="shared" si="2"/>
        <v/>
      </c>
      <c r="AK1146" s="622"/>
      <c r="AL1146" s="622"/>
      <c r="AM1146" s="514"/>
      <c r="AN1146" s="514"/>
      <c r="AO1146" s="514"/>
      <c r="AP1146" s="514"/>
      <c r="AQ1146" s="514"/>
      <c r="AR1146" s="514"/>
      <c r="AS1146" s="514"/>
      <c r="AT1146" s="514"/>
      <c r="AU1146" s="2"/>
      <c r="AV1146" s="2"/>
      <c r="AW1146" s="2"/>
      <c r="AX1146" s="2"/>
      <c r="AY1146" s="2"/>
      <c r="AZ1146" s="2"/>
    </row>
    <row r="1147" ht="30.0" customHeight="1">
      <c r="A1147" s="645">
        <v>1134.0</v>
      </c>
      <c r="B1147" s="646" t="str">
        <f>IF('基本情報入力シート'!C1172="","",'基本情報入力シート'!C1172)</f>
        <v/>
      </c>
      <c r="C1147" s="40"/>
      <c r="D1147" s="40"/>
      <c r="E1147" s="40"/>
      <c r="F1147" s="40"/>
      <c r="G1147" s="40"/>
      <c r="H1147" s="40"/>
      <c r="I1147" s="56"/>
      <c r="J1147" s="647" t="str">
        <f>IF('基本情報入力シート'!M1172="","",'基本情報入力シート'!M1172)</f>
        <v/>
      </c>
      <c r="K1147" s="647" t="str">
        <f>IF('基本情報入力シート'!R1172="","",'基本情報入力シート'!R1172)</f>
        <v/>
      </c>
      <c r="L1147" s="647" t="str">
        <f>IF('基本情報入力シート'!W1172="","",'基本情報入力シート'!W1172)</f>
        <v/>
      </c>
      <c r="M1147" s="647" t="str">
        <f>IF('基本情報入力シート'!X1172="","",'基本情報入力シート'!X1172)</f>
        <v/>
      </c>
      <c r="N1147" s="648" t="str">
        <f>IF('基本情報入力シート'!Y1172="","",'基本情報入力シート'!Y1172)</f>
        <v/>
      </c>
      <c r="O1147" s="649"/>
      <c r="P1147" s="650"/>
      <c r="Q1147" s="651"/>
      <c r="R1147" s="56"/>
      <c r="S1147" s="652" t="str">
        <f>IFERROR(ROUNDDOWN(Q1147*VLOOKUP(N1147,'【参考】数式用'!$AR$2:$AW$50,MATCH(P1147,'【参考】数式用'!$AT$4:$AW$4)+2,FALSE)*0.5, 0), "")</f>
        <v/>
      </c>
      <c r="T1147" s="653"/>
      <c r="U1147" s="654" t="str">
        <f>IFERROR(IF(AG1147&lt;&gt;"",Q1147*VLOOKUP(N1147,'【参考】数式用'!$AG$2:$AL$50,MATCH(P1147,'【参考】数式用'!$AI$4:$AL$4,0)+2,0), ""), "")</f>
        <v/>
      </c>
      <c r="V1147" s="655"/>
      <c r="W1147" s="656"/>
      <c r="X1147" s="41"/>
      <c r="Y1147" s="657"/>
      <c r="Z1147" s="658"/>
      <c r="AA1147" s="654" t="str">
        <f>IFERROR(IF(Y1147="ー", "", ROUNDDOWN(Z1147*VLOOKUP(N1147,'【参考】数式用'!$AR$2:$AW$50,MATCH(Y1147,'【参考】数式用'!$AT$4:$AW$4)+2,FALSE)*0.5, 0)), "")</f>
        <v/>
      </c>
      <c r="AB1147" s="659"/>
      <c r="AC1147" s="651" t="str">
        <f>IFERROR(IF(AG1147&lt;&gt;"",Z1147*VLOOKUP(N1147,'【参考】数式用'!$AG$2:$AL$50,MATCH(Y1147,'【参考】数式用'!$AI$4:$AL$4,0)+2,0), ""), "")</f>
        <v/>
      </c>
      <c r="AD1147" s="56"/>
      <c r="AE1147" s="660"/>
      <c r="AF1147" s="661"/>
      <c r="AG1147" s="618" t="str">
        <f>IFERROR(VLOOKUP(O1147, '【参考】数式用'!$AY$5:$AY$13, 1, FALSE), "")</f>
        <v/>
      </c>
      <c r="AH1147" s="619" t="str">
        <f>IFERROR(VLOOKUP(N1147, '【参考】数式用'!$BA$2:$BB$50, 2, FALSE), "")</f>
        <v/>
      </c>
      <c r="AI1147" s="620" t="str">
        <f t="shared" si="1"/>
        <v/>
      </c>
      <c r="AJ1147" s="621" t="str">
        <f t="shared" si="2"/>
        <v/>
      </c>
      <c r="AK1147" s="622"/>
      <c r="AL1147" s="622"/>
      <c r="AM1147" s="514"/>
      <c r="AN1147" s="514"/>
      <c r="AO1147" s="514"/>
      <c r="AP1147" s="514"/>
      <c r="AQ1147" s="514"/>
      <c r="AR1147" s="514"/>
      <c r="AS1147" s="514"/>
      <c r="AT1147" s="514"/>
      <c r="AU1147" s="2"/>
      <c r="AV1147" s="2"/>
      <c r="AW1147" s="2"/>
      <c r="AX1147" s="2"/>
      <c r="AY1147" s="2"/>
      <c r="AZ1147" s="2"/>
    </row>
    <row r="1148" ht="30.0" customHeight="1">
      <c r="A1148" s="645">
        <v>1135.0</v>
      </c>
      <c r="B1148" s="646" t="str">
        <f>IF('基本情報入力シート'!C1173="","",'基本情報入力シート'!C1173)</f>
        <v/>
      </c>
      <c r="C1148" s="40"/>
      <c r="D1148" s="40"/>
      <c r="E1148" s="40"/>
      <c r="F1148" s="40"/>
      <c r="G1148" s="40"/>
      <c r="H1148" s="40"/>
      <c r="I1148" s="56"/>
      <c r="J1148" s="647" t="str">
        <f>IF('基本情報入力シート'!M1173="","",'基本情報入力シート'!M1173)</f>
        <v/>
      </c>
      <c r="K1148" s="647" t="str">
        <f>IF('基本情報入力シート'!R1173="","",'基本情報入力シート'!R1173)</f>
        <v/>
      </c>
      <c r="L1148" s="647" t="str">
        <f>IF('基本情報入力シート'!W1173="","",'基本情報入力シート'!W1173)</f>
        <v/>
      </c>
      <c r="M1148" s="647" t="str">
        <f>IF('基本情報入力シート'!X1173="","",'基本情報入力シート'!X1173)</f>
        <v/>
      </c>
      <c r="N1148" s="648" t="str">
        <f>IF('基本情報入力シート'!Y1173="","",'基本情報入力シート'!Y1173)</f>
        <v/>
      </c>
      <c r="O1148" s="649"/>
      <c r="P1148" s="650"/>
      <c r="Q1148" s="651"/>
      <c r="R1148" s="56"/>
      <c r="S1148" s="652" t="str">
        <f>IFERROR(ROUNDDOWN(Q1148*VLOOKUP(N1148,'【参考】数式用'!$AR$2:$AW$50,MATCH(P1148,'【参考】数式用'!$AT$4:$AW$4)+2,FALSE)*0.5, 0), "")</f>
        <v/>
      </c>
      <c r="T1148" s="653"/>
      <c r="U1148" s="654" t="str">
        <f>IFERROR(IF(AG1148&lt;&gt;"",Q1148*VLOOKUP(N1148,'【参考】数式用'!$AG$2:$AL$50,MATCH(P1148,'【参考】数式用'!$AI$4:$AL$4,0)+2,0), ""), "")</f>
        <v/>
      </c>
      <c r="V1148" s="655"/>
      <c r="W1148" s="656"/>
      <c r="X1148" s="41"/>
      <c r="Y1148" s="657"/>
      <c r="Z1148" s="658"/>
      <c r="AA1148" s="654" t="str">
        <f>IFERROR(IF(Y1148="ー", "", ROUNDDOWN(Z1148*VLOOKUP(N1148,'【参考】数式用'!$AR$2:$AW$50,MATCH(Y1148,'【参考】数式用'!$AT$4:$AW$4)+2,FALSE)*0.5, 0)), "")</f>
        <v/>
      </c>
      <c r="AB1148" s="659"/>
      <c r="AC1148" s="651" t="str">
        <f>IFERROR(IF(AG1148&lt;&gt;"",Z1148*VLOOKUP(N1148,'【参考】数式用'!$AG$2:$AL$50,MATCH(Y1148,'【参考】数式用'!$AI$4:$AL$4,0)+2,0), ""), "")</f>
        <v/>
      </c>
      <c r="AD1148" s="56"/>
      <c r="AE1148" s="660"/>
      <c r="AF1148" s="661"/>
      <c r="AG1148" s="618" t="str">
        <f>IFERROR(VLOOKUP(O1148, '【参考】数式用'!$AY$5:$AY$13, 1, FALSE), "")</f>
        <v/>
      </c>
      <c r="AH1148" s="619" t="str">
        <f>IFERROR(VLOOKUP(N1148, '【参考】数式用'!$BA$2:$BB$50, 2, FALSE), "")</f>
        <v/>
      </c>
      <c r="AI1148" s="620" t="str">
        <f t="shared" si="1"/>
        <v/>
      </c>
      <c r="AJ1148" s="621" t="str">
        <f t="shared" si="2"/>
        <v/>
      </c>
      <c r="AK1148" s="622"/>
      <c r="AL1148" s="622"/>
      <c r="AM1148" s="514"/>
      <c r="AN1148" s="514"/>
      <c r="AO1148" s="514"/>
      <c r="AP1148" s="514"/>
      <c r="AQ1148" s="514"/>
      <c r="AR1148" s="514"/>
      <c r="AS1148" s="514"/>
      <c r="AT1148" s="514"/>
      <c r="AU1148" s="2"/>
      <c r="AV1148" s="2"/>
      <c r="AW1148" s="2"/>
      <c r="AX1148" s="2"/>
      <c r="AY1148" s="2"/>
      <c r="AZ1148" s="2"/>
    </row>
    <row r="1149" ht="30.0" customHeight="1">
      <c r="A1149" s="645">
        <v>1136.0</v>
      </c>
      <c r="B1149" s="646" t="str">
        <f>IF('基本情報入力シート'!C1174="","",'基本情報入力シート'!C1174)</f>
        <v/>
      </c>
      <c r="C1149" s="40"/>
      <c r="D1149" s="40"/>
      <c r="E1149" s="40"/>
      <c r="F1149" s="40"/>
      <c r="G1149" s="40"/>
      <c r="H1149" s="40"/>
      <c r="I1149" s="56"/>
      <c r="J1149" s="647" t="str">
        <f>IF('基本情報入力シート'!M1174="","",'基本情報入力シート'!M1174)</f>
        <v/>
      </c>
      <c r="K1149" s="647" t="str">
        <f>IF('基本情報入力シート'!R1174="","",'基本情報入力シート'!R1174)</f>
        <v/>
      </c>
      <c r="L1149" s="647" t="str">
        <f>IF('基本情報入力シート'!W1174="","",'基本情報入力シート'!W1174)</f>
        <v/>
      </c>
      <c r="M1149" s="647" t="str">
        <f>IF('基本情報入力シート'!X1174="","",'基本情報入力シート'!X1174)</f>
        <v/>
      </c>
      <c r="N1149" s="648" t="str">
        <f>IF('基本情報入力シート'!Y1174="","",'基本情報入力シート'!Y1174)</f>
        <v/>
      </c>
      <c r="O1149" s="649"/>
      <c r="P1149" s="650"/>
      <c r="Q1149" s="651"/>
      <c r="R1149" s="56"/>
      <c r="S1149" s="652" t="str">
        <f>IFERROR(ROUNDDOWN(Q1149*VLOOKUP(N1149,'【参考】数式用'!$AR$2:$AW$50,MATCH(P1149,'【参考】数式用'!$AT$4:$AW$4)+2,FALSE)*0.5, 0), "")</f>
        <v/>
      </c>
      <c r="T1149" s="653"/>
      <c r="U1149" s="654" t="str">
        <f>IFERROR(IF(AG1149&lt;&gt;"",Q1149*VLOOKUP(N1149,'【参考】数式用'!$AG$2:$AL$50,MATCH(P1149,'【参考】数式用'!$AI$4:$AL$4,0)+2,0), ""), "")</f>
        <v/>
      </c>
      <c r="V1149" s="655"/>
      <c r="W1149" s="656"/>
      <c r="X1149" s="41"/>
      <c r="Y1149" s="657"/>
      <c r="Z1149" s="658"/>
      <c r="AA1149" s="654" t="str">
        <f>IFERROR(IF(Y1149="ー", "", ROUNDDOWN(Z1149*VLOOKUP(N1149,'【参考】数式用'!$AR$2:$AW$50,MATCH(Y1149,'【参考】数式用'!$AT$4:$AW$4)+2,FALSE)*0.5, 0)), "")</f>
        <v/>
      </c>
      <c r="AB1149" s="659"/>
      <c r="AC1149" s="651" t="str">
        <f>IFERROR(IF(AG1149&lt;&gt;"",Z1149*VLOOKUP(N1149,'【参考】数式用'!$AG$2:$AL$50,MATCH(Y1149,'【参考】数式用'!$AI$4:$AL$4,0)+2,0), ""), "")</f>
        <v/>
      </c>
      <c r="AD1149" s="56"/>
      <c r="AE1149" s="660"/>
      <c r="AF1149" s="661"/>
      <c r="AG1149" s="618" t="str">
        <f>IFERROR(VLOOKUP(O1149, '【参考】数式用'!$AY$5:$AY$13, 1, FALSE), "")</f>
        <v/>
      </c>
      <c r="AH1149" s="619" t="str">
        <f>IFERROR(VLOOKUP(N1149, '【参考】数式用'!$BA$2:$BB$50, 2, FALSE), "")</f>
        <v/>
      </c>
      <c r="AI1149" s="620" t="str">
        <f t="shared" si="1"/>
        <v/>
      </c>
      <c r="AJ1149" s="621" t="str">
        <f t="shared" si="2"/>
        <v/>
      </c>
      <c r="AK1149" s="622"/>
      <c r="AL1149" s="622"/>
      <c r="AM1149" s="514"/>
      <c r="AN1149" s="514"/>
      <c r="AO1149" s="514"/>
      <c r="AP1149" s="514"/>
      <c r="AQ1149" s="514"/>
      <c r="AR1149" s="514"/>
      <c r="AS1149" s="514"/>
      <c r="AT1149" s="514"/>
      <c r="AU1149" s="2"/>
      <c r="AV1149" s="2"/>
      <c r="AW1149" s="2"/>
      <c r="AX1149" s="2"/>
      <c r="AY1149" s="2"/>
      <c r="AZ1149" s="2"/>
    </row>
    <row r="1150" ht="30.0" customHeight="1">
      <c r="A1150" s="645">
        <v>1137.0</v>
      </c>
      <c r="B1150" s="646" t="str">
        <f>IF('基本情報入力シート'!C1175="","",'基本情報入力シート'!C1175)</f>
        <v/>
      </c>
      <c r="C1150" s="40"/>
      <c r="D1150" s="40"/>
      <c r="E1150" s="40"/>
      <c r="F1150" s="40"/>
      <c r="G1150" s="40"/>
      <c r="H1150" s="40"/>
      <c r="I1150" s="56"/>
      <c r="J1150" s="647" t="str">
        <f>IF('基本情報入力シート'!M1175="","",'基本情報入力シート'!M1175)</f>
        <v/>
      </c>
      <c r="K1150" s="647" t="str">
        <f>IF('基本情報入力シート'!R1175="","",'基本情報入力シート'!R1175)</f>
        <v/>
      </c>
      <c r="L1150" s="647" t="str">
        <f>IF('基本情報入力シート'!W1175="","",'基本情報入力シート'!W1175)</f>
        <v/>
      </c>
      <c r="M1150" s="647" t="str">
        <f>IF('基本情報入力シート'!X1175="","",'基本情報入力シート'!X1175)</f>
        <v/>
      </c>
      <c r="N1150" s="648" t="str">
        <f>IF('基本情報入力シート'!Y1175="","",'基本情報入力シート'!Y1175)</f>
        <v/>
      </c>
      <c r="O1150" s="649"/>
      <c r="P1150" s="650"/>
      <c r="Q1150" s="651"/>
      <c r="R1150" s="56"/>
      <c r="S1150" s="652" t="str">
        <f>IFERROR(ROUNDDOWN(Q1150*VLOOKUP(N1150,'【参考】数式用'!$AR$2:$AW$50,MATCH(P1150,'【参考】数式用'!$AT$4:$AW$4)+2,FALSE)*0.5, 0), "")</f>
        <v/>
      </c>
      <c r="T1150" s="653"/>
      <c r="U1150" s="654" t="str">
        <f>IFERROR(IF(AG1150&lt;&gt;"",Q1150*VLOOKUP(N1150,'【参考】数式用'!$AG$2:$AL$50,MATCH(P1150,'【参考】数式用'!$AI$4:$AL$4,0)+2,0), ""), "")</f>
        <v/>
      </c>
      <c r="V1150" s="655"/>
      <c r="W1150" s="656"/>
      <c r="X1150" s="41"/>
      <c r="Y1150" s="657"/>
      <c r="Z1150" s="658"/>
      <c r="AA1150" s="654" t="str">
        <f>IFERROR(IF(Y1150="ー", "", ROUNDDOWN(Z1150*VLOOKUP(N1150,'【参考】数式用'!$AR$2:$AW$50,MATCH(Y1150,'【参考】数式用'!$AT$4:$AW$4)+2,FALSE)*0.5, 0)), "")</f>
        <v/>
      </c>
      <c r="AB1150" s="659"/>
      <c r="AC1150" s="651" t="str">
        <f>IFERROR(IF(AG1150&lt;&gt;"",Z1150*VLOOKUP(N1150,'【参考】数式用'!$AG$2:$AL$50,MATCH(Y1150,'【参考】数式用'!$AI$4:$AL$4,0)+2,0), ""), "")</f>
        <v/>
      </c>
      <c r="AD1150" s="56"/>
      <c r="AE1150" s="660"/>
      <c r="AF1150" s="661"/>
      <c r="AG1150" s="618" t="str">
        <f>IFERROR(VLOOKUP(O1150, '【参考】数式用'!$AY$5:$AY$13, 1, FALSE), "")</f>
        <v/>
      </c>
      <c r="AH1150" s="619" t="str">
        <f>IFERROR(VLOOKUP(N1150, '【参考】数式用'!$BA$2:$BB$50, 2, FALSE), "")</f>
        <v/>
      </c>
      <c r="AI1150" s="620" t="str">
        <f t="shared" si="1"/>
        <v/>
      </c>
      <c r="AJ1150" s="621" t="str">
        <f t="shared" si="2"/>
        <v/>
      </c>
      <c r="AK1150" s="622"/>
      <c r="AL1150" s="622"/>
      <c r="AM1150" s="514"/>
      <c r="AN1150" s="514"/>
      <c r="AO1150" s="514"/>
      <c r="AP1150" s="514"/>
      <c r="AQ1150" s="514"/>
      <c r="AR1150" s="514"/>
      <c r="AS1150" s="514"/>
      <c r="AT1150" s="514"/>
      <c r="AU1150" s="2"/>
      <c r="AV1150" s="2"/>
      <c r="AW1150" s="2"/>
      <c r="AX1150" s="2"/>
      <c r="AY1150" s="2"/>
      <c r="AZ1150" s="2"/>
    </row>
    <row r="1151" ht="30.0" customHeight="1">
      <c r="A1151" s="645">
        <v>1138.0</v>
      </c>
      <c r="B1151" s="646" t="str">
        <f>IF('基本情報入力シート'!C1176="","",'基本情報入力シート'!C1176)</f>
        <v/>
      </c>
      <c r="C1151" s="40"/>
      <c r="D1151" s="40"/>
      <c r="E1151" s="40"/>
      <c r="F1151" s="40"/>
      <c r="G1151" s="40"/>
      <c r="H1151" s="40"/>
      <c r="I1151" s="56"/>
      <c r="J1151" s="647" t="str">
        <f>IF('基本情報入力シート'!M1176="","",'基本情報入力シート'!M1176)</f>
        <v/>
      </c>
      <c r="K1151" s="647" t="str">
        <f>IF('基本情報入力シート'!R1176="","",'基本情報入力シート'!R1176)</f>
        <v/>
      </c>
      <c r="L1151" s="647" t="str">
        <f>IF('基本情報入力シート'!W1176="","",'基本情報入力シート'!W1176)</f>
        <v/>
      </c>
      <c r="M1151" s="647" t="str">
        <f>IF('基本情報入力シート'!X1176="","",'基本情報入力シート'!X1176)</f>
        <v/>
      </c>
      <c r="N1151" s="648" t="str">
        <f>IF('基本情報入力シート'!Y1176="","",'基本情報入力シート'!Y1176)</f>
        <v/>
      </c>
      <c r="O1151" s="649"/>
      <c r="P1151" s="650"/>
      <c r="Q1151" s="651"/>
      <c r="R1151" s="56"/>
      <c r="S1151" s="652" t="str">
        <f>IFERROR(ROUNDDOWN(Q1151*VLOOKUP(N1151,'【参考】数式用'!$AR$2:$AW$50,MATCH(P1151,'【参考】数式用'!$AT$4:$AW$4)+2,FALSE)*0.5, 0), "")</f>
        <v/>
      </c>
      <c r="T1151" s="653"/>
      <c r="U1151" s="654" t="str">
        <f>IFERROR(IF(AG1151&lt;&gt;"",Q1151*VLOOKUP(N1151,'【参考】数式用'!$AG$2:$AL$50,MATCH(P1151,'【参考】数式用'!$AI$4:$AL$4,0)+2,0), ""), "")</f>
        <v/>
      </c>
      <c r="V1151" s="655"/>
      <c r="W1151" s="656"/>
      <c r="X1151" s="41"/>
      <c r="Y1151" s="657"/>
      <c r="Z1151" s="658"/>
      <c r="AA1151" s="654" t="str">
        <f>IFERROR(IF(Y1151="ー", "", ROUNDDOWN(Z1151*VLOOKUP(N1151,'【参考】数式用'!$AR$2:$AW$50,MATCH(Y1151,'【参考】数式用'!$AT$4:$AW$4)+2,FALSE)*0.5, 0)), "")</f>
        <v/>
      </c>
      <c r="AB1151" s="659"/>
      <c r="AC1151" s="651" t="str">
        <f>IFERROR(IF(AG1151&lt;&gt;"",Z1151*VLOOKUP(N1151,'【参考】数式用'!$AG$2:$AL$50,MATCH(Y1151,'【参考】数式用'!$AI$4:$AL$4,0)+2,0), ""), "")</f>
        <v/>
      </c>
      <c r="AD1151" s="56"/>
      <c r="AE1151" s="660"/>
      <c r="AF1151" s="661"/>
      <c r="AG1151" s="618" t="str">
        <f>IFERROR(VLOOKUP(O1151, '【参考】数式用'!$AY$5:$AY$13, 1, FALSE), "")</f>
        <v/>
      </c>
      <c r="AH1151" s="619" t="str">
        <f>IFERROR(VLOOKUP(N1151, '【参考】数式用'!$BA$2:$BB$50, 2, FALSE), "")</f>
        <v/>
      </c>
      <c r="AI1151" s="620" t="str">
        <f t="shared" si="1"/>
        <v/>
      </c>
      <c r="AJ1151" s="621" t="str">
        <f t="shared" si="2"/>
        <v/>
      </c>
      <c r="AK1151" s="622"/>
      <c r="AL1151" s="622"/>
      <c r="AM1151" s="514"/>
      <c r="AN1151" s="514"/>
      <c r="AO1151" s="514"/>
      <c r="AP1151" s="514"/>
      <c r="AQ1151" s="514"/>
      <c r="AR1151" s="514"/>
      <c r="AS1151" s="514"/>
      <c r="AT1151" s="514"/>
      <c r="AU1151" s="2"/>
      <c r="AV1151" s="2"/>
      <c r="AW1151" s="2"/>
      <c r="AX1151" s="2"/>
      <c r="AY1151" s="2"/>
      <c r="AZ1151" s="2"/>
    </row>
    <row r="1152" ht="30.0" customHeight="1">
      <c r="A1152" s="645">
        <v>1139.0</v>
      </c>
      <c r="B1152" s="646" t="str">
        <f>IF('基本情報入力シート'!C1177="","",'基本情報入力シート'!C1177)</f>
        <v/>
      </c>
      <c r="C1152" s="40"/>
      <c r="D1152" s="40"/>
      <c r="E1152" s="40"/>
      <c r="F1152" s="40"/>
      <c r="G1152" s="40"/>
      <c r="H1152" s="40"/>
      <c r="I1152" s="56"/>
      <c r="J1152" s="647" t="str">
        <f>IF('基本情報入力シート'!M1177="","",'基本情報入力シート'!M1177)</f>
        <v/>
      </c>
      <c r="K1152" s="647" t="str">
        <f>IF('基本情報入力シート'!R1177="","",'基本情報入力シート'!R1177)</f>
        <v/>
      </c>
      <c r="L1152" s="647" t="str">
        <f>IF('基本情報入力シート'!W1177="","",'基本情報入力シート'!W1177)</f>
        <v/>
      </c>
      <c r="M1152" s="647" t="str">
        <f>IF('基本情報入力シート'!X1177="","",'基本情報入力シート'!X1177)</f>
        <v/>
      </c>
      <c r="N1152" s="648" t="str">
        <f>IF('基本情報入力シート'!Y1177="","",'基本情報入力シート'!Y1177)</f>
        <v/>
      </c>
      <c r="O1152" s="649"/>
      <c r="P1152" s="650"/>
      <c r="Q1152" s="651"/>
      <c r="R1152" s="56"/>
      <c r="S1152" s="652" t="str">
        <f>IFERROR(ROUNDDOWN(Q1152*VLOOKUP(N1152,'【参考】数式用'!$AR$2:$AW$50,MATCH(P1152,'【参考】数式用'!$AT$4:$AW$4)+2,FALSE)*0.5, 0), "")</f>
        <v/>
      </c>
      <c r="T1152" s="653"/>
      <c r="U1152" s="654" t="str">
        <f>IFERROR(IF(AG1152&lt;&gt;"",Q1152*VLOOKUP(N1152,'【参考】数式用'!$AG$2:$AL$50,MATCH(P1152,'【参考】数式用'!$AI$4:$AL$4,0)+2,0), ""), "")</f>
        <v/>
      </c>
      <c r="V1152" s="655"/>
      <c r="W1152" s="656"/>
      <c r="X1152" s="41"/>
      <c r="Y1152" s="657"/>
      <c r="Z1152" s="658"/>
      <c r="AA1152" s="654" t="str">
        <f>IFERROR(IF(Y1152="ー", "", ROUNDDOWN(Z1152*VLOOKUP(N1152,'【参考】数式用'!$AR$2:$AW$50,MATCH(Y1152,'【参考】数式用'!$AT$4:$AW$4)+2,FALSE)*0.5, 0)), "")</f>
        <v/>
      </c>
      <c r="AB1152" s="659"/>
      <c r="AC1152" s="651" t="str">
        <f>IFERROR(IF(AG1152&lt;&gt;"",Z1152*VLOOKUP(N1152,'【参考】数式用'!$AG$2:$AL$50,MATCH(Y1152,'【参考】数式用'!$AI$4:$AL$4,0)+2,0), ""), "")</f>
        <v/>
      </c>
      <c r="AD1152" s="56"/>
      <c r="AE1152" s="660"/>
      <c r="AF1152" s="661"/>
      <c r="AG1152" s="618" t="str">
        <f>IFERROR(VLOOKUP(O1152, '【参考】数式用'!$AY$5:$AY$13, 1, FALSE), "")</f>
        <v/>
      </c>
      <c r="AH1152" s="619" t="str">
        <f>IFERROR(VLOOKUP(N1152, '【参考】数式用'!$BA$2:$BB$50, 2, FALSE), "")</f>
        <v/>
      </c>
      <c r="AI1152" s="620" t="str">
        <f t="shared" si="1"/>
        <v/>
      </c>
      <c r="AJ1152" s="621" t="str">
        <f t="shared" si="2"/>
        <v/>
      </c>
      <c r="AK1152" s="622"/>
      <c r="AL1152" s="622"/>
      <c r="AM1152" s="514"/>
      <c r="AN1152" s="514"/>
      <c r="AO1152" s="514"/>
      <c r="AP1152" s="514"/>
      <c r="AQ1152" s="514"/>
      <c r="AR1152" s="514"/>
      <c r="AS1152" s="514"/>
      <c r="AT1152" s="514"/>
      <c r="AU1152" s="2"/>
      <c r="AV1152" s="2"/>
      <c r="AW1152" s="2"/>
      <c r="AX1152" s="2"/>
      <c r="AY1152" s="2"/>
      <c r="AZ1152" s="2"/>
    </row>
    <row r="1153" ht="30.0" customHeight="1">
      <c r="A1153" s="645">
        <v>1140.0</v>
      </c>
      <c r="B1153" s="646" t="str">
        <f>IF('基本情報入力シート'!C1178="","",'基本情報入力シート'!C1178)</f>
        <v/>
      </c>
      <c r="C1153" s="40"/>
      <c r="D1153" s="40"/>
      <c r="E1153" s="40"/>
      <c r="F1153" s="40"/>
      <c r="G1153" s="40"/>
      <c r="H1153" s="40"/>
      <c r="I1153" s="56"/>
      <c r="J1153" s="647" t="str">
        <f>IF('基本情報入力シート'!M1178="","",'基本情報入力シート'!M1178)</f>
        <v/>
      </c>
      <c r="K1153" s="647" t="str">
        <f>IF('基本情報入力シート'!R1178="","",'基本情報入力シート'!R1178)</f>
        <v/>
      </c>
      <c r="L1153" s="647" t="str">
        <f>IF('基本情報入力シート'!W1178="","",'基本情報入力シート'!W1178)</f>
        <v/>
      </c>
      <c r="M1153" s="647" t="str">
        <f>IF('基本情報入力シート'!X1178="","",'基本情報入力シート'!X1178)</f>
        <v/>
      </c>
      <c r="N1153" s="648" t="str">
        <f>IF('基本情報入力シート'!Y1178="","",'基本情報入力シート'!Y1178)</f>
        <v/>
      </c>
      <c r="O1153" s="649"/>
      <c r="P1153" s="650"/>
      <c r="Q1153" s="651"/>
      <c r="R1153" s="56"/>
      <c r="S1153" s="652" t="str">
        <f>IFERROR(ROUNDDOWN(Q1153*VLOOKUP(N1153,'【参考】数式用'!$AR$2:$AW$50,MATCH(P1153,'【参考】数式用'!$AT$4:$AW$4)+2,FALSE)*0.5, 0), "")</f>
        <v/>
      </c>
      <c r="T1153" s="653"/>
      <c r="U1153" s="654" t="str">
        <f>IFERROR(IF(AG1153&lt;&gt;"",Q1153*VLOOKUP(N1153,'【参考】数式用'!$AG$2:$AL$50,MATCH(P1153,'【参考】数式用'!$AI$4:$AL$4,0)+2,0), ""), "")</f>
        <v/>
      </c>
      <c r="V1153" s="655"/>
      <c r="W1153" s="656"/>
      <c r="X1153" s="41"/>
      <c r="Y1153" s="657"/>
      <c r="Z1153" s="658"/>
      <c r="AA1153" s="654" t="str">
        <f>IFERROR(IF(Y1153="ー", "", ROUNDDOWN(Z1153*VLOOKUP(N1153,'【参考】数式用'!$AR$2:$AW$50,MATCH(Y1153,'【参考】数式用'!$AT$4:$AW$4)+2,FALSE)*0.5, 0)), "")</f>
        <v/>
      </c>
      <c r="AB1153" s="659"/>
      <c r="AC1153" s="651" t="str">
        <f>IFERROR(IF(AG1153&lt;&gt;"",Z1153*VLOOKUP(N1153,'【参考】数式用'!$AG$2:$AL$50,MATCH(Y1153,'【参考】数式用'!$AI$4:$AL$4,0)+2,0), ""), "")</f>
        <v/>
      </c>
      <c r="AD1153" s="56"/>
      <c r="AE1153" s="660"/>
      <c r="AF1153" s="661"/>
      <c r="AG1153" s="618" t="str">
        <f>IFERROR(VLOOKUP(O1153, '【参考】数式用'!$AY$5:$AY$13, 1, FALSE), "")</f>
        <v/>
      </c>
      <c r="AH1153" s="619" t="str">
        <f>IFERROR(VLOOKUP(N1153, '【参考】数式用'!$BA$2:$BB$50, 2, FALSE), "")</f>
        <v/>
      </c>
      <c r="AI1153" s="620" t="str">
        <f t="shared" si="1"/>
        <v/>
      </c>
      <c r="AJ1153" s="621" t="str">
        <f t="shared" si="2"/>
        <v/>
      </c>
      <c r="AK1153" s="622"/>
      <c r="AL1153" s="622"/>
      <c r="AM1153" s="514"/>
      <c r="AN1153" s="514"/>
      <c r="AO1153" s="514"/>
      <c r="AP1153" s="514"/>
      <c r="AQ1153" s="514"/>
      <c r="AR1153" s="514"/>
      <c r="AS1153" s="514"/>
      <c r="AT1153" s="514"/>
      <c r="AU1153" s="2"/>
      <c r="AV1153" s="2"/>
      <c r="AW1153" s="2"/>
      <c r="AX1153" s="2"/>
      <c r="AY1153" s="2"/>
      <c r="AZ1153" s="2"/>
    </row>
    <row r="1154" ht="30.0" customHeight="1">
      <c r="A1154" s="645">
        <v>1141.0</v>
      </c>
      <c r="B1154" s="646" t="str">
        <f>IF('基本情報入力シート'!C1179="","",'基本情報入力シート'!C1179)</f>
        <v/>
      </c>
      <c r="C1154" s="40"/>
      <c r="D1154" s="40"/>
      <c r="E1154" s="40"/>
      <c r="F1154" s="40"/>
      <c r="G1154" s="40"/>
      <c r="H1154" s="40"/>
      <c r="I1154" s="56"/>
      <c r="J1154" s="647" t="str">
        <f>IF('基本情報入力シート'!M1179="","",'基本情報入力シート'!M1179)</f>
        <v/>
      </c>
      <c r="K1154" s="647" t="str">
        <f>IF('基本情報入力シート'!R1179="","",'基本情報入力シート'!R1179)</f>
        <v/>
      </c>
      <c r="L1154" s="647" t="str">
        <f>IF('基本情報入力シート'!W1179="","",'基本情報入力シート'!W1179)</f>
        <v/>
      </c>
      <c r="M1154" s="647" t="str">
        <f>IF('基本情報入力シート'!X1179="","",'基本情報入力シート'!X1179)</f>
        <v/>
      </c>
      <c r="N1154" s="648" t="str">
        <f>IF('基本情報入力シート'!Y1179="","",'基本情報入力シート'!Y1179)</f>
        <v/>
      </c>
      <c r="O1154" s="649"/>
      <c r="P1154" s="650"/>
      <c r="Q1154" s="651"/>
      <c r="R1154" s="56"/>
      <c r="S1154" s="652" t="str">
        <f>IFERROR(ROUNDDOWN(Q1154*VLOOKUP(N1154,'【参考】数式用'!$AR$2:$AW$50,MATCH(P1154,'【参考】数式用'!$AT$4:$AW$4)+2,FALSE)*0.5, 0), "")</f>
        <v/>
      </c>
      <c r="T1154" s="653"/>
      <c r="U1154" s="654" t="str">
        <f>IFERROR(IF(AG1154&lt;&gt;"",Q1154*VLOOKUP(N1154,'【参考】数式用'!$AG$2:$AL$50,MATCH(P1154,'【参考】数式用'!$AI$4:$AL$4,0)+2,0), ""), "")</f>
        <v/>
      </c>
      <c r="V1154" s="655"/>
      <c r="W1154" s="656"/>
      <c r="X1154" s="41"/>
      <c r="Y1154" s="657"/>
      <c r="Z1154" s="658"/>
      <c r="AA1154" s="654" t="str">
        <f>IFERROR(IF(Y1154="ー", "", ROUNDDOWN(Z1154*VLOOKUP(N1154,'【参考】数式用'!$AR$2:$AW$50,MATCH(Y1154,'【参考】数式用'!$AT$4:$AW$4)+2,FALSE)*0.5, 0)), "")</f>
        <v/>
      </c>
      <c r="AB1154" s="659"/>
      <c r="AC1154" s="651" t="str">
        <f>IFERROR(IF(AG1154&lt;&gt;"",Z1154*VLOOKUP(N1154,'【参考】数式用'!$AG$2:$AL$50,MATCH(Y1154,'【参考】数式用'!$AI$4:$AL$4,0)+2,0), ""), "")</f>
        <v/>
      </c>
      <c r="AD1154" s="56"/>
      <c r="AE1154" s="660"/>
      <c r="AF1154" s="661"/>
      <c r="AG1154" s="618" t="str">
        <f>IFERROR(VLOOKUP(O1154, '【参考】数式用'!$AY$5:$AY$13, 1, FALSE), "")</f>
        <v/>
      </c>
      <c r="AH1154" s="619" t="str">
        <f>IFERROR(VLOOKUP(N1154, '【参考】数式用'!$BA$2:$BB$50, 2, FALSE), "")</f>
        <v/>
      </c>
      <c r="AI1154" s="620" t="str">
        <f t="shared" si="1"/>
        <v/>
      </c>
      <c r="AJ1154" s="621" t="str">
        <f t="shared" si="2"/>
        <v/>
      </c>
      <c r="AK1154" s="622"/>
      <c r="AL1154" s="622"/>
      <c r="AM1154" s="514"/>
      <c r="AN1154" s="514"/>
      <c r="AO1154" s="514"/>
      <c r="AP1154" s="514"/>
      <c r="AQ1154" s="514"/>
      <c r="AR1154" s="514"/>
      <c r="AS1154" s="514"/>
      <c r="AT1154" s="514"/>
      <c r="AU1154" s="2"/>
      <c r="AV1154" s="2"/>
      <c r="AW1154" s="2"/>
      <c r="AX1154" s="2"/>
      <c r="AY1154" s="2"/>
      <c r="AZ1154" s="2"/>
    </row>
    <row r="1155" ht="30.0" customHeight="1">
      <c r="A1155" s="645">
        <v>1142.0</v>
      </c>
      <c r="B1155" s="646" t="str">
        <f>IF('基本情報入力シート'!C1180="","",'基本情報入力シート'!C1180)</f>
        <v/>
      </c>
      <c r="C1155" s="40"/>
      <c r="D1155" s="40"/>
      <c r="E1155" s="40"/>
      <c r="F1155" s="40"/>
      <c r="G1155" s="40"/>
      <c r="H1155" s="40"/>
      <c r="I1155" s="56"/>
      <c r="J1155" s="647" t="str">
        <f>IF('基本情報入力シート'!M1180="","",'基本情報入力シート'!M1180)</f>
        <v/>
      </c>
      <c r="K1155" s="647" t="str">
        <f>IF('基本情報入力シート'!R1180="","",'基本情報入力シート'!R1180)</f>
        <v/>
      </c>
      <c r="L1155" s="647" t="str">
        <f>IF('基本情報入力シート'!W1180="","",'基本情報入力シート'!W1180)</f>
        <v/>
      </c>
      <c r="M1155" s="647" t="str">
        <f>IF('基本情報入力シート'!X1180="","",'基本情報入力シート'!X1180)</f>
        <v/>
      </c>
      <c r="N1155" s="648" t="str">
        <f>IF('基本情報入力シート'!Y1180="","",'基本情報入力シート'!Y1180)</f>
        <v/>
      </c>
      <c r="O1155" s="649"/>
      <c r="P1155" s="650"/>
      <c r="Q1155" s="651"/>
      <c r="R1155" s="56"/>
      <c r="S1155" s="652" t="str">
        <f>IFERROR(ROUNDDOWN(Q1155*VLOOKUP(N1155,'【参考】数式用'!$AR$2:$AW$50,MATCH(P1155,'【参考】数式用'!$AT$4:$AW$4)+2,FALSE)*0.5, 0), "")</f>
        <v/>
      </c>
      <c r="T1155" s="653"/>
      <c r="U1155" s="654" t="str">
        <f>IFERROR(IF(AG1155&lt;&gt;"",Q1155*VLOOKUP(N1155,'【参考】数式用'!$AG$2:$AL$50,MATCH(P1155,'【参考】数式用'!$AI$4:$AL$4,0)+2,0), ""), "")</f>
        <v/>
      </c>
      <c r="V1155" s="655"/>
      <c r="W1155" s="656"/>
      <c r="X1155" s="41"/>
      <c r="Y1155" s="657"/>
      <c r="Z1155" s="658"/>
      <c r="AA1155" s="654" t="str">
        <f>IFERROR(IF(Y1155="ー", "", ROUNDDOWN(Z1155*VLOOKUP(N1155,'【参考】数式用'!$AR$2:$AW$50,MATCH(Y1155,'【参考】数式用'!$AT$4:$AW$4)+2,FALSE)*0.5, 0)), "")</f>
        <v/>
      </c>
      <c r="AB1155" s="659"/>
      <c r="AC1155" s="651" t="str">
        <f>IFERROR(IF(AG1155&lt;&gt;"",Z1155*VLOOKUP(N1155,'【参考】数式用'!$AG$2:$AL$50,MATCH(Y1155,'【参考】数式用'!$AI$4:$AL$4,0)+2,0), ""), "")</f>
        <v/>
      </c>
      <c r="AD1155" s="56"/>
      <c r="AE1155" s="660"/>
      <c r="AF1155" s="661"/>
      <c r="AG1155" s="618" t="str">
        <f>IFERROR(VLOOKUP(O1155, '【参考】数式用'!$AY$5:$AY$13, 1, FALSE), "")</f>
        <v/>
      </c>
      <c r="AH1155" s="619" t="str">
        <f>IFERROR(VLOOKUP(N1155, '【参考】数式用'!$BA$2:$BB$50, 2, FALSE), "")</f>
        <v/>
      </c>
      <c r="AI1155" s="620" t="str">
        <f t="shared" si="1"/>
        <v/>
      </c>
      <c r="AJ1155" s="621" t="str">
        <f t="shared" si="2"/>
        <v/>
      </c>
      <c r="AK1155" s="622"/>
      <c r="AL1155" s="622"/>
      <c r="AM1155" s="514"/>
      <c r="AN1155" s="514"/>
      <c r="AO1155" s="514"/>
      <c r="AP1155" s="514"/>
      <c r="AQ1155" s="514"/>
      <c r="AR1155" s="514"/>
      <c r="AS1155" s="514"/>
      <c r="AT1155" s="514"/>
      <c r="AU1155" s="2"/>
      <c r="AV1155" s="2"/>
      <c r="AW1155" s="2"/>
      <c r="AX1155" s="2"/>
      <c r="AY1155" s="2"/>
      <c r="AZ1155" s="2"/>
    </row>
    <row r="1156" ht="30.0" customHeight="1">
      <c r="A1156" s="645">
        <v>1143.0</v>
      </c>
      <c r="B1156" s="646" t="str">
        <f>IF('基本情報入力シート'!C1181="","",'基本情報入力シート'!C1181)</f>
        <v/>
      </c>
      <c r="C1156" s="40"/>
      <c r="D1156" s="40"/>
      <c r="E1156" s="40"/>
      <c r="F1156" s="40"/>
      <c r="G1156" s="40"/>
      <c r="H1156" s="40"/>
      <c r="I1156" s="56"/>
      <c r="J1156" s="647" t="str">
        <f>IF('基本情報入力シート'!M1181="","",'基本情報入力シート'!M1181)</f>
        <v/>
      </c>
      <c r="K1156" s="647" t="str">
        <f>IF('基本情報入力シート'!R1181="","",'基本情報入力シート'!R1181)</f>
        <v/>
      </c>
      <c r="L1156" s="647" t="str">
        <f>IF('基本情報入力シート'!W1181="","",'基本情報入力シート'!W1181)</f>
        <v/>
      </c>
      <c r="M1156" s="647" t="str">
        <f>IF('基本情報入力シート'!X1181="","",'基本情報入力シート'!X1181)</f>
        <v/>
      </c>
      <c r="N1156" s="648" t="str">
        <f>IF('基本情報入力シート'!Y1181="","",'基本情報入力シート'!Y1181)</f>
        <v/>
      </c>
      <c r="O1156" s="649"/>
      <c r="P1156" s="650"/>
      <c r="Q1156" s="651"/>
      <c r="R1156" s="56"/>
      <c r="S1156" s="652" t="str">
        <f>IFERROR(ROUNDDOWN(Q1156*VLOOKUP(N1156,'【参考】数式用'!$AR$2:$AW$50,MATCH(P1156,'【参考】数式用'!$AT$4:$AW$4)+2,FALSE)*0.5, 0), "")</f>
        <v/>
      </c>
      <c r="T1156" s="653"/>
      <c r="U1156" s="654" t="str">
        <f>IFERROR(IF(AG1156&lt;&gt;"",Q1156*VLOOKUP(N1156,'【参考】数式用'!$AG$2:$AL$50,MATCH(P1156,'【参考】数式用'!$AI$4:$AL$4,0)+2,0), ""), "")</f>
        <v/>
      </c>
      <c r="V1156" s="655"/>
      <c r="W1156" s="656"/>
      <c r="X1156" s="41"/>
      <c r="Y1156" s="657"/>
      <c r="Z1156" s="658"/>
      <c r="AA1156" s="654" t="str">
        <f>IFERROR(IF(Y1156="ー", "", ROUNDDOWN(Z1156*VLOOKUP(N1156,'【参考】数式用'!$AR$2:$AW$50,MATCH(Y1156,'【参考】数式用'!$AT$4:$AW$4)+2,FALSE)*0.5, 0)), "")</f>
        <v/>
      </c>
      <c r="AB1156" s="659"/>
      <c r="AC1156" s="651" t="str">
        <f>IFERROR(IF(AG1156&lt;&gt;"",Z1156*VLOOKUP(N1156,'【参考】数式用'!$AG$2:$AL$50,MATCH(Y1156,'【参考】数式用'!$AI$4:$AL$4,0)+2,0), ""), "")</f>
        <v/>
      </c>
      <c r="AD1156" s="56"/>
      <c r="AE1156" s="660"/>
      <c r="AF1156" s="661"/>
      <c r="AG1156" s="618" t="str">
        <f>IFERROR(VLOOKUP(O1156, '【参考】数式用'!$AY$5:$AY$13, 1, FALSE), "")</f>
        <v/>
      </c>
      <c r="AH1156" s="619" t="str">
        <f>IFERROR(VLOOKUP(N1156, '【参考】数式用'!$BA$2:$BB$50, 2, FALSE), "")</f>
        <v/>
      </c>
      <c r="AI1156" s="620" t="str">
        <f t="shared" si="1"/>
        <v/>
      </c>
      <c r="AJ1156" s="621" t="str">
        <f t="shared" si="2"/>
        <v/>
      </c>
      <c r="AK1156" s="622"/>
      <c r="AL1156" s="622"/>
      <c r="AM1156" s="514"/>
      <c r="AN1156" s="514"/>
      <c r="AO1156" s="514"/>
      <c r="AP1156" s="514"/>
      <c r="AQ1156" s="514"/>
      <c r="AR1156" s="514"/>
      <c r="AS1156" s="514"/>
      <c r="AT1156" s="514"/>
      <c r="AU1156" s="2"/>
      <c r="AV1156" s="2"/>
      <c r="AW1156" s="2"/>
      <c r="AX1156" s="2"/>
      <c r="AY1156" s="2"/>
      <c r="AZ1156" s="2"/>
    </row>
    <row r="1157" ht="30.0" customHeight="1">
      <c r="A1157" s="645">
        <v>1144.0</v>
      </c>
      <c r="B1157" s="646" t="str">
        <f>IF('基本情報入力シート'!C1182="","",'基本情報入力シート'!C1182)</f>
        <v/>
      </c>
      <c r="C1157" s="40"/>
      <c r="D1157" s="40"/>
      <c r="E1157" s="40"/>
      <c r="F1157" s="40"/>
      <c r="G1157" s="40"/>
      <c r="H1157" s="40"/>
      <c r="I1157" s="56"/>
      <c r="J1157" s="647" t="str">
        <f>IF('基本情報入力シート'!M1182="","",'基本情報入力シート'!M1182)</f>
        <v/>
      </c>
      <c r="K1157" s="647" t="str">
        <f>IF('基本情報入力シート'!R1182="","",'基本情報入力シート'!R1182)</f>
        <v/>
      </c>
      <c r="L1157" s="647" t="str">
        <f>IF('基本情報入力シート'!W1182="","",'基本情報入力シート'!W1182)</f>
        <v/>
      </c>
      <c r="M1157" s="647" t="str">
        <f>IF('基本情報入力シート'!X1182="","",'基本情報入力シート'!X1182)</f>
        <v/>
      </c>
      <c r="N1157" s="648" t="str">
        <f>IF('基本情報入力シート'!Y1182="","",'基本情報入力シート'!Y1182)</f>
        <v/>
      </c>
      <c r="O1157" s="649"/>
      <c r="P1157" s="650"/>
      <c r="Q1157" s="651"/>
      <c r="R1157" s="56"/>
      <c r="S1157" s="652" t="str">
        <f>IFERROR(ROUNDDOWN(Q1157*VLOOKUP(N1157,'【参考】数式用'!$AR$2:$AW$50,MATCH(P1157,'【参考】数式用'!$AT$4:$AW$4)+2,FALSE)*0.5, 0), "")</f>
        <v/>
      </c>
      <c r="T1157" s="653"/>
      <c r="U1157" s="654" t="str">
        <f>IFERROR(IF(AG1157&lt;&gt;"",Q1157*VLOOKUP(N1157,'【参考】数式用'!$AG$2:$AL$50,MATCH(P1157,'【参考】数式用'!$AI$4:$AL$4,0)+2,0), ""), "")</f>
        <v/>
      </c>
      <c r="V1157" s="655"/>
      <c r="W1157" s="656"/>
      <c r="X1157" s="41"/>
      <c r="Y1157" s="657"/>
      <c r="Z1157" s="658"/>
      <c r="AA1157" s="654" t="str">
        <f>IFERROR(IF(Y1157="ー", "", ROUNDDOWN(Z1157*VLOOKUP(N1157,'【参考】数式用'!$AR$2:$AW$50,MATCH(Y1157,'【参考】数式用'!$AT$4:$AW$4)+2,FALSE)*0.5, 0)), "")</f>
        <v/>
      </c>
      <c r="AB1157" s="659"/>
      <c r="AC1157" s="651" t="str">
        <f>IFERROR(IF(AG1157&lt;&gt;"",Z1157*VLOOKUP(N1157,'【参考】数式用'!$AG$2:$AL$50,MATCH(Y1157,'【参考】数式用'!$AI$4:$AL$4,0)+2,0), ""), "")</f>
        <v/>
      </c>
      <c r="AD1157" s="56"/>
      <c r="AE1157" s="660"/>
      <c r="AF1157" s="661"/>
      <c r="AG1157" s="618" t="str">
        <f>IFERROR(VLOOKUP(O1157, '【参考】数式用'!$AY$5:$AY$13, 1, FALSE), "")</f>
        <v/>
      </c>
      <c r="AH1157" s="619" t="str">
        <f>IFERROR(VLOOKUP(N1157, '【参考】数式用'!$BA$2:$BB$50, 2, FALSE), "")</f>
        <v/>
      </c>
      <c r="AI1157" s="620" t="str">
        <f t="shared" si="1"/>
        <v/>
      </c>
      <c r="AJ1157" s="621" t="str">
        <f t="shared" si="2"/>
        <v/>
      </c>
      <c r="AK1157" s="622"/>
      <c r="AL1157" s="622"/>
      <c r="AM1157" s="514"/>
      <c r="AN1157" s="514"/>
      <c r="AO1157" s="514"/>
      <c r="AP1157" s="514"/>
      <c r="AQ1157" s="514"/>
      <c r="AR1157" s="514"/>
      <c r="AS1157" s="514"/>
      <c r="AT1157" s="514"/>
      <c r="AU1157" s="2"/>
      <c r="AV1157" s="2"/>
      <c r="AW1157" s="2"/>
      <c r="AX1157" s="2"/>
      <c r="AY1157" s="2"/>
      <c r="AZ1157" s="2"/>
    </row>
    <row r="1158" ht="30.0" customHeight="1">
      <c r="A1158" s="645">
        <v>1145.0</v>
      </c>
      <c r="B1158" s="646" t="str">
        <f>IF('基本情報入力シート'!C1183="","",'基本情報入力シート'!C1183)</f>
        <v/>
      </c>
      <c r="C1158" s="40"/>
      <c r="D1158" s="40"/>
      <c r="E1158" s="40"/>
      <c r="F1158" s="40"/>
      <c r="G1158" s="40"/>
      <c r="H1158" s="40"/>
      <c r="I1158" s="56"/>
      <c r="J1158" s="647" t="str">
        <f>IF('基本情報入力シート'!M1183="","",'基本情報入力シート'!M1183)</f>
        <v/>
      </c>
      <c r="K1158" s="647" t="str">
        <f>IF('基本情報入力シート'!R1183="","",'基本情報入力シート'!R1183)</f>
        <v/>
      </c>
      <c r="L1158" s="647" t="str">
        <f>IF('基本情報入力シート'!W1183="","",'基本情報入力シート'!W1183)</f>
        <v/>
      </c>
      <c r="M1158" s="647" t="str">
        <f>IF('基本情報入力シート'!X1183="","",'基本情報入力シート'!X1183)</f>
        <v/>
      </c>
      <c r="N1158" s="648" t="str">
        <f>IF('基本情報入力シート'!Y1183="","",'基本情報入力シート'!Y1183)</f>
        <v/>
      </c>
      <c r="O1158" s="649"/>
      <c r="P1158" s="650"/>
      <c r="Q1158" s="651"/>
      <c r="R1158" s="56"/>
      <c r="S1158" s="652" t="str">
        <f>IFERROR(ROUNDDOWN(Q1158*VLOOKUP(N1158,'【参考】数式用'!$AR$2:$AW$50,MATCH(P1158,'【参考】数式用'!$AT$4:$AW$4)+2,FALSE)*0.5, 0), "")</f>
        <v/>
      </c>
      <c r="T1158" s="653"/>
      <c r="U1158" s="654" t="str">
        <f>IFERROR(IF(AG1158&lt;&gt;"",Q1158*VLOOKUP(N1158,'【参考】数式用'!$AG$2:$AL$50,MATCH(P1158,'【参考】数式用'!$AI$4:$AL$4,0)+2,0), ""), "")</f>
        <v/>
      </c>
      <c r="V1158" s="655"/>
      <c r="W1158" s="656"/>
      <c r="X1158" s="41"/>
      <c r="Y1158" s="657"/>
      <c r="Z1158" s="658"/>
      <c r="AA1158" s="654" t="str">
        <f>IFERROR(IF(Y1158="ー", "", ROUNDDOWN(Z1158*VLOOKUP(N1158,'【参考】数式用'!$AR$2:$AW$50,MATCH(Y1158,'【参考】数式用'!$AT$4:$AW$4)+2,FALSE)*0.5, 0)), "")</f>
        <v/>
      </c>
      <c r="AB1158" s="659"/>
      <c r="AC1158" s="651" t="str">
        <f>IFERROR(IF(AG1158&lt;&gt;"",Z1158*VLOOKUP(N1158,'【参考】数式用'!$AG$2:$AL$50,MATCH(Y1158,'【参考】数式用'!$AI$4:$AL$4,0)+2,0), ""), "")</f>
        <v/>
      </c>
      <c r="AD1158" s="56"/>
      <c r="AE1158" s="660"/>
      <c r="AF1158" s="661"/>
      <c r="AG1158" s="618" t="str">
        <f>IFERROR(VLOOKUP(O1158, '【参考】数式用'!$AY$5:$AY$13, 1, FALSE), "")</f>
        <v/>
      </c>
      <c r="AH1158" s="619" t="str">
        <f>IFERROR(VLOOKUP(N1158, '【参考】数式用'!$BA$2:$BB$50, 2, FALSE), "")</f>
        <v/>
      </c>
      <c r="AI1158" s="620" t="str">
        <f t="shared" si="1"/>
        <v/>
      </c>
      <c r="AJ1158" s="621" t="str">
        <f t="shared" si="2"/>
        <v/>
      </c>
      <c r="AK1158" s="622"/>
      <c r="AL1158" s="622"/>
      <c r="AM1158" s="514"/>
      <c r="AN1158" s="514"/>
      <c r="AO1158" s="514"/>
      <c r="AP1158" s="514"/>
      <c r="AQ1158" s="514"/>
      <c r="AR1158" s="514"/>
      <c r="AS1158" s="514"/>
      <c r="AT1158" s="514"/>
      <c r="AU1158" s="2"/>
      <c r="AV1158" s="2"/>
      <c r="AW1158" s="2"/>
      <c r="AX1158" s="2"/>
      <c r="AY1158" s="2"/>
      <c r="AZ1158" s="2"/>
    </row>
    <row r="1159" ht="30.0" customHeight="1">
      <c r="A1159" s="645">
        <v>1146.0</v>
      </c>
      <c r="B1159" s="646" t="str">
        <f>IF('基本情報入力シート'!C1184="","",'基本情報入力シート'!C1184)</f>
        <v/>
      </c>
      <c r="C1159" s="40"/>
      <c r="D1159" s="40"/>
      <c r="E1159" s="40"/>
      <c r="F1159" s="40"/>
      <c r="G1159" s="40"/>
      <c r="H1159" s="40"/>
      <c r="I1159" s="56"/>
      <c r="J1159" s="647" t="str">
        <f>IF('基本情報入力シート'!M1184="","",'基本情報入力シート'!M1184)</f>
        <v/>
      </c>
      <c r="K1159" s="647" t="str">
        <f>IF('基本情報入力シート'!R1184="","",'基本情報入力シート'!R1184)</f>
        <v/>
      </c>
      <c r="L1159" s="647" t="str">
        <f>IF('基本情報入力シート'!W1184="","",'基本情報入力シート'!W1184)</f>
        <v/>
      </c>
      <c r="M1159" s="647" t="str">
        <f>IF('基本情報入力シート'!X1184="","",'基本情報入力シート'!X1184)</f>
        <v/>
      </c>
      <c r="N1159" s="648" t="str">
        <f>IF('基本情報入力シート'!Y1184="","",'基本情報入力シート'!Y1184)</f>
        <v/>
      </c>
      <c r="O1159" s="649"/>
      <c r="P1159" s="650"/>
      <c r="Q1159" s="651"/>
      <c r="R1159" s="56"/>
      <c r="S1159" s="652" t="str">
        <f>IFERROR(ROUNDDOWN(Q1159*VLOOKUP(N1159,'【参考】数式用'!$AR$2:$AW$50,MATCH(P1159,'【参考】数式用'!$AT$4:$AW$4)+2,FALSE)*0.5, 0), "")</f>
        <v/>
      </c>
      <c r="T1159" s="653"/>
      <c r="U1159" s="654" t="str">
        <f>IFERROR(IF(AG1159&lt;&gt;"",Q1159*VLOOKUP(N1159,'【参考】数式用'!$AG$2:$AL$50,MATCH(P1159,'【参考】数式用'!$AI$4:$AL$4,0)+2,0), ""), "")</f>
        <v/>
      </c>
      <c r="V1159" s="655"/>
      <c r="W1159" s="656"/>
      <c r="X1159" s="41"/>
      <c r="Y1159" s="657"/>
      <c r="Z1159" s="658"/>
      <c r="AA1159" s="654" t="str">
        <f>IFERROR(IF(Y1159="ー", "", ROUNDDOWN(Z1159*VLOOKUP(N1159,'【参考】数式用'!$AR$2:$AW$50,MATCH(Y1159,'【参考】数式用'!$AT$4:$AW$4)+2,FALSE)*0.5, 0)), "")</f>
        <v/>
      </c>
      <c r="AB1159" s="659"/>
      <c r="AC1159" s="651" t="str">
        <f>IFERROR(IF(AG1159&lt;&gt;"",Z1159*VLOOKUP(N1159,'【参考】数式用'!$AG$2:$AL$50,MATCH(Y1159,'【参考】数式用'!$AI$4:$AL$4,0)+2,0), ""), "")</f>
        <v/>
      </c>
      <c r="AD1159" s="56"/>
      <c r="AE1159" s="660"/>
      <c r="AF1159" s="661"/>
      <c r="AG1159" s="618" t="str">
        <f>IFERROR(VLOOKUP(O1159, '【参考】数式用'!$AY$5:$AY$13, 1, FALSE), "")</f>
        <v/>
      </c>
      <c r="AH1159" s="619" t="str">
        <f>IFERROR(VLOOKUP(N1159, '【参考】数式用'!$BA$2:$BB$50, 2, FALSE), "")</f>
        <v/>
      </c>
      <c r="AI1159" s="620" t="str">
        <f t="shared" si="1"/>
        <v/>
      </c>
      <c r="AJ1159" s="621" t="str">
        <f t="shared" si="2"/>
        <v/>
      </c>
      <c r="AK1159" s="622"/>
      <c r="AL1159" s="622"/>
      <c r="AM1159" s="514"/>
      <c r="AN1159" s="514"/>
      <c r="AO1159" s="514"/>
      <c r="AP1159" s="514"/>
      <c r="AQ1159" s="514"/>
      <c r="AR1159" s="514"/>
      <c r="AS1159" s="514"/>
      <c r="AT1159" s="514"/>
      <c r="AU1159" s="2"/>
      <c r="AV1159" s="2"/>
      <c r="AW1159" s="2"/>
      <c r="AX1159" s="2"/>
      <c r="AY1159" s="2"/>
      <c r="AZ1159" s="2"/>
    </row>
    <row r="1160" ht="30.0" customHeight="1">
      <c r="A1160" s="645">
        <v>1147.0</v>
      </c>
      <c r="B1160" s="646" t="str">
        <f>IF('基本情報入力シート'!C1185="","",'基本情報入力シート'!C1185)</f>
        <v/>
      </c>
      <c r="C1160" s="40"/>
      <c r="D1160" s="40"/>
      <c r="E1160" s="40"/>
      <c r="F1160" s="40"/>
      <c r="G1160" s="40"/>
      <c r="H1160" s="40"/>
      <c r="I1160" s="56"/>
      <c r="J1160" s="647" t="str">
        <f>IF('基本情報入力シート'!M1185="","",'基本情報入力シート'!M1185)</f>
        <v/>
      </c>
      <c r="K1160" s="647" t="str">
        <f>IF('基本情報入力シート'!R1185="","",'基本情報入力シート'!R1185)</f>
        <v/>
      </c>
      <c r="L1160" s="647" t="str">
        <f>IF('基本情報入力シート'!W1185="","",'基本情報入力シート'!W1185)</f>
        <v/>
      </c>
      <c r="M1160" s="647" t="str">
        <f>IF('基本情報入力シート'!X1185="","",'基本情報入力シート'!X1185)</f>
        <v/>
      </c>
      <c r="N1160" s="648" t="str">
        <f>IF('基本情報入力シート'!Y1185="","",'基本情報入力シート'!Y1185)</f>
        <v/>
      </c>
      <c r="O1160" s="649"/>
      <c r="P1160" s="650"/>
      <c r="Q1160" s="651"/>
      <c r="R1160" s="56"/>
      <c r="S1160" s="652" t="str">
        <f>IFERROR(ROUNDDOWN(Q1160*VLOOKUP(N1160,'【参考】数式用'!$AR$2:$AW$50,MATCH(P1160,'【参考】数式用'!$AT$4:$AW$4)+2,FALSE)*0.5, 0), "")</f>
        <v/>
      </c>
      <c r="T1160" s="653"/>
      <c r="U1160" s="654" t="str">
        <f>IFERROR(IF(AG1160&lt;&gt;"",Q1160*VLOOKUP(N1160,'【参考】数式用'!$AG$2:$AL$50,MATCH(P1160,'【参考】数式用'!$AI$4:$AL$4,0)+2,0), ""), "")</f>
        <v/>
      </c>
      <c r="V1160" s="655"/>
      <c r="W1160" s="656"/>
      <c r="X1160" s="41"/>
      <c r="Y1160" s="657"/>
      <c r="Z1160" s="658"/>
      <c r="AA1160" s="654" t="str">
        <f>IFERROR(IF(Y1160="ー", "", ROUNDDOWN(Z1160*VLOOKUP(N1160,'【参考】数式用'!$AR$2:$AW$50,MATCH(Y1160,'【参考】数式用'!$AT$4:$AW$4)+2,FALSE)*0.5, 0)), "")</f>
        <v/>
      </c>
      <c r="AB1160" s="659"/>
      <c r="AC1160" s="651" t="str">
        <f>IFERROR(IF(AG1160&lt;&gt;"",Z1160*VLOOKUP(N1160,'【参考】数式用'!$AG$2:$AL$50,MATCH(Y1160,'【参考】数式用'!$AI$4:$AL$4,0)+2,0), ""), "")</f>
        <v/>
      </c>
      <c r="AD1160" s="56"/>
      <c r="AE1160" s="660"/>
      <c r="AF1160" s="661"/>
      <c r="AG1160" s="618" t="str">
        <f>IFERROR(VLOOKUP(O1160, '【参考】数式用'!$AY$5:$AY$13, 1, FALSE), "")</f>
        <v/>
      </c>
      <c r="AH1160" s="619" t="str">
        <f>IFERROR(VLOOKUP(N1160, '【参考】数式用'!$BA$2:$BB$50, 2, FALSE), "")</f>
        <v/>
      </c>
      <c r="AI1160" s="620" t="str">
        <f t="shared" si="1"/>
        <v/>
      </c>
      <c r="AJ1160" s="621" t="str">
        <f t="shared" si="2"/>
        <v/>
      </c>
      <c r="AK1160" s="622"/>
      <c r="AL1160" s="622"/>
      <c r="AM1160" s="514"/>
      <c r="AN1160" s="514"/>
      <c r="AO1160" s="514"/>
      <c r="AP1160" s="514"/>
      <c r="AQ1160" s="514"/>
      <c r="AR1160" s="514"/>
      <c r="AS1160" s="514"/>
      <c r="AT1160" s="514"/>
      <c r="AU1160" s="2"/>
      <c r="AV1160" s="2"/>
      <c r="AW1160" s="2"/>
      <c r="AX1160" s="2"/>
      <c r="AY1160" s="2"/>
      <c r="AZ1160" s="2"/>
    </row>
    <row r="1161" ht="30.0" customHeight="1">
      <c r="A1161" s="645">
        <v>1148.0</v>
      </c>
      <c r="B1161" s="646" t="str">
        <f>IF('基本情報入力シート'!C1186="","",'基本情報入力シート'!C1186)</f>
        <v/>
      </c>
      <c r="C1161" s="40"/>
      <c r="D1161" s="40"/>
      <c r="E1161" s="40"/>
      <c r="F1161" s="40"/>
      <c r="G1161" s="40"/>
      <c r="H1161" s="40"/>
      <c r="I1161" s="56"/>
      <c r="J1161" s="647" t="str">
        <f>IF('基本情報入力シート'!M1186="","",'基本情報入力シート'!M1186)</f>
        <v/>
      </c>
      <c r="K1161" s="647" t="str">
        <f>IF('基本情報入力シート'!R1186="","",'基本情報入力シート'!R1186)</f>
        <v/>
      </c>
      <c r="L1161" s="647" t="str">
        <f>IF('基本情報入力シート'!W1186="","",'基本情報入力シート'!W1186)</f>
        <v/>
      </c>
      <c r="M1161" s="647" t="str">
        <f>IF('基本情報入力シート'!X1186="","",'基本情報入力シート'!X1186)</f>
        <v/>
      </c>
      <c r="N1161" s="648" t="str">
        <f>IF('基本情報入力シート'!Y1186="","",'基本情報入力シート'!Y1186)</f>
        <v/>
      </c>
      <c r="O1161" s="649"/>
      <c r="P1161" s="650"/>
      <c r="Q1161" s="651"/>
      <c r="R1161" s="56"/>
      <c r="S1161" s="652" t="str">
        <f>IFERROR(ROUNDDOWN(Q1161*VLOOKUP(N1161,'【参考】数式用'!$AR$2:$AW$50,MATCH(P1161,'【参考】数式用'!$AT$4:$AW$4)+2,FALSE)*0.5, 0), "")</f>
        <v/>
      </c>
      <c r="T1161" s="653"/>
      <c r="U1161" s="654" t="str">
        <f>IFERROR(IF(AG1161&lt;&gt;"",Q1161*VLOOKUP(N1161,'【参考】数式用'!$AG$2:$AL$50,MATCH(P1161,'【参考】数式用'!$AI$4:$AL$4,0)+2,0), ""), "")</f>
        <v/>
      </c>
      <c r="V1161" s="655"/>
      <c r="W1161" s="656"/>
      <c r="X1161" s="41"/>
      <c r="Y1161" s="657"/>
      <c r="Z1161" s="658"/>
      <c r="AA1161" s="654" t="str">
        <f>IFERROR(IF(Y1161="ー", "", ROUNDDOWN(Z1161*VLOOKUP(N1161,'【参考】数式用'!$AR$2:$AW$50,MATCH(Y1161,'【参考】数式用'!$AT$4:$AW$4)+2,FALSE)*0.5, 0)), "")</f>
        <v/>
      </c>
      <c r="AB1161" s="659"/>
      <c r="AC1161" s="651" t="str">
        <f>IFERROR(IF(AG1161&lt;&gt;"",Z1161*VLOOKUP(N1161,'【参考】数式用'!$AG$2:$AL$50,MATCH(Y1161,'【参考】数式用'!$AI$4:$AL$4,0)+2,0), ""), "")</f>
        <v/>
      </c>
      <c r="AD1161" s="56"/>
      <c r="AE1161" s="660"/>
      <c r="AF1161" s="661"/>
      <c r="AG1161" s="618" t="str">
        <f>IFERROR(VLOOKUP(O1161, '【参考】数式用'!$AY$5:$AY$13, 1, FALSE), "")</f>
        <v/>
      </c>
      <c r="AH1161" s="619" t="str">
        <f>IFERROR(VLOOKUP(N1161, '【参考】数式用'!$BA$2:$BB$50, 2, FALSE), "")</f>
        <v/>
      </c>
      <c r="AI1161" s="620" t="str">
        <f t="shared" si="1"/>
        <v/>
      </c>
      <c r="AJ1161" s="621" t="str">
        <f t="shared" si="2"/>
        <v/>
      </c>
      <c r="AK1161" s="622"/>
      <c r="AL1161" s="622"/>
      <c r="AM1161" s="514"/>
      <c r="AN1161" s="514"/>
      <c r="AO1161" s="514"/>
      <c r="AP1161" s="514"/>
      <c r="AQ1161" s="514"/>
      <c r="AR1161" s="514"/>
      <c r="AS1161" s="514"/>
      <c r="AT1161" s="514"/>
      <c r="AU1161" s="2"/>
      <c r="AV1161" s="2"/>
      <c r="AW1161" s="2"/>
      <c r="AX1161" s="2"/>
      <c r="AY1161" s="2"/>
      <c r="AZ1161" s="2"/>
    </row>
    <row r="1162" ht="30.0" customHeight="1">
      <c r="A1162" s="645">
        <v>1149.0</v>
      </c>
      <c r="B1162" s="646" t="str">
        <f>IF('基本情報入力シート'!C1187="","",'基本情報入力シート'!C1187)</f>
        <v/>
      </c>
      <c r="C1162" s="40"/>
      <c r="D1162" s="40"/>
      <c r="E1162" s="40"/>
      <c r="F1162" s="40"/>
      <c r="G1162" s="40"/>
      <c r="H1162" s="40"/>
      <c r="I1162" s="56"/>
      <c r="J1162" s="647" t="str">
        <f>IF('基本情報入力シート'!M1187="","",'基本情報入力シート'!M1187)</f>
        <v/>
      </c>
      <c r="K1162" s="647" t="str">
        <f>IF('基本情報入力シート'!R1187="","",'基本情報入力シート'!R1187)</f>
        <v/>
      </c>
      <c r="L1162" s="647" t="str">
        <f>IF('基本情報入力シート'!W1187="","",'基本情報入力シート'!W1187)</f>
        <v/>
      </c>
      <c r="M1162" s="647" t="str">
        <f>IF('基本情報入力シート'!X1187="","",'基本情報入力シート'!X1187)</f>
        <v/>
      </c>
      <c r="N1162" s="648" t="str">
        <f>IF('基本情報入力シート'!Y1187="","",'基本情報入力シート'!Y1187)</f>
        <v/>
      </c>
      <c r="O1162" s="649"/>
      <c r="P1162" s="650"/>
      <c r="Q1162" s="651"/>
      <c r="R1162" s="56"/>
      <c r="S1162" s="652" t="str">
        <f>IFERROR(ROUNDDOWN(Q1162*VLOOKUP(N1162,'【参考】数式用'!$AR$2:$AW$50,MATCH(P1162,'【参考】数式用'!$AT$4:$AW$4)+2,FALSE)*0.5, 0), "")</f>
        <v/>
      </c>
      <c r="T1162" s="653"/>
      <c r="U1162" s="654" t="str">
        <f>IFERROR(IF(AG1162&lt;&gt;"",Q1162*VLOOKUP(N1162,'【参考】数式用'!$AG$2:$AL$50,MATCH(P1162,'【参考】数式用'!$AI$4:$AL$4,0)+2,0), ""), "")</f>
        <v/>
      </c>
      <c r="V1162" s="655"/>
      <c r="W1162" s="656"/>
      <c r="X1162" s="41"/>
      <c r="Y1162" s="657"/>
      <c r="Z1162" s="658"/>
      <c r="AA1162" s="654" t="str">
        <f>IFERROR(IF(Y1162="ー", "", ROUNDDOWN(Z1162*VLOOKUP(N1162,'【参考】数式用'!$AR$2:$AW$50,MATCH(Y1162,'【参考】数式用'!$AT$4:$AW$4)+2,FALSE)*0.5, 0)), "")</f>
        <v/>
      </c>
      <c r="AB1162" s="659"/>
      <c r="AC1162" s="651" t="str">
        <f>IFERROR(IF(AG1162&lt;&gt;"",Z1162*VLOOKUP(N1162,'【参考】数式用'!$AG$2:$AL$50,MATCH(Y1162,'【参考】数式用'!$AI$4:$AL$4,0)+2,0), ""), "")</f>
        <v/>
      </c>
      <c r="AD1162" s="56"/>
      <c r="AE1162" s="660"/>
      <c r="AF1162" s="661"/>
      <c r="AG1162" s="618" t="str">
        <f>IFERROR(VLOOKUP(O1162, '【参考】数式用'!$AY$5:$AY$13, 1, FALSE), "")</f>
        <v/>
      </c>
      <c r="AH1162" s="619" t="str">
        <f>IFERROR(VLOOKUP(N1162, '【参考】数式用'!$BA$2:$BB$50, 2, FALSE), "")</f>
        <v/>
      </c>
      <c r="AI1162" s="620" t="str">
        <f t="shared" si="1"/>
        <v/>
      </c>
      <c r="AJ1162" s="621" t="str">
        <f t="shared" si="2"/>
        <v/>
      </c>
      <c r="AK1162" s="622"/>
      <c r="AL1162" s="622"/>
      <c r="AM1162" s="514"/>
      <c r="AN1162" s="514"/>
      <c r="AO1162" s="514"/>
      <c r="AP1162" s="514"/>
      <c r="AQ1162" s="514"/>
      <c r="AR1162" s="514"/>
      <c r="AS1162" s="514"/>
      <c r="AT1162" s="514"/>
      <c r="AU1162" s="2"/>
      <c r="AV1162" s="2"/>
      <c r="AW1162" s="2"/>
      <c r="AX1162" s="2"/>
      <c r="AY1162" s="2"/>
      <c r="AZ1162" s="2"/>
    </row>
    <row r="1163" ht="30.0" customHeight="1">
      <c r="A1163" s="645">
        <v>1150.0</v>
      </c>
      <c r="B1163" s="646" t="str">
        <f>IF('基本情報入力シート'!C1188="","",'基本情報入力シート'!C1188)</f>
        <v/>
      </c>
      <c r="C1163" s="40"/>
      <c r="D1163" s="40"/>
      <c r="E1163" s="40"/>
      <c r="F1163" s="40"/>
      <c r="G1163" s="40"/>
      <c r="H1163" s="40"/>
      <c r="I1163" s="56"/>
      <c r="J1163" s="647" t="str">
        <f>IF('基本情報入力シート'!M1188="","",'基本情報入力シート'!M1188)</f>
        <v/>
      </c>
      <c r="K1163" s="647" t="str">
        <f>IF('基本情報入力シート'!R1188="","",'基本情報入力シート'!R1188)</f>
        <v/>
      </c>
      <c r="L1163" s="647" t="str">
        <f>IF('基本情報入力シート'!W1188="","",'基本情報入力シート'!W1188)</f>
        <v/>
      </c>
      <c r="M1163" s="647" t="str">
        <f>IF('基本情報入力シート'!X1188="","",'基本情報入力シート'!X1188)</f>
        <v/>
      </c>
      <c r="N1163" s="648" t="str">
        <f>IF('基本情報入力シート'!Y1188="","",'基本情報入力シート'!Y1188)</f>
        <v/>
      </c>
      <c r="O1163" s="649"/>
      <c r="P1163" s="650"/>
      <c r="Q1163" s="651"/>
      <c r="R1163" s="56"/>
      <c r="S1163" s="652" t="str">
        <f>IFERROR(ROUNDDOWN(Q1163*VLOOKUP(N1163,'【参考】数式用'!$AR$2:$AW$50,MATCH(P1163,'【参考】数式用'!$AT$4:$AW$4)+2,FALSE)*0.5, 0), "")</f>
        <v/>
      </c>
      <c r="T1163" s="653"/>
      <c r="U1163" s="654" t="str">
        <f>IFERROR(IF(AG1163&lt;&gt;"",Q1163*VLOOKUP(N1163,'【参考】数式用'!$AG$2:$AL$50,MATCH(P1163,'【参考】数式用'!$AI$4:$AL$4,0)+2,0), ""), "")</f>
        <v/>
      </c>
      <c r="V1163" s="655"/>
      <c r="W1163" s="656"/>
      <c r="X1163" s="41"/>
      <c r="Y1163" s="657"/>
      <c r="Z1163" s="658"/>
      <c r="AA1163" s="654" t="str">
        <f>IFERROR(IF(Y1163="ー", "", ROUNDDOWN(Z1163*VLOOKUP(N1163,'【参考】数式用'!$AR$2:$AW$50,MATCH(Y1163,'【参考】数式用'!$AT$4:$AW$4)+2,FALSE)*0.5, 0)), "")</f>
        <v/>
      </c>
      <c r="AB1163" s="659"/>
      <c r="AC1163" s="651" t="str">
        <f>IFERROR(IF(AG1163&lt;&gt;"",Z1163*VLOOKUP(N1163,'【参考】数式用'!$AG$2:$AL$50,MATCH(Y1163,'【参考】数式用'!$AI$4:$AL$4,0)+2,0), ""), "")</f>
        <v/>
      </c>
      <c r="AD1163" s="56"/>
      <c r="AE1163" s="660"/>
      <c r="AF1163" s="661"/>
      <c r="AG1163" s="618" t="str">
        <f>IFERROR(VLOOKUP(O1163, '【参考】数式用'!$AY$5:$AY$13, 1, FALSE), "")</f>
        <v/>
      </c>
      <c r="AH1163" s="619" t="str">
        <f>IFERROR(VLOOKUP(N1163, '【参考】数式用'!$BA$2:$BB$50, 2, FALSE), "")</f>
        <v/>
      </c>
      <c r="AI1163" s="620" t="str">
        <f t="shared" si="1"/>
        <v/>
      </c>
      <c r="AJ1163" s="621" t="str">
        <f t="shared" si="2"/>
        <v/>
      </c>
      <c r="AK1163" s="622"/>
      <c r="AL1163" s="622"/>
      <c r="AM1163" s="514"/>
      <c r="AN1163" s="514"/>
      <c r="AO1163" s="514"/>
      <c r="AP1163" s="514"/>
      <c r="AQ1163" s="514"/>
      <c r="AR1163" s="514"/>
      <c r="AS1163" s="514"/>
      <c r="AT1163" s="514"/>
      <c r="AU1163" s="2"/>
      <c r="AV1163" s="2"/>
      <c r="AW1163" s="2"/>
      <c r="AX1163" s="2"/>
      <c r="AY1163" s="2"/>
      <c r="AZ1163" s="2"/>
    </row>
    <row r="1164" ht="30.0" customHeight="1">
      <c r="A1164" s="645">
        <v>1151.0</v>
      </c>
      <c r="B1164" s="646" t="str">
        <f>IF('基本情報入力シート'!C1189="","",'基本情報入力シート'!C1189)</f>
        <v/>
      </c>
      <c r="C1164" s="40"/>
      <c r="D1164" s="40"/>
      <c r="E1164" s="40"/>
      <c r="F1164" s="40"/>
      <c r="G1164" s="40"/>
      <c r="H1164" s="40"/>
      <c r="I1164" s="56"/>
      <c r="J1164" s="647" t="str">
        <f>IF('基本情報入力シート'!M1189="","",'基本情報入力シート'!M1189)</f>
        <v/>
      </c>
      <c r="K1164" s="647" t="str">
        <f>IF('基本情報入力シート'!R1189="","",'基本情報入力シート'!R1189)</f>
        <v/>
      </c>
      <c r="L1164" s="647" t="str">
        <f>IF('基本情報入力シート'!W1189="","",'基本情報入力シート'!W1189)</f>
        <v/>
      </c>
      <c r="M1164" s="647" t="str">
        <f>IF('基本情報入力シート'!X1189="","",'基本情報入力シート'!X1189)</f>
        <v/>
      </c>
      <c r="N1164" s="648" t="str">
        <f>IF('基本情報入力シート'!Y1189="","",'基本情報入力シート'!Y1189)</f>
        <v/>
      </c>
      <c r="O1164" s="649"/>
      <c r="P1164" s="650"/>
      <c r="Q1164" s="651"/>
      <c r="R1164" s="56"/>
      <c r="S1164" s="652" t="str">
        <f>IFERROR(ROUNDDOWN(Q1164*VLOOKUP(N1164,'【参考】数式用'!$AR$2:$AW$50,MATCH(P1164,'【参考】数式用'!$AT$4:$AW$4)+2,FALSE)*0.5, 0), "")</f>
        <v/>
      </c>
      <c r="T1164" s="653"/>
      <c r="U1164" s="654" t="str">
        <f>IFERROR(IF(AG1164&lt;&gt;"",Q1164*VLOOKUP(N1164,'【参考】数式用'!$AG$2:$AL$50,MATCH(P1164,'【参考】数式用'!$AI$4:$AL$4,0)+2,0), ""), "")</f>
        <v/>
      </c>
      <c r="V1164" s="655"/>
      <c r="W1164" s="656"/>
      <c r="X1164" s="41"/>
      <c r="Y1164" s="657"/>
      <c r="Z1164" s="658"/>
      <c r="AA1164" s="654" t="str">
        <f>IFERROR(IF(Y1164="ー", "", ROUNDDOWN(Z1164*VLOOKUP(N1164,'【参考】数式用'!$AR$2:$AW$50,MATCH(Y1164,'【参考】数式用'!$AT$4:$AW$4)+2,FALSE)*0.5, 0)), "")</f>
        <v/>
      </c>
      <c r="AB1164" s="659"/>
      <c r="AC1164" s="651" t="str">
        <f>IFERROR(IF(AG1164&lt;&gt;"",Z1164*VLOOKUP(N1164,'【参考】数式用'!$AG$2:$AL$50,MATCH(Y1164,'【参考】数式用'!$AI$4:$AL$4,0)+2,0), ""), "")</f>
        <v/>
      </c>
      <c r="AD1164" s="56"/>
      <c r="AE1164" s="660"/>
      <c r="AF1164" s="661"/>
      <c r="AG1164" s="618" t="str">
        <f>IFERROR(VLOOKUP(O1164, '【参考】数式用'!$AY$5:$AY$13, 1, FALSE), "")</f>
        <v/>
      </c>
      <c r="AH1164" s="619" t="str">
        <f>IFERROR(VLOOKUP(N1164, '【参考】数式用'!$BA$2:$BB$50, 2, FALSE), "")</f>
        <v/>
      </c>
      <c r="AI1164" s="620" t="str">
        <f t="shared" si="1"/>
        <v/>
      </c>
      <c r="AJ1164" s="621" t="str">
        <f t="shared" si="2"/>
        <v/>
      </c>
      <c r="AK1164" s="622"/>
      <c r="AL1164" s="622"/>
      <c r="AM1164" s="514"/>
      <c r="AN1164" s="514"/>
      <c r="AO1164" s="514"/>
      <c r="AP1164" s="514"/>
      <c r="AQ1164" s="514"/>
      <c r="AR1164" s="514"/>
      <c r="AS1164" s="514"/>
      <c r="AT1164" s="514"/>
      <c r="AU1164" s="2"/>
      <c r="AV1164" s="2"/>
      <c r="AW1164" s="2"/>
      <c r="AX1164" s="2"/>
      <c r="AY1164" s="2"/>
      <c r="AZ1164" s="2"/>
    </row>
    <row r="1165" ht="30.0" customHeight="1">
      <c r="A1165" s="645">
        <v>1152.0</v>
      </c>
      <c r="B1165" s="646" t="str">
        <f>IF('基本情報入力シート'!C1190="","",'基本情報入力シート'!C1190)</f>
        <v/>
      </c>
      <c r="C1165" s="40"/>
      <c r="D1165" s="40"/>
      <c r="E1165" s="40"/>
      <c r="F1165" s="40"/>
      <c r="G1165" s="40"/>
      <c r="H1165" s="40"/>
      <c r="I1165" s="56"/>
      <c r="J1165" s="647" t="str">
        <f>IF('基本情報入力シート'!M1190="","",'基本情報入力シート'!M1190)</f>
        <v/>
      </c>
      <c r="K1165" s="647" t="str">
        <f>IF('基本情報入力シート'!R1190="","",'基本情報入力シート'!R1190)</f>
        <v/>
      </c>
      <c r="L1165" s="647" t="str">
        <f>IF('基本情報入力シート'!W1190="","",'基本情報入力シート'!W1190)</f>
        <v/>
      </c>
      <c r="M1165" s="647" t="str">
        <f>IF('基本情報入力シート'!X1190="","",'基本情報入力シート'!X1190)</f>
        <v/>
      </c>
      <c r="N1165" s="648" t="str">
        <f>IF('基本情報入力シート'!Y1190="","",'基本情報入力シート'!Y1190)</f>
        <v/>
      </c>
      <c r="O1165" s="649"/>
      <c r="P1165" s="650"/>
      <c r="Q1165" s="651"/>
      <c r="R1165" s="56"/>
      <c r="S1165" s="652" t="str">
        <f>IFERROR(ROUNDDOWN(Q1165*VLOOKUP(N1165,'【参考】数式用'!$AR$2:$AW$50,MATCH(P1165,'【参考】数式用'!$AT$4:$AW$4)+2,FALSE)*0.5, 0), "")</f>
        <v/>
      </c>
      <c r="T1165" s="653"/>
      <c r="U1165" s="654" t="str">
        <f>IFERROR(IF(AG1165&lt;&gt;"",Q1165*VLOOKUP(N1165,'【参考】数式用'!$AG$2:$AL$50,MATCH(P1165,'【参考】数式用'!$AI$4:$AL$4,0)+2,0), ""), "")</f>
        <v/>
      </c>
      <c r="V1165" s="655"/>
      <c r="W1165" s="656"/>
      <c r="X1165" s="41"/>
      <c r="Y1165" s="657"/>
      <c r="Z1165" s="658"/>
      <c r="AA1165" s="654" t="str">
        <f>IFERROR(IF(Y1165="ー", "", ROUNDDOWN(Z1165*VLOOKUP(N1165,'【参考】数式用'!$AR$2:$AW$50,MATCH(Y1165,'【参考】数式用'!$AT$4:$AW$4)+2,FALSE)*0.5, 0)), "")</f>
        <v/>
      </c>
      <c r="AB1165" s="659"/>
      <c r="AC1165" s="651" t="str">
        <f>IFERROR(IF(AG1165&lt;&gt;"",Z1165*VLOOKUP(N1165,'【参考】数式用'!$AG$2:$AL$50,MATCH(Y1165,'【参考】数式用'!$AI$4:$AL$4,0)+2,0), ""), "")</f>
        <v/>
      </c>
      <c r="AD1165" s="56"/>
      <c r="AE1165" s="660"/>
      <c r="AF1165" s="661"/>
      <c r="AG1165" s="618" t="str">
        <f>IFERROR(VLOOKUP(O1165, '【参考】数式用'!$AY$5:$AY$13, 1, FALSE), "")</f>
        <v/>
      </c>
      <c r="AH1165" s="619" t="str">
        <f>IFERROR(VLOOKUP(N1165, '【参考】数式用'!$BA$2:$BB$50, 2, FALSE), "")</f>
        <v/>
      </c>
      <c r="AI1165" s="620" t="str">
        <f t="shared" si="1"/>
        <v/>
      </c>
      <c r="AJ1165" s="621" t="str">
        <f t="shared" si="2"/>
        <v/>
      </c>
      <c r="AK1165" s="622"/>
      <c r="AL1165" s="622"/>
      <c r="AM1165" s="514"/>
      <c r="AN1165" s="514"/>
      <c r="AO1165" s="514"/>
      <c r="AP1165" s="514"/>
      <c r="AQ1165" s="514"/>
      <c r="AR1165" s="514"/>
      <c r="AS1165" s="514"/>
      <c r="AT1165" s="514"/>
      <c r="AU1165" s="2"/>
      <c r="AV1165" s="2"/>
      <c r="AW1165" s="2"/>
      <c r="AX1165" s="2"/>
      <c r="AY1165" s="2"/>
      <c r="AZ1165" s="2"/>
    </row>
    <row r="1166" ht="30.0" customHeight="1">
      <c r="A1166" s="645">
        <v>1153.0</v>
      </c>
      <c r="B1166" s="646" t="str">
        <f>IF('基本情報入力シート'!C1191="","",'基本情報入力シート'!C1191)</f>
        <v/>
      </c>
      <c r="C1166" s="40"/>
      <c r="D1166" s="40"/>
      <c r="E1166" s="40"/>
      <c r="F1166" s="40"/>
      <c r="G1166" s="40"/>
      <c r="H1166" s="40"/>
      <c r="I1166" s="56"/>
      <c r="J1166" s="647" t="str">
        <f>IF('基本情報入力シート'!M1191="","",'基本情報入力シート'!M1191)</f>
        <v/>
      </c>
      <c r="K1166" s="647" t="str">
        <f>IF('基本情報入力シート'!R1191="","",'基本情報入力シート'!R1191)</f>
        <v/>
      </c>
      <c r="L1166" s="647" t="str">
        <f>IF('基本情報入力シート'!W1191="","",'基本情報入力シート'!W1191)</f>
        <v/>
      </c>
      <c r="M1166" s="647" t="str">
        <f>IF('基本情報入力シート'!X1191="","",'基本情報入力シート'!X1191)</f>
        <v/>
      </c>
      <c r="N1166" s="648" t="str">
        <f>IF('基本情報入力シート'!Y1191="","",'基本情報入力シート'!Y1191)</f>
        <v/>
      </c>
      <c r="O1166" s="649"/>
      <c r="P1166" s="650"/>
      <c r="Q1166" s="651"/>
      <c r="R1166" s="56"/>
      <c r="S1166" s="652" t="str">
        <f>IFERROR(ROUNDDOWN(Q1166*VLOOKUP(N1166,'【参考】数式用'!$AR$2:$AW$50,MATCH(P1166,'【参考】数式用'!$AT$4:$AW$4)+2,FALSE)*0.5, 0), "")</f>
        <v/>
      </c>
      <c r="T1166" s="653"/>
      <c r="U1166" s="654" t="str">
        <f>IFERROR(IF(AG1166&lt;&gt;"",Q1166*VLOOKUP(N1166,'【参考】数式用'!$AG$2:$AL$50,MATCH(P1166,'【参考】数式用'!$AI$4:$AL$4,0)+2,0), ""), "")</f>
        <v/>
      </c>
      <c r="V1166" s="655"/>
      <c r="W1166" s="656"/>
      <c r="X1166" s="41"/>
      <c r="Y1166" s="657"/>
      <c r="Z1166" s="658"/>
      <c r="AA1166" s="654" t="str">
        <f>IFERROR(IF(Y1166="ー", "", ROUNDDOWN(Z1166*VLOOKUP(N1166,'【参考】数式用'!$AR$2:$AW$50,MATCH(Y1166,'【参考】数式用'!$AT$4:$AW$4)+2,FALSE)*0.5, 0)), "")</f>
        <v/>
      </c>
      <c r="AB1166" s="659"/>
      <c r="AC1166" s="651" t="str">
        <f>IFERROR(IF(AG1166&lt;&gt;"",Z1166*VLOOKUP(N1166,'【参考】数式用'!$AG$2:$AL$50,MATCH(Y1166,'【参考】数式用'!$AI$4:$AL$4,0)+2,0), ""), "")</f>
        <v/>
      </c>
      <c r="AD1166" s="56"/>
      <c r="AE1166" s="660"/>
      <c r="AF1166" s="661"/>
      <c r="AG1166" s="618" t="str">
        <f>IFERROR(VLOOKUP(O1166, '【参考】数式用'!$AY$5:$AY$13, 1, FALSE), "")</f>
        <v/>
      </c>
      <c r="AH1166" s="619" t="str">
        <f>IFERROR(VLOOKUP(N1166, '【参考】数式用'!$BA$2:$BB$50, 2, FALSE), "")</f>
        <v/>
      </c>
      <c r="AI1166" s="620" t="str">
        <f t="shared" si="1"/>
        <v/>
      </c>
      <c r="AJ1166" s="621" t="str">
        <f t="shared" si="2"/>
        <v/>
      </c>
      <c r="AK1166" s="622"/>
      <c r="AL1166" s="622"/>
      <c r="AM1166" s="514"/>
      <c r="AN1166" s="514"/>
      <c r="AO1166" s="514"/>
      <c r="AP1166" s="514"/>
      <c r="AQ1166" s="514"/>
      <c r="AR1166" s="514"/>
      <c r="AS1166" s="514"/>
      <c r="AT1166" s="514"/>
      <c r="AU1166" s="2"/>
      <c r="AV1166" s="2"/>
      <c r="AW1166" s="2"/>
      <c r="AX1166" s="2"/>
      <c r="AY1166" s="2"/>
      <c r="AZ1166" s="2"/>
    </row>
    <row r="1167" ht="30.0" customHeight="1">
      <c r="A1167" s="645">
        <v>1154.0</v>
      </c>
      <c r="B1167" s="646" t="str">
        <f>IF('基本情報入力シート'!C1192="","",'基本情報入力シート'!C1192)</f>
        <v/>
      </c>
      <c r="C1167" s="40"/>
      <c r="D1167" s="40"/>
      <c r="E1167" s="40"/>
      <c r="F1167" s="40"/>
      <c r="G1167" s="40"/>
      <c r="H1167" s="40"/>
      <c r="I1167" s="56"/>
      <c r="J1167" s="647" t="str">
        <f>IF('基本情報入力シート'!M1192="","",'基本情報入力シート'!M1192)</f>
        <v/>
      </c>
      <c r="K1167" s="647" t="str">
        <f>IF('基本情報入力シート'!R1192="","",'基本情報入力シート'!R1192)</f>
        <v/>
      </c>
      <c r="L1167" s="647" t="str">
        <f>IF('基本情報入力シート'!W1192="","",'基本情報入力シート'!W1192)</f>
        <v/>
      </c>
      <c r="M1167" s="647" t="str">
        <f>IF('基本情報入力シート'!X1192="","",'基本情報入力シート'!X1192)</f>
        <v/>
      </c>
      <c r="N1167" s="648" t="str">
        <f>IF('基本情報入力シート'!Y1192="","",'基本情報入力シート'!Y1192)</f>
        <v/>
      </c>
      <c r="O1167" s="649"/>
      <c r="P1167" s="650"/>
      <c r="Q1167" s="651"/>
      <c r="R1167" s="56"/>
      <c r="S1167" s="652" t="str">
        <f>IFERROR(ROUNDDOWN(Q1167*VLOOKUP(N1167,'【参考】数式用'!$AR$2:$AW$50,MATCH(P1167,'【参考】数式用'!$AT$4:$AW$4)+2,FALSE)*0.5, 0), "")</f>
        <v/>
      </c>
      <c r="T1167" s="653"/>
      <c r="U1167" s="654" t="str">
        <f>IFERROR(IF(AG1167&lt;&gt;"",Q1167*VLOOKUP(N1167,'【参考】数式用'!$AG$2:$AL$50,MATCH(P1167,'【参考】数式用'!$AI$4:$AL$4,0)+2,0), ""), "")</f>
        <v/>
      </c>
      <c r="V1167" s="655"/>
      <c r="W1167" s="656"/>
      <c r="X1167" s="41"/>
      <c r="Y1167" s="657"/>
      <c r="Z1167" s="658"/>
      <c r="AA1167" s="654" t="str">
        <f>IFERROR(IF(Y1167="ー", "", ROUNDDOWN(Z1167*VLOOKUP(N1167,'【参考】数式用'!$AR$2:$AW$50,MATCH(Y1167,'【参考】数式用'!$AT$4:$AW$4)+2,FALSE)*0.5, 0)), "")</f>
        <v/>
      </c>
      <c r="AB1167" s="659"/>
      <c r="AC1167" s="651" t="str">
        <f>IFERROR(IF(AG1167&lt;&gt;"",Z1167*VLOOKUP(N1167,'【参考】数式用'!$AG$2:$AL$50,MATCH(Y1167,'【参考】数式用'!$AI$4:$AL$4,0)+2,0), ""), "")</f>
        <v/>
      </c>
      <c r="AD1167" s="56"/>
      <c r="AE1167" s="660"/>
      <c r="AF1167" s="661"/>
      <c r="AG1167" s="618" t="str">
        <f>IFERROR(VLOOKUP(O1167, '【参考】数式用'!$AY$5:$AY$13, 1, FALSE), "")</f>
        <v/>
      </c>
      <c r="AH1167" s="619" t="str">
        <f>IFERROR(VLOOKUP(N1167, '【参考】数式用'!$BA$2:$BB$50, 2, FALSE), "")</f>
        <v/>
      </c>
      <c r="AI1167" s="620" t="str">
        <f t="shared" si="1"/>
        <v/>
      </c>
      <c r="AJ1167" s="621" t="str">
        <f t="shared" si="2"/>
        <v/>
      </c>
      <c r="AK1167" s="622"/>
      <c r="AL1167" s="622"/>
      <c r="AM1167" s="514"/>
      <c r="AN1167" s="514"/>
      <c r="AO1167" s="514"/>
      <c r="AP1167" s="514"/>
      <c r="AQ1167" s="514"/>
      <c r="AR1167" s="514"/>
      <c r="AS1167" s="514"/>
      <c r="AT1167" s="514"/>
      <c r="AU1167" s="2"/>
      <c r="AV1167" s="2"/>
      <c r="AW1167" s="2"/>
      <c r="AX1167" s="2"/>
      <c r="AY1167" s="2"/>
      <c r="AZ1167" s="2"/>
    </row>
    <row r="1168" ht="30.0" customHeight="1">
      <c r="A1168" s="645">
        <v>1155.0</v>
      </c>
      <c r="B1168" s="646" t="str">
        <f>IF('基本情報入力シート'!C1193="","",'基本情報入力シート'!C1193)</f>
        <v/>
      </c>
      <c r="C1168" s="40"/>
      <c r="D1168" s="40"/>
      <c r="E1168" s="40"/>
      <c r="F1168" s="40"/>
      <c r="G1168" s="40"/>
      <c r="H1168" s="40"/>
      <c r="I1168" s="56"/>
      <c r="J1168" s="647" t="str">
        <f>IF('基本情報入力シート'!M1193="","",'基本情報入力シート'!M1193)</f>
        <v/>
      </c>
      <c r="K1168" s="647" t="str">
        <f>IF('基本情報入力シート'!R1193="","",'基本情報入力シート'!R1193)</f>
        <v/>
      </c>
      <c r="L1168" s="647" t="str">
        <f>IF('基本情報入力シート'!W1193="","",'基本情報入力シート'!W1193)</f>
        <v/>
      </c>
      <c r="M1168" s="647" t="str">
        <f>IF('基本情報入力シート'!X1193="","",'基本情報入力シート'!X1193)</f>
        <v/>
      </c>
      <c r="N1168" s="648" t="str">
        <f>IF('基本情報入力シート'!Y1193="","",'基本情報入力シート'!Y1193)</f>
        <v/>
      </c>
      <c r="O1168" s="649"/>
      <c r="P1168" s="650"/>
      <c r="Q1168" s="651"/>
      <c r="R1168" s="56"/>
      <c r="S1168" s="652" t="str">
        <f>IFERROR(ROUNDDOWN(Q1168*VLOOKUP(N1168,'【参考】数式用'!$AR$2:$AW$50,MATCH(P1168,'【参考】数式用'!$AT$4:$AW$4)+2,FALSE)*0.5, 0), "")</f>
        <v/>
      </c>
      <c r="T1168" s="653"/>
      <c r="U1168" s="654" t="str">
        <f>IFERROR(IF(AG1168&lt;&gt;"",Q1168*VLOOKUP(N1168,'【参考】数式用'!$AG$2:$AL$50,MATCH(P1168,'【参考】数式用'!$AI$4:$AL$4,0)+2,0), ""), "")</f>
        <v/>
      </c>
      <c r="V1168" s="655"/>
      <c r="W1168" s="656"/>
      <c r="X1168" s="41"/>
      <c r="Y1168" s="657"/>
      <c r="Z1168" s="658"/>
      <c r="AA1168" s="654" t="str">
        <f>IFERROR(IF(Y1168="ー", "", ROUNDDOWN(Z1168*VLOOKUP(N1168,'【参考】数式用'!$AR$2:$AW$50,MATCH(Y1168,'【参考】数式用'!$AT$4:$AW$4)+2,FALSE)*0.5, 0)), "")</f>
        <v/>
      </c>
      <c r="AB1168" s="659"/>
      <c r="AC1168" s="651" t="str">
        <f>IFERROR(IF(AG1168&lt;&gt;"",Z1168*VLOOKUP(N1168,'【参考】数式用'!$AG$2:$AL$50,MATCH(Y1168,'【参考】数式用'!$AI$4:$AL$4,0)+2,0), ""), "")</f>
        <v/>
      </c>
      <c r="AD1168" s="56"/>
      <c r="AE1168" s="660"/>
      <c r="AF1168" s="661"/>
      <c r="AG1168" s="618" t="str">
        <f>IFERROR(VLOOKUP(O1168, '【参考】数式用'!$AY$5:$AY$13, 1, FALSE), "")</f>
        <v/>
      </c>
      <c r="AH1168" s="619" t="str">
        <f>IFERROR(VLOOKUP(N1168, '【参考】数式用'!$BA$2:$BB$50, 2, FALSE), "")</f>
        <v/>
      </c>
      <c r="AI1168" s="620" t="str">
        <f t="shared" si="1"/>
        <v/>
      </c>
      <c r="AJ1168" s="621" t="str">
        <f t="shared" si="2"/>
        <v/>
      </c>
      <c r="AK1168" s="622"/>
      <c r="AL1168" s="622"/>
      <c r="AM1168" s="514"/>
      <c r="AN1168" s="514"/>
      <c r="AO1168" s="514"/>
      <c r="AP1168" s="514"/>
      <c r="AQ1168" s="514"/>
      <c r="AR1168" s="514"/>
      <c r="AS1168" s="514"/>
      <c r="AT1168" s="514"/>
      <c r="AU1168" s="2"/>
      <c r="AV1168" s="2"/>
      <c r="AW1168" s="2"/>
      <c r="AX1168" s="2"/>
      <c r="AY1168" s="2"/>
      <c r="AZ1168" s="2"/>
    </row>
    <row r="1169" ht="30.0" customHeight="1">
      <c r="A1169" s="645">
        <v>1156.0</v>
      </c>
      <c r="B1169" s="646" t="str">
        <f>IF('基本情報入力シート'!C1194="","",'基本情報入力シート'!C1194)</f>
        <v/>
      </c>
      <c r="C1169" s="40"/>
      <c r="D1169" s="40"/>
      <c r="E1169" s="40"/>
      <c r="F1169" s="40"/>
      <c r="G1169" s="40"/>
      <c r="H1169" s="40"/>
      <c r="I1169" s="56"/>
      <c r="J1169" s="647" t="str">
        <f>IF('基本情報入力シート'!M1194="","",'基本情報入力シート'!M1194)</f>
        <v/>
      </c>
      <c r="K1169" s="647" t="str">
        <f>IF('基本情報入力シート'!R1194="","",'基本情報入力シート'!R1194)</f>
        <v/>
      </c>
      <c r="L1169" s="647" t="str">
        <f>IF('基本情報入力シート'!W1194="","",'基本情報入力シート'!W1194)</f>
        <v/>
      </c>
      <c r="M1169" s="647" t="str">
        <f>IF('基本情報入力シート'!X1194="","",'基本情報入力シート'!X1194)</f>
        <v/>
      </c>
      <c r="N1169" s="648" t="str">
        <f>IF('基本情報入力シート'!Y1194="","",'基本情報入力シート'!Y1194)</f>
        <v/>
      </c>
      <c r="O1169" s="649"/>
      <c r="P1169" s="650"/>
      <c r="Q1169" s="651"/>
      <c r="R1169" s="56"/>
      <c r="S1169" s="652" t="str">
        <f>IFERROR(ROUNDDOWN(Q1169*VLOOKUP(N1169,'【参考】数式用'!$AR$2:$AW$50,MATCH(P1169,'【参考】数式用'!$AT$4:$AW$4)+2,FALSE)*0.5, 0), "")</f>
        <v/>
      </c>
      <c r="T1169" s="653"/>
      <c r="U1169" s="654" t="str">
        <f>IFERROR(IF(AG1169&lt;&gt;"",Q1169*VLOOKUP(N1169,'【参考】数式用'!$AG$2:$AL$50,MATCH(P1169,'【参考】数式用'!$AI$4:$AL$4,0)+2,0), ""), "")</f>
        <v/>
      </c>
      <c r="V1169" s="655"/>
      <c r="W1169" s="656"/>
      <c r="X1169" s="41"/>
      <c r="Y1169" s="657"/>
      <c r="Z1169" s="658"/>
      <c r="AA1169" s="654" t="str">
        <f>IFERROR(IF(Y1169="ー", "", ROUNDDOWN(Z1169*VLOOKUP(N1169,'【参考】数式用'!$AR$2:$AW$50,MATCH(Y1169,'【参考】数式用'!$AT$4:$AW$4)+2,FALSE)*0.5, 0)), "")</f>
        <v/>
      </c>
      <c r="AB1169" s="659"/>
      <c r="AC1169" s="651" t="str">
        <f>IFERROR(IF(AG1169&lt;&gt;"",Z1169*VLOOKUP(N1169,'【参考】数式用'!$AG$2:$AL$50,MATCH(Y1169,'【参考】数式用'!$AI$4:$AL$4,0)+2,0), ""), "")</f>
        <v/>
      </c>
      <c r="AD1169" s="56"/>
      <c r="AE1169" s="660"/>
      <c r="AF1169" s="661"/>
      <c r="AG1169" s="618" t="str">
        <f>IFERROR(VLOOKUP(O1169, '【参考】数式用'!$AY$5:$AY$13, 1, FALSE), "")</f>
        <v/>
      </c>
      <c r="AH1169" s="619" t="str">
        <f>IFERROR(VLOOKUP(N1169, '【参考】数式用'!$BA$2:$BB$50, 2, FALSE), "")</f>
        <v/>
      </c>
      <c r="AI1169" s="620" t="str">
        <f t="shared" si="1"/>
        <v/>
      </c>
      <c r="AJ1169" s="621" t="str">
        <f t="shared" si="2"/>
        <v/>
      </c>
      <c r="AK1169" s="622"/>
      <c r="AL1169" s="622"/>
      <c r="AM1169" s="514"/>
      <c r="AN1169" s="514"/>
      <c r="AO1169" s="514"/>
      <c r="AP1169" s="514"/>
      <c r="AQ1169" s="514"/>
      <c r="AR1169" s="514"/>
      <c r="AS1169" s="514"/>
      <c r="AT1169" s="514"/>
      <c r="AU1169" s="2"/>
      <c r="AV1169" s="2"/>
      <c r="AW1169" s="2"/>
      <c r="AX1169" s="2"/>
      <c r="AY1169" s="2"/>
      <c r="AZ1169" s="2"/>
    </row>
    <row r="1170" ht="30.0" customHeight="1">
      <c r="A1170" s="645">
        <v>1157.0</v>
      </c>
      <c r="B1170" s="646" t="str">
        <f>IF('基本情報入力シート'!C1195="","",'基本情報入力シート'!C1195)</f>
        <v/>
      </c>
      <c r="C1170" s="40"/>
      <c r="D1170" s="40"/>
      <c r="E1170" s="40"/>
      <c r="F1170" s="40"/>
      <c r="G1170" s="40"/>
      <c r="H1170" s="40"/>
      <c r="I1170" s="56"/>
      <c r="J1170" s="647" t="str">
        <f>IF('基本情報入力シート'!M1195="","",'基本情報入力シート'!M1195)</f>
        <v/>
      </c>
      <c r="K1170" s="647" t="str">
        <f>IF('基本情報入力シート'!R1195="","",'基本情報入力シート'!R1195)</f>
        <v/>
      </c>
      <c r="L1170" s="647" t="str">
        <f>IF('基本情報入力シート'!W1195="","",'基本情報入力シート'!W1195)</f>
        <v/>
      </c>
      <c r="M1170" s="647" t="str">
        <f>IF('基本情報入力シート'!X1195="","",'基本情報入力シート'!X1195)</f>
        <v/>
      </c>
      <c r="N1170" s="648" t="str">
        <f>IF('基本情報入力シート'!Y1195="","",'基本情報入力シート'!Y1195)</f>
        <v/>
      </c>
      <c r="O1170" s="649"/>
      <c r="P1170" s="650"/>
      <c r="Q1170" s="651"/>
      <c r="R1170" s="56"/>
      <c r="S1170" s="652" t="str">
        <f>IFERROR(ROUNDDOWN(Q1170*VLOOKUP(N1170,'【参考】数式用'!$AR$2:$AW$50,MATCH(P1170,'【参考】数式用'!$AT$4:$AW$4)+2,FALSE)*0.5, 0), "")</f>
        <v/>
      </c>
      <c r="T1170" s="653"/>
      <c r="U1170" s="654" t="str">
        <f>IFERROR(IF(AG1170&lt;&gt;"",Q1170*VLOOKUP(N1170,'【参考】数式用'!$AG$2:$AL$50,MATCH(P1170,'【参考】数式用'!$AI$4:$AL$4,0)+2,0), ""), "")</f>
        <v/>
      </c>
      <c r="V1170" s="655"/>
      <c r="W1170" s="656"/>
      <c r="X1170" s="41"/>
      <c r="Y1170" s="657"/>
      <c r="Z1170" s="658"/>
      <c r="AA1170" s="654" t="str">
        <f>IFERROR(IF(Y1170="ー", "", ROUNDDOWN(Z1170*VLOOKUP(N1170,'【参考】数式用'!$AR$2:$AW$50,MATCH(Y1170,'【参考】数式用'!$AT$4:$AW$4)+2,FALSE)*0.5, 0)), "")</f>
        <v/>
      </c>
      <c r="AB1170" s="659"/>
      <c r="AC1170" s="651" t="str">
        <f>IFERROR(IF(AG1170&lt;&gt;"",Z1170*VLOOKUP(N1170,'【参考】数式用'!$AG$2:$AL$50,MATCH(Y1170,'【参考】数式用'!$AI$4:$AL$4,0)+2,0), ""), "")</f>
        <v/>
      </c>
      <c r="AD1170" s="56"/>
      <c r="AE1170" s="660"/>
      <c r="AF1170" s="661"/>
      <c r="AG1170" s="618" t="str">
        <f>IFERROR(VLOOKUP(O1170, '【参考】数式用'!$AY$5:$AY$13, 1, FALSE), "")</f>
        <v/>
      </c>
      <c r="AH1170" s="619" t="str">
        <f>IFERROR(VLOOKUP(N1170, '【参考】数式用'!$BA$2:$BB$50, 2, FALSE), "")</f>
        <v/>
      </c>
      <c r="AI1170" s="620" t="str">
        <f t="shared" si="1"/>
        <v/>
      </c>
      <c r="AJ1170" s="621" t="str">
        <f t="shared" si="2"/>
        <v/>
      </c>
      <c r="AK1170" s="622"/>
      <c r="AL1170" s="622"/>
      <c r="AM1170" s="514"/>
      <c r="AN1170" s="514"/>
      <c r="AO1170" s="514"/>
      <c r="AP1170" s="514"/>
      <c r="AQ1170" s="514"/>
      <c r="AR1170" s="514"/>
      <c r="AS1170" s="514"/>
      <c r="AT1170" s="514"/>
      <c r="AU1170" s="2"/>
      <c r="AV1170" s="2"/>
      <c r="AW1170" s="2"/>
      <c r="AX1170" s="2"/>
      <c r="AY1170" s="2"/>
      <c r="AZ1170" s="2"/>
    </row>
    <row r="1171" ht="30.0" customHeight="1">
      <c r="A1171" s="645">
        <v>1158.0</v>
      </c>
      <c r="B1171" s="646" t="str">
        <f>IF('基本情報入力シート'!C1196="","",'基本情報入力シート'!C1196)</f>
        <v/>
      </c>
      <c r="C1171" s="40"/>
      <c r="D1171" s="40"/>
      <c r="E1171" s="40"/>
      <c r="F1171" s="40"/>
      <c r="G1171" s="40"/>
      <c r="H1171" s="40"/>
      <c r="I1171" s="56"/>
      <c r="J1171" s="647" t="str">
        <f>IF('基本情報入力シート'!M1196="","",'基本情報入力シート'!M1196)</f>
        <v/>
      </c>
      <c r="K1171" s="647" t="str">
        <f>IF('基本情報入力シート'!R1196="","",'基本情報入力シート'!R1196)</f>
        <v/>
      </c>
      <c r="L1171" s="647" t="str">
        <f>IF('基本情報入力シート'!W1196="","",'基本情報入力シート'!W1196)</f>
        <v/>
      </c>
      <c r="M1171" s="647" t="str">
        <f>IF('基本情報入力シート'!X1196="","",'基本情報入力シート'!X1196)</f>
        <v/>
      </c>
      <c r="N1171" s="648" t="str">
        <f>IF('基本情報入力シート'!Y1196="","",'基本情報入力シート'!Y1196)</f>
        <v/>
      </c>
      <c r="O1171" s="649"/>
      <c r="P1171" s="650"/>
      <c r="Q1171" s="651"/>
      <c r="R1171" s="56"/>
      <c r="S1171" s="652" t="str">
        <f>IFERROR(ROUNDDOWN(Q1171*VLOOKUP(N1171,'【参考】数式用'!$AR$2:$AW$50,MATCH(P1171,'【参考】数式用'!$AT$4:$AW$4)+2,FALSE)*0.5, 0), "")</f>
        <v/>
      </c>
      <c r="T1171" s="653"/>
      <c r="U1171" s="654" t="str">
        <f>IFERROR(IF(AG1171&lt;&gt;"",Q1171*VLOOKUP(N1171,'【参考】数式用'!$AG$2:$AL$50,MATCH(P1171,'【参考】数式用'!$AI$4:$AL$4,0)+2,0), ""), "")</f>
        <v/>
      </c>
      <c r="V1171" s="655"/>
      <c r="W1171" s="656"/>
      <c r="X1171" s="41"/>
      <c r="Y1171" s="657"/>
      <c r="Z1171" s="658"/>
      <c r="AA1171" s="654" t="str">
        <f>IFERROR(IF(Y1171="ー", "", ROUNDDOWN(Z1171*VLOOKUP(N1171,'【参考】数式用'!$AR$2:$AW$50,MATCH(Y1171,'【参考】数式用'!$AT$4:$AW$4)+2,FALSE)*0.5, 0)), "")</f>
        <v/>
      </c>
      <c r="AB1171" s="659"/>
      <c r="AC1171" s="651" t="str">
        <f>IFERROR(IF(AG1171&lt;&gt;"",Z1171*VLOOKUP(N1171,'【参考】数式用'!$AG$2:$AL$50,MATCH(Y1171,'【参考】数式用'!$AI$4:$AL$4,0)+2,0), ""), "")</f>
        <v/>
      </c>
      <c r="AD1171" s="56"/>
      <c r="AE1171" s="660"/>
      <c r="AF1171" s="661"/>
      <c r="AG1171" s="618" t="str">
        <f>IFERROR(VLOOKUP(O1171, '【参考】数式用'!$AY$5:$AY$13, 1, FALSE), "")</f>
        <v/>
      </c>
      <c r="AH1171" s="619" t="str">
        <f>IFERROR(VLOOKUP(N1171, '【参考】数式用'!$BA$2:$BB$50, 2, FALSE), "")</f>
        <v/>
      </c>
      <c r="AI1171" s="620" t="str">
        <f t="shared" si="1"/>
        <v/>
      </c>
      <c r="AJ1171" s="621" t="str">
        <f t="shared" si="2"/>
        <v/>
      </c>
      <c r="AK1171" s="622"/>
      <c r="AL1171" s="622"/>
      <c r="AM1171" s="514"/>
      <c r="AN1171" s="514"/>
      <c r="AO1171" s="514"/>
      <c r="AP1171" s="514"/>
      <c r="AQ1171" s="514"/>
      <c r="AR1171" s="514"/>
      <c r="AS1171" s="514"/>
      <c r="AT1171" s="514"/>
      <c r="AU1171" s="2"/>
      <c r="AV1171" s="2"/>
      <c r="AW1171" s="2"/>
      <c r="AX1171" s="2"/>
      <c r="AY1171" s="2"/>
      <c r="AZ1171" s="2"/>
    </row>
    <row r="1172" ht="30.0" customHeight="1">
      <c r="A1172" s="645">
        <v>1159.0</v>
      </c>
      <c r="B1172" s="646" t="str">
        <f>IF('基本情報入力シート'!C1197="","",'基本情報入力シート'!C1197)</f>
        <v/>
      </c>
      <c r="C1172" s="40"/>
      <c r="D1172" s="40"/>
      <c r="E1172" s="40"/>
      <c r="F1172" s="40"/>
      <c r="G1172" s="40"/>
      <c r="H1172" s="40"/>
      <c r="I1172" s="56"/>
      <c r="J1172" s="647" t="str">
        <f>IF('基本情報入力シート'!M1197="","",'基本情報入力シート'!M1197)</f>
        <v/>
      </c>
      <c r="K1172" s="647" t="str">
        <f>IF('基本情報入力シート'!R1197="","",'基本情報入力シート'!R1197)</f>
        <v/>
      </c>
      <c r="L1172" s="647" t="str">
        <f>IF('基本情報入力シート'!W1197="","",'基本情報入力シート'!W1197)</f>
        <v/>
      </c>
      <c r="M1172" s="647" t="str">
        <f>IF('基本情報入力シート'!X1197="","",'基本情報入力シート'!X1197)</f>
        <v/>
      </c>
      <c r="N1172" s="648" t="str">
        <f>IF('基本情報入力シート'!Y1197="","",'基本情報入力シート'!Y1197)</f>
        <v/>
      </c>
      <c r="O1172" s="649"/>
      <c r="P1172" s="650"/>
      <c r="Q1172" s="651"/>
      <c r="R1172" s="56"/>
      <c r="S1172" s="652" t="str">
        <f>IFERROR(ROUNDDOWN(Q1172*VLOOKUP(N1172,'【参考】数式用'!$AR$2:$AW$50,MATCH(P1172,'【参考】数式用'!$AT$4:$AW$4)+2,FALSE)*0.5, 0), "")</f>
        <v/>
      </c>
      <c r="T1172" s="653"/>
      <c r="U1172" s="654" t="str">
        <f>IFERROR(IF(AG1172&lt;&gt;"",Q1172*VLOOKUP(N1172,'【参考】数式用'!$AG$2:$AL$50,MATCH(P1172,'【参考】数式用'!$AI$4:$AL$4,0)+2,0), ""), "")</f>
        <v/>
      </c>
      <c r="V1172" s="655"/>
      <c r="W1172" s="656"/>
      <c r="X1172" s="41"/>
      <c r="Y1172" s="657"/>
      <c r="Z1172" s="658"/>
      <c r="AA1172" s="654" t="str">
        <f>IFERROR(IF(Y1172="ー", "", ROUNDDOWN(Z1172*VLOOKUP(N1172,'【参考】数式用'!$AR$2:$AW$50,MATCH(Y1172,'【参考】数式用'!$AT$4:$AW$4)+2,FALSE)*0.5, 0)), "")</f>
        <v/>
      </c>
      <c r="AB1172" s="659"/>
      <c r="AC1172" s="651" t="str">
        <f>IFERROR(IF(AG1172&lt;&gt;"",Z1172*VLOOKUP(N1172,'【参考】数式用'!$AG$2:$AL$50,MATCH(Y1172,'【参考】数式用'!$AI$4:$AL$4,0)+2,0), ""), "")</f>
        <v/>
      </c>
      <c r="AD1172" s="56"/>
      <c r="AE1172" s="660"/>
      <c r="AF1172" s="661"/>
      <c r="AG1172" s="618" t="str">
        <f>IFERROR(VLOOKUP(O1172, '【参考】数式用'!$AY$5:$AY$13, 1, FALSE), "")</f>
        <v/>
      </c>
      <c r="AH1172" s="619" t="str">
        <f>IFERROR(VLOOKUP(N1172, '【参考】数式用'!$BA$2:$BB$50, 2, FALSE), "")</f>
        <v/>
      </c>
      <c r="AI1172" s="620" t="str">
        <f t="shared" si="1"/>
        <v/>
      </c>
      <c r="AJ1172" s="621" t="str">
        <f t="shared" si="2"/>
        <v/>
      </c>
      <c r="AK1172" s="622"/>
      <c r="AL1172" s="622"/>
      <c r="AM1172" s="514"/>
      <c r="AN1172" s="514"/>
      <c r="AO1172" s="514"/>
      <c r="AP1172" s="514"/>
      <c r="AQ1172" s="514"/>
      <c r="AR1172" s="514"/>
      <c r="AS1172" s="514"/>
      <c r="AT1172" s="514"/>
      <c r="AU1172" s="2"/>
      <c r="AV1172" s="2"/>
      <c r="AW1172" s="2"/>
      <c r="AX1172" s="2"/>
      <c r="AY1172" s="2"/>
      <c r="AZ1172" s="2"/>
    </row>
    <row r="1173" ht="30.0" customHeight="1">
      <c r="A1173" s="645">
        <v>1160.0</v>
      </c>
      <c r="B1173" s="646" t="str">
        <f>IF('基本情報入力シート'!C1198="","",'基本情報入力シート'!C1198)</f>
        <v/>
      </c>
      <c r="C1173" s="40"/>
      <c r="D1173" s="40"/>
      <c r="E1173" s="40"/>
      <c r="F1173" s="40"/>
      <c r="G1173" s="40"/>
      <c r="H1173" s="40"/>
      <c r="I1173" s="56"/>
      <c r="J1173" s="647" t="str">
        <f>IF('基本情報入力シート'!M1198="","",'基本情報入力シート'!M1198)</f>
        <v/>
      </c>
      <c r="K1173" s="647" t="str">
        <f>IF('基本情報入力シート'!R1198="","",'基本情報入力シート'!R1198)</f>
        <v/>
      </c>
      <c r="L1173" s="647" t="str">
        <f>IF('基本情報入力シート'!W1198="","",'基本情報入力シート'!W1198)</f>
        <v/>
      </c>
      <c r="M1173" s="647" t="str">
        <f>IF('基本情報入力シート'!X1198="","",'基本情報入力シート'!X1198)</f>
        <v/>
      </c>
      <c r="N1173" s="648" t="str">
        <f>IF('基本情報入力シート'!Y1198="","",'基本情報入力シート'!Y1198)</f>
        <v/>
      </c>
      <c r="O1173" s="649"/>
      <c r="P1173" s="650"/>
      <c r="Q1173" s="651"/>
      <c r="R1173" s="56"/>
      <c r="S1173" s="652" t="str">
        <f>IFERROR(ROUNDDOWN(Q1173*VLOOKUP(N1173,'【参考】数式用'!$AR$2:$AW$50,MATCH(P1173,'【参考】数式用'!$AT$4:$AW$4)+2,FALSE)*0.5, 0), "")</f>
        <v/>
      </c>
      <c r="T1173" s="653"/>
      <c r="U1173" s="654" t="str">
        <f>IFERROR(IF(AG1173&lt;&gt;"",Q1173*VLOOKUP(N1173,'【参考】数式用'!$AG$2:$AL$50,MATCH(P1173,'【参考】数式用'!$AI$4:$AL$4,0)+2,0), ""), "")</f>
        <v/>
      </c>
      <c r="V1173" s="655"/>
      <c r="W1173" s="656"/>
      <c r="X1173" s="41"/>
      <c r="Y1173" s="657"/>
      <c r="Z1173" s="658"/>
      <c r="AA1173" s="654" t="str">
        <f>IFERROR(IF(Y1173="ー", "", ROUNDDOWN(Z1173*VLOOKUP(N1173,'【参考】数式用'!$AR$2:$AW$50,MATCH(Y1173,'【参考】数式用'!$AT$4:$AW$4)+2,FALSE)*0.5, 0)), "")</f>
        <v/>
      </c>
      <c r="AB1173" s="659"/>
      <c r="AC1173" s="651" t="str">
        <f>IFERROR(IF(AG1173&lt;&gt;"",Z1173*VLOOKUP(N1173,'【参考】数式用'!$AG$2:$AL$50,MATCH(Y1173,'【参考】数式用'!$AI$4:$AL$4,0)+2,0), ""), "")</f>
        <v/>
      </c>
      <c r="AD1173" s="56"/>
      <c r="AE1173" s="660"/>
      <c r="AF1173" s="661"/>
      <c r="AG1173" s="618" t="str">
        <f>IFERROR(VLOOKUP(O1173, '【参考】数式用'!$AY$5:$AY$13, 1, FALSE), "")</f>
        <v/>
      </c>
      <c r="AH1173" s="619" t="str">
        <f>IFERROR(VLOOKUP(N1173, '【参考】数式用'!$BA$2:$BB$50, 2, FALSE), "")</f>
        <v/>
      </c>
      <c r="AI1173" s="620" t="str">
        <f t="shared" si="1"/>
        <v/>
      </c>
      <c r="AJ1173" s="621" t="str">
        <f t="shared" si="2"/>
        <v/>
      </c>
      <c r="AK1173" s="622"/>
      <c r="AL1173" s="622"/>
      <c r="AM1173" s="514"/>
      <c r="AN1173" s="514"/>
      <c r="AO1173" s="514"/>
      <c r="AP1173" s="514"/>
      <c r="AQ1173" s="514"/>
      <c r="AR1173" s="514"/>
      <c r="AS1173" s="514"/>
      <c r="AT1173" s="514"/>
      <c r="AU1173" s="2"/>
      <c r="AV1173" s="2"/>
      <c r="AW1173" s="2"/>
      <c r="AX1173" s="2"/>
      <c r="AY1173" s="2"/>
      <c r="AZ1173" s="2"/>
    </row>
    <row r="1174" ht="30.0" customHeight="1">
      <c r="A1174" s="645">
        <v>1161.0</v>
      </c>
      <c r="B1174" s="646" t="str">
        <f>IF('基本情報入力シート'!C1199="","",'基本情報入力シート'!C1199)</f>
        <v/>
      </c>
      <c r="C1174" s="40"/>
      <c r="D1174" s="40"/>
      <c r="E1174" s="40"/>
      <c r="F1174" s="40"/>
      <c r="G1174" s="40"/>
      <c r="H1174" s="40"/>
      <c r="I1174" s="56"/>
      <c r="J1174" s="647" t="str">
        <f>IF('基本情報入力シート'!M1199="","",'基本情報入力シート'!M1199)</f>
        <v/>
      </c>
      <c r="K1174" s="647" t="str">
        <f>IF('基本情報入力シート'!R1199="","",'基本情報入力シート'!R1199)</f>
        <v/>
      </c>
      <c r="L1174" s="647" t="str">
        <f>IF('基本情報入力シート'!W1199="","",'基本情報入力シート'!W1199)</f>
        <v/>
      </c>
      <c r="M1174" s="647" t="str">
        <f>IF('基本情報入力シート'!X1199="","",'基本情報入力シート'!X1199)</f>
        <v/>
      </c>
      <c r="N1174" s="648" t="str">
        <f>IF('基本情報入力シート'!Y1199="","",'基本情報入力シート'!Y1199)</f>
        <v/>
      </c>
      <c r="O1174" s="649"/>
      <c r="P1174" s="650"/>
      <c r="Q1174" s="651"/>
      <c r="R1174" s="56"/>
      <c r="S1174" s="652" t="str">
        <f>IFERROR(ROUNDDOWN(Q1174*VLOOKUP(N1174,'【参考】数式用'!$AR$2:$AW$50,MATCH(P1174,'【参考】数式用'!$AT$4:$AW$4)+2,FALSE)*0.5, 0), "")</f>
        <v/>
      </c>
      <c r="T1174" s="653"/>
      <c r="U1174" s="654" t="str">
        <f>IFERROR(IF(AG1174&lt;&gt;"",Q1174*VLOOKUP(N1174,'【参考】数式用'!$AG$2:$AL$50,MATCH(P1174,'【参考】数式用'!$AI$4:$AL$4,0)+2,0), ""), "")</f>
        <v/>
      </c>
      <c r="V1174" s="655"/>
      <c r="W1174" s="656"/>
      <c r="X1174" s="41"/>
      <c r="Y1174" s="657"/>
      <c r="Z1174" s="658"/>
      <c r="AA1174" s="654" t="str">
        <f>IFERROR(IF(Y1174="ー", "", ROUNDDOWN(Z1174*VLOOKUP(N1174,'【参考】数式用'!$AR$2:$AW$50,MATCH(Y1174,'【参考】数式用'!$AT$4:$AW$4)+2,FALSE)*0.5, 0)), "")</f>
        <v/>
      </c>
      <c r="AB1174" s="659"/>
      <c r="AC1174" s="651" t="str">
        <f>IFERROR(IF(AG1174&lt;&gt;"",Z1174*VLOOKUP(N1174,'【参考】数式用'!$AG$2:$AL$50,MATCH(Y1174,'【参考】数式用'!$AI$4:$AL$4,0)+2,0), ""), "")</f>
        <v/>
      </c>
      <c r="AD1174" s="56"/>
      <c r="AE1174" s="660"/>
      <c r="AF1174" s="661"/>
      <c r="AG1174" s="618" t="str">
        <f>IFERROR(VLOOKUP(O1174, '【参考】数式用'!$AY$5:$AY$13, 1, FALSE), "")</f>
        <v/>
      </c>
      <c r="AH1174" s="619" t="str">
        <f>IFERROR(VLOOKUP(N1174, '【参考】数式用'!$BA$2:$BB$50, 2, FALSE), "")</f>
        <v/>
      </c>
      <c r="AI1174" s="620" t="str">
        <f t="shared" si="1"/>
        <v/>
      </c>
      <c r="AJ1174" s="621" t="str">
        <f t="shared" si="2"/>
        <v/>
      </c>
      <c r="AK1174" s="622"/>
      <c r="AL1174" s="622"/>
      <c r="AM1174" s="514"/>
      <c r="AN1174" s="514"/>
      <c r="AO1174" s="514"/>
      <c r="AP1174" s="514"/>
      <c r="AQ1174" s="514"/>
      <c r="AR1174" s="514"/>
      <c r="AS1174" s="514"/>
      <c r="AT1174" s="514"/>
      <c r="AU1174" s="2"/>
      <c r="AV1174" s="2"/>
      <c r="AW1174" s="2"/>
      <c r="AX1174" s="2"/>
      <c r="AY1174" s="2"/>
      <c r="AZ1174" s="2"/>
    </row>
    <row r="1175" ht="30.0" customHeight="1">
      <c r="A1175" s="645">
        <v>1162.0</v>
      </c>
      <c r="B1175" s="646" t="str">
        <f>IF('基本情報入力シート'!C1200="","",'基本情報入力シート'!C1200)</f>
        <v/>
      </c>
      <c r="C1175" s="40"/>
      <c r="D1175" s="40"/>
      <c r="E1175" s="40"/>
      <c r="F1175" s="40"/>
      <c r="G1175" s="40"/>
      <c r="H1175" s="40"/>
      <c r="I1175" s="56"/>
      <c r="J1175" s="647" t="str">
        <f>IF('基本情報入力シート'!M1200="","",'基本情報入力シート'!M1200)</f>
        <v/>
      </c>
      <c r="K1175" s="647" t="str">
        <f>IF('基本情報入力シート'!R1200="","",'基本情報入力シート'!R1200)</f>
        <v/>
      </c>
      <c r="L1175" s="647" t="str">
        <f>IF('基本情報入力シート'!W1200="","",'基本情報入力シート'!W1200)</f>
        <v/>
      </c>
      <c r="M1175" s="647" t="str">
        <f>IF('基本情報入力シート'!X1200="","",'基本情報入力シート'!X1200)</f>
        <v/>
      </c>
      <c r="N1175" s="648" t="str">
        <f>IF('基本情報入力シート'!Y1200="","",'基本情報入力シート'!Y1200)</f>
        <v/>
      </c>
      <c r="O1175" s="649"/>
      <c r="P1175" s="650"/>
      <c r="Q1175" s="651"/>
      <c r="R1175" s="56"/>
      <c r="S1175" s="652" t="str">
        <f>IFERROR(ROUNDDOWN(Q1175*VLOOKUP(N1175,'【参考】数式用'!$AR$2:$AW$50,MATCH(P1175,'【参考】数式用'!$AT$4:$AW$4)+2,FALSE)*0.5, 0), "")</f>
        <v/>
      </c>
      <c r="T1175" s="653"/>
      <c r="U1175" s="654" t="str">
        <f>IFERROR(IF(AG1175&lt;&gt;"",Q1175*VLOOKUP(N1175,'【参考】数式用'!$AG$2:$AL$50,MATCH(P1175,'【参考】数式用'!$AI$4:$AL$4,0)+2,0), ""), "")</f>
        <v/>
      </c>
      <c r="V1175" s="655"/>
      <c r="W1175" s="656"/>
      <c r="X1175" s="41"/>
      <c r="Y1175" s="657"/>
      <c r="Z1175" s="658"/>
      <c r="AA1175" s="654" t="str">
        <f>IFERROR(IF(Y1175="ー", "", ROUNDDOWN(Z1175*VLOOKUP(N1175,'【参考】数式用'!$AR$2:$AW$50,MATCH(Y1175,'【参考】数式用'!$AT$4:$AW$4)+2,FALSE)*0.5, 0)), "")</f>
        <v/>
      </c>
      <c r="AB1175" s="659"/>
      <c r="AC1175" s="651" t="str">
        <f>IFERROR(IF(AG1175&lt;&gt;"",Z1175*VLOOKUP(N1175,'【参考】数式用'!$AG$2:$AL$50,MATCH(Y1175,'【参考】数式用'!$AI$4:$AL$4,0)+2,0), ""), "")</f>
        <v/>
      </c>
      <c r="AD1175" s="56"/>
      <c r="AE1175" s="660"/>
      <c r="AF1175" s="661"/>
      <c r="AG1175" s="618" t="str">
        <f>IFERROR(VLOOKUP(O1175, '【参考】数式用'!$AY$5:$AY$13, 1, FALSE), "")</f>
        <v/>
      </c>
      <c r="AH1175" s="619" t="str">
        <f>IFERROR(VLOOKUP(N1175, '【参考】数式用'!$BA$2:$BB$50, 2, FALSE), "")</f>
        <v/>
      </c>
      <c r="AI1175" s="620" t="str">
        <f t="shared" si="1"/>
        <v/>
      </c>
      <c r="AJ1175" s="621" t="str">
        <f t="shared" si="2"/>
        <v/>
      </c>
      <c r="AK1175" s="622"/>
      <c r="AL1175" s="622"/>
      <c r="AM1175" s="514"/>
      <c r="AN1175" s="514"/>
      <c r="AO1175" s="514"/>
      <c r="AP1175" s="514"/>
      <c r="AQ1175" s="514"/>
      <c r="AR1175" s="514"/>
      <c r="AS1175" s="514"/>
      <c r="AT1175" s="514"/>
      <c r="AU1175" s="2"/>
      <c r="AV1175" s="2"/>
      <c r="AW1175" s="2"/>
      <c r="AX1175" s="2"/>
      <c r="AY1175" s="2"/>
      <c r="AZ1175" s="2"/>
    </row>
    <row r="1176" ht="30.0" customHeight="1">
      <c r="A1176" s="645">
        <v>1163.0</v>
      </c>
      <c r="B1176" s="646" t="str">
        <f>IF('基本情報入力シート'!C1201="","",'基本情報入力シート'!C1201)</f>
        <v/>
      </c>
      <c r="C1176" s="40"/>
      <c r="D1176" s="40"/>
      <c r="E1176" s="40"/>
      <c r="F1176" s="40"/>
      <c r="G1176" s="40"/>
      <c r="H1176" s="40"/>
      <c r="I1176" s="56"/>
      <c r="J1176" s="647" t="str">
        <f>IF('基本情報入力シート'!M1201="","",'基本情報入力シート'!M1201)</f>
        <v/>
      </c>
      <c r="K1176" s="647" t="str">
        <f>IF('基本情報入力シート'!R1201="","",'基本情報入力シート'!R1201)</f>
        <v/>
      </c>
      <c r="L1176" s="647" t="str">
        <f>IF('基本情報入力シート'!W1201="","",'基本情報入力シート'!W1201)</f>
        <v/>
      </c>
      <c r="M1176" s="647" t="str">
        <f>IF('基本情報入力シート'!X1201="","",'基本情報入力シート'!X1201)</f>
        <v/>
      </c>
      <c r="N1176" s="648" t="str">
        <f>IF('基本情報入力シート'!Y1201="","",'基本情報入力シート'!Y1201)</f>
        <v/>
      </c>
      <c r="O1176" s="649"/>
      <c r="P1176" s="650"/>
      <c r="Q1176" s="651"/>
      <c r="R1176" s="56"/>
      <c r="S1176" s="652" t="str">
        <f>IFERROR(ROUNDDOWN(Q1176*VLOOKUP(N1176,'【参考】数式用'!$AR$2:$AW$50,MATCH(P1176,'【参考】数式用'!$AT$4:$AW$4)+2,FALSE)*0.5, 0), "")</f>
        <v/>
      </c>
      <c r="T1176" s="653"/>
      <c r="U1176" s="654" t="str">
        <f>IFERROR(IF(AG1176&lt;&gt;"",Q1176*VLOOKUP(N1176,'【参考】数式用'!$AG$2:$AL$50,MATCH(P1176,'【参考】数式用'!$AI$4:$AL$4,0)+2,0), ""), "")</f>
        <v/>
      </c>
      <c r="V1176" s="655"/>
      <c r="W1176" s="656"/>
      <c r="X1176" s="41"/>
      <c r="Y1176" s="657"/>
      <c r="Z1176" s="658"/>
      <c r="AA1176" s="654" t="str">
        <f>IFERROR(IF(Y1176="ー", "", ROUNDDOWN(Z1176*VLOOKUP(N1176,'【参考】数式用'!$AR$2:$AW$50,MATCH(Y1176,'【参考】数式用'!$AT$4:$AW$4)+2,FALSE)*0.5, 0)), "")</f>
        <v/>
      </c>
      <c r="AB1176" s="659"/>
      <c r="AC1176" s="651" t="str">
        <f>IFERROR(IF(AG1176&lt;&gt;"",Z1176*VLOOKUP(N1176,'【参考】数式用'!$AG$2:$AL$50,MATCH(Y1176,'【参考】数式用'!$AI$4:$AL$4,0)+2,0), ""), "")</f>
        <v/>
      </c>
      <c r="AD1176" s="56"/>
      <c r="AE1176" s="660"/>
      <c r="AF1176" s="661"/>
      <c r="AG1176" s="618" t="str">
        <f>IFERROR(VLOOKUP(O1176, '【参考】数式用'!$AY$5:$AY$13, 1, FALSE), "")</f>
        <v/>
      </c>
      <c r="AH1176" s="619" t="str">
        <f>IFERROR(VLOOKUP(N1176, '【参考】数式用'!$BA$2:$BB$50, 2, FALSE), "")</f>
        <v/>
      </c>
      <c r="AI1176" s="620" t="str">
        <f t="shared" si="1"/>
        <v/>
      </c>
      <c r="AJ1176" s="621" t="str">
        <f t="shared" si="2"/>
        <v/>
      </c>
      <c r="AK1176" s="622"/>
      <c r="AL1176" s="622"/>
      <c r="AM1176" s="514"/>
      <c r="AN1176" s="514"/>
      <c r="AO1176" s="514"/>
      <c r="AP1176" s="514"/>
      <c r="AQ1176" s="514"/>
      <c r="AR1176" s="514"/>
      <c r="AS1176" s="514"/>
      <c r="AT1176" s="514"/>
      <c r="AU1176" s="2"/>
      <c r="AV1176" s="2"/>
      <c r="AW1176" s="2"/>
      <c r="AX1176" s="2"/>
      <c r="AY1176" s="2"/>
      <c r="AZ1176" s="2"/>
    </row>
    <row r="1177" ht="30.0" customHeight="1">
      <c r="A1177" s="645">
        <v>1164.0</v>
      </c>
      <c r="B1177" s="646" t="str">
        <f>IF('基本情報入力シート'!C1202="","",'基本情報入力シート'!C1202)</f>
        <v/>
      </c>
      <c r="C1177" s="40"/>
      <c r="D1177" s="40"/>
      <c r="E1177" s="40"/>
      <c r="F1177" s="40"/>
      <c r="G1177" s="40"/>
      <c r="H1177" s="40"/>
      <c r="I1177" s="56"/>
      <c r="J1177" s="647" t="str">
        <f>IF('基本情報入力シート'!M1202="","",'基本情報入力シート'!M1202)</f>
        <v/>
      </c>
      <c r="K1177" s="647" t="str">
        <f>IF('基本情報入力シート'!R1202="","",'基本情報入力シート'!R1202)</f>
        <v/>
      </c>
      <c r="L1177" s="647" t="str">
        <f>IF('基本情報入力シート'!W1202="","",'基本情報入力シート'!W1202)</f>
        <v/>
      </c>
      <c r="M1177" s="647" t="str">
        <f>IF('基本情報入力シート'!X1202="","",'基本情報入力シート'!X1202)</f>
        <v/>
      </c>
      <c r="N1177" s="648" t="str">
        <f>IF('基本情報入力シート'!Y1202="","",'基本情報入力シート'!Y1202)</f>
        <v/>
      </c>
      <c r="O1177" s="649"/>
      <c r="P1177" s="650"/>
      <c r="Q1177" s="651"/>
      <c r="R1177" s="56"/>
      <c r="S1177" s="652" t="str">
        <f>IFERROR(ROUNDDOWN(Q1177*VLOOKUP(N1177,'【参考】数式用'!$AR$2:$AW$50,MATCH(P1177,'【参考】数式用'!$AT$4:$AW$4)+2,FALSE)*0.5, 0), "")</f>
        <v/>
      </c>
      <c r="T1177" s="653"/>
      <c r="U1177" s="654" t="str">
        <f>IFERROR(IF(AG1177&lt;&gt;"",Q1177*VLOOKUP(N1177,'【参考】数式用'!$AG$2:$AL$50,MATCH(P1177,'【参考】数式用'!$AI$4:$AL$4,0)+2,0), ""), "")</f>
        <v/>
      </c>
      <c r="V1177" s="655"/>
      <c r="W1177" s="656"/>
      <c r="X1177" s="41"/>
      <c r="Y1177" s="657"/>
      <c r="Z1177" s="658"/>
      <c r="AA1177" s="654" t="str">
        <f>IFERROR(IF(Y1177="ー", "", ROUNDDOWN(Z1177*VLOOKUP(N1177,'【参考】数式用'!$AR$2:$AW$50,MATCH(Y1177,'【参考】数式用'!$AT$4:$AW$4)+2,FALSE)*0.5, 0)), "")</f>
        <v/>
      </c>
      <c r="AB1177" s="659"/>
      <c r="AC1177" s="651" t="str">
        <f>IFERROR(IF(AG1177&lt;&gt;"",Z1177*VLOOKUP(N1177,'【参考】数式用'!$AG$2:$AL$50,MATCH(Y1177,'【参考】数式用'!$AI$4:$AL$4,0)+2,0), ""), "")</f>
        <v/>
      </c>
      <c r="AD1177" s="56"/>
      <c r="AE1177" s="660"/>
      <c r="AF1177" s="661"/>
      <c r="AG1177" s="618" t="str">
        <f>IFERROR(VLOOKUP(O1177, '【参考】数式用'!$AY$5:$AY$13, 1, FALSE), "")</f>
        <v/>
      </c>
      <c r="AH1177" s="619" t="str">
        <f>IFERROR(VLOOKUP(N1177, '【参考】数式用'!$BA$2:$BB$50, 2, FALSE), "")</f>
        <v/>
      </c>
      <c r="AI1177" s="620" t="str">
        <f t="shared" si="1"/>
        <v/>
      </c>
      <c r="AJ1177" s="621" t="str">
        <f t="shared" si="2"/>
        <v/>
      </c>
      <c r="AK1177" s="622"/>
      <c r="AL1177" s="622"/>
      <c r="AM1177" s="514"/>
      <c r="AN1177" s="514"/>
      <c r="AO1177" s="514"/>
      <c r="AP1177" s="514"/>
      <c r="AQ1177" s="514"/>
      <c r="AR1177" s="514"/>
      <c r="AS1177" s="514"/>
      <c r="AT1177" s="514"/>
      <c r="AU1177" s="2"/>
      <c r="AV1177" s="2"/>
      <c r="AW1177" s="2"/>
      <c r="AX1177" s="2"/>
      <c r="AY1177" s="2"/>
      <c r="AZ1177" s="2"/>
    </row>
    <row r="1178" ht="30.0" customHeight="1">
      <c r="A1178" s="645">
        <v>1165.0</v>
      </c>
      <c r="B1178" s="646" t="str">
        <f>IF('基本情報入力シート'!C1203="","",'基本情報入力シート'!C1203)</f>
        <v/>
      </c>
      <c r="C1178" s="40"/>
      <c r="D1178" s="40"/>
      <c r="E1178" s="40"/>
      <c r="F1178" s="40"/>
      <c r="G1178" s="40"/>
      <c r="H1178" s="40"/>
      <c r="I1178" s="56"/>
      <c r="J1178" s="647" t="str">
        <f>IF('基本情報入力シート'!M1203="","",'基本情報入力シート'!M1203)</f>
        <v/>
      </c>
      <c r="K1178" s="647" t="str">
        <f>IF('基本情報入力シート'!R1203="","",'基本情報入力シート'!R1203)</f>
        <v/>
      </c>
      <c r="L1178" s="647" t="str">
        <f>IF('基本情報入力シート'!W1203="","",'基本情報入力シート'!W1203)</f>
        <v/>
      </c>
      <c r="M1178" s="647" t="str">
        <f>IF('基本情報入力シート'!X1203="","",'基本情報入力シート'!X1203)</f>
        <v/>
      </c>
      <c r="N1178" s="648" t="str">
        <f>IF('基本情報入力シート'!Y1203="","",'基本情報入力シート'!Y1203)</f>
        <v/>
      </c>
      <c r="O1178" s="649"/>
      <c r="P1178" s="650"/>
      <c r="Q1178" s="651"/>
      <c r="R1178" s="56"/>
      <c r="S1178" s="652" t="str">
        <f>IFERROR(ROUNDDOWN(Q1178*VLOOKUP(N1178,'【参考】数式用'!$AR$2:$AW$50,MATCH(P1178,'【参考】数式用'!$AT$4:$AW$4)+2,FALSE)*0.5, 0), "")</f>
        <v/>
      </c>
      <c r="T1178" s="653"/>
      <c r="U1178" s="654" t="str">
        <f>IFERROR(IF(AG1178&lt;&gt;"",Q1178*VLOOKUP(N1178,'【参考】数式用'!$AG$2:$AL$50,MATCH(P1178,'【参考】数式用'!$AI$4:$AL$4,0)+2,0), ""), "")</f>
        <v/>
      </c>
      <c r="V1178" s="655"/>
      <c r="W1178" s="656"/>
      <c r="X1178" s="41"/>
      <c r="Y1178" s="657"/>
      <c r="Z1178" s="658"/>
      <c r="AA1178" s="654" t="str">
        <f>IFERROR(IF(Y1178="ー", "", ROUNDDOWN(Z1178*VLOOKUP(N1178,'【参考】数式用'!$AR$2:$AW$50,MATCH(Y1178,'【参考】数式用'!$AT$4:$AW$4)+2,FALSE)*0.5, 0)), "")</f>
        <v/>
      </c>
      <c r="AB1178" s="659"/>
      <c r="AC1178" s="651" t="str">
        <f>IFERROR(IF(AG1178&lt;&gt;"",Z1178*VLOOKUP(N1178,'【参考】数式用'!$AG$2:$AL$50,MATCH(Y1178,'【参考】数式用'!$AI$4:$AL$4,0)+2,0), ""), "")</f>
        <v/>
      </c>
      <c r="AD1178" s="56"/>
      <c r="AE1178" s="660"/>
      <c r="AF1178" s="661"/>
      <c r="AG1178" s="618" t="str">
        <f>IFERROR(VLOOKUP(O1178, '【参考】数式用'!$AY$5:$AY$13, 1, FALSE), "")</f>
        <v/>
      </c>
      <c r="AH1178" s="619" t="str">
        <f>IFERROR(VLOOKUP(N1178, '【参考】数式用'!$BA$2:$BB$50, 2, FALSE), "")</f>
        <v/>
      </c>
      <c r="AI1178" s="620" t="str">
        <f t="shared" si="1"/>
        <v/>
      </c>
      <c r="AJ1178" s="621" t="str">
        <f t="shared" si="2"/>
        <v/>
      </c>
      <c r="AK1178" s="622"/>
      <c r="AL1178" s="622"/>
      <c r="AM1178" s="514"/>
      <c r="AN1178" s="514"/>
      <c r="AO1178" s="514"/>
      <c r="AP1178" s="514"/>
      <c r="AQ1178" s="514"/>
      <c r="AR1178" s="514"/>
      <c r="AS1178" s="514"/>
      <c r="AT1178" s="514"/>
      <c r="AU1178" s="2"/>
      <c r="AV1178" s="2"/>
      <c r="AW1178" s="2"/>
      <c r="AX1178" s="2"/>
      <c r="AY1178" s="2"/>
      <c r="AZ1178" s="2"/>
    </row>
    <row r="1179" ht="30.0" customHeight="1">
      <c r="A1179" s="645">
        <v>1166.0</v>
      </c>
      <c r="B1179" s="646" t="str">
        <f>IF('基本情報入力シート'!C1204="","",'基本情報入力シート'!C1204)</f>
        <v/>
      </c>
      <c r="C1179" s="40"/>
      <c r="D1179" s="40"/>
      <c r="E1179" s="40"/>
      <c r="F1179" s="40"/>
      <c r="G1179" s="40"/>
      <c r="H1179" s="40"/>
      <c r="I1179" s="56"/>
      <c r="J1179" s="647" t="str">
        <f>IF('基本情報入力シート'!M1204="","",'基本情報入力シート'!M1204)</f>
        <v/>
      </c>
      <c r="K1179" s="647" t="str">
        <f>IF('基本情報入力シート'!R1204="","",'基本情報入力シート'!R1204)</f>
        <v/>
      </c>
      <c r="L1179" s="647" t="str">
        <f>IF('基本情報入力シート'!W1204="","",'基本情報入力シート'!W1204)</f>
        <v/>
      </c>
      <c r="M1179" s="647" t="str">
        <f>IF('基本情報入力シート'!X1204="","",'基本情報入力シート'!X1204)</f>
        <v/>
      </c>
      <c r="N1179" s="648" t="str">
        <f>IF('基本情報入力シート'!Y1204="","",'基本情報入力シート'!Y1204)</f>
        <v/>
      </c>
      <c r="O1179" s="649"/>
      <c r="P1179" s="650"/>
      <c r="Q1179" s="651"/>
      <c r="R1179" s="56"/>
      <c r="S1179" s="652" t="str">
        <f>IFERROR(ROUNDDOWN(Q1179*VLOOKUP(N1179,'【参考】数式用'!$AR$2:$AW$50,MATCH(P1179,'【参考】数式用'!$AT$4:$AW$4)+2,FALSE)*0.5, 0), "")</f>
        <v/>
      </c>
      <c r="T1179" s="653"/>
      <c r="U1179" s="654" t="str">
        <f>IFERROR(IF(AG1179&lt;&gt;"",Q1179*VLOOKUP(N1179,'【参考】数式用'!$AG$2:$AL$50,MATCH(P1179,'【参考】数式用'!$AI$4:$AL$4,0)+2,0), ""), "")</f>
        <v/>
      </c>
      <c r="V1179" s="655"/>
      <c r="W1179" s="656"/>
      <c r="X1179" s="41"/>
      <c r="Y1179" s="657"/>
      <c r="Z1179" s="658"/>
      <c r="AA1179" s="654" t="str">
        <f>IFERROR(IF(Y1179="ー", "", ROUNDDOWN(Z1179*VLOOKUP(N1179,'【参考】数式用'!$AR$2:$AW$50,MATCH(Y1179,'【参考】数式用'!$AT$4:$AW$4)+2,FALSE)*0.5, 0)), "")</f>
        <v/>
      </c>
      <c r="AB1179" s="659"/>
      <c r="AC1179" s="651" t="str">
        <f>IFERROR(IF(AG1179&lt;&gt;"",Z1179*VLOOKUP(N1179,'【参考】数式用'!$AG$2:$AL$50,MATCH(Y1179,'【参考】数式用'!$AI$4:$AL$4,0)+2,0), ""), "")</f>
        <v/>
      </c>
      <c r="AD1179" s="56"/>
      <c r="AE1179" s="660"/>
      <c r="AF1179" s="661"/>
      <c r="AG1179" s="618" t="str">
        <f>IFERROR(VLOOKUP(O1179, '【参考】数式用'!$AY$5:$AY$13, 1, FALSE), "")</f>
        <v/>
      </c>
      <c r="AH1179" s="619" t="str">
        <f>IFERROR(VLOOKUP(N1179, '【参考】数式用'!$BA$2:$BB$50, 2, FALSE), "")</f>
        <v/>
      </c>
      <c r="AI1179" s="620" t="str">
        <f t="shared" si="1"/>
        <v/>
      </c>
      <c r="AJ1179" s="621" t="str">
        <f t="shared" si="2"/>
        <v/>
      </c>
      <c r="AK1179" s="622"/>
      <c r="AL1179" s="622"/>
      <c r="AM1179" s="514"/>
      <c r="AN1179" s="514"/>
      <c r="AO1179" s="514"/>
      <c r="AP1179" s="514"/>
      <c r="AQ1179" s="514"/>
      <c r="AR1179" s="514"/>
      <c r="AS1179" s="514"/>
      <c r="AT1179" s="514"/>
      <c r="AU1179" s="2"/>
      <c r="AV1179" s="2"/>
      <c r="AW1179" s="2"/>
      <c r="AX1179" s="2"/>
      <c r="AY1179" s="2"/>
      <c r="AZ1179" s="2"/>
    </row>
    <row r="1180" ht="30.0" customHeight="1">
      <c r="A1180" s="645">
        <v>1167.0</v>
      </c>
      <c r="B1180" s="646" t="str">
        <f>IF('基本情報入力シート'!C1205="","",'基本情報入力シート'!C1205)</f>
        <v/>
      </c>
      <c r="C1180" s="40"/>
      <c r="D1180" s="40"/>
      <c r="E1180" s="40"/>
      <c r="F1180" s="40"/>
      <c r="G1180" s="40"/>
      <c r="H1180" s="40"/>
      <c r="I1180" s="56"/>
      <c r="J1180" s="647" t="str">
        <f>IF('基本情報入力シート'!M1205="","",'基本情報入力シート'!M1205)</f>
        <v/>
      </c>
      <c r="K1180" s="647" t="str">
        <f>IF('基本情報入力シート'!R1205="","",'基本情報入力シート'!R1205)</f>
        <v/>
      </c>
      <c r="L1180" s="647" t="str">
        <f>IF('基本情報入力シート'!W1205="","",'基本情報入力シート'!W1205)</f>
        <v/>
      </c>
      <c r="M1180" s="647" t="str">
        <f>IF('基本情報入力シート'!X1205="","",'基本情報入力シート'!X1205)</f>
        <v/>
      </c>
      <c r="N1180" s="648" t="str">
        <f>IF('基本情報入力シート'!Y1205="","",'基本情報入力シート'!Y1205)</f>
        <v/>
      </c>
      <c r="O1180" s="649"/>
      <c r="P1180" s="650"/>
      <c r="Q1180" s="651"/>
      <c r="R1180" s="56"/>
      <c r="S1180" s="652" t="str">
        <f>IFERROR(ROUNDDOWN(Q1180*VLOOKUP(N1180,'【参考】数式用'!$AR$2:$AW$50,MATCH(P1180,'【参考】数式用'!$AT$4:$AW$4)+2,FALSE)*0.5, 0), "")</f>
        <v/>
      </c>
      <c r="T1180" s="653"/>
      <c r="U1180" s="654" t="str">
        <f>IFERROR(IF(AG1180&lt;&gt;"",Q1180*VLOOKUP(N1180,'【参考】数式用'!$AG$2:$AL$50,MATCH(P1180,'【参考】数式用'!$AI$4:$AL$4,0)+2,0), ""), "")</f>
        <v/>
      </c>
      <c r="V1180" s="655"/>
      <c r="W1180" s="656"/>
      <c r="X1180" s="41"/>
      <c r="Y1180" s="657"/>
      <c r="Z1180" s="658"/>
      <c r="AA1180" s="654" t="str">
        <f>IFERROR(IF(Y1180="ー", "", ROUNDDOWN(Z1180*VLOOKUP(N1180,'【参考】数式用'!$AR$2:$AW$50,MATCH(Y1180,'【参考】数式用'!$AT$4:$AW$4)+2,FALSE)*0.5, 0)), "")</f>
        <v/>
      </c>
      <c r="AB1180" s="659"/>
      <c r="AC1180" s="651" t="str">
        <f>IFERROR(IF(AG1180&lt;&gt;"",Z1180*VLOOKUP(N1180,'【参考】数式用'!$AG$2:$AL$50,MATCH(Y1180,'【参考】数式用'!$AI$4:$AL$4,0)+2,0), ""), "")</f>
        <v/>
      </c>
      <c r="AD1180" s="56"/>
      <c r="AE1180" s="660"/>
      <c r="AF1180" s="661"/>
      <c r="AG1180" s="618" t="str">
        <f>IFERROR(VLOOKUP(O1180, '【参考】数式用'!$AY$5:$AY$13, 1, FALSE), "")</f>
        <v/>
      </c>
      <c r="AH1180" s="619" t="str">
        <f>IFERROR(VLOOKUP(N1180, '【参考】数式用'!$BA$2:$BB$50, 2, FALSE), "")</f>
        <v/>
      </c>
      <c r="AI1180" s="620" t="str">
        <f t="shared" si="1"/>
        <v/>
      </c>
      <c r="AJ1180" s="621" t="str">
        <f t="shared" si="2"/>
        <v/>
      </c>
      <c r="AK1180" s="622"/>
      <c r="AL1180" s="622"/>
      <c r="AM1180" s="514"/>
      <c r="AN1180" s="514"/>
      <c r="AO1180" s="514"/>
      <c r="AP1180" s="514"/>
      <c r="AQ1180" s="514"/>
      <c r="AR1180" s="514"/>
      <c r="AS1180" s="514"/>
      <c r="AT1180" s="514"/>
      <c r="AU1180" s="2"/>
      <c r="AV1180" s="2"/>
      <c r="AW1180" s="2"/>
      <c r="AX1180" s="2"/>
      <c r="AY1180" s="2"/>
      <c r="AZ1180" s="2"/>
    </row>
    <row r="1181" ht="30.0" customHeight="1">
      <c r="A1181" s="645">
        <v>1168.0</v>
      </c>
      <c r="B1181" s="646" t="str">
        <f>IF('基本情報入力シート'!C1206="","",'基本情報入力シート'!C1206)</f>
        <v/>
      </c>
      <c r="C1181" s="40"/>
      <c r="D1181" s="40"/>
      <c r="E1181" s="40"/>
      <c r="F1181" s="40"/>
      <c r="G1181" s="40"/>
      <c r="H1181" s="40"/>
      <c r="I1181" s="56"/>
      <c r="J1181" s="647" t="str">
        <f>IF('基本情報入力シート'!M1206="","",'基本情報入力シート'!M1206)</f>
        <v/>
      </c>
      <c r="K1181" s="647" t="str">
        <f>IF('基本情報入力シート'!R1206="","",'基本情報入力シート'!R1206)</f>
        <v/>
      </c>
      <c r="L1181" s="647" t="str">
        <f>IF('基本情報入力シート'!W1206="","",'基本情報入力シート'!W1206)</f>
        <v/>
      </c>
      <c r="M1181" s="647" t="str">
        <f>IF('基本情報入力シート'!X1206="","",'基本情報入力シート'!X1206)</f>
        <v/>
      </c>
      <c r="N1181" s="648" t="str">
        <f>IF('基本情報入力シート'!Y1206="","",'基本情報入力シート'!Y1206)</f>
        <v/>
      </c>
      <c r="O1181" s="649"/>
      <c r="P1181" s="650"/>
      <c r="Q1181" s="651"/>
      <c r="R1181" s="56"/>
      <c r="S1181" s="652" t="str">
        <f>IFERROR(ROUNDDOWN(Q1181*VLOOKUP(N1181,'【参考】数式用'!$AR$2:$AW$50,MATCH(P1181,'【参考】数式用'!$AT$4:$AW$4)+2,FALSE)*0.5, 0), "")</f>
        <v/>
      </c>
      <c r="T1181" s="653"/>
      <c r="U1181" s="654" t="str">
        <f>IFERROR(IF(AG1181&lt;&gt;"",Q1181*VLOOKUP(N1181,'【参考】数式用'!$AG$2:$AL$50,MATCH(P1181,'【参考】数式用'!$AI$4:$AL$4,0)+2,0), ""), "")</f>
        <v/>
      </c>
      <c r="V1181" s="655"/>
      <c r="W1181" s="656"/>
      <c r="X1181" s="41"/>
      <c r="Y1181" s="657"/>
      <c r="Z1181" s="658"/>
      <c r="AA1181" s="654" t="str">
        <f>IFERROR(IF(Y1181="ー", "", ROUNDDOWN(Z1181*VLOOKUP(N1181,'【参考】数式用'!$AR$2:$AW$50,MATCH(Y1181,'【参考】数式用'!$AT$4:$AW$4)+2,FALSE)*0.5, 0)), "")</f>
        <v/>
      </c>
      <c r="AB1181" s="659"/>
      <c r="AC1181" s="651" t="str">
        <f>IFERROR(IF(AG1181&lt;&gt;"",Z1181*VLOOKUP(N1181,'【参考】数式用'!$AG$2:$AL$50,MATCH(Y1181,'【参考】数式用'!$AI$4:$AL$4,0)+2,0), ""), "")</f>
        <v/>
      </c>
      <c r="AD1181" s="56"/>
      <c r="AE1181" s="660"/>
      <c r="AF1181" s="661"/>
      <c r="AG1181" s="618" t="str">
        <f>IFERROR(VLOOKUP(O1181, '【参考】数式用'!$AY$5:$AY$13, 1, FALSE), "")</f>
        <v/>
      </c>
      <c r="AH1181" s="619" t="str">
        <f>IFERROR(VLOOKUP(N1181, '【参考】数式用'!$BA$2:$BB$50, 2, FALSE), "")</f>
        <v/>
      </c>
      <c r="AI1181" s="620" t="str">
        <f t="shared" si="1"/>
        <v/>
      </c>
      <c r="AJ1181" s="621" t="str">
        <f t="shared" si="2"/>
        <v/>
      </c>
      <c r="AK1181" s="622"/>
      <c r="AL1181" s="622"/>
      <c r="AM1181" s="514"/>
      <c r="AN1181" s="514"/>
      <c r="AO1181" s="514"/>
      <c r="AP1181" s="514"/>
      <c r="AQ1181" s="514"/>
      <c r="AR1181" s="514"/>
      <c r="AS1181" s="514"/>
      <c r="AT1181" s="514"/>
      <c r="AU1181" s="2"/>
      <c r="AV1181" s="2"/>
      <c r="AW1181" s="2"/>
      <c r="AX1181" s="2"/>
      <c r="AY1181" s="2"/>
      <c r="AZ1181" s="2"/>
    </row>
    <row r="1182" ht="30.0" customHeight="1">
      <c r="A1182" s="645">
        <v>1169.0</v>
      </c>
      <c r="B1182" s="646" t="str">
        <f>IF('基本情報入力シート'!C1207="","",'基本情報入力シート'!C1207)</f>
        <v/>
      </c>
      <c r="C1182" s="40"/>
      <c r="D1182" s="40"/>
      <c r="E1182" s="40"/>
      <c r="F1182" s="40"/>
      <c r="G1182" s="40"/>
      <c r="H1182" s="40"/>
      <c r="I1182" s="56"/>
      <c r="J1182" s="647" t="str">
        <f>IF('基本情報入力シート'!M1207="","",'基本情報入力シート'!M1207)</f>
        <v/>
      </c>
      <c r="K1182" s="647" t="str">
        <f>IF('基本情報入力シート'!R1207="","",'基本情報入力シート'!R1207)</f>
        <v/>
      </c>
      <c r="L1182" s="647" t="str">
        <f>IF('基本情報入力シート'!W1207="","",'基本情報入力シート'!W1207)</f>
        <v/>
      </c>
      <c r="M1182" s="647" t="str">
        <f>IF('基本情報入力シート'!X1207="","",'基本情報入力シート'!X1207)</f>
        <v/>
      </c>
      <c r="N1182" s="648" t="str">
        <f>IF('基本情報入力シート'!Y1207="","",'基本情報入力シート'!Y1207)</f>
        <v/>
      </c>
      <c r="O1182" s="649"/>
      <c r="P1182" s="650"/>
      <c r="Q1182" s="651"/>
      <c r="R1182" s="56"/>
      <c r="S1182" s="652" t="str">
        <f>IFERROR(ROUNDDOWN(Q1182*VLOOKUP(N1182,'【参考】数式用'!$AR$2:$AW$50,MATCH(P1182,'【参考】数式用'!$AT$4:$AW$4)+2,FALSE)*0.5, 0), "")</f>
        <v/>
      </c>
      <c r="T1182" s="653"/>
      <c r="U1182" s="654" t="str">
        <f>IFERROR(IF(AG1182&lt;&gt;"",Q1182*VLOOKUP(N1182,'【参考】数式用'!$AG$2:$AL$50,MATCH(P1182,'【参考】数式用'!$AI$4:$AL$4,0)+2,0), ""), "")</f>
        <v/>
      </c>
      <c r="V1182" s="655"/>
      <c r="W1182" s="656"/>
      <c r="X1182" s="41"/>
      <c r="Y1182" s="657"/>
      <c r="Z1182" s="658"/>
      <c r="AA1182" s="654" t="str">
        <f>IFERROR(IF(Y1182="ー", "", ROUNDDOWN(Z1182*VLOOKUP(N1182,'【参考】数式用'!$AR$2:$AW$50,MATCH(Y1182,'【参考】数式用'!$AT$4:$AW$4)+2,FALSE)*0.5, 0)), "")</f>
        <v/>
      </c>
      <c r="AB1182" s="659"/>
      <c r="AC1182" s="651" t="str">
        <f>IFERROR(IF(AG1182&lt;&gt;"",Z1182*VLOOKUP(N1182,'【参考】数式用'!$AG$2:$AL$50,MATCH(Y1182,'【参考】数式用'!$AI$4:$AL$4,0)+2,0), ""), "")</f>
        <v/>
      </c>
      <c r="AD1182" s="56"/>
      <c r="AE1182" s="660"/>
      <c r="AF1182" s="661"/>
      <c r="AG1182" s="618" t="str">
        <f>IFERROR(VLOOKUP(O1182, '【参考】数式用'!$AY$5:$AY$13, 1, FALSE), "")</f>
        <v/>
      </c>
      <c r="AH1182" s="619" t="str">
        <f>IFERROR(VLOOKUP(N1182, '【参考】数式用'!$BA$2:$BB$50, 2, FALSE), "")</f>
        <v/>
      </c>
      <c r="AI1182" s="620" t="str">
        <f t="shared" si="1"/>
        <v/>
      </c>
      <c r="AJ1182" s="621" t="str">
        <f t="shared" si="2"/>
        <v/>
      </c>
      <c r="AK1182" s="622"/>
      <c r="AL1182" s="622"/>
      <c r="AM1182" s="514"/>
      <c r="AN1182" s="514"/>
      <c r="AO1182" s="514"/>
      <c r="AP1182" s="514"/>
      <c r="AQ1182" s="514"/>
      <c r="AR1182" s="514"/>
      <c r="AS1182" s="514"/>
      <c r="AT1182" s="514"/>
      <c r="AU1182" s="2"/>
      <c r="AV1182" s="2"/>
      <c r="AW1182" s="2"/>
      <c r="AX1182" s="2"/>
      <c r="AY1182" s="2"/>
      <c r="AZ1182" s="2"/>
    </row>
    <row r="1183" ht="30.0" customHeight="1">
      <c r="A1183" s="645">
        <v>1170.0</v>
      </c>
      <c r="B1183" s="646" t="str">
        <f>IF('基本情報入力シート'!C1208="","",'基本情報入力シート'!C1208)</f>
        <v/>
      </c>
      <c r="C1183" s="40"/>
      <c r="D1183" s="40"/>
      <c r="E1183" s="40"/>
      <c r="F1183" s="40"/>
      <c r="G1183" s="40"/>
      <c r="H1183" s="40"/>
      <c r="I1183" s="56"/>
      <c r="J1183" s="647" t="str">
        <f>IF('基本情報入力シート'!M1208="","",'基本情報入力シート'!M1208)</f>
        <v/>
      </c>
      <c r="K1183" s="647" t="str">
        <f>IF('基本情報入力シート'!R1208="","",'基本情報入力シート'!R1208)</f>
        <v/>
      </c>
      <c r="L1183" s="647" t="str">
        <f>IF('基本情報入力シート'!W1208="","",'基本情報入力シート'!W1208)</f>
        <v/>
      </c>
      <c r="M1183" s="647" t="str">
        <f>IF('基本情報入力シート'!X1208="","",'基本情報入力シート'!X1208)</f>
        <v/>
      </c>
      <c r="N1183" s="648" t="str">
        <f>IF('基本情報入力シート'!Y1208="","",'基本情報入力シート'!Y1208)</f>
        <v/>
      </c>
      <c r="O1183" s="649"/>
      <c r="P1183" s="650"/>
      <c r="Q1183" s="651"/>
      <c r="R1183" s="56"/>
      <c r="S1183" s="652" t="str">
        <f>IFERROR(ROUNDDOWN(Q1183*VLOOKUP(N1183,'【参考】数式用'!$AR$2:$AW$50,MATCH(P1183,'【参考】数式用'!$AT$4:$AW$4)+2,FALSE)*0.5, 0), "")</f>
        <v/>
      </c>
      <c r="T1183" s="653"/>
      <c r="U1183" s="654" t="str">
        <f>IFERROR(IF(AG1183&lt;&gt;"",Q1183*VLOOKUP(N1183,'【参考】数式用'!$AG$2:$AL$50,MATCH(P1183,'【参考】数式用'!$AI$4:$AL$4,0)+2,0), ""), "")</f>
        <v/>
      </c>
      <c r="V1183" s="655"/>
      <c r="W1183" s="656"/>
      <c r="X1183" s="41"/>
      <c r="Y1183" s="657"/>
      <c r="Z1183" s="658"/>
      <c r="AA1183" s="654" t="str">
        <f>IFERROR(IF(Y1183="ー", "", ROUNDDOWN(Z1183*VLOOKUP(N1183,'【参考】数式用'!$AR$2:$AW$50,MATCH(Y1183,'【参考】数式用'!$AT$4:$AW$4)+2,FALSE)*0.5, 0)), "")</f>
        <v/>
      </c>
      <c r="AB1183" s="659"/>
      <c r="AC1183" s="651" t="str">
        <f>IFERROR(IF(AG1183&lt;&gt;"",Z1183*VLOOKUP(N1183,'【参考】数式用'!$AG$2:$AL$50,MATCH(Y1183,'【参考】数式用'!$AI$4:$AL$4,0)+2,0), ""), "")</f>
        <v/>
      </c>
      <c r="AD1183" s="56"/>
      <c r="AE1183" s="660"/>
      <c r="AF1183" s="661"/>
      <c r="AG1183" s="618" t="str">
        <f>IFERROR(VLOOKUP(O1183, '【参考】数式用'!$AY$5:$AY$13, 1, FALSE), "")</f>
        <v/>
      </c>
      <c r="AH1183" s="619" t="str">
        <f>IFERROR(VLOOKUP(N1183, '【参考】数式用'!$BA$2:$BB$50, 2, FALSE), "")</f>
        <v/>
      </c>
      <c r="AI1183" s="620" t="str">
        <f t="shared" si="1"/>
        <v/>
      </c>
      <c r="AJ1183" s="621" t="str">
        <f t="shared" si="2"/>
        <v/>
      </c>
      <c r="AK1183" s="622"/>
      <c r="AL1183" s="622"/>
      <c r="AM1183" s="514"/>
      <c r="AN1183" s="514"/>
      <c r="AO1183" s="514"/>
      <c r="AP1183" s="514"/>
      <c r="AQ1183" s="514"/>
      <c r="AR1183" s="514"/>
      <c r="AS1183" s="514"/>
      <c r="AT1183" s="514"/>
      <c r="AU1183" s="2"/>
      <c r="AV1183" s="2"/>
      <c r="AW1183" s="2"/>
      <c r="AX1183" s="2"/>
      <c r="AY1183" s="2"/>
      <c r="AZ1183" s="2"/>
    </row>
    <row r="1184" ht="30.0" customHeight="1">
      <c r="A1184" s="645">
        <v>1171.0</v>
      </c>
      <c r="B1184" s="646" t="str">
        <f>IF('基本情報入力シート'!C1209="","",'基本情報入力シート'!C1209)</f>
        <v/>
      </c>
      <c r="C1184" s="40"/>
      <c r="D1184" s="40"/>
      <c r="E1184" s="40"/>
      <c r="F1184" s="40"/>
      <c r="G1184" s="40"/>
      <c r="H1184" s="40"/>
      <c r="I1184" s="56"/>
      <c r="J1184" s="647" t="str">
        <f>IF('基本情報入力シート'!M1209="","",'基本情報入力シート'!M1209)</f>
        <v/>
      </c>
      <c r="K1184" s="647" t="str">
        <f>IF('基本情報入力シート'!R1209="","",'基本情報入力シート'!R1209)</f>
        <v/>
      </c>
      <c r="L1184" s="647" t="str">
        <f>IF('基本情報入力シート'!W1209="","",'基本情報入力シート'!W1209)</f>
        <v/>
      </c>
      <c r="M1184" s="647" t="str">
        <f>IF('基本情報入力シート'!X1209="","",'基本情報入力シート'!X1209)</f>
        <v/>
      </c>
      <c r="N1184" s="648" t="str">
        <f>IF('基本情報入力シート'!Y1209="","",'基本情報入力シート'!Y1209)</f>
        <v/>
      </c>
      <c r="O1184" s="649"/>
      <c r="P1184" s="650"/>
      <c r="Q1184" s="651"/>
      <c r="R1184" s="56"/>
      <c r="S1184" s="652" t="str">
        <f>IFERROR(ROUNDDOWN(Q1184*VLOOKUP(N1184,'【参考】数式用'!$AR$2:$AW$50,MATCH(P1184,'【参考】数式用'!$AT$4:$AW$4)+2,FALSE)*0.5, 0), "")</f>
        <v/>
      </c>
      <c r="T1184" s="653"/>
      <c r="U1184" s="654" t="str">
        <f>IFERROR(IF(AG1184&lt;&gt;"",Q1184*VLOOKUP(N1184,'【参考】数式用'!$AG$2:$AL$50,MATCH(P1184,'【参考】数式用'!$AI$4:$AL$4,0)+2,0), ""), "")</f>
        <v/>
      </c>
      <c r="V1184" s="655"/>
      <c r="W1184" s="656"/>
      <c r="X1184" s="41"/>
      <c r="Y1184" s="657"/>
      <c r="Z1184" s="658"/>
      <c r="AA1184" s="654" t="str">
        <f>IFERROR(IF(Y1184="ー", "", ROUNDDOWN(Z1184*VLOOKUP(N1184,'【参考】数式用'!$AR$2:$AW$50,MATCH(Y1184,'【参考】数式用'!$AT$4:$AW$4)+2,FALSE)*0.5, 0)), "")</f>
        <v/>
      </c>
      <c r="AB1184" s="659"/>
      <c r="AC1184" s="651" t="str">
        <f>IFERROR(IF(AG1184&lt;&gt;"",Z1184*VLOOKUP(N1184,'【参考】数式用'!$AG$2:$AL$50,MATCH(Y1184,'【参考】数式用'!$AI$4:$AL$4,0)+2,0), ""), "")</f>
        <v/>
      </c>
      <c r="AD1184" s="56"/>
      <c r="AE1184" s="660"/>
      <c r="AF1184" s="661"/>
      <c r="AG1184" s="618" t="str">
        <f>IFERROR(VLOOKUP(O1184, '【参考】数式用'!$AY$5:$AY$13, 1, FALSE), "")</f>
        <v/>
      </c>
      <c r="AH1184" s="619" t="str">
        <f>IFERROR(VLOOKUP(N1184, '【参考】数式用'!$BA$2:$BB$50, 2, FALSE), "")</f>
        <v/>
      </c>
      <c r="AI1184" s="620" t="str">
        <f t="shared" si="1"/>
        <v/>
      </c>
      <c r="AJ1184" s="621" t="str">
        <f t="shared" si="2"/>
        <v/>
      </c>
      <c r="AK1184" s="622"/>
      <c r="AL1184" s="622"/>
      <c r="AM1184" s="514"/>
      <c r="AN1184" s="514"/>
      <c r="AO1184" s="514"/>
      <c r="AP1184" s="514"/>
      <c r="AQ1184" s="514"/>
      <c r="AR1184" s="514"/>
      <c r="AS1184" s="514"/>
      <c r="AT1184" s="514"/>
      <c r="AU1184" s="2"/>
      <c r="AV1184" s="2"/>
      <c r="AW1184" s="2"/>
      <c r="AX1184" s="2"/>
      <c r="AY1184" s="2"/>
      <c r="AZ1184" s="2"/>
    </row>
    <row r="1185" ht="30.0" customHeight="1">
      <c r="A1185" s="645">
        <v>1172.0</v>
      </c>
      <c r="B1185" s="646" t="str">
        <f>IF('基本情報入力シート'!C1210="","",'基本情報入力シート'!C1210)</f>
        <v/>
      </c>
      <c r="C1185" s="40"/>
      <c r="D1185" s="40"/>
      <c r="E1185" s="40"/>
      <c r="F1185" s="40"/>
      <c r="G1185" s="40"/>
      <c r="H1185" s="40"/>
      <c r="I1185" s="56"/>
      <c r="J1185" s="647" t="str">
        <f>IF('基本情報入力シート'!M1210="","",'基本情報入力シート'!M1210)</f>
        <v/>
      </c>
      <c r="K1185" s="647" t="str">
        <f>IF('基本情報入力シート'!R1210="","",'基本情報入力シート'!R1210)</f>
        <v/>
      </c>
      <c r="L1185" s="647" t="str">
        <f>IF('基本情報入力シート'!W1210="","",'基本情報入力シート'!W1210)</f>
        <v/>
      </c>
      <c r="M1185" s="647" t="str">
        <f>IF('基本情報入力シート'!X1210="","",'基本情報入力シート'!X1210)</f>
        <v/>
      </c>
      <c r="N1185" s="648" t="str">
        <f>IF('基本情報入力シート'!Y1210="","",'基本情報入力シート'!Y1210)</f>
        <v/>
      </c>
      <c r="O1185" s="649"/>
      <c r="P1185" s="650"/>
      <c r="Q1185" s="651"/>
      <c r="R1185" s="56"/>
      <c r="S1185" s="652" t="str">
        <f>IFERROR(ROUNDDOWN(Q1185*VLOOKUP(N1185,'【参考】数式用'!$AR$2:$AW$50,MATCH(P1185,'【参考】数式用'!$AT$4:$AW$4)+2,FALSE)*0.5, 0), "")</f>
        <v/>
      </c>
      <c r="T1185" s="653"/>
      <c r="U1185" s="654" t="str">
        <f>IFERROR(IF(AG1185&lt;&gt;"",Q1185*VLOOKUP(N1185,'【参考】数式用'!$AG$2:$AL$50,MATCH(P1185,'【参考】数式用'!$AI$4:$AL$4,0)+2,0), ""), "")</f>
        <v/>
      </c>
      <c r="V1185" s="655"/>
      <c r="W1185" s="656"/>
      <c r="X1185" s="41"/>
      <c r="Y1185" s="657"/>
      <c r="Z1185" s="658"/>
      <c r="AA1185" s="654" t="str">
        <f>IFERROR(IF(Y1185="ー", "", ROUNDDOWN(Z1185*VLOOKUP(N1185,'【参考】数式用'!$AR$2:$AW$50,MATCH(Y1185,'【参考】数式用'!$AT$4:$AW$4)+2,FALSE)*0.5, 0)), "")</f>
        <v/>
      </c>
      <c r="AB1185" s="659"/>
      <c r="AC1185" s="651" t="str">
        <f>IFERROR(IF(AG1185&lt;&gt;"",Z1185*VLOOKUP(N1185,'【参考】数式用'!$AG$2:$AL$50,MATCH(Y1185,'【参考】数式用'!$AI$4:$AL$4,0)+2,0), ""), "")</f>
        <v/>
      </c>
      <c r="AD1185" s="56"/>
      <c r="AE1185" s="660"/>
      <c r="AF1185" s="661"/>
      <c r="AG1185" s="618" t="str">
        <f>IFERROR(VLOOKUP(O1185, '【参考】数式用'!$AY$5:$AY$13, 1, FALSE), "")</f>
        <v/>
      </c>
      <c r="AH1185" s="619" t="str">
        <f>IFERROR(VLOOKUP(N1185, '【参考】数式用'!$BA$2:$BB$50, 2, FALSE), "")</f>
        <v/>
      </c>
      <c r="AI1185" s="620" t="str">
        <f t="shared" si="1"/>
        <v/>
      </c>
      <c r="AJ1185" s="621" t="str">
        <f t="shared" si="2"/>
        <v/>
      </c>
      <c r="AK1185" s="622"/>
      <c r="AL1185" s="622"/>
      <c r="AM1185" s="514"/>
      <c r="AN1185" s="514"/>
      <c r="AO1185" s="514"/>
      <c r="AP1185" s="514"/>
      <c r="AQ1185" s="514"/>
      <c r="AR1185" s="514"/>
      <c r="AS1185" s="514"/>
      <c r="AT1185" s="514"/>
      <c r="AU1185" s="2"/>
      <c r="AV1185" s="2"/>
      <c r="AW1185" s="2"/>
      <c r="AX1185" s="2"/>
      <c r="AY1185" s="2"/>
      <c r="AZ1185" s="2"/>
    </row>
    <row r="1186" ht="30.0" customHeight="1">
      <c r="A1186" s="645">
        <v>1173.0</v>
      </c>
      <c r="B1186" s="646" t="str">
        <f>IF('基本情報入力シート'!C1211="","",'基本情報入力シート'!C1211)</f>
        <v/>
      </c>
      <c r="C1186" s="40"/>
      <c r="D1186" s="40"/>
      <c r="E1186" s="40"/>
      <c r="F1186" s="40"/>
      <c r="G1186" s="40"/>
      <c r="H1186" s="40"/>
      <c r="I1186" s="56"/>
      <c r="J1186" s="647" t="str">
        <f>IF('基本情報入力シート'!M1211="","",'基本情報入力シート'!M1211)</f>
        <v/>
      </c>
      <c r="K1186" s="647" t="str">
        <f>IF('基本情報入力シート'!R1211="","",'基本情報入力シート'!R1211)</f>
        <v/>
      </c>
      <c r="L1186" s="647" t="str">
        <f>IF('基本情報入力シート'!W1211="","",'基本情報入力シート'!W1211)</f>
        <v/>
      </c>
      <c r="M1186" s="647" t="str">
        <f>IF('基本情報入力シート'!X1211="","",'基本情報入力シート'!X1211)</f>
        <v/>
      </c>
      <c r="N1186" s="648" t="str">
        <f>IF('基本情報入力シート'!Y1211="","",'基本情報入力シート'!Y1211)</f>
        <v/>
      </c>
      <c r="O1186" s="649"/>
      <c r="P1186" s="650"/>
      <c r="Q1186" s="651"/>
      <c r="R1186" s="56"/>
      <c r="S1186" s="652" t="str">
        <f>IFERROR(ROUNDDOWN(Q1186*VLOOKUP(N1186,'【参考】数式用'!$AR$2:$AW$50,MATCH(P1186,'【参考】数式用'!$AT$4:$AW$4)+2,FALSE)*0.5, 0), "")</f>
        <v/>
      </c>
      <c r="T1186" s="653"/>
      <c r="U1186" s="654" t="str">
        <f>IFERROR(IF(AG1186&lt;&gt;"",Q1186*VLOOKUP(N1186,'【参考】数式用'!$AG$2:$AL$50,MATCH(P1186,'【参考】数式用'!$AI$4:$AL$4,0)+2,0), ""), "")</f>
        <v/>
      </c>
      <c r="V1186" s="655"/>
      <c r="W1186" s="656"/>
      <c r="X1186" s="41"/>
      <c r="Y1186" s="657"/>
      <c r="Z1186" s="658"/>
      <c r="AA1186" s="654" t="str">
        <f>IFERROR(IF(Y1186="ー", "", ROUNDDOWN(Z1186*VLOOKUP(N1186,'【参考】数式用'!$AR$2:$AW$50,MATCH(Y1186,'【参考】数式用'!$AT$4:$AW$4)+2,FALSE)*0.5, 0)), "")</f>
        <v/>
      </c>
      <c r="AB1186" s="659"/>
      <c r="AC1186" s="651" t="str">
        <f>IFERROR(IF(AG1186&lt;&gt;"",Z1186*VLOOKUP(N1186,'【参考】数式用'!$AG$2:$AL$50,MATCH(Y1186,'【参考】数式用'!$AI$4:$AL$4,0)+2,0), ""), "")</f>
        <v/>
      </c>
      <c r="AD1186" s="56"/>
      <c r="AE1186" s="660"/>
      <c r="AF1186" s="661"/>
      <c r="AG1186" s="618" t="str">
        <f>IFERROR(VLOOKUP(O1186, '【参考】数式用'!$AY$5:$AY$13, 1, FALSE), "")</f>
        <v/>
      </c>
      <c r="AH1186" s="619" t="str">
        <f>IFERROR(VLOOKUP(N1186, '【参考】数式用'!$BA$2:$BB$50, 2, FALSE), "")</f>
        <v/>
      </c>
      <c r="AI1186" s="620" t="str">
        <f t="shared" si="1"/>
        <v/>
      </c>
      <c r="AJ1186" s="621" t="str">
        <f t="shared" si="2"/>
        <v/>
      </c>
      <c r="AK1186" s="622"/>
      <c r="AL1186" s="622"/>
      <c r="AM1186" s="514"/>
      <c r="AN1186" s="514"/>
      <c r="AO1186" s="514"/>
      <c r="AP1186" s="514"/>
      <c r="AQ1186" s="514"/>
      <c r="AR1186" s="514"/>
      <c r="AS1186" s="514"/>
      <c r="AT1186" s="514"/>
      <c r="AU1186" s="2"/>
      <c r="AV1186" s="2"/>
      <c r="AW1186" s="2"/>
      <c r="AX1186" s="2"/>
      <c r="AY1186" s="2"/>
      <c r="AZ1186" s="2"/>
    </row>
    <row r="1187" ht="30.0" customHeight="1">
      <c r="A1187" s="645">
        <v>1174.0</v>
      </c>
      <c r="B1187" s="646" t="str">
        <f>IF('基本情報入力シート'!C1212="","",'基本情報入力シート'!C1212)</f>
        <v/>
      </c>
      <c r="C1187" s="40"/>
      <c r="D1187" s="40"/>
      <c r="E1187" s="40"/>
      <c r="F1187" s="40"/>
      <c r="G1187" s="40"/>
      <c r="H1187" s="40"/>
      <c r="I1187" s="56"/>
      <c r="J1187" s="647" t="str">
        <f>IF('基本情報入力シート'!M1212="","",'基本情報入力シート'!M1212)</f>
        <v/>
      </c>
      <c r="K1187" s="647" t="str">
        <f>IF('基本情報入力シート'!R1212="","",'基本情報入力シート'!R1212)</f>
        <v/>
      </c>
      <c r="L1187" s="647" t="str">
        <f>IF('基本情報入力シート'!W1212="","",'基本情報入力シート'!W1212)</f>
        <v/>
      </c>
      <c r="M1187" s="647" t="str">
        <f>IF('基本情報入力シート'!X1212="","",'基本情報入力シート'!X1212)</f>
        <v/>
      </c>
      <c r="N1187" s="648" t="str">
        <f>IF('基本情報入力シート'!Y1212="","",'基本情報入力シート'!Y1212)</f>
        <v/>
      </c>
      <c r="O1187" s="649"/>
      <c r="P1187" s="650"/>
      <c r="Q1187" s="651"/>
      <c r="R1187" s="56"/>
      <c r="S1187" s="652" t="str">
        <f>IFERROR(ROUNDDOWN(Q1187*VLOOKUP(N1187,'【参考】数式用'!$AR$2:$AW$50,MATCH(P1187,'【参考】数式用'!$AT$4:$AW$4)+2,FALSE)*0.5, 0), "")</f>
        <v/>
      </c>
      <c r="T1187" s="653"/>
      <c r="U1187" s="654" t="str">
        <f>IFERROR(IF(AG1187&lt;&gt;"",Q1187*VLOOKUP(N1187,'【参考】数式用'!$AG$2:$AL$50,MATCH(P1187,'【参考】数式用'!$AI$4:$AL$4,0)+2,0), ""), "")</f>
        <v/>
      </c>
      <c r="V1187" s="655"/>
      <c r="W1187" s="656"/>
      <c r="X1187" s="41"/>
      <c r="Y1187" s="657"/>
      <c r="Z1187" s="658"/>
      <c r="AA1187" s="654" t="str">
        <f>IFERROR(IF(Y1187="ー", "", ROUNDDOWN(Z1187*VLOOKUP(N1187,'【参考】数式用'!$AR$2:$AW$50,MATCH(Y1187,'【参考】数式用'!$AT$4:$AW$4)+2,FALSE)*0.5, 0)), "")</f>
        <v/>
      </c>
      <c r="AB1187" s="659"/>
      <c r="AC1187" s="651" t="str">
        <f>IFERROR(IF(AG1187&lt;&gt;"",Z1187*VLOOKUP(N1187,'【参考】数式用'!$AG$2:$AL$50,MATCH(Y1187,'【参考】数式用'!$AI$4:$AL$4,0)+2,0), ""), "")</f>
        <v/>
      </c>
      <c r="AD1187" s="56"/>
      <c r="AE1187" s="660"/>
      <c r="AF1187" s="661"/>
      <c r="AG1187" s="618" t="str">
        <f>IFERROR(VLOOKUP(O1187, '【参考】数式用'!$AY$5:$AY$13, 1, FALSE), "")</f>
        <v/>
      </c>
      <c r="AH1187" s="619" t="str">
        <f>IFERROR(VLOOKUP(N1187, '【参考】数式用'!$BA$2:$BB$50, 2, FALSE), "")</f>
        <v/>
      </c>
      <c r="AI1187" s="620" t="str">
        <f t="shared" si="1"/>
        <v/>
      </c>
      <c r="AJ1187" s="621" t="str">
        <f t="shared" si="2"/>
        <v/>
      </c>
      <c r="AK1187" s="622"/>
      <c r="AL1187" s="622"/>
      <c r="AM1187" s="514"/>
      <c r="AN1187" s="514"/>
      <c r="AO1187" s="514"/>
      <c r="AP1187" s="514"/>
      <c r="AQ1187" s="514"/>
      <c r="AR1187" s="514"/>
      <c r="AS1187" s="514"/>
      <c r="AT1187" s="514"/>
      <c r="AU1187" s="2"/>
      <c r="AV1187" s="2"/>
      <c r="AW1187" s="2"/>
      <c r="AX1187" s="2"/>
      <c r="AY1187" s="2"/>
      <c r="AZ1187" s="2"/>
    </row>
    <row r="1188" ht="30.0" customHeight="1">
      <c r="A1188" s="645">
        <v>1175.0</v>
      </c>
      <c r="B1188" s="646" t="str">
        <f>IF('基本情報入力シート'!C1213="","",'基本情報入力シート'!C1213)</f>
        <v/>
      </c>
      <c r="C1188" s="40"/>
      <c r="D1188" s="40"/>
      <c r="E1188" s="40"/>
      <c r="F1188" s="40"/>
      <c r="G1188" s="40"/>
      <c r="H1188" s="40"/>
      <c r="I1188" s="56"/>
      <c r="J1188" s="647" t="str">
        <f>IF('基本情報入力シート'!M1213="","",'基本情報入力シート'!M1213)</f>
        <v/>
      </c>
      <c r="K1188" s="647" t="str">
        <f>IF('基本情報入力シート'!R1213="","",'基本情報入力シート'!R1213)</f>
        <v/>
      </c>
      <c r="L1188" s="647" t="str">
        <f>IF('基本情報入力シート'!W1213="","",'基本情報入力シート'!W1213)</f>
        <v/>
      </c>
      <c r="M1188" s="647" t="str">
        <f>IF('基本情報入力シート'!X1213="","",'基本情報入力シート'!X1213)</f>
        <v/>
      </c>
      <c r="N1188" s="648" t="str">
        <f>IF('基本情報入力シート'!Y1213="","",'基本情報入力シート'!Y1213)</f>
        <v/>
      </c>
      <c r="O1188" s="649"/>
      <c r="P1188" s="650"/>
      <c r="Q1188" s="651"/>
      <c r="R1188" s="56"/>
      <c r="S1188" s="652" t="str">
        <f>IFERROR(ROUNDDOWN(Q1188*VLOOKUP(N1188,'【参考】数式用'!$AR$2:$AW$50,MATCH(P1188,'【参考】数式用'!$AT$4:$AW$4)+2,FALSE)*0.5, 0), "")</f>
        <v/>
      </c>
      <c r="T1188" s="653"/>
      <c r="U1188" s="654" t="str">
        <f>IFERROR(IF(AG1188&lt;&gt;"",Q1188*VLOOKUP(N1188,'【参考】数式用'!$AG$2:$AL$50,MATCH(P1188,'【参考】数式用'!$AI$4:$AL$4,0)+2,0), ""), "")</f>
        <v/>
      </c>
      <c r="V1188" s="655"/>
      <c r="W1188" s="656"/>
      <c r="X1188" s="41"/>
      <c r="Y1188" s="657"/>
      <c r="Z1188" s="658"/>
      <c r="AA1188" s="654" t="str">
        <f>IFERROR(IF(Y1188="ー", "", ROUNDDOWN(Z1188*VLOOKUP(N1188,'【参考】数式用'!$AR$2:$AW$50,MATCH(Y1188,'【参考】数式用'!$AT$4:$AW$4)+2,FALSE)*0.5, 0)), "")</f>
        <v/>
      </c>
      <c r="AB1188" s="659"/>
      <c r="AC1188" s="651" t="str">
        <f>IFERROR(IF(AG1188&lt;&gt;"",Z1188*VLOOKUP(N1188,'【参考】数式用'!$AG$2:$AL$50,MATCH(Y1188,'【参考】数式用'!$AI$4:$AL$4,0)+2,0), ""), "")</f>
        <v/>
      </c>
      <c r="AD1188" s="56"/>
      <c r="AE1188" s="660"/>
      <c r="AF1188" s="661"/>
      <c r="AG1188" s="618" t="str">
        <f>IFERROR(VLOOKUP(O1188, '【参考】数式用'!$AY$5:$AY$13, 1, FALSE), "")</f>
        <v/>
      </c>
      <c r="AH1188" s="619" t="str">
        <f>IFERROR(VLOOKUP(N1188, '【参考】数式用'!$BA$2:$BB$50, 2, FALSE), "")</f>
        <v/>
      </c>
      <c r="AI1188" s="620" t="str">
        <f t="shared" si="1"/>
        <v/>
      </c>
      <c r="AJ1188" s="621" t="str">
        <f t="shared" si="2"/>
        <v/>
      </c>
      <c r="AK1188" s="622"/>
      <c r="AL1188" s="622"/>
      <c r="AM1188" s="514"/>
      <c r="AN1188" s="514"/>
      <c r="AO1188" s="514"/>
      <c r="AP1188" s="514"/>
      <c r="AQ1188" s="514"/>
      <c r="AR1188" s="514"/>
      <c r="AS1188" s="514"/>
      <c r="AT1188" s="514"/>
      <c r="AU1188" s="2"/>
      <c r="AV1188" s="2"/>
      <c r="AW1188" s="2"/>
      <c r="AX1188" s="2"/>
      <c r="AY1188" s="2"/>
      <c r="AZ1188" s="2"/>
    </row>
    <row r="1189" ht="30.0" customHeight="1">
      <c r="A1189" s="645">
        <v>1176.0</v>
      </c>
      <c r="B1189" s="646" t="str">
        <f>IF('基本情報入力シート'!C1214="","",'基本情報入力シート'!C1214)</f>
        <v/>
      </c>
      <c r="C1189" s="40"/>
      <c r="D1189" s="40"/>
      <c r="E1189" s="40"/>
      <c r="F1189" s="40"/>
      <c r="G1189" s="40"/>
      <c r="H1189" s="40"/>
      <c r="I1189" s="56"/>
      <c r="J1189" s="647" t="str">
        <f>IF('基本情報入力シート'!M1214="","",'基本情報入力シート'!M1214)</f>
        <v/>
      </c>
      <c r="K1189" s="647" t="str">
        <f>IF('基本情報入力シート'!R1214="","",'基本情報入力シート'!R1214)</f>
        <v/>
      </c>
      <c r="L1189" s="647" t="str">
        <f>IF('基本情報入力シート'!W1214="","",'基本情報入力シート'!W1214)</f>
        <v/>
      </c>
      <c r="M1189" s="647" t="str">
        <f>IF('基本情報入力シート'!X1214="","",'基本情報入力シート'!X1214)</f>
        <v/>
      </c>
      <c r="N1189" s="648" t="str">
        <f>IF('基本情報入力シート'!Y1214="","",'基本情報入力シート'!Y1214)</f>
        <v/>
      </c>
      <c r="O1189" s="649"/>
      <c r="P1189" s="650"/>
      <c r="Q1189" s="651"/>
      <c r="R1189" s="56"/>
      <c r="S1189" s="652" t="str">
        <f>IFERROR(ROUNDDOWN(Q1189*VLOOKUP(N1189,'【参考】数式用'!$AR$2:$AW$50,MATCH(P1189,'【参考】数式用'!$AT$4:$AW$4)+2,FALSE)*0.5, 0), "")</f>
        <v/>
      </c>
      <c r="T1189" s="653"/>
      <c r="U1189" s="654" t="str">
        <f>IFERROR(IF(AG1189&lt;&gt;"",Q1189*VLOOKUP(N1189,'【参考】数式用'!$AG$2:$AL$50,MATCH(P1189,'【参考】数式用'!$AI$4:$AL$4,0)+2,0), ""), "")</f>
        <v/>
      </c>
      <c r="V1189" s="655"/>
      <c r="W1189" s="656"/>
      <c r="X1189" s="41"/>
      <c r="Y1189" s="657"/>
      <c r="Z1189" s="658"/>
      <c r="AA1189" s="654" t="str">
        <f>IFERROR(IF(Y1189="ー", "", ROUNDDOWN(Z1189*VLOOKUP(N1189,'【参考】数式用'!$AR$2:$AW$50,MATCH(Y1189,'【参考】数式用'!$AT$4:$AW$4)+2,FALSE)*0.5, 0)), "")</f>
        <v/>
      </c>
      <c r="AB1189" s="659"/>
      <c r="AC1189" s="651" t="str">
        <f>IFERROR(IF(AG1189&lt;&gt;"",Z1189*VLOOKUP(N1189,'【参考】数式用'!$AG$2:$AL$50,MATCH(Y1189,'【参考】数式用'!$AI$4:$AL$4,0)+2,0), ""), "")</f>
        <v/>
      </c>
      <c r="AD1189" s="56"/>
      <c r="AE1189" s="660"/>
      <c r="AF1189" s="661"/>
      <c r="AG1189" s="618" t="str">
        <f>IFERROR(VLOOKUP(O1189, '【参考】数式用'!$AY$5:$AY$13, 1, FALSE), "")</f>
        <v/>
      </c>
      <c r="AH1189" s="619" t="str">
        <f>IFERROR(VLOOKUP(N1189, '【参考】数式用'!$BA$2:$BB$50, 2, FALSE), "")</f>
        <v/>
      </c>
      <c r="AI1189" s="620" t="str">
        <f t="shared" si="1"/>
        <v/>
      </c>
      <c r="AJ1189" s="621" t="str">
        <f t="shared" si="2"/>
        <v/>
      </c>
      <c r="AK1189" s="622"/>
      <c r="AL1189" s="622"/>
      <c r="AM1189" s="514"/>
      <c r="AN1189" s="514"/>
      <c r="AO1189" s="514"/>
      <c r="AP1189" s="514"/>
      <c r="AQ1189" s="514"/>
      <c r="AR1189" s="514"/>
      <c r="AS1189" s="514"/>
      <c r="AT1189" s="514"/>
      <c r="AU1189" s="2"/>
      <c r="AV1189" s="2"/>
      <c r="AW1189" s="2"/>
      <c r="AX1189" s="2"/>
      <c r="AY1189" s="2"/>
      <c r="AZ1189" s="2"/>
    </row>
    <row r="1190" ht="30.0" customHeight="1">
      <c r="A1190" s="645">
        <v>1177.0</v>
      </c>
      <c r="B1190" s="646" t="str">
        <f>IF('基本情報入力シート'!C1215="","",'基本情報入力シート'!C1215)</f>
        <v/>
      </c>
      <c r="C1190" s="40"/>
      <c r="D1190" s="40"/>
      <c r="E1190" s="40"/>
      <c r="F1190" s="40"/>
      <c r="G1190" s="40"/>
      <c r="H1190" s="40"/>
      <c r="I1190" s="56"/>
      <c r="J1190" s="647" t="str">
        <f>IF('基本情報入力シート'!M1215="","",'基本情報入力シート'!M1215)</f>
        <v/>
      </c>
      <c r="K1190" s="647" t="str">
        <f>IF('基本情報入力シート'!R1215="","",'基本情報入力シート'!R1215)</f>
        <v/>
      </c>
      <c r="L1190" s="647" t="str">
        <f>IF('基本情報入力シート'!W1215="","",'基本情報入力シート'!W1215)</f>
        <v/>
      </c>
      <c r="M1190" s="647" t="str">
        <f>IF('基本情報入力シート'!X1215="","",'基本情報入力シート'!X1215)</f>
        <v/>
      </c>
      <c r="N1190" s="648" t="str">
        <f>IF('基本情報入力シート'!Y1215="","",'基本情報入力シート'!Y1215)</f>
        <v/>
      </c>
      <c r="O1190" s="649"/>
      <c r="P1190" s="650"/>
      <c r="Q1190" s="651"/>
      <c r="R1190" s="56"/>
      <c r="S1190" s="652" t="str">
        <f>IFERROR(ROUNDDOWN(Q1190*VLOOKUP(N1190,'【参考】数式用'!$AR$2:$AW$50,MATCH(P1190,'【参考】数式用'!$AT$4:$AW$4)+2,FALSE)*0.5, 0), "")</f>
        <v/>
      </c>
      <c r="T1190" s="653"/>
      <c r="U1190" s="654" t="str">
        <f>IFERROR(IF(AG1190&lt;&gt;"",Q1190*VLOOKUP(N1190,'【参考】数式用'!$AG$2:$AL$50,MATCH(P1190,'【参考】数式用'!$AI$4:$AL$4,0)+2,0), ""), "")</f>
        <v/>
      </c>
      <c r="V1190" s="655"/>
      <c r="W1190" s="656"/>
      <c r="X1190" s="41"/>
      <c r="Y1190" s="657"/>
      <c r="Z1190" s="658"/>
      <c r="AA1190" s="654" t="str">
        <f>IFERROR(IF(Y1190="ー", "", ROUNDDOWN(Z1190*VLOOKUP(N1190,'【参考】数式用'!$AR$2:$AW$50,MATCH(Y1190,'【参考】数式用'!$AT$4:$AW$4)+2,FALSE)*0.5, 0)), "")</f>
        <v/>
      </c>
      <c r="AB1190" s="659"/>
      <c r="AC1190" s="651" t="str">
        <f>IFERROR(IF(AG1190&lt;&gt;"",Z1190*VLOOKUP(N1190,'【参考】数式用'!$AG$2:$AL$50,MATCH(Y1190,'【参考】数式用'!$AI$4:$AL$4,0)+2,0), ""), "")</f>
        <v/>
      </c>
      <c r="AD1190" s="56"/>
      <c r="AE1190" s="660"/>
      <c r="AF1190" s="661"/>
      <c r="AG1190" s="618" t="str">
        <f>IFERROR(VLOOKUP(O1190, '【参考】数式用'!$AY$5:$AY$13, 1, FALSE), "")</f>
        <v/>
      </c>
      <c r="AH1190" s="619" t="str">
        <f>IFERROR(VLOOKUP(N1190, '【参考】数式用'!$BA$2:$BB$50, 2, FALSE), "")</f>
        <v/>
      </c>
      <c r="AI1190" s="620" t="str">
        <f t="shared" si="1"/>
        <v/>
      </c>
      <c r="AJ1190" s="621" t="str">
        <f t="shared" si="2"/>
        <v/>
      </c>
      <c r="AK1190" s="622"/>
      <c r="AL1190" s="622"/>
      <c r="AM1190" s="514"/>
      <c r="AN1190" s="514"/>
      <c r="AO1190" s="514"/>
      <c r="AP1190" s="514"/>
      <c r="AQ1190" s="514"/>
      <c r="AR1190" s="514"/>
      <c r="AS1190" s="514"/>
      <c r="AT1190" s="514"/>
      <c r="AU1190" s="2"/>
      <c r="AV1190" s="2"/>
      <c r="AW1190" s="2"/>
      <c r="AX1190" s="2"/>
      <c r="AY1190" s="2"/>
      <c r="AZ1190" s="2"/>
    </row>
    <row r="1191" ht="30.0" customHeight="1">
      <c r="A1191" s="645">
        <v>1178.0</v>
      </c>
      <c r="B1191" s="646" t="str">
        <f>IF('基本情報入力シート'!C1216="","",'基本情報入力シート'!C1216)</f>
        <v/>
      </c>
      <c r="C1191" s="40"/>
      <c r="D1191" s="40"/>
      <c r="E1191" s="40"/>
      <c r="F1191" s="40"/>
      <c r="G1191" s="40"/>
      <c r="H1191" s="40"/>
      <c r="I1191" s="56"/>
      <c r="J1191" s="647" t="str">
        <f>IF('基本情報入力シート'!M1216="","",'基本情報入力シート'!M1216)</f>
        <v/>
      </c>
      <c r="K1191" s="647" t="str">
        <f>IF('基本情報入力シート'!R1216="","",'基本情報入力シート'!R1216)</f>
        <v/>
      </c>
      <c r="L1191" s="647" t="str">
        <f>IF('基本情報入力シート'!W1216="","",'基本情報入力シート'!W1216)</f>
        <v/>
      </c>
      <c r="M1191" s="647" t="str">
        <f>IF('基本情報入力シート'!X1216="","",'基本情報入力シート'!X1216)</f>
        <v/>
      </c>
      <c r="N1191" s="648" t="str">
        <f>IF('基本情報入力シート'!Y1216="","",'基本情報入力シート'!Y1216)</f>
        <v/>
      </c>
      <c r="O1191" s="649"/>
      <c r="P1191" s="650"/>
      <c r="Q1191" s="651"/>
      <c r="R1191" s="56"/>
      <c r="S1191" s="652" t="str">
        <f>IFERROR(ROUNDDOWN(Q1191*VLOOKUP(N1191,'【参考】数式用'!$AR$2:$AW$50,MATCH(P1191,'【参考】数式用'!$AT$4:$AW$4)+2,FALSE)*0.5, 0), "")</f>
        <v/>
      </c>
      <c r="T1191" s="653"/>
      <c r="U1191" s="654" t="str">
        <f>IFERROR(IF(AG1191&lt;&gt;"",Q1191*VLOOKUP(N1191,'【参考】数式用'!$AG$2:$AL$50,MATCH(P1191,'【参考】数式用'!$AI$4:$AL$4,0)+2,0), ""), "")</f>
        <v/>
      </c>
      <c r="V1191" s="655"/>
      <c r="W1191" s="656"/>
      <c r="X1191" s="41"/>
      <c r="Y1191" s="657"/>
      <c r="Z1191" s="658"/>
      <c r="AA1191" s="654" t="str">
        <f>IFERROR(IF(Y1191="ー", "", ROUNDDOWN(Z1191*VLOOKUP(N1191,'【参考】数式用'!$AR$2:$AW$50,MATCH(Y1191,'【参考】数式用'!$AT$4:$AW$4)+2,FALSE)*0.5, 0)), "")</f>
        <v/>
      </c>
      <c r="AB1191" s="659"/>
      <c r="AC1191" s="651" t="str">
        <f>IFERROR(IF(AG1191&lt;&gt;"",Z1191*VLOOKUP(N1191,'【参考】数式用'!$AG$2:$AL$50,MATCH(Y1191,'【参考】数式用'!$AI$4:$AL$4,0)+2,0), ""), "")</f>
        <v/>
      </c>
      <c r="AD1191" s="56"/>
      <c r="AE1191" s="660"/>
      <c r="AF1191" s="661"/>
      <c r="AG1191" s="618" t="str">
        <f>IFERROR(VLOOKUP(O1191, '【参考】数式用'!$AY$5:$AY$13, 1, FALSE), "")</f>
        <v/>
      </c>
      <c r="AH1191" s="619" t="str">
        <f>IFERROR(VLOOKUP(N1191, '【参考】数式用'!$BA$2:$BB$50, 2, FALSE), "")</f>
        <v/>
      </c>
      <c r="AI1191" s="620" t="str">
        <f t="shared" si="1"/>
        <v/>
      </c>
      <c r="AJ1191" s="621" t="str">
        <f t="shared" si="2"/>
        <v/>
      </c>
      <c r="AK1191" s="622"/>
      <c r="AL1191" s="622"/>
      <c r="AM1191" s="514"/>
      <c r="AN1191" s="514"/>
      <c r="AO1191" s="514"/>
      <c r="AP1191" s="514"/>
      <c r="AQ1191" s="514"/>
      <c r="AR1191" s="514"/>
      <c r="AS1191" s="514"/>
      <c r="AT1191" s="514"/>
      <c r="AU1191" s="2"/>
      <c r="AV1191" s="2"/>
      <c r="AW1191" s="2"/>
      <c r="AX1191" s="2"/>
      <c r="AY1191" s="2"/>
      <c r="AZ1191" s="2"/>
    </row>
    <row r="1192" ht="30.0" customHeight="1">
      <c r="A1192" s="645">
        <v>1179.0</v>
      </c>
      <c r="B1192" s="646" t="str">
        <f>IF('基本情報入力シート'!C1217="","",'基本情報入力シート'!C1217)</f>
        <v/>
      </c>
      <c r="C1192" s="40"/>
      <c r="D1192" s="40"/>
      <c r="E1192" s="40"/>
      <c r="F1192" s="40"/>
      <c r="G1192" s="40"/>
      <c r="H1192" s="40"/>
      <c r="I1192" s="56"/>
      <c r="J1192" s="647" t="str">
        <f>IF('基本情報入力シート'!M1217="","",'基本情報入力シート'!M1217)</f>
        <v/>
      </c>
      <c r="K1192" s="647" t="str">
        <f>IF('基本情報入力シート'!R1217="","",'基本情報入力シート'!R1217)</f>
        <v/>
      </c>
      <c r="L1192" s="647" t="str">
        <f>IF('基本情報入力シート'!W1217="","",'基本情報入力シート'!W1217)</f>
        <v/>
      </c>
      <c r="M1192" s="647" t="str">
        <f>IF('基本情報入力シート'!X1217="","",'基本情報入力シート'!X1217)</f>
        <v/>
      </c>
      <c r="N1192" s="648" t="str">
        <f>IF('基本情報入力シート'!Y1217="","",'基本情報入力シート'!Y1217)</f>
        <v/>
      </c>
      <c r="O1192" s="649"/>
      <c r="P1192" s="650"/>
      <c r="Q1192" s="651"/>
      <c r="R1192" s="56"/>
      <c r="S1192" s="652" t="str">
        <f>IFERROR(ROUNDDOWN(Q1192*VLOOKUP(N1192,'【参考】数式用'!$AR$2:$AW$50,MATCH(P1192,'【参考】数式用'!$AT$4:$AW$4)+2,FALSE)*0.5, 0), "")</f>
        <v/>
      </c>
      <c r="T1192" s="653"/>
      <c r="U1192" s="654" t="str">
        <f>IFERROR(IF(AG1192&lt;&gt;"",Q1192*VLOOKUP(N1192,'【参考】数式用'!$AG$2:$AL$50,MATCH(P1192,'【参考】数式用'!$AI$4:$AL$4,0)+2,0), ""), "")</f>
        <v/>
      </c>
      <c r="V1192" s="655"/>
      <c r="W1192" s="656"/>
      <c r="X1192" s="41"/>
      <c r="Y1192" s="657"/>
      <c r="Z1192" s="658"/>
      <c r="AA1192" s="654" t="str">
        <f>IFERROR(IF(Y1192="ー", "", ROUNDDOWN(Z1192*VLOOKUP(N1192,'【参考】数式用'!$AR$2:$AW$50,MATCH(Y1192,'【参考】数式用'!$AT$4:$AW$4)+2,FALSE)*0.5, 0)), "")</f>
        <v/>
      </c>
      <c r="AB1192" s="659"/>
      <c r="AC1192" s="651" t="str">
        <f>IFERROR(IF(AG1192&lt;&gt;"",Z1192*VLOOKUP(N1192,'【参考】数式用'!$AG$2:$AL$50,MATCH(Y1192,'【参考】数式用'!$AI$4:$AL$4,0)+2,0), ""), "")</f>
        <v/>
      </c>
      <c r="AD1192" s="56"/>
      <c r="AE1192" s="660"/>
      <c r="AF1192" s="661"/>
      <c r="AG1192" s="618" t="str">
        <f>IFERROR(VLOOKUP(O1192, '【参考】数式用'!$AY$5:$AY$13, 1, FALSE), "")</f>
        <v/>
      </c>
      <c r="AH1192" s="619" t="str">
        <f>IFERROR(VLOOKUP(N1192, '【参考】数式用'!$BA$2:$BB$50, 2, FALSE), "")</f>
        <v/>
      </c>
      <c r="AI1192" s="620" t="str">
        <f t="shared" si="1"/>
        <v/>
      </c>
      <c r="AJ1192" s="621" t="str">
        <f t="shared" si="2"/>
        <v/>
      </c>
      <c r="AK1192" s="622"/>
      <c r="AL1192" s="622"/>
      <c r="AM1192" s="514"/>
      <c r="AN1192" s="514"/>
      <c r="AO1192" s="514"/>
      <c r="AP1192" s="514"/>
      <c r="AQ1192" s="514"/>
      <c r="AR1192" s="514"/>
      <c r="AS1192" s="514"/>
      <c r="AT1192" s="514"/>
      <c r="AU1192" s="2"/>
      <c r="AV1192" s="2"/>
      <c r="AW1192" s="2"/>
      <c r="AX1192" s="2"/>
      <c r="AY1192" s="2"/>
      <c r="AZ1192" s="2"/>
    </row>
    <row r="1193" ht="30.0" customHeight="1">
      <c r="A1193" s="645">
        <v>1180.0</v>
      </c>
      <c r="B1193" s="646" t="str">
        <f>IF('基本情報入力シート'!C1218="","",'基本情報入力シート'!C1218)</f>
        <v/>
      </c>
      <c r="C1193" s="40"/>
      <c r="D1193" s="40"/>
      <c r="E1193" s="40"/>
      <c r="F1193" s="40"/>
      <c r="G1193" s="40"/>
      <c r="H1193" s="40"/>
      <c r="I1193" s="56"/>
      <c r="J1193" s="647" t="str">
        <f>IF('基本情報入力シート'!M1218="","",'基本情報入力シート'!M1218)</f>
        <v/>
      </c>
      <c r="K1193" s="647" t="str">
        <f>IF('基本情報入力シート'!R1218="","",'基本情報入力シート'!R1218)</f>
        <v/>
      </c>
      <c r="L1193" s="647" t="str">
        <f>IF('基本情報入力シート'!W1218="","",'基本情報入力シート'!W1218)</f>
        <v/>
      </c>
      <c r="M1193" s="647" t="str">
        <f>IF('基本情報入力シート'!X1218="","",'基本情報入力シート'!X1218)</f>
        <v/>
      </c>
      <c r="N1193" s="648" t="str">
        <f>IF('基本情報入力シート'!Y1218="","",'基本情報入力シート'!Y1218)</f>
        <v/>
      </c>
      <c r="O1193" s="649"/>
      <c r="P1193" s="650"/>
      <c r="Q1193" s="651"/>
      <c r="R1193" s="56"/>
      <c r="S1193" s="652" t="str">
        <f>IFERROR(ROUNDDOWN(Q1193*VLOOKUP(N1193,'【参考】数式用'!$AR$2:$AW$50,MATCH(P1193,'【参考】数式用'!$AT$4:$AW$4)+2,FALSE)*0.5, 0), "")</f>
        <v/>
      </c>
      <c r="T1193" s="653"/>
      <c r="U1193" s="654" t="str">
        <f>IFERROR(IF(AG1193&lt;&gt;"",Q1193*VLOOKUP(N1193,'【参考】数式用'!$AG$2:$AL$50,MATCH(P1193,'【参考】数式用'!$AI$4:$AL$4,0)+2,0), ""), "")</f>
        <v/>
      </c>
      <c r="V1193" s="655"/>
      <c r="W1193" s="656"/>
      <c r="X1193" s="41"/>
      <c r="Y1193" s="657"/>
      <c r="Z1193" s="658"/>
      <c r="AA1193" s="654" t="str">
        <f>IFERROR(IF(Y1193="ー", "", ROUNDDOWN(Z1193*VLOOKUP(N1193,'【参考】数式用'!$AR$2:$AW$50,MATCH(Y1193,'【参考】数式用'!$AT$4:$AW$4)+2,FALSE)*0.5, 0)), "")</f>
        <v/>
      </c>
      <c r="AB1193" s="659"/>
      <c r="AC1193" s="651" t="str">
        <f>IFERROR(IF(AG1193&lt;&gt;"",Z1193*VLOOKUP(N1193,'【参考】数式用'!$AG$2:$AL$50,MATCH(Y1193,'【参考】数式用'!$AI$4:$AL$4,0)+2,0), ""), "")</f>
        <v/>
      </c>
      <c r="AD1193" s="56"/>
      <c r="AE1193" s="660"/>
      <c r="AF1193" s="661"/>
      <c r="AG1193" s="618" t="str">
        <f>IFERROR(VLOOKUP(O1193, '【参考】数式用'!$AY$5:$AY$13, 1, FALSE), "")</f>
        <v/>
      </c>
      <c r="AH1193" s="619" t="str">
        <f>IFERROR(VLOOKUP(N1193, '【参考】数式用'!$BA$2:$BB$50, 2, FALSE), "")</f>
        <v/>
      </c>
      <c r="AI1193" s="620" t="str">
        <f t="shared" si="1"/>
        <v/>
      </c>
      <c r="AJ1193" s="621" t="str">
        <f t="shared" si="2"/>
        <v/>
      </c>
      <c r="AK1193" s="622"/>
      <c r="AL1193" s="622"/>
      <c r="AM1193" s="514"/>
      <c r="AN1193" s="514"/>
      <c r="AO1193" s="514"/>
      <c r="AP1193" s="514"/>
      <c r="AQ1193" s="514"/>
      <c r="AR1193" s="514"/>
      <c r="AS1193" s="514"/>
      <c r="AT1193" s="514"/>
      <c r="AU1193" s="2"/>
      <c r="AV1193" s="2"/>
      <c r="AW1193" s="2"/>
      <c r="AX1193" s="2"/>
      <c r="AY1193" s="2"/>
      <c r="AZ1193" s="2"/>
    </row>
    <row r="1194" ht="30.0" customHeight="1">
      <c r="A1194" s="645">
        <v>1181.0</v>
      </c>
      <c r="B1194" s="646" t="str">
        <f>IF('基本情報入力シート'!C1219="","",'基本情報入力シート'!C1219)</f>
        <v/>
      </c>
      <c r="C1194" s="40"/>
      <c r="D1194" s="40"/>
      <c r="E1194" s="40"/>
      <c r="F1194" s="40"/>
      <c r="G1194" s="40"/>
      <c r="H1194" s="40"/>
      <c r="I1194" s="56"/>
      <c r="J1194" s="647" t="str">
        <f>IF('基本情報入力シート'!M1219="","",'基本情報入力シート'!M1219)</f>
        <v/>
      </c>
      <c r="K1194" s="647" t="str">
        <f>IF('基本情報入力シート'!R1219="","",'基本情報入力シート'!R1219)</f>
        <v/>
      </c>
      <c r="L1194" s="647" t="str">
        <f>IF('基本情報入力シート'!W1219="","",'基本情報入力シート'!W1219)</f>
        <v/>
      </c>
      <c r="M1194" s="647" t="str">
        <f>IF('基本情報入力シート'!X1219="","",'基本情報入力シート'!X1219)</f>
        <v/>
      </c>
      <c r="N1194" s="648" t="str">
        <f>IF('基本情報入力シート'!Y1219="","",'基本情報入力シート'!Y1219)</f>
        <v/>
      </c>
      <c r="O1194" s="649"/>
      <c r="P1194" s="650"/>
      <c r="Q1194" s="651"/>
      <c r="R1194" s="56"/>
      <c r="S1194" s="652" t="str">
        <f>IFERROR(ROUNDDOWN(Q1194*VLOOKUP(N1194,'【参考】数式用'!$AR$2:$AW$50,MATCH(P1194,'【参考】数式用'!$AT$4:$AW$4)+2,FALSE)*0.5, 0), "")</f>
        <v/>
      </c>
      <c r="T1194" s="653"/>
      <c r="U1194" s="654" t="str">
        <f>IFERROR(IF(AG1194&lt;&gt;"",Q1194*VLOOKUP(N1194,'【参考】数式用'!$AG$2:$AL$50,MATCH(P1194,'【参考】数式用'!$AI$4:$AL$4,0)+2,0), ""), "")</f>
        <v/>
      </c>
      <c r="V1194" s="655"/>
      <c r="W1194" s="656"/>
      <c r="X1194" s="41"/>
      <c r="Y1194" s="657"/>
      <c r="Z1194" s="658"/>
      <c r="AA1194" s="654" t="str">
        <f>IFERROR(IF(Y1194="ー", "", ROUNDDOWN(Z1194*VLOOKUP(N1194,'【参考】数式用'!$AR$2:$AW$50,MATCH(Y1194,'【参考】数式用'!$AT$4:$AW$4)+2,FALSE)*0.5, 0)), "")</f>
        <v/>
      </c>
      <c r="AB1194" s="659"/>
      <c r="AC1194" s="651" t="str">
        <f>IFERROR(IF(AG1194&lt;&gt;"",Z1194*VLOOKUP(N1194,'【参考】数式用'!$AG$2:$AL$50,MATCH(Y1194,'【参考】数式用'!$AI$4:$AL$4,0)+2,0), ""), "")</f>
        <v/>
      </c>
      <c r="AD1194" s="56"/>
      <c r="AE1194" s="660"/>
      <c r="AF1194" s="661"/>
      <c r="AG1194" s="618" t="str">
        <f>IFERROR(VLOOKUP(O1194, '【参考】数式用'!$AY$5:$AY$13, 1, FALSE), "")</f>
        <v/>
      </c>
      <c r="AH1194" s="619" t="str">
        <f>IFERROR(VLOOKUP(N1194, '【参考】数式用'!$BA$2:$BB$50, 2, FALSE), "")</f>
        <v/>
      </c>
      <c r="AI1194" s="620" t="str">
        <f t="shared" si="1"/>
        <v/>
      </c>
      <c r="AJ1194" s="621" t="str">
        <f t="shared" si="2"/>
        <v/>
      </c>
      <c r="AK1194" s="622"/>
      <c r="AL1194" s="622"/>
      <c r="AM1194" s="514"/>
      <c r="AN1194" s="514"/>
      <c r="AO1194" s="514"/>
      <c r="AP1194" s="514"/>
      <c r="AQ1194" s="514"/>
      <c r="AR1194" s="514"/>
      <c r="AS1194" s="514"/>
      <c r="AT1194" s="514"/>
      <c r="AU1194" s="2"/>
      <c r="AV1194" s="2"/>
      <c r="AW1194" s="2"/>
      <c r="AX1194" s="2"/>
      <c r="AY1194" s="2"/>
      <c r="AZ1194" s="2"/>
    </row>
    <row r="1195" ht="30.0" customHeight="1">
      <c r="A1195" s="645">
        <v>1182.0</v>
      </c>
      <c r="B1195" s="646" t="str">
        <f>IF('基本情報入力シート'!C1220="","",'基本情報入力シート'!C1220)</f>
        <v/>
      </c>
      <c r="C1195" s="40"/>
      <c r="D1195" s="40"/>
      <c r="E1195" s="40"/>
      <c r="F1195" s="40"/>
      <c r="G1195" s="40"/>
      <c r="H1195" s="40"/>
      <c r="I1195" s="56"/>
      <c r="J1195" s="647" t="str">
        <f>IF('基本情報入力シート'!M1220="","",'基本情報入力シート'!M1220)</f>
        <v/>
      </c>
      <c r="K1195" s="647" t="str">
        <f>IF('基本情報入力シート'!R1220="","",'基本情報入力シート'!R1220)</f>
        <v/>
      </c>
      <c r="L1195" s="647" t="str">
        <f>IF('基本情報入力シート'!W1220="","",'基本情報入力シート'!W1220)</f>
        <v/>
      </c>
      <c r="M1195" s="647" t="str">
        <f>IF('基本情報入力シート'!X1220="","",'基本情報入力シート'!X1220)</f>
        <v/>
      </c>
      <c r="N1195" s="648" t="str">
        <f>IF('基本情報入力シート'!Y1220="","",'基本情報入力シート'!Y1220)</f>
        <v/>
      </c>
      <c r="O1195" s="649"/>
      <c r="P1195" s="650"/>
      <c r="Q1195" s="651"/>
      <c r="R1195" s="56"/>
      <c r="S1195" s="652" t="str">
        <f>IFERROR(ROUNDDOWN(Q1195*VLOOKUP(N1195,'【参考】数式用'!$AR$2:$AW$50,MATCH(P1195,'【参考】数式用'!$AT$4:$AW$4)+2,FALSE)*0.5, 0), "")</f>
        <v/>
      </c>
      <c r="T1195" s="653"/>
      <c r="U1195" s="654" t="str">
        <f>IFERROR(IF(AG1195&lt;&gt;"",Q1195*VLOOKUP(N1195,'【参考】数式用'!$AG$2:$AL$50,MATCH(P1195,'【参考】数式用'!$AI$4:$AL$4,0)+2,0), ""), "")</f>
        <v/>
      </c>
      <c r="V1195" s="655"/>
      <c r="W1195" s="656"/>
      <c r="X1195" s="41"/>
      <c r="Y1195" s="657"/>
      <c r="Z1195" s="658"/>
      <c r="AA1195" s="654" t="str">
        <f>IFERROR(IF(Y1195="ー", "", ROUNDDOWN(Z1195*VLOOKUP(N1195,'【参考】数式用'!$AR$2:$AW$50,MATCH(Y1195,'【参考】数式用'!$AT$4:$AW$4)+2,FALSE)*0.5, 0)), "")</f>
        <v/>
      </c>
      <c r="AB1195" s="659"/>
      <c r="AC1195" s="651" t="str">
        <f>IFERROR(IF(AG1195&lt;&gt;"",Z1195*VLOOKUP(N1195,'【参考】数式用'!$AG$2:$AL$50,MATCH(Y1195,'【参考】数式用'!$AI$4:$AL$4,0)+2,0), ""), "")</f>
        <v/>
      </c>
      <c r="AD1195" s="56"/>
      <c r="AE1195" s="660"/>
      <c r="AF1195" s="661"/>
      <c r="AG1195" s="618" t="str">
        <f>IFERROR(VLOOKUP(O1195, '【参考】数式用'!$AY$5:$AY$13, 1, FALSE), "")</f>
        <v/>
      </c>
      <c r="AH1195" s="619" t="str">
        <f>IFERROR(VLOOKUP(N1195, '【参考】数式用'!$BA$2:$BB$50, 2, FALSE), "")</f>
        <v/>
      </c>
      <c r="AI1195" s="620" t="str">
        <f t="shared" si="1"/>
        <v/>
      </c>
      <c r="AJ1195" s="621" t="str">
        <f t="shared" si="2"/>
        <v/>
      </c>
      <c r="AK1195" s="622"/>
      <c r="AL1195" s="622"/>
      <c r="AM1195" s="514"/>
      <c r="AN1195" s="514"/>
      <c r="AO1195" s="514"/>
      <c r="AP1195" s="514"/>
      <c r="AQ1195" s="514"/>
      <c r="AR1195" s="514"/>
      <c r="AS1195" s="514"/>
      <c r="AT1195" s="514"/>
      <c r="AU1195" s="2"/>
      <c r="AV1195" s="2"/>
      <c r="AW1195" s="2"/>
      <c r="AX1195" s="2"/>
      <c r="AY1195" s="2"/>
      <c r="AZ1195" s="2"/>
    </row>
    <row r="1196" ht="30.0" customHeight="1">
      <c r="A1196" s="645">
        <v>1183.0</v>
      </c>
      <c r="B1196" s="646" t="str">
        <f>IF('基本情報入力シート'!C1221="","",'基本情報入力シート'!C1221)</f>
        <v/>
      </c>
      <c r="C1196" s="40"/>
      <c r="D1196" s="40"/>
      <c r="E1196" s="40"/>
      <c r="F1196" s="40"/>
      <c r="G1196" s="40"/>
      <c r="H1196" s="40"/>
      <c r="I1196" s="56"/>
      <c r="J1196" s="647" t="str">
        <f>IF('基本情報入力シート'!M1221="","",'基本情報入力シート'!M1221)</f>
        <v/>
      </c>
      <c r="K1196" s="647" t="str">
        <f>IF('基本情報入力シート'!R1221="","",'基本情報入力シート'!R1221)</f>
        <v/>
      </c>
      <c r="L1196" s="647" t="str">
        <f>IF('基本情報入力シート'!W1221="","",'基本情報入力シート'!W1221)</f>
        <v/>
      </c>
      <c r="M1196" s="647" t="str">
        <f>IF('基本情報入力シート'!X1221="","",'基本情報入力シート'!X1221)</f>
        <v/>
      </c>
      <c r="N1196" s="648" t="str">
        <f>IF('基本情報入力シート'!Y1221="","",'基本情報入力シート'!Y1221)</f>
        <v/>
      </c>
      <c r="O1196" s="649"/>
      <c r="P1196" s="650"/>
      <c r="Q1196" s="651"/>
      <c r="R1196" s="56"/>
      <c r="S1196" s="652" t="str">
        <f>IFERROR(ROUNDDOWN(Q1196*VLOOKUP(N1196,'【参考】数式用'!$AR$2:$AW$50,MATCH(P1196,'【参考】数式用'!$AT$4:$AW$4)+2,FALSE)*0.5, 0), "")</f>
        <v/>
      </c>
      <c r="T1196" s="653"/>
      <c r="U1196" s="654" t="str">
        <f>IFERROR(IF(AG1196&lt;&gt;"",Q1196*VLOOKUP(N1196,'【参考】数式用'!$AG$2:$AL$50,MATCH(P1196,'【参考】数式用'!$AI$4:$AL$4,0)+2,0), ""), "")</f>
        <v/>
      </c>
      <c r="V1196" s="655"/>
      <c r="W1196" s="656"/>
      <c r="X1196" s="41"/>
      <c r="Y1196" s="657"/>
      <c r="Z1196" s="658"/>
      <c r="AA1196" s="654" t="str">
        <f>IFERROR(IF(Y1196="ー", "", ROUNDDOWN(Z1196*VLOOKUP(N1196,'【参考】数式用'!$AR$2:$AW$50,MATCH(Y1196,'【参考】数式用'!$AT$4:$AW$4)+2,FALSE)*0.5, 0)), "")</f>
        <v/>
      </c>
      <c r="AB1196" s="659"/>
      <c r="AC1196" s="651" t="str">
        <f>IFERROR(IF(AG1196&lt;&gt;"",Z1196*VLOOKUP(N1196,'【参考】数式用'!$AG$2:$AL$50,MATCH(Y1196,'【参考】数式用'!$AI$4:$AL$4,0)+2,0), ""), "")</f>
        <v/>
      </c>
      <c r="AD1196" s="56"/>
      <c r="AE1196" s="660"/>
      <c r="AF1196" s="661"/>
      <c r="AG1196" s="618" t="str">
        <f>IFERROR(VLOOKUP(O1196, '【参考】数式用'!$AY$5:$AY$13, 1, FALSE), "")</f>
        <v/>
      </c>
      <c r="AH1196" s="619" t="str">
        <f>IFERROR(VLOOKUP(N1196, '【参考】数式用'!$BA$2:$BB$50, 2, FALSE), "")</f>
        <v/>
      </c>
      <c r="AI1196" s="620" t="str">
        <f t="shared" si="1"/>
        <v/>
      </c>
      <c r="AJ1196" s="621" t="str">
        <f t="shared" si="2"/>
        <v/>
      </c>
      <c r="AK1196" s="622"/>
      <c r="AL1196" s="622"/>
      <c r="AM1196" s="514"/>
      <c r="AN1196" s="514"/>
      <c r="AO1196" s="514"/>
      <c r="AP1196" s="514"/>
      <c r="AQ1196" s="514"/>
      <c r="AR1196" s="514"/>
      <c r="AS1196" s="514"/>
      <c r="AT1196" s="514"/>
      <c r="AU1196" s="2"/>
      <c r="AV1196" s="2"/>
      <c r="AW1196" s="2"/>
      <c r="AX1196" s="2"/>
      <c r="AY1196" s="2"/>
      <c r="AZ1196" s="2"/>
    </row>
    <row r="1197" ht="30.0" customHeight="1">
      <c r="A1197" s="645">
        <v>1184.0</v>
      </c>
      <c r="B1197" s="646" t="str">
        <f>IF('基本情報入力シート'!C1222="","",'基本情報入力シート'!C1222)</f>
        <v/>
      </c>
      <c r="C1197" s="40"/>
      <c r="D1197" s="40"/>
      <c r="E1197" s="40"/>
      <c r="F1197" s="40"/>
      <c r="G1197" s="40"/>
      <c r="H1197" s="40"/>
      <c r="I1197" s="56"/>
      <c r="J1197" s="647" t="str">
        <f>IF('基本情報入力シート'!M1222="","",'基本情報入力シート'!M1222)</f>
        <v/>
      </c>
      <c r="K1197" s="647" t="str">
        <f>IF('基本情報入力シート'!R1222="","",'基本情報入力シート'!R1222)</f>
        <v/>
      </c>
      <c r="L1197" s="647" t="str">
        <f>IF('基本情報入力シート'!W1222="","",'基本情報入力シート'!W1222)</f>
        <v/>
      </c>
      <c r="M1197" s="647" t="str">
        <f>IF('基本情報入力シート'!X1222="","",'基本情報入力シート'!X1222)</f>
        <v/>
      </c>
      <c r="N1197" s="648" t="str">
        <f>IF('基本情報入力シート'!Y1222="","",'基本情報入力シート'!Y1222)</f>
        <v/>
      </c>
      <c r="O1197" s="649"/>
      <c r="P1197" s="650"/>
      <c r="Q1197" s="651"/>
      <c r="R1197" s="56"/>
      <c r="S1197" s="652" t="str">
        <f>IFERROR(ROUNDDOWN(Q1197*VLOOKUP(N1197,'【参考】数式用'!$AR$2:$AW$50,MATCH(P1197,'【参考】数式用'!$AT$4:$AW$4)+2,FALSE)*0.5, 0), "")</f>
        <v/>
      </c>
      <c r="T1197" s="653"/>
      <c r="U1197" s="654" t="str">
        <f>IFERROR(IF(AG1197&lt;&gt;"",Q1197*VLOOKUP(N1197,'【参考】数式用'!$AG$2:$AL$50,MATCH(P1197,'【参考】数式用'!$AI$4:$AL$4,0)+2,0), ""), "")</f>
        <v/>
      </c>
      <c r="V1197" s="655"/>
      <c r="W1197" s="656"/>
      <c r="X1197" s="41"/>
      <c r="Y1197" s="657"/>
      <c r="Z1197" s="658"/>
      <c r="AA1197" s="654" t="str">
        <f>IFERROR(IF(Y1197="ー", "", ROUNDDOWN(Z1197*VLOOKUP(N1197,'【参考】数式用'!$AR$2:$AW$50,MATCH(Y1197,'【参考】数式用'!$AT$4:$AW$4)+2,FALSE)*0.5, 0)), "")</f>
        <v/>
      </c>
      <c r="AB1197" s="659"/>
      <c r="AC1197" s="651" t="str">
        <f>IFERROR(IF(AG1197&lt;&gt;"",Z1197*VLOOKUP(N1197,'【参考】数式用'!$AG$2:$AL$50,MATCH(Y1197,'【参考】数式用'!$AI$4:$AL$4,0)+2,0), ""), "")</f>
        <v/>
      </c>
      <c r="AD1197" s="56"/>
      <c r="AE1197" s="660"/>
      <c r="AF1197" s="661"/>
      <c r="AG1197" s="618" t="str">
        <f>IFERROR(VLOOKUP(O1197, '【参考】数式用'!$AY$5:$AY$13, 1, FALSE), "")</f>
        <v/>
      </c>
      <c r="AH1197" s="619" t="str">
        <f>IFERROR(VLOOKUP(N1197, '【参考】数式用'!$BA$2:$BB$50, 2, FALSE), "")</f>
        <v/>
      </c>
      <c r="AI1197" s="620" t="str">
        <f t="shared" si="1"/>
        <v/>
      </c>
      <c r="AJ1197" s="621" t="str">
        <f t="shared" si="2"/>
        <v/>
      </c>
      <c r="AK1197" s="622"/>
      <c r="AL1197" s="622"/>
      <c r="AM1197" s="514"/>
      <c r="AN1197" s="514"/>
      <c r="AO1197" s="514"/>
      <c r="AP1197" s="514"/>
      <c r="AQ1197" s="514"/>
      <c r="AR1197" s="514"/>
      <c r="AS1197" s="514"/>
      <c r="AT1197" s="514"/>
      <c r="AU1197" s="2"/>
      <c r="AV1197" s="2"/>
      <c r="AW1197" s="2"/>
      <c r="AX1197" s="2"/>
      <c r="AY1197" s="2"/>
      <c r="AZ1197" s="2"/>
    </row>
    <row r="1198" ht="30.0" customHeight="1">
      <c r="A1198" s="645">
        <v>1185.0</v>
      </c>
      <c r="B1198" s="646" t="str">
        <f>IF('基本情報入力シート'!C1223="","",'基本情報入力シート'!C1223)</f>
        <v/>
      </c>
      <c r="C1198" s="40"/>
      <c r="D1198" s="40"/>
      <c r="E1198" s="40"/>
      <c r="F1198" s="40"/>
      <c r="G1198" s="40"/>
      <c r="H1198" s="40"/>
      <c r="I1198" s="56"/>
      <c r="J1198" s="647" t="str">
        <f>IF('基本情報入力シート'!M1223="","",'基本情報入力シート'!M1223)</f>
        <v/>
      </c>
      <c r="K1198" s="647" t="str">
        <f>IF('基本情報入力シート'!R1223="","",'基本情報入力シート'!R1223)</f>
        <v/>
      </c>
      <c r="L1198" s="647" t="str">
        <f>IF('基本情報入力シート'!W1223="","",'基本情報入力シート'!W1223)</f>
        <v/>
      </c>
      <c r="M1198" s="647" t="str">
        <f>IF('基本情報入力シート'!X1223="","",'基本情報入力シート'!X1223)</f>
        <v/>
      </c>
      <c r="N1198" s="648" t="str">
        <f>IF('基本情報入力シート'!Y1223="","",'基本情報入力シート'!Y1223)</f>
        <v/>
      </c>
      <c r="O1198" s="649"/>
      <c r="P1198" s="650"/>
      <c r="Q1198" s="651"/>
      <c r="R1198" s="56"/>
      <c r="S1198" s="652" t="str">
        <f>IFERROR(ROUNDDOWN(Q1198*VLOOKUP(N1198,'【参考】数式用'!$AR$2:$AW$50,MATCH(P1198,'【参考】数式用'!$AT$4:$AW$4)+2,FALSE)*0.5, 0), "")</f>
        <v/>
      </c>
      <c r="T1198" s="653"/>
      <c r="U1198" s="654" t="str">
        <f>IFERROR(IF(AG1198&lt;&gt;"",Q1198*VLOOKUP(N1198,'【参考】数式用'!$AG$2:$AL$50,MATCH(P1198,'【参考】数式用'!$AI$4:$AL$4,0)+2,0), ""), "")</f>
        <v/>
      </c>
      <c r="V1198" s="655"/>
      <c r="W1198" s="656"/>
      <c r="X1198" s="41"/>
      <c r="Y1198" s="657"/>
      <c r="Z1198" s="658"/>
      <c r="AA1198" s="654" t="str">
        <f>IFERROR(IF(Y1198="ー", "", ROUNDDOWN(Z1198*VLOOKUP(N1198,'【参考】数式用'!$AR$2:$AW$50,MATCH(Y1198,'【参考】数式用'!$AT$4:$AW$4)+2,FALSE)*0.5, 0)), "")</f>
        <v/>
      </c>
      <c r="AB1198" s="659"/>
      <c r="AC1198" s="651" t="str">
        <f>IFERROR(IF(AG1198&lt;&gt;"",Z1198*VLOOKUP(N1198,'【参考】数式用'!$AG$2:$AL$50,MATCH(Y1198,'【参考】数式用'!$AI$4:$AL$4,0)+2,0), ""), "")</f>
        <v/>
      </c>
      <c r="AD1198" s="56"/>
      <c r="AE1198" s="660"/>
      <c r="AF1198" s="661"/>
      <c r="AG1198" s="618" t="str">
        <f>IFERROR(VLOOKUP(O1198, '【参考】数式用'!$AY$5:$AY$13, 1, FALSE), "")</f>
        <v/>
      </c>
      <c r="AH1198" s="619" t="str">
        <f>IFERROR(VLOOKUP(N1198, '【参考】数式用'!$BA$2:$BB$50, 2, FALSE), "")</f>
        <v/>
      </c>
      <c r="AI1198" s="620" t="str">
        <f t="shared" si="1"/>
        <v/>
      </c>
      <c r="AJ1198" s="621" t="str">
        <f t="shared" si="2"/>
        <v/>
      </c>
      <c r="AK1198" s="622"/>
      <c r="AL1198" s="622"/>
      <c r="AM1198" s="514"/>
      <c r="AN1198" s="514"/>
      <c r="AO1198" s="514"/>
      <c r="AP1198" s="514"/>
      <c r="AQ1198" s="514"/>
      <c r="AR1198" s="514"/>
      <c r="AS1198" s="514"/>
      <c r="AT1198" s="514"/>
      <c r="AU1198" s="2"/>
      <c r="AV1198" s="2"/>
      <c r="AW1198" s="2"/>
      <c r="AX1198" s="2"/>
      <c r="AY1198" s="2"/>
      <c r="AZ1198" s="2"/>
    </row>
    <row r="1199" ht="30.0" customHeight="1">
      <c r="A1199" s="645">
        <v>1186.0</v>
      </c>
      <c r="B1199" s="646" t="str">
        <f>IF('基本情報入力シート'!C1224="","",'基本情報入力シート'!C1224)</f>
        <v/>
      </c>
      <c r="C1199" s="40"/>
      <c r="D1199" s="40"/>
      <c r="E1199" s="40"/>
      <c r="F1199" s="40"/>
      <c r="G1199" s="40"/>
      <c r="H1199" s="40"/>
      <c r="I1199" s="56"/>
      <c r="J1199" s="647" t="str">
        <f>IF('基本情報入力シート'!M1224="","",'基本情報入力シート'!M1224)</f>
        <v/>
      </c>
      <c r="K1199" s="647" t="str">
        <f>IF('基本情報入力シート'!R1224="","",'基本情報入力シート'!R1224)</f>
        <v/>
      </c>
      <c r="L1199" s="647" t="str">
        <f>IF('基本情報入力シート'!W1224="","",'基本情報入力シート'!W1224)</f>
        <v/>
      </c>
      <c r="M1199" s="647" t="str">
        <f>IF('基本情報入力シート'!X1224="","",'基本情報入力シート'!X1224)</f>
        <v/>
      </c>
      <c r="N1199" s="648" t="str">
        <f>IF('基本情報入力シート'!Y1224="","",'基本情報入力シート'!Y1224)</f>
        <v/>
      </c>
      <c r="O1199" s="649"/>
      <c r="P1199" s="650"/>
      <c r="Q1199" s="651"/>
      <c r="R1199" s="56"/>
      <c r="S1199" s="652" t="str">
        <f>IFERROR(ROUNDDOWN(Q1199*VLOOKUP(N1199,'【参考】数式用'!$AR$2:$AW$50,MATCH(P1199,'【参考】数式用'!$AT$4:$AW$4)+2,FALSE)*0.5, 0), "")</f>
        <v/>
      </c>
      <c r="T1199" s="653"/>
      <c r="U1199" s="654" t="str">
        <f>IFERROR(IF(AG1199&lt;&gt;"",Q1199*VLOOKUP(N1199,'【参考】数式用'!$AG$2:$AL$50,MATCH(P1199,'【参考】数式用'!$AI$4:$AL$4,0)+2,0), ""), "")</f>
        <v/>
      </c>
      <c r="V1199" s="655"/>
      <c r="W1199" s="656"/>
      <c r="X1199" s="41"/>
      <c r="Y1199" s="657"/>
      <c r="Z1199" s="658"/>
      <c r="AA1199" s="654" t="str">
        <f>IFERROR(IF(Y1199="ー", "", ROUNDDOWN(Z1199*VLOOKUP(N1199,'【参考】数式用'!$AR$2:$AW$50,MATCH(Y1199,'【参考】数式用'!$AT$4:$AW$4)+2,FALSE)*0.5, 0)), "")</f>
        <v/>
      </c>
      <c r="AB1199" s="659"/>
      <c r="AC1199" s="651" t="str">
        <f>IFERROR(IF(AG1199&lt;&gt;"",Z1199*VLOOKUP(N1199,'【参考】数式用'!$AG$2:$AL$50,MATCH(Y1199,'【参考】数式用'!$AI$4:$AL$4,0)+2,0), ""), "")</f>
        <v/>
      </c>
      <c r="AD1199" s="56"/>
      <c r="AE1199" s="660"/>
      <c r="AF1199" s="661"/>
      <c r="AG1199" s="618" t="str">
        <f>IFERROR(VLOOKUP(O1199, '【参考】数式用'!$AY$5:$AY$13, 1, FALSE), "")</f>
        <v/>
      </c>
      <c r="AH1199" s="619" t="str">
        <f>IFERROR(VLOOKUP(N1199, '【参考】数式用'!$BA$2:$BB$50, 2, FALSE), "")</f>
        <v/>
      </c>
      <c r="AI1199" s="620" t="str">
        <f t="shared" si="1"/>
        <v/>
      </c>
      <c r="AJ1199" s="621" t="str">
        <f t="shared" si="2"/>
        <v/>
      </c>
      <c r="AK1199" s="622"/>
      <c r="AL1199" s="622"/>
      <c r="AM1199" s="514"/>
      <c r="AN1199" s="514"/>
      <c r="AO1199" s="514"/>
      <c r="AP1199" s="514"/>
      <c r="AQ1199" s="514"/>
      <c r="AR1199" s="514"/>
      <c r="AS1199" s="514"/>
      <c r="AT1199" s="514"/>
      <c r="AU1199" s="2"/>
      <c r="AV1199" s="2"/>
      <c r="AW1199" s="2"/>
      <c r="AX1199" s="2"/>
      <c r="AY1199" s="2"/>
      <c r="AZ1199" s="2"/>
    </row>
    <row r="1200" ht="30.0" customHeight="1">
      <c r="A1200" s="645">
        <v>1187.0</v>
      </c>
      <c r="B1200" s="646" t="str">
        <f>IF('基本情報入力シート'!C1225="","",'基本情報入力シート'!C1225)</f>
        <v/>
      </c>
      <c r="C1200" s="40"/>
      <c r="D1200" s="40"/>
      <c r="E1200" s="40"/>
      <c r="F1200" s="40"/>
      <c r="G1200" s="40"/>
      <c r="H1200" s="40"/>
      <c r="I1200" s="56"/>
      <c r="J1200" s="647" t="str">
        <f>IF('基本情報入力シート'!M1225="","",'基本情報入力シート'!M1225)</f>
        <v/>
      </c>
      <c r="K1200" s="647" t="str">
        <f>IF('基本情報入力シート'!R1225="","",'基本情報入力シート'!R1225)</f>
        <v/>
      </c>
      <c r="L1200" s="647" t="str">
        <f>IF('基本情報入力シート'!W1225="","",'基本情報入力シート'!W1225)</f>
        <v/>
      </c>
      <c r="M1200" s="647" t="str">
        <f>IF('基本情報入力シート'!X1225="","",'基本情報入力シート'!X1225)</f>
        <v/>
      </c>
      <c r="N1200" s="648" t="str">
        <f>IF('基本情報入力シート'!Y1225="","",'基本情報入力シート'!Y1225)</f>
        <v/>
      </c>
      <c r="O1200" s="649"/>
      <c r="P1200" s="650"/>
      <c r="Q1200" s="651"/>
      <c r="R1200" s="56"/>
      <c r="S1200" s="652" t="str">
        <f>IFERROR(ROUNDDOWN(Q1200*VLOOKUP(N1200,'【参考】数式用'!$AR$2:$AW$50,MATCH(P1200,'【参考】数式用'!$AT$4:$AW$4)+2,FALSE)*0.5, 0), "")</f>
        <v/>
      </c>
      <c r="T1200" s="653"/>
      <c r="U1200" s="654" t="str">
        <f>IFERROR(IF(AG1200&lt;&gt;"",Q1200*VLOOKUP(N1200,'【参考】数式用'!$AG$2:$AL$50,MATCH(P1200,'【参考】数式用'!$AI$4:$AL$4,0)+2,0), ""), "")</f>
        <v/>
      </c>
      <c r="V1200" s="655"/>
      <c r="W1200" s="656"/>
      <c r="X1200" s="41"/>
      <c r="Y1200" s="657"/>
      <c r="Z1200" s="658"/>
      <c r="AA1200" s="654" t="str">
        <f>IFERROR(IF(Y1200="ー", "", ROUNDDOWN(Z1200*VLOOKUP(N1200,'【参考】数式用'!$AR$2:$AW$50,MATCH(Y1200,'【参考】数式用'!$AT$4:$AW$4)+2,FALSE)*0.5, 0)), "")</f>
        <v/>
      </c>
      <c r="AB1200" s="659"/>
      <c r="AC1200" s="651" t="str">
        <f>IFERROR(IF(AG1200&lt;&gt;"",Z1200*VLOOKUP(N1200,'【参考】数式用'!$AG$2:$AL$50,MATCH(Y1200,'【参考】数式用'!$AI$4:$AL$4,0)+2,0), ""), "")</f>
        <v/>
      </c>
      <c r="AD1200" s="56"/>
      <c r="AE1200" s="660"/>
      <c r="AF1200" s="661"/>
      <c r="AG1200" s="618" t="str">
        <f>IFERROR(VLOOKUP(O1200, '【参考】数式用'!$AY$5:$AY$13, 1, FALSE), "")</f>
        <v/>
      </c>
      <c r="AH1200" s="619" t="str">
        <f>IFERROR(VLOOKUP(N1200, '【参考】数式用'!$BA$2:$BB$50, 2, FALSE), "")</f>
        <v/>
      </c>
      <c r="AI1200" s="620" t="str">
        <f t="shared" si="1"/>
        <v/>
      </c>
      <c r="AJ1200" s="621" t="str">
        <f t="shared" si="2"/>
        <v/>
      </c>
      <c r="AK1200" s="622"/>
      <c r="AL1200" s="622"/>
      <c r="AM1200" s="514"/>
      <c r="AN1200" s="514"/>
      <c r="AO1200" s="514"/>
      <c r="AP1200" s="514"/>
      <c r="AQ1200" s="514"/>
      <c r="AR1200" s="514"/>
      <c r="AS1200" s="514"/>
      <c r="AT1200" s="514"/>
      <c r="AU1200" s="2"/>
      <c r="AV1200" s="2"/>
      <c r="AW1200" s="2"/>
      <c r="AX1200" s="2"/>
      <c r="AY1200" s="2"/>
      <c r="AZ1200" s="2"/>
    </row>
    <row r="1201" ht="30.0" customHeight="1">
      <c r="A1201" s="645">
        <v>1188.0</v>
      </c>
      <c r="B1201" s="646" t="str">
        <f>IF('基本情報入力シート'!C1226="","",'基本情報入力シート'!C1226)</f>
        <v/>
      </c>
      <c r="C1201" s="40"/>
      <c r="D1201" s="40"/>
      <c r="E1201" s="40"/>
      <c r="F1201" s="40"/>
      <c r="G1201" s="40"/>
      <c r="H1201" s="40"/>
      <c r="I1201" s="56"/>
      <c r="J1201" s="647" t="str">
        <f>IF('基本情報入力シート'!M1226="","",'基本情報入力シート'!M1226)</f>
        <v/>
      </c>
      <c r="K1201" s="647" t="str">
        <f>IF('基本情報入力シート'!R1226="","",'基本情報入力シート'!R1226)</f>
        <v/>
      </c>
      <c r="L1201" s="647" t="str">
        <f>IF('基本情報入力シート'!W1226="","",'基本情報入力シート'!W1226)</f>
        <v/>
      </c>
      <c r="M1201" s="647" t="str">
        <f>IF('基本情報入力シート'!X1226="","",'基本情報入力シート'!X1226)</f>
        <v/>
      </c>
      <c r="N1201" s="648" t="str">
        <f>IF('基本情報入力シート'!Y1226="","",'基本情報入力シート'!Y1226)</f>
        <v/>
      </c>
      <c r="O1201" s="649"/>
      <c r="P1201" s="650"/>
      <c r="Q1201" s="651"/>
      <c r="R1201" s="56"/>
      <c r="S1201" s="652" t="str">
        <f>IFERROR(ROUNDDOWN(Q1201*VLOOKUP(N1201,'【参考】数式用'!$AR$2:$AW$50,MATCH(P1201,'【参考】数式用'!$AT$4:$AW$4)+2,FALSE)*0.5, 0), "")</f>
        <v/>
      </c>
      <c r="T1201" s="653"/>
      <c r="U1201" s="654" t="str">
        <f>IFERROR(IF(AG1201&lt;&gt;"",Q1201*VLOOKUP(N1201,'【参考】数式用'!$AG$2:$AL$50,MATCH(P1201,'【参考】数式用'!$AI$4:$AL$4,0)+2,0), ""), "")</f>
        <v/>
      </c>
      <c r="V1201" s="655"/>
      <c r="W1201" s="656"/>
      <c r="X1201" s="41"/>
      <c r="Y1201" s="657"/>
      <c r="Z1201" s="658"/>
      <c r="AA1201" s="654" t="str">
        <f>IFERROR(IF(Y1201="ー", "", ROUNDDOWN(Z1201*VLOOKUP(N1201,'【参考】数式用'!$AR$2:$AW$50,MATCH(Y1201,'【参考】数式用'!$AT$4:$AW$4)+2,FALSE)*0.5, 0)), "")</f>
        <v/>
      </c>
      <c r="AB1201" s="659"/>
      <c r="AC1201" s="651" t="str">
        <f>IFERROR(IF(AG1201&lt;&gt;"",Z1201*VLOOKUP(N1201,'【参考】数式用'!$AG$2:$AL$50,MATCH(Y1201,'【参考】数式用'!$AI$4:$AL$4,0)+2,0), ""), "")</f>
        <v/>
      </c>
      <c r="AD1201" s="56"/>
      <c r="AE1201" s="660"/>
      <c r="AF1201" s="661"/>
      <c r="AG1201" s="618" t="str">
        <f>IFERROR(VLOOKUP(O1201, '【参考】数式用'!$AY$5:$AY$13, 1, FALSE), "")</f>
        <v/>
      </c>
      <c r="AH1201" s="619" t="str">
        <f>IFERROR(VLOOKUP(N1201, '【参考】数式用'!$BA$2:$BB$50, 2, FALSE), "")</f>
        <v/>
      </c>
      <c r="AI1201" s="620" t="str">
        <f t="shared" si="1"/>
        <v/>
      </c>
      <c r="AJ1201" s="621" t="str">
        <f t="shared" si="2"/>
        <v/>
      </c>
      <c r="AK1201" s="622"/>
      <c r="AL1201" s="622"/>
      <c r="AM1201" s="514"/>
      <c r="AN1201" s="514"/>
      <c r="AO1201" s="514"/>
      <c r="AP1201" s="514"/>
      <c r="AQ1201" s="514"/>
      <c r="AR1201" s="514"/>
      <c r="AS1201" s="514"/>
      <c r="AT1201" s="514"/>
      <c r="AU1201" s="2"/>
      <c r="AV1201" s="2"/>
      <c r="AW1201" s="2"/>
      <c r="AX1201" s="2"/>
      <c r="AY1201" s="2"/>
      <c r="AZ1201" s="2"/>
    </row>
    <row r="1202" ht="30.0" customHeight="1">
      <c r="A1202" s="645">
        <v>1189.0</v>
      </c>
      <c r="B1202" s="646" t="str">
        <f>IF('基本情報入力シート'!C1227="","",'基本情報入力シート'!C1227)</f>
        <v/>
      </c>
      <c r="C1202" s="40"/>
      <c r="D1202" s="40"/>
      <c r="E1202" s="40"/>
      <c r="F1202" s="40"/>
      <c r="G1202" s="40"/>
      <c r="H1202" s="40"/>
      <c r="I1202" s="56"/>
      <c r="J1202" s="647" t="str">
        <f>IF('基本情報入力シート'!M1227="","",'基本情報入力シート'!M1227)</f>
        <v/>
      </c>
      <c r="K1202" s="647" t="str">
        <f>IF('基本情報入力シート'!R1227="","",'基本情報入力シート'!R1227)</f>
        <v/>
      </c>
      <c r="L1202" s="647" t="str">
        <f>IF('基本情報入力シート'!W1227="","",'基本情報入力シート'!W1227)</f>
        <v/>
      </c>
      <c r="M1202" s="647" t="str">
        <f>IF('基本情報入力シート'!X1227="","",'基本情報入力シート'!X1227)</f>
        <v/>
      </c>
      <c r="N1202" s="648" t="str">
        <f>IF('基本情報入力シート'!Y1227="","",'基本情報入力シート'!Y1227)</f>
        <v/>
      </c>
      <c r="O1202" s="649"/>
      <c r="P1202" s="650"/>
      <c r="Q1202" s="651"/>
      <c r="R1202" s="56"/>
      <c r="S1202" s="652" t="str">
        <f>IFERROR(ROUNDDOWN(Q1202*VLOOKUP(N1202,'【参考】数式用'!$AR$2:$AW$50,MATCH(P1202,'【参考】数式用'!$AT$4:$AW$4)+2,FALSE)*0.5, 0), "")</f>
        <v/>
      </c>
      <c r="T1202" s="653"/>
      <c r="U1202" s="654" t="str">
        <f>IFERROR(IF(AG1202&lt;&gt;"",Q1202*VLOOKUP(N1202,'【参考】数式用'!$AG$2:$AL$50,MATCH(P1202,'【参考】数式用'!$AI$4:$AL$4,0)+2,0), ""), "")</f>
        <v/>
      </c>
      <c r="V1202" s="655"/>
      <c r="W1202" s="656"/>
      <c r="X1202" s="41"/>
      <c r="Y1202" s="657"/>
      <c r="Z1202" s="658"/>
      <c r="AA1202" s="654" t="str">
        <f>IFERROR(IF(Y1202="ー", "", ROUNDDOWN(Z1202*VLOOKUP(N1202,'【参考】数式用'!$AR$2:$AW$50,MATCH(Y1202,'【参考】数式用'!$AT$4:$AW$4)+2,FALSE)*0.5, 0)), "")</f>
        <v/>
      </c>
      <c r="AB1202" s="659"/>
      <c r="AC1202" s="651" t="str">
        <f>IFERROR(IF(AG1202&lt;&gt;"",Z1202*VLOOKUP(N1202,'【参考】数式用'!$AG$2:$AL$50,MATCH(Y1202,'【参考】数式用'!$AI$4:$AL$4,0)+2,0), ""), "")</f>
        <v/>
      </c>
      <c r="AD1202" s="56"/>
      <c r="AE1202" s="660"/>
      <c r="AF1202" s="661"/>
      <c r="AG1202" s="618" t="str">
        <f>IFERROR(VLOOKUP(O1202, '【参考】数式用'!$AY$5:$AY$13, 1, FALSE), "")</f>
        <v/>
      </c>
      <c r="AH1202" s="619" t="str">
        <f>IFERROR(VLOOKUP(N1202, '【参考】数式用'!$BA$2:$BB$50, 2, FALSE), "")</f>
        <v/>
      </c>
      <c r="AI1202" s="620" t="str">
        <f t="shared" si="1"/>
        <v/>
      </c>
      <c r="AJ1202" s="621" t="str">
        <f t="shared" si="2"/>
        <v/>
      </c>
      <c r="AK1202" s="622"/>
      <c r="AL1202" s="622"/>
      <c r="AM1202" s="514"/>
      <c r="AN1202" s="514"/>
      <c r="AO1202" s="514"/>
      <c r="AP1202" s="514"/>
      <c r="AQ1202" s="514"/>
      <c r="AR1202" s="514"/>
      <c r="AS1202" s="514"/>
      <c r="AT1202" s="514"/>
      <c r="AU1202" s="2"/>
      <c r="AV1202" s="2"/>
      <c r="AW1202" s="2"/>
      <c r="AX1202" s="2"/>
      <c r="AY1202" s="2"/>
      <c r="AZ1202" s="2"/>
    </row>
    <row r="1203" ht="30.0" customHeight="1">
      <c r="A1203" s="645">
        <v>1190.0</v>
      </c>
      <c r="B1203" s="646" t="str">
        <f>IF('基本情報入力シート'!C1228="","",'基本情報入力シート'!C1228)</f>
        <v/>
      </c>
      <c r="C1203" s="40"/>
      <c r="D1203" s="40"/>
      <c r="E1203" s="40"/>
      <c r="F1203" s="40"/>
      <c r="G1203" s="40"/>
      <c r="H1203" s="40"/>
      <c r="I1203" s="56"/>
      <c r="J1203" s="647" t="str">
        <f>IF('基本情報入力シート'!M1228="","",'基本情報入力シート'!M1228)</f>
        <v/>
      </c>
      <c r="K1203" s="647" t="str">
        <f>IF('基本情報入力シート'!R1228="","",'基本情報入力シート'!R1228)</f>
        <v/>
      </c>
      <c r="L1203" s="647" t="str">
        <f>IF('基本情報入力シート'!W1228="","",'基本情報入力シート'!W1228)</f>
        <v/>
      </c>
      <c r="M1203" s="647" t="str">
        <f>IF('基本情報入力シート'!X1228="","",'基本情報入力シート'!X1228)</f>
        <v/>
      </c>
      <c r="N1203" s="648" t="str">
        <f>IF('基本情報入力シート'!Y1228="","",'基本情報入力シート'!Y1228)</f>
        <v/>
      </c>
      <c r="O1203" s="649"/>
      <c r="P1203" s="650"/>
      <c r="Q1203" s="651"/>
      <c r="R1203" s="56"/>
      <c r="S1203" s="652" t="str">
        <f>IFERROR(ROUNDDOWN(Q1203*VLOOKUP(N1203,'【参考】数式用'!$AR$2:$AW$50,MATCH(P1203,'【参考】数式用'!$AT$4:$AW$4)+2,FALSE)*0.5, 0), "")</f>
        <v/>
      </c>
      <c r="T1203" s="653"/>
      <c r="U1203" s="654" t="str">
        <f>IFERROR(IF(AG1203&lt;&gt;"",Q1203*VLOOKUP(N1203,'【参考】数式用'!$AG$2:$AL$50,MATCH(P1203,'【参考】数式用'!$AI$4:$AL$4,0)+2,0), ""), "")</f>
        <v/>
      </c>
      <c r="V1203" s="655"/>
      <c r="W1203" s="656"/>
      <c r="X1203" s="41"/>
      <c r="Y1203" s="657"/>
      <c r="Z1203" s="658"/>
      <c r="AA1203" s="654" t="str">
        <f>IFERROR(IF(Y1203="ー", "", ROUNDDOWN(Z1203*VLOOKUP(N1203,'【参考】数式用'!$AR$2:$AW$50,MATCH(Y1203,'【参考】数式用'!$AT$4:$AW$4)+2,FALSE)*0.5, 0)), "")</f>
        <v/>
      </c>
      <c r="AB1203" s="659"/>
      <c r="AC1203" s="651" t="str">
        <f>IFERROR(IF(AG1203&lt;&gt;"",Z1203*VLOOKUP(N1203,'【参考】数式用'!$AG$2:$AL$50,MATCH(Y1203,'【参考】数式用'!$AI$4:$AL$4,0)+2,0), ""), "")</f>
        <v/>
      </c>
      <c r="AD1203" s="56"/>
      <c r="AE1203" s="660"/>
      <c r="AF1203" s="661"/>
      <c r="AG1203" s="618" t="str">
        <f>IFERROR(VLOOKUP(O1203, '【参考】数式用'!$AY$5:$AY$13, 1, FALSE), "")</f>
        <v/>
      </c>
      <c r="AH1203" s="619" t="str">
        <f>IFERROR(VLOOKUP(N1203, '【参考】数式用'!$BA$2:$BB$50, 2, FALSE), "")</f>
        <v/>
      </c>
      <c r="AI1203" s="620" t="str">
        <f t="shared" si="1"/>
        <v/>
      </c>
      <c r="AJ1203" s="621" t="str">
        <f t="shared" si="2"/>
        <v/>
      </c>
      <c r="AK1203" s="622"/>
      <c r="AL1203" s="622"/>
      <c r="AM1203" s="514"/>
      <c r="AN1203" s="514"/>
      <c r="AO1203" s="514"/>
      <c r="AP1203" s="514"/>
      <c r="AQ1203" s="514"/>
      <c r="AR1203" s="514"/>
      <c r="AS1203" s="514"/>
      <c r="AT1203" s="514"/>
      <c r="AU1203" s="2"/>
      <c r="AV1203" s="2"/>
      <c r="AW1203" s="2"/>
      <c r="AX1203" s="2"/>
      <c r="AY1203" s="2"/>
      <c r="AZ1203" s="2"/>
    </row>
    <row r="1204" ht="30.0" customHeight="1">
      <c r="A1204" s="645">
        <v>1191.0</v>
      </c>
      <c r="B1204" s="646" t="str">
        <f>IF('基本情報入力シート'!C1229="","",'基本情報入力シート'!C1229)</f>
        <v/>
      </c>
      <c r="C1204" s="40"/>
      <c r="D1204" s="40"/>
      <c r="E1204" s="40"/>
      <c r="F1204" s="40"/>
      <c r="G1204" s="40"/>
      <c r="H1204" s="40"/>
      <c r="I1204" s="56"/>
      <c r="J1204" s="647" t="str">
        <f>IF('基本情報入力シート'!M1229="","",'基本情報入力シート'!M1229)</f>
        <v/>
      </c>
      <c r="K1204" s="647" t="str">
        <f>IF('基本情報入力シート'!R1229="","",'基本情報入力シート'!R1229)</f>
        <v/>
      </c>
      <c r="L1204" s="647" t="str">
        <f>IF('基本情報入力シート'!W1229="","",'基本情報入力シート'!W1229)</f>
        <v/>
      </c>
      <c r="M1204" s="647" t="str">
        <f>IF('基本情報入力シート'!X1229="","",'基本情報入力シート'!X1229)</f>
        <v/>
      </c>
      <c r="N1204" s="648" t="str">
        <f>IF('基本情報入力シート'!Y1229="","",'基本情報入力シート'!Y1229)</f>
        <v/>
      </c>
      <c r="O1204" s="649"/>
      <c r="P1204" s="650"/>
      <c r="Q1204" s="651"/>
      <c r="R1204" s="56"/>
      <c r="S1204" s="652" t="str">
        <f>IFERROR(ROUNDDOWN(Q1204*VLOOKUP(N1204,'【参考】数式用'!$AR$2:$AW$50,MATCH(P1204,'【参考】数式用'!$AT$4:$AW$4)+2,FALSE)*0.5, 0), "")</f>
        <v/>
      </c>
      <c r="T1204" s="653"/>
      <c r="U1204" s="654" t="str">
        <f>IFERROR(IF(AG1204&lt;&gt;"",Q1204*VLOOKUP(N1204,'【参考】数式用'!$AG$2:$AL$50,MATCH(P1204,'【参考】数式用'!$AI$4:$AL$4,0)+2,0), ""), "")</f>
        <v/>
      </c>
      <c r="V1204" s="655"/>
      <c r="W1204" s="656"/>
      <c r="X1204" s="41"/>
      <c r="Y1204" s="657"/>
      <c r="Z1204" s="658"/>
      <c r="AA1204" s="654" t="str">
        <f>IFERROR(IF(Y1204="ー", "", ROUNDDOWN(Z1204*VLOOKUP(N1204,'【参考】数式用'!$AR$2:$AW$50,MATCH(Y1204,'【参考】数式用'!$AT$4:$AW$4)+2,FALSE)*0.5, 0)), "")</f>
        <v/>
      </c>
      <c r="AB1204" s="659"/>
      <c r="AC1204" s="651" t="str">
        <f>IFERROR(IF(AG1204&lt;&gt;"",Z1204*VLOOKUP(N1204,'【参考】数式用'!$AG$2:$AL$50,MATCH(Y1204,'【参考】数式用'!$AI$4:$AL$4,0)+2,0), ""), "")</f>
        <v/>
      </c>
      <c r="AD1204" s="56"/>
      <c r="AE1204" s="660"/>
      <c r="AF1204" s="661"/>
      <c r="AG1204" s="618" t="str">
        <f>IFERROR(VLOOKUP(O1204, '【参考】数式用'!$AY$5:$AY$13, 1, FALSE), "")</f>
        <v/>
      </c>
      <c r="AH1204" s="619" t="str">
        <f>IFERROR(VLOOKUP(N1204, '【参考】数式用'!$BA$2:$BB$50, 2, FALSE), "")</f>
        <v/>
      </c>
      <c r="AI1204" s="620" t="str">
        <f t="shared" si="1"/>
        <v/>
      </c>
      <c r="AJ1204" s="621" t="str">
        <f t="shared" si="2"/>
        <v/>
      </c>
      <c r="AK1204" s="622"/>
      <c r="AL1204" s="622"/>
      <c r="AM1204" s="514"/>
      <c r="AN1204" s="514"/>
      <c r="AO1204" s="514"/>
      <c r="AP1204" s="514"/>
      <c r="AQ1204" s="514"/>
      <c r="AR1204" s="514"/>
      <c r="AS1204" s="514"/>
      <c r="AT1204" s="514"/>
      <c r="AU1204" s="2"/>
      <c r="AV1204" s="2"/>
      <c r="AW1204" s="2"/>
      <c r="AX1204" s="2"/>
      <c r="AY1204" s="2"/>
      <c r="AZ1204" s="2"/>
    </row>
    <row r="1205" ht="30.0" customHeight="1">
      <c r="A1205" s="645">
        <v>1192.0</v>
      </c>
      <c r="B1205" s="646" t="str">
        <f>IF('基本情報入力シート'!C1230="","",'基本情報入力シート'!C1230)</f>
        <v/>
      </c>
      <c r="C1205" s="40"/>
      <c r="D1205" s="40"/>
      <c r="E1205" s="40"/>
      <c r="F1205" s="40"/>
      <c r="G1205" s="40"/>
      <c r="H1205" s="40"/>
      <c r="I1205" s="56"/>
      <c r="J1205" s="647" t="str">
        <f>IF('基本情報入力シート'!M1230="","",'基本情報入力シート'!M1230)</f>
        <v/>
      </c>
      <c r="K1205" s="647" t="str">
        <f>IF('基本情報入力シート'!R1230="","",'基本情報入力シート'!R1230)</f>
        <v/>
      </c>
      <c r="L1205" s="647" t="str">
        <f>IF('基本情報入力シート'!W1230="","",'基本情報入力シート'!W1230)</f>
        <v/>
      </c>
      <c r="M1205" s="647" t="str">
        <f>IF('基本情報入力シート'!X1230="","",'基本情報入力シート'!X1230)</f>
        <v/>
      </c>
      <c r="N1205" s="648" t="str">
        <f>IF('基本情報入力シート'!Y1230="","",'基本情報入力シート'!Y1230)</f>
        <v/>
      </c>
      <c r="O1205" s="649"/>
      <c r="P1205" s="650"/>
      <c r="Q1205" s="651"/>
      <c r="R1205" s="56"/>
      <c r="S1205" s="652" t="str">
        <f>IFERROR(ROUNDDOWN(Q1205*VLOOKUP(N1205,'【参考】数式用'!$AR$2:$AW$50,MATCH(P1205,'【参考】数式用'!$AT$4:$AW$4)+2,FALSE)*0.5, 0), "")</f>
        <v/>
      </c>
      <c r="T1205" s="653"/>
      <c r="U1205" s="654" t="str">
        <f>IFERROR(IF(AG1205&lt;&gt;"",Q1205*VLOOKUP(N1205,'【参考】数式用'!$AG$2:$AL$50,MATCH(P1205,'【参考】数式用'!$AI$4:$AL$4,0)+2,0), ""), "")</f>
        <v/>
      </c>
      <c r="V1205" s="655"/>
      <c r="W1205" s="656"/>
      <c r="X1205" s="41"/>
      <c r="Y1205" s="657"/>
      <c r="Z1205" s="658"/>
      <c r="AA1205" s="654" t="str">
        <f>IFERROR(IF(Y1205="ー", "", ROUNDDOWN(Z1205*VLOOKUP(N1205,'【参考】数式用'!$AR$2:$AW$50,MATCH(Y1205,'【参考】数式用'!$AT$4:$AW$4)+2,FALSE)*0.5, 0)), "")</f>
        <v/>
      </c>
      <c r="AB1205" s="659"/>
      <c r="AC1205" s="651" t="str">
        <f>IFERROR(IF(AG1205&lt;&gt;"",Z1205*VLOOKUP(N1205,'【参考】数式用'!$AG$2:$AL$50,MATCH(Y1205,'【参考】数式用'!$AI$4:$AL$4,0)+2,0), ""), "")</f>
        <v/>
      </c>
      <c r="AD1205" s="56"/>
      <c r="AE1205" s="660"/>
      <c r="AF1205" s="661"/>
      <c r="AG1205" s="618" t="str">
        <f>IFERROR(VLOOKUP(O1205, '【参考】数式用'!$AY$5:$AY$13, 1, FALSE), "")</f>
        <v/>
      </c>
      <c r="AH1205" s="619" t="str">
        <f>IFERROR(VLOOKUP(N1205, '【参考】数式用'!$BA$2:$BB$50, 2, FALSE), "")</f>
        <v/>
      </c>
      <c r="AI1205" s="620" t="str">
        <f t="shared" si="1"/>
        <v/>
      </c>
      <c r="AJ1205" s="621" t="str">
        <f t="shared" si="2"/>
        <v/>
      </c>
      <c r="AK1205" s="622"/>
      <c r="AL1205" s="622"/>
      <c r="AM1205" s="514"/>
      <c r="AN1205" s="514"/>
      <c r="AO1205" s="514"/>
      <c r="AP1205" s="514"/>
      <c r="AQ1205" s="514"/>
      <c r="AR1205" s="514"/>
      <c r="AS1205" s="514"/>
      <c r="AT1205" s="514"/>
      <c r="AU1205" s="2"/>
      <c r="AV1205" s="2"/>
      <c r="AW1205" s="2"/>
      <c r="AX1205" s="2"/>
      <c r="AY1205" s="2"/>
      <c r="AZ1205" s="2"/>
    </row>
    <row r="1206" ht="30.0" customHeight="1">
      <c r="A1206" s="645">
        <v>1193.0</v>
      </c>
      <c r="B1206" s="646" t="str">
        <f>IF('基本情報入力シート'!C1231="","",'基本情報入力シート'!C1231)</f>
        <v/>
      </c>
      <c r="C1206" s="40"/>
      <c r="D1206" s="40"/>
      <c r="E1206" s="40"/>
      <c r="F1206" s="40"/>
      <c r="G1206" s="40"/>
      <c r="H1206" s="40"/>
      <c r="I1206" s="56"/>
      <c r="J1206" s="647" t="str">
        <f>IF('基本情報入力シート'!M1231="","",'基本情報入力シート'!M1231)</f>
        <v/>
      </c>
      <c r="K1206" s="647" t="str">
        <f>IF('基本情報入力シート'!R1231="","",'基本情報入力シート'!R1231)</f>
        <v/>
      </c>
      <c r="L1206" s="647" t="str">
        <f>IF('基本情報入力シート'!W1231="","",'基本情報入力シート'!W1231)</f>
        <v/>
      </c>
      <c r="M1206" s="647" t="str">
        <f>IF('基本情報入力シート'!X1231="","",'基本情報入力シート'!X1231)</f>
        <v/>
      </c>
      <c r="N1206" s="648" t="str">
        <f>IF('基本情報入力シート'!Y1231="","",'基本情報入力シート'!Y1231)</f>
        <v/>
      </c>
      <c r="O1206" s="649"/>
      <c r="P1206" s="650"/>
      <c r="Q1206" s="651"/>
      <c r="R1206" s="56"/>
      <c r="S1206" s="652" t="str">
        <f>IFERROR(ROUNDDOWN(Q1206*VLOOKUP(N1206,'【参考】数式用'!$AR$2:$AW$50,MATCH(P1206,'【参考】数式用'!$AT$4:$AW$4)+2,FALSE)*0.5, 0), "")</f>
        <v/>
      </c>
      <c r="T1206" s="653"/>
      <c r="U1206" s="654" t="str">
        <f>IFERROR(IF(AG1206&lt;&gt;"",Q1206*VLOOKUP(N1206,'【参考】数式用'!$AG$2:$AL$50,MATCH(P1206,'【参考】数式用'!$AI$4:$AL$4,0)+2,0), ""), "")</f>
        <v/>
      </c>
      <c r="V1206" s="655"/>
      <c r="W1206" s="656"/>
      <c r="X1206" s="41"/>
      <c r="Y1206" s="657"/>
      <c r="Z1206" s="658"/>
      <c r="AA1206" s="654" t="str">
        <f>IFERROR(IF(Y1206="ー", "", ROUNDDOWN(Z1206*VLOOKUP(N1206,'【参考】数式用'!$AR$2:$AW$50,MATCH(Y1206,'【参考】数式用'!$AT$4:$AW$4)+2,FALSE)*0.5, 0)), "")</f>
        <v/>
      </c>
      <c r="AB1206" s="659"/>
      <c r="AC1206" s="651" t="str">
        <f>IFERROR(IF(AG1206&lt;&gt;"",Z1206*VLOOKUP(N1206,'【参考】数式用'!$AG$2:$AL$50,MATCH(Y1206,'【参考】数式用'!$AI$4:$AL$4,0)+2,0), ""), "")</f>
        <v/>
      </c>
      <c r="AD1206" s="56"/>
      <c r="AE1206" s="660"/>
      <c r="AF1206" s="661"/>
      <c r="AG1206" s="618" t="str">
        <f>IFERROR(VLOOKUP(O1206, '【参考】数式用'!$AY$5:$AY$13, 1, FALSE), "")</f>
        <v/>
      </c>
      <c r="AH1206" s="619" t="str">
        <f>IFERROR(VLOOKUP(N1206, '【参考】数式用'!$BA$2:$BB$50, 2, FALSE), "")</f>
        <v/>
      </c>
      <c r="AI1206" s="620" t="str">
        <f t="shared" si="1"/>
        <v/>
      </c>
      <c r="AJ1206" s="621" t="str">
        <f t="shared" si="2"/>
        <v/>
      </c>
      <c r="AK1206" s="622"/>
      <c r="AL1206" s="622"/>
      <c r="AM1206" s="514"/>
      <c r="AN1206" s="514"/>
      <c r="AO1206" s="514"/>
      <c r="AP1206" s="514"/>
      <c r="AQ1206" s="514"/>
      <c r="AR1206" s="514"/>
      <c r="AS1206" s="514"/>
      <c r="AT1206" s="514"/>
      <c r="AU1206" s="2"/>
      <c r="AV1206" s="2"/>
      <c r="AW1206" s="2"/>
      <c r="AX1206" s="2"/>
      <c r="AY1206" s="2"/>
      <c r="AZ1206" s="2"/>
    </row>
    <row r="1207" ht="30.0" customHeight="1">
      <c r="A1207" s="645">
        <v>1194.0</v>
      </c>
      <c r="B1207" s="646" t="str">
        <f>IF('基本情報入力シート'!C1232="","",'基本情報入力シート'!C1232)</f>
        <v/>
      </c>
      <c r="C1207" s="40"/>
      <c r="D1207" s="40"/>
      <c r="E1207" s="40"/>
      <c r="F1207" s="40"/>
      <c r="G1207" s="40"/>
      <c r="H1207" s="40"/>
      <c r="I1207" s="56"/>
      <c r="J1207" s="647" t="str">
        <f>IF('基本情報入力シート'!M1232="","",'基本情報入力シート'!M1232)</f>
        <v/>
      </c>
      <c r="K1207" s="647" t="str">
        <f>IF('基本情報入力シート'!R1232="","",'基本情報入力シート'!R1232)</f>
        <v/>
      </c>
      <c r="L1207" s="647" t="str">
        <f>IF('基本情報入力シート'!W1232="","",'基本情報入力シート'!W1232)</f>
        <v/>
      </c>
      <c r="M1207" s="647" t="str">
        <f>IF('基本情報入力シート'!X1232="","",'基本情報入力シート'!X1232)</f>
        <v/>
      </c>
      <c r="N1207" s="648" t="str">
        <f>IF('基本情報入力シート'!Y1232="","",'基本情報入力シート'!Y1232)</f>
        <v/>
      </c>
      <c r="O1207" s="649"/>
      <c r="P1207" s="650"/>
      <c r="Q1207" s="651"/>
      <c r="R1207" s="56"/>
      <c r="S1207" s="652" t="str">
        <f>IFERROR(ROUNDDOWN(Q1207*VLOOKUP(N1207,'【参考】数式用'!$AR$2:$AW$50,MATCH(P1207,'【参考】数式用'!$AT$4:$AW$4)+2,FALSE)*0.5, 0), "")</f>
        <v/>
      </c>
      <c r="T1207" s="653"/>
      <c r="U1207" s="654" t="str">
        <f>IFERROR(IF(AG1207&lt;&gt;"",Q1207*VLOOKUP(N1207,'【参考】数式用'!$AG$2:$AL$50,MATCH(P1207,'【参考】数式用'!$AI$4:$AL$4,0)+2,0), ""), "")</f>
        <v/>
      </c>
      <c r="V1207" s="655"/>
      <c r="W1207" s="656"/>
      <c r="X1207" s="41"/>
      <c r="Y1207" s="657"/>
      <c r="Z1207" s="658"/>
      <c r="AA1207" s="654" t="str">
        <f>IFERROR(IF(Y1207="ー", "", ROUNDDOWN(Z1207*VLOOKUP(N1207,'【参考】数式用'!$AR$2:$AW$50,MATCH(Y1207,'【参考】数式用'!$AT$4:$AW$4)+2,FALSE)*0.5, 0)), "")</f>
        <v/>
      </c>
      <c r="AB1207" s="659"/>
      <c r="AC1207" s="651" t="str">
        <f>IFERROR(IF(AG1207&lt;&gt;"",Z1207*VLOOKUP(N1207,'【参考】数式用'!$AG$2:$AL$50,MATCH(Y1207,'【参考】数式用'!$AI$4:$AL$4,0)+2,0), ""), "")</f>
        <v/>
      </c>
      <c r="AD1207" s="56"/>
      <c r="AE1207" s="660"/>
      <c r="AF1207" s="661"/>
      <c r="AG1207" s="618" t="str">
        <f>IFERROR(VLOOKUP(O1207, '【参考】数式用'!$AY$5:$AY$13, 1, FALSE), "")</f>
        <v/>
      </c>
      <c r="AH1207" s="619" t="str">
        <f>IFERROR(VLOOKUP(N1207, '【参考】数式用'!$BA$2:$BB$50, 2, FALSE), "")</f>
        <v/>
      </c>
      <c r="AI1207" s="620" t="str">
        <f t="shared" si="1"/>
        <v/>
      </c>
      <c r="AJ1207" s="621" t="str">
        <f t="shared" si="2"/>
        <v/>
      </c>
      <c r="AK1207" s="622"/>
      <c r="AL1207" s="622"/>
      <c r="AM1207" s="514"/>
      <c r="AN1207" s="514"/>
      <c r="AO1207" s="514"/>
      <c r="AP1207" s="514"/>
      <c r="AQ1207" s="514"/>
      <c r="AR1207" s="514"/>
      <c r="AS1207" s="514"/>
      <c r="AT1207" s="514"/>
      <c r="AU1207" s="2"/>
      <c r="AV1207" s="2"/>
      <c r="AW1207" s="2"/>
      <c r="AX1207" s="2"/>
      <c r="AY1207" s="2"/>
      <c r="AZ1207" s="2"/>
    </row>
    <row r="1208" ht="30.0" customHeight="1">
      <c r="A1208" s="645">
        <v>1195.0</v>
      </c>
      <c r="B1208" s="646" t="str">
        <f>IF('基本情報入力シート'!C1233="","",'基本情報入力シート'!C1233)</f>
        <v/>
      </c>
      <c r="C1208" s="40"/>
      <c r="D1208" s="40"/>
      <c r="E1208" s="40"/>
      <c r="F1208" s="40"/>
      <c r="G1208" s="40"/>
      <c r="H1208" s="40"/>
      <c r="I1208" s="56"/>
      <c r="J1208" s="647" t="str">
        <f>IF('基本情報入力シート'!M1233="","",'基本情報入力シート'!M1233)</f>
        <v/>
      </c>
      <c r="K1208" s="647" t="str">
        <f>IF('基本情報入力シート'!R1233="","",'基本情報入力シート'!R1233)</f>
        <v/>
      </c>
      <c r="L1208" s="647" t="str">
        <f>IF('基本情報入力シート'!W1233="","",'基本情報入力シート'!W1233)</f>
        <v/>
      </c>
      <c r="M1208" s="647" t="str">
        <f>IF('基本情報入力シート'!X1233="","",'基本情報入力シート'!X1233)</f>
        <v/>
      </c>
      <c r="N1208" s="648" t="str">
        <f>IF('基本情報入力シート'!Y1233="","",'基本情報入力シート'!Y1233)</f>
        <v/>
      </c>
      <c r="O1208" s="649"/>
      <c r="P1208" s="650"/>
      <c r="Q1208" s="651"/>
      <c r="R1208" s="56"/>
      <c r="S1208" s="652" t="str">
        <f>IFERROR(ROUNDDOWN(Q1208*VLOOKUP(N1208,'【参考】数式用'!$AR$2:$AW$50,MATCH(P1208,'【参考】数式用'!$AT$4:$AW$4)+2,FALSE)*0.5, 0), "")</f>
        <v/>
      </c>
      <c r="T1208" s="653"/>
      <c r="U1208" s="654" t="str">
        <f>IFERROR(IF(AG1208&lt;&gt;"",Q1208*VLOOKUP(N1208,'【参考】数式用'!$AG$2:$AL$50,MATCH(P1208,'【参考】数式用'!$AI$4:$AL$4,0)+2,0), ""), "")</f>
        <v/>
      </c>
      <c r="V1208" s="655"/>
      <c r="W1208" s="656"/>
      <c r="X1208" s="41"/>
      <c r="Y1208" s="657"/>
      <c r="Z1208" s="658"/>
      <c r="AA1208" s="654" t="str">
        <f>IFERROR(IF(Y1208="ー", "", ROUNDDOWN(Z1208*VLOOKUP(N1208,'【参考】数式用'!$AR$2:$AW$50,MATCH(Y1208,'【参考】数式用'!$AT$4:$AW$4)+2,FALSE)*0.5, 0)), "")</f>
        <v/>
      </c>
      <c r="AB1208" s="659"/>
      <c r="AC1208" s="651" t="str">
        <f>IFERROR(IF(AG1208&lt;&gt;"",Z1208*VLOOKUP(N1208,'【参考】数式用'!$AG$2:$AL$50,MATCH(Y1208,'【参考】数式用'!$AI$4:$AL$4,0)+2,0), ""), "")</f>
        <v/>
      </c>
      <c r="AD1208" s="56"/>
      <c r="AE1208" s="660"/>
      <c r="AF1208" s="661"/>
      <c r="AG1208" s="618" t="str">
        <f>IFERROR(VLOOKUP(O1208, '【参考】数式用'!$AY$5:$AY$13, 1, FALSE), "")</f>
        <v/>
      </c>
      <c r="AH1208" s="619" t="str">
        <f>IFERROR(VLOOKUP(N1208, '【参考】数式用'!$BA$2:$BB$50, 2, FALSE), "")</f>
        <v/>
      </c>
      <c r="AI1208" s="620" t="str">
        <f t="shared" si="1"/>
        <v/>
      </c>
      <c r="AJ1208" s="621" t="str">
        <f t="shared" si="2"/>
        <v/>
      </c>
      <c r="AK1208" s="622"/>
      <c r="AL1208" s="622"/>
      <c r="AM1208" s="514"/>
      <c r="AN1208" s="514"/>
      <c r="AO1208" s="514"/>
      <c r="AP1208" s="514"/>
      <c r="AQ1208" s="514"/>
      <c r="AR1208" s="514"/>
      <c r="AS1208" s="514"/>
      <c r="AT1208" s="514"/>
      <c r="AU1208" s="2"/>
      <c r="AV1208" s="2"/>
      <c r="AW1208" s="2"/>
      <c r="AX1208" s="2"/>
      <c r="AY1208" s="2"/>
      <c r="AZ1208" s="2"/>
    </row>
    <row r="1209" ht="30.0" customHeight="1">
      <c r="A1209" s="645">
        <v>1196.0</v>
      </c>
      <c r="B1209" s="646" t="str">
        <f>IF('基本情報入力シート'!C1234="","",'基本情報入力シート'!C1234)</f>
        <v/>
      </c>
      <c r="C1209" s="40"/>
      <c r="D1209" s="40"/>
      <c r="E1209" s="40"/>
      <c r="F1209" s="40"/>
      <c r="G1209" s="40"/>
      <c r="H1209" s="40"/>
      <c r="I1209" s="56"/>
      <c r="J1209" s="647" t="str">
        <f>IF('基本情報入力シート'!M1234="","",'基本情報入力シート'!M1234)</f>
        <v/>
      </c>
      <c r="K1209" s="647" t="str">
        <f>IF('基本情報入力シート'!R1234="","",'基本情報入力シート'!R1234)</f>
        <v/>
      </c>
      <c r="L1209" s="647" t="str">
        <f>IF('基本情報入力シート'!W1234="","",'基本情報入力シート'!W1234)</f>
        <v/>
      </c>
      <c r="M1209" s="647" t="str">
        <f>IF('基本情報入力シート'!X1234="","",'基本情報入力シート'!X1234)</f>
        <v/>
      </c>
      <c r="N1209" s="648" t="str">
        <f>IF('基本情報入力シート'!Y1234="","",'基本情報入力シート'!Y1234)</f>
        <v/>
      </c>
      <c r="O1209" s="649"/>
      <c r="P1209" s="650"/>
      <c r="Q1209" s="651"/>
      <c r="R1209" s="56"/>
      <c r="S1209" s="652" t="str">
        <f>IFERROR(ROUNDDOWN(Q1209*VLOOKUP(N1209,'【参考】数式用'!$AR$2:$AW$50,MATCH(P1209,'【参考】数式用'!$AT$4:$AW$4)+2,FALSE)*0.5, 0), "")</f>
        <v/>
      </c>
      <c r="T1209" s="653"/>
      <c r="U1209" s="654" t="str">
        <f>IFERROR(IF(AG1209&lt;&gt;"",Q1209*VLOOKUP(N1209,'【参考】数式用'!$AG$2:$AL$50,MATCH(P1209,'【参考】数式用'!$AI$4:$AL$4,0)+2,0), ""), "")</f>
        <v/>
      </c>
      <c r="V1209" s="655"/>
      <c r="W1209" s="656"/>
      <c r="X1209" s="41"/>
      <c r="Y1209" s="657"/>
      <c r="Z1209" s="658"/>
      <c r="AA1209" s="654" t="str">
        <f>IFERROR(IF(Y1209="ー", "", ROUNDDOWN(Z1209*VLOOKUP(N1209,'【参考】数式用'!$AR$2:$AW$50,MATCH(Y1209,'【参考】数式用'!$AT$4:$AW$4)+2,FALSE)*0.5, 0)), "")</f>
        <v/>
      </c>
      <c r="AB1209" s="659"/>
      <c r="AC1209" s="651" t="str">
        <f>IFERROR(IF(AG1209&lt;&gt;"",Z1209*VLOOKUP(N1209,'【参考】数式用'!$AG$2:$AL$50,MATCH(Y1209,'【参考】数式用'!$AI$4:$AL$4,0)+2,0), ""), "")</f>
        <v/>
      </c>
      <c r="AD1209" s="56"/>
      <c r="AE1209" s="660"/>
      <c r="AF1209" s="661"/>
      <c r="AG1209" s="618" t="str">
        <f>IFERROR(VLOOKUP(O1209, '【参考】数式用'!$AY$5:$AY$13, 1, FALSE), "")</f>
        <v/>
      </c>
      <c r="AH1209" s="619" t="str">
        <f>IFERROR(VLOOKUP(N1209, '【参考】数式用'!$BA$2:$BB$50, 2, FALSE), "")</f>
        <v/>
      </c>
      <c r="AI1209" s="620" t="str">
        <f t="shared" si="1"/>
        <v/>
      </c>
      <c r="AJ1209" s="621" t="str">
        <f t="shared" si="2"/>
        <v/>
      </c>
      <c r="AK1209" s="622"/>
      <c r="AL1209" s="622"/>
      <c r="AM1209" s="514"/>
      <c r="AN1209" s="514"/>
      <c r="AO1209" s="514"/>
      <c r="AP1209" s="514"/>
      <c r="AQ1209" s="514"/>
      <c r="AR1209" s="514"/>
      <c r="AS1209" s="514"/>
      <c r="AT1209" s="514"/>
      <c r="AU1209" s="2"/>
      <c r="AV1209" s="2"/>
      <c r="AW1209" s="2"/>
      <c r="AX1209" s="2"/>
      <c r="AY1209" s="2"/>
      <c r="AZ1209" s="2"/>
    </row>
    <row r="1210" ht="30.0" customHeight="1">
      <c r="A1210" s="645">
        <v>1197.0</v>
      </c>
      <c r="B1210" s="646" t="str">
        <f>IF('基本情報入力シート'!C1235="","",'基本情報入力シート'!C1235)</f>
        <v/>
      </c>
      <c r="C1210" s="40"/>
      <c r="D1210" s="40"/>
      <c r="E1210" s="40"/>
      <c r="F1210" s="40"/>
      <c r="G1210" s="40"/>
      <c r="H1210" s="40"/>
      <c r="I1210" s="56"/>
      <c r="J1210" s="647" t="str">
        <f>IF('基本情報入力シート'!M1235="","",'基本情報入力シート'!M1235)</f>
        <v/>
      </c>
      <c r="K1210" s="647" t="str">
        <f>IF('基本情報入力シート'!R1235="","",'基本情報入力シート'!R1235)</f>
        <v/>
      </c>
      <c r="L1210" s="647" t="str">
        <f>IF('基本情報入力シート'!W1235="","",'基本情報入力シート'!W1235)</f>
        <v/>
      </c>
      <c r="M1210" s="647" t="str">
        <f>IF('基本情報入力シート'!X1235="","",'基本情報入力シート'!X1235)</f>
        <v/>
      </c>
      <c r="N1210" s="648" t="str">
        <f>IF('基本情報入力シート'!Y1235="","",'基本情報入力シート'!Y1235)</f>
        <v/>
      </c>
      <c r="O1210" s="649"/>
      <c r="P1210" s="650"/>
      <c r="Q1210" s="651"/>
      <c r="R1210" s="56"/>
      <c r="S1210" s="652" t="str">
        <f>IFERROR(ROUNDDOWN(Q1210*VLOOKUP(N1210,'【参考】数式用'!$AR$2:$AW$50,MATCH(P1210,'【参考】数式用'!$AT$4:$AW$4)+2,FALSE)*0.5, 0), "")</f>
        <v/>
      </c>
      <c r="T1210" s="653"/>
      <c r="U1210" s="654" t="str">
        <f>IFERROR(IF(AG1210&lt;&gt;"",Q1210*VLOOKUP(N1210,'【参考】数式用'!$AG$2:$AL$50,MATCH(P1210,'【参考】数式用'!$AI$4:$AL$4,0)+2,0), ""), "")</f>
        <v/>
      </c>
      <c r="V1210" s="655"/>
      <c r="W1210" s="656"/>
      <c r="X1210" s="41"/>
      <c r="Y1210" s="657"/>
      <c r="Z1210" s="658"/>
      <c r="AA1210" s="654" t="str">
        <f>IFERROR(IF(Y1210="ー", "", ROUNDDOWN(Z1210*VLOOKUP(N1210,'【参考】数式用'!$AR$2:$AW$50,MATCH(Y1210,'【参考】数式用'!$AT$4:$AW$4)+2,FALSE)*0.5, 0)), "")</f>
        <v/>
      </c>
      <c r="AB1210" s="659"/>
      <c r="AC1210" s="651" t="str">
        <f>IFERROR(IF(AG1210&lt;&gt;"",Z1210*VLOOKUP(N1210,'【参考】数式用'!$AG$2:$AL$50,MATCH(Y1210,'【参考】数式用'!$AI$4:$AL$4,0)+2,0), ""), "")</f>
        <v/>
      </c>
      <c r="AD1210" s="56"/>
      <c r="AE1210" s="660"/>
      <c r="AF1210" s="661"/>
      <c r="AG1210" s="618" t="str">
        <f>IFERROR(VLOOKUP(O1210, '【参考】数式用'!$AY$5:$AY$13, 1, FALSE), "")</f>
        <v/>
      </c>
      <c r="AH1210" s="619" t="str">
        <f>IFERROR(VLOOKUP(N1210, '【参考】数式用'!$BA$2:$BB$50, 2, FALSE), "")</f>
        <v/>
      </c>
      <c r="AI1210" s="620" t="str">
        <f t="shared" si="1"/>
        <v/>
      </c>
      <c r="AJ1210" s="621" t="str">
        <f t="shared" si="2"/>
        <v/>
      </c>
      <c r="AK1210" s="622"/>
      <c r="AL1210" s="622"/>
      <c r="AM1210" s="514"/>
      <c r="AN1210" s="514"/>
      <c r="AO1210" s="514"/>
      <c r="AP1210" s="514"/>
      <c r="AQ1210" s="514"/>
      <c r="AR1210" s="514"/>
      <c r="AS1210" s="514"/>
      <c r="AT1210" s="514"/>
      <c r="AU1210" s="2"/>
      <c r="AV1210" s="2"/>
      <c r="AW1210" s="2"/>
      <c r="AX1210" s="2"/>
      <c r="AY1210" s="2"/>
      <c r="AZ1210" s="2"/>
    </row>
    <row r="1211" ht="30.0" customHeight="1">
      <c r="A1211" s="645">
        <v>1198.0</v>
      </c>
      <c r="B1211" s="646" t="str">
        <f>IF('基本情報入力シート'!C1236="","",'基本情報入力シート'!C1236)</f>
        <v/>
      </c>
      <c r="C1211" s="40"/>
      <c r="D1211" s="40"/>
      <c r="E1211" s="40"/>
      <c r="F1211" s="40"/>
      <c r="G1211" s="40"/>
      <c r="H1211" s="40"/>
      <c r="I1211" s="56"/>
      <c r="J1211" s="647" t="str">
        <f>IF('基本情報入力シート'!M1236="","",'基本情報入力シート'!M1236)</f>
        <v/>
      </c>
      <c r="K1211" s="647" t="str">
        <f>IF('基本情報入力シート'!R1236="","",'基本情報入力シート'!R1236)</f>
        <v/>
      </c>
      <c r="L1211" s="647" t="str">
        <f>IF('基本情報入力シート'!W1236="","",'基本情報入力シート'!W1236)</f>
        <v/>
      </c>
      <c r="M1211" s="647" t="str">
        <f>IF('基本情報入力シート'!X1236="","",'基本情報入力シート'!X1236)</f>
        <v/>
      </c>
      <c r="N1211" s="648" t="str">
        <f>IF('基本情報入力シート'!Y1236="","",'基本情報入力シート'!Y1236)</f>
        <v/>
      </c>
      <c r="O1211" s="649"/>
      <c r="P1211" s="650"/>
      <c r="Q1211" s="651"/>
      <c r="R1211" s="56"/>
      <c r="S1211" s="652" t="str">
        <f>IFERROR(ROUNDDOWN(Q1211*VLOOKUP(N1211,'【参考】数式用'!$AR$2:$AW$50,MATCH(P1211,'【参考】数式用'!$AT$4:$AW$4)+2,FALSE)*0.5, 0), "")</f>
        <v/>
      </c>
      <c r="T1211" s="653"/>
      <c r="U1211" s="654" t="str">
        <f>IFERROR(IF(AG1211&lt;&gt;"",Q1211*VLOOKUP(N1211,'【参考】数式用'!$AG$2:$AL$50,MATCH(P1211,'【参考】数式用'!$AI$4:$AL$4,0)+2,0), ""), "")</f>
        <v/>
      </c>
      <c r="V1211" s="655"/>
      <c r="W1211" s="656"/>
      <c r="X1211" s="41"/>
      <c r="Y1211" s="657"/>
      <c r="Z1211" s="658"/>
      <c r="AA1211" s="654" t="str">
        <f>IFERROR(IF(Y1211="ー", "", ROUNDDOWN(Z1211*VLOOKUP(N1211,'【参考】数式用'!$AR$2:$AW$50,MATCH(Y1211,'【参考】数式用'!$AT$4:$AW$4)+2,FALSE)*0.5, 0)), "")</f>
        <v/>
      </c>
      <c r="AB1211" s="659"/>
      <c r="AC1211" s="651" t="str">
        <f>IFERROR(IF(AG1211&lt;&gt;"",Z1211*VLOOKUP(N1211,'【参考】数式用'!$AG$2:$AL$50,MATCH(Y1211,'【参考】数式用'!$AI$4:$AL$4,0)+2,0), ""), "")</f>
        <v/>
      </c>
      <c r="AD1211" s="56"/>
      <c r="AE1211" s="660"/>
      <c r="AF1211" s="661"/>
      <c r="AG1211" s="618" t="str">
        <f>IFERROR(VLOOKUP(O1211, '【参考】数式用'!$AY$5:$AY$13, 1, FALSE), "")</f>
        <v/>
      </c>
      <c r="AH1211" s="619" t="str">
        <f>IFERROR(VLOOKUP(N1211, '【参考】数式用'!$BA$2:$BB$50, 2, FALSE), "")</f>
        <v/>
      </c>
      <c r="AI1211" s="620" t="str">
        <f t="shared" si="1"/>
        <v/>
      </c>
      <c r="AJ1211" s="621" t="str">
        <f t="shared" si="2"/>
        <v/>
      </c>
      <c r="AK1211" s="622"/>
      <c r="AL1211" s="622"/>
      <c r="AM1211" s="514"/>
      <c r="AN1211" s="514"/>
      <c r="AO1211" s="514"/>
      <c r="AP1211" s="514"/>
      <c r="AQ1211" s="514"/>
      <c r="AR1211" s="514"/>
      <c r="AS1211" s="514"/>
      <c r="AT1211" s="514"/>
      <c r="AU1211" s="2"/>
      <c r="AV1211" s="2"/>
      <c r="AW1211" s="2"/>
      <c r="AX1211" s="2"/>
      <c r="AY1211" s="2"/>
      <c r="AZ1211" s="2"/>
    </row>
    <row r="1212" ht="30.0" customHeight="1">
      <c r="A1212" s="645">
        <v>1199.0</v>
      </c>
      <c r="B1212" s="646" t="str">
        <f>IF('基本情報入力シート'!C1237="","",'基本情報入力シート'!C1237)</f>
        <v/>
      </c>
      <c r="C1212" s="40"/>
      <c r="D1212" s="40"/>
      <c r="E1212" s="40"/>
      <c r="F1212" s="40"/>
      <c r="G1212" s="40"/>
      <c r="H1212" s="40"/>
      <c r="I1212" s="56"/>
      <c r="J1212" s="647" t="str">
        <f>IF('基本情報入力シート'!M1237="","",'基本情報入力シート'!M1237)</f>
        <v/>
      </c>
      <c r="K1212" s="647" t="str">
        <f>IF('基本情報入力シート'!R1237="","",'基本情報入力シート'!R1237)</f>
        <v/>
      </c>
      <c r="L1212" s="647" t="str">
        <f>IF('基本情報入力シート'!W1237="","",'基本情報入力シート'!W1237)</f>
        <v/>
      </c>
      <c r="M1212" s="647" t="str">
        <f>IF('基本情報入力シート'!X1237="","",'基本情報入力シート'!X1237)</f>
        <v/>
      </c>
      <c r="N1212" s="648" t="str">
        <f>IF('基本情報入力シート'!Y1237="","",'基本情報入力シート'!Y1237)</f>
        <v/>
      </c>
      <c r="O1212" s="649"/>
      <c r="P1212" s="650"/>
      <c r="Q1212" s="651"/>
      <c r="R1212" s="56"/>
      <c r="S1212" s="652" t="str">
        <f>IFERROR(ROUNDDOWN(Q1212*VLOOKUP(N1212,'【参考】数式用'!$AR$2:$AW$50,MATCH(P1212,'【参考】数式用'!$AT$4:$AW$4)+2,FALSE)*0.5, 0), "")</f>
        <v/>
      </c>
      <c r="T1212" s="653"/>
      <c r="U1212" s="654" t="str">
        <f>IFERROR(IF(AG1212&lt;&gt;"",Q1212*VLOOKUP(N1212,'【参考】数式用'!$AG$2:$AL$50,MATCH(P1212,'【参考】数式用'!$AI$4:$AL$4,0)+2,0), ""), "")</f>
        <v/>
      </c>
      <c r="V1212" s="655"/>
      <c r="W1212" s="656"/>
      <c r="X1212" s="41"/>
      <c r="Y1212" s="657"/>
      <c r="Z1212" s="658"/>
      <c r="AA1212" s="654" t="str">
        <f>IFERROR(IF(Y1212="ー", "", ROUNDDOWN(Z1212*VLOOKUP(N1212,'【参考】数式用'!$AR$2:$AW$50,MATCH(Y1212,'【参考】数式用'!$AT$4:$AW$4)+2,FALSE)*0.5, 0)), "")</f>
        <v/>
      </c>
      <c r="AB1212" s="659"/>
      <c r="AC1212" s="651" t="str">
        <f>IFERROR(IF(AG1212&lt;&gt;"",Z1212*VLOOKUP(N1212,'【参考】数式用'!$AG$2:$AL$50,MATCH(Y1212,'【参考】数式用'!$AI$4:$AL$4,0)+2,0), ""), "")</f>
        <v/>
      </c>
      <c r="AD1212" s="56"/>
      <c r="AE1212" s="660"/>
      <c r="AF1212" s="661"/>
      <c r="AG1212" s="618" t="str">
        <f>IFERROR(VLOOKUP(O1212, '【参考】数式用'!$AY$5:$AY$13, 1, FALSE), "")</f>
        <v/>
      </c>
      <c r="AH1212" s="619" t="str">
        <f>IFERROR(VLOOKUP(N1212, '【参考】数式用'!$BA$2:$BB$50, 2, FALSE), "")</f>
        <v/>
      </c>
      <c r="AI1212" s="620" t="str">
        <f t="shared" si="1"/>
        <v/>
      </c>
      <c r="AJ1212" s="621" t="str">
        <f t="shared" si="2"/>
        <v/>
      </c>
      <c r="AK1212" s="622"/>
      <c r="AL1212" s="622"/>
      <c r="AM1212" s="514"/>
      <c r="AN1212" s="514"/>
      <c r="AO1212" s="514"/>
      <c r="AP1212" s="514"/>
      <c r="AQ1212" s="514"/>
      <c r="AR1212" s="514"/>
      <c r="AS1212" s="514"/>
      <c r="AT1212" s="514"/>
      <c r="AU1212" s="2"/>
      <c r="AV1212" s="2"/>
      <c r="AW1212" s="2"/>
      <c r="AX1212" s="2"/>
      <c r="AY1212" s="2"/>
      <c r="AZ1212" s="2"/>
    </row>
    <row r="1213" ht="30.0" customHeight="1">
      <c r="A1213" s="662">
        <v>1200.0</v>
      </c>
      <c r="B1213" s="663" t="str">
        <f>IF('基本情報入力シート'!C1238="","",'基本情報入力シート'!C1238)</f>
        <v/>
      </c>
      <c r="C1213" s="13"/>
      <c r="D1213" s="13"/>
      <c r="E1213" s="13"/>
      <c r="F1213" s="13"/>
      <c r="G1213" s="13"/>
      <c r="H1213" s="13"/>
      <c r="I1213" s="664"/>
      <c r="J1213" s="665" t="str">
        <f>IF('基本情報入力シート'!M1238="","",'基本情報入力シート'!M1238)</f>
        <v/>
      </c>
      <c r="K1213" s="665" t="str">
        <f>IF('基本情報入力シート'!R1238="","",'基本情報入力シート'!R1238)</f>
        <v/>
      </c>
      <c r="L1213" s="665" t="str">
        <f>IF('基本情報入力シート'!W1238="","",'基本情報入力シート'!W1238)</f>
        <v/>
      </c>
      <c r="M1213" s="665" t="str">
        <f>IF('基本情報入力シート'!X1238="","",'基本情報入力シート'!X1238)</f>
        <v/>
      </c>
      <c r="N1213" s="666" t="str">
        <f>IF('基本情報入力シート'!Y1238="","",'基本情報入力シート'!Y1238)</f>
        <v/>
      </c>
      <c r="O1213" s="667"/>
      <c r="P1213" s="668"/>
      <c r="Q1213" s="669"/>
      <c r="R1213" s="664"/>
      <c r="S1213" s="670" t="str">
        <f>IFERROR(ROUNDDOWN(Q1213*VLOOKUP(N1213,'【参考】数式用'!$AR$2:$AW$50,MATCH(P1213,'【参考】数式用'!$AT$4:$AW$4)+2,FALSE)*0.5, 0), "")</f>
        <v/>
      </c>
      <c r="T1213" s="671"/>
      <c r="U1213" s="672" t="str">
        <f>IFERROR(IF(AG1213&lt;&gt;"",Q1213*VLOOKUP(N1213,'【参考】数式用'!$AG$2:$AL$50,MATCH(P1213,'【参考】数式用'!$AI$4:$AL$4,0)+2,0), ""), "")</f>
        <v/>
      </c>
      <c r="V1213" s="673"/>
      <c r="W1213" s="674"/>
      <c r="X1213" s="14"/>
      <c r="Y1213" s="675"/>
      <c r="Z1213" s="676"/>
      <c r="AA1213" s="672" t="str">
        <f>IFERROR(IF(Y1213="ー", "", ROUNDDOWN(Z1213*VLOOKUP(N1213,'【参考】数式用'!$AR$2:$AW$50,MATCH(Y1213,'【参考】数式用'!$AT$4:$AW$4)+2,FALSE)*0.5, 0)), "")</f>
        <v/>
      </c>
      <c r="AB1213" s="677"/>
      <c r="AC1213" s="669" t="str">
        <f>IFERROR(IF(AG1213&lt;&gt;"",Z1213*VLOOKUP(N1213,'【参考】数式用'!$AG$2:$AL$50,MATCH(Y1213,'【参考】数式用'!$AI$4:$AL$4,0)+2,0), ""), "")</f>
        <v/>
      </c>
      <c r="AD1213" s="664"/>
      <c r="AE1213" s="678"/>
      <c r="AF1213" s="679"/>
      <c r="AG1213" s="680" t="str">
        <f>IFERROR(VLOOKUP(O1213, '【参考】数式用'!$AY$5:$AY$13, 1, FALSE), "")</f>
        <v/>
      </c>
      <c r="AH1213" s="681" t="str">
        <f>IFERROR(VLOOKUP(N1213, '【参考】数式用'!$BA$2:$BB$50, 2, FALSE), "")</f>
        <v/>
      </c>
      <c r="AI1213" s="682" t="str">
        <f t="shared" si="1"/>
        <v/>
      </c>
      <c r="AJ1213" s="683" t="str">
        <f t="shared" si="2"/>
        <v/>
      </c>
      <c r="AK1213" s="622"/>
      <c r="AL1213" s="622"/>
      <c r="AM1213" s="514"/>
      <c r="AN1213" s="514"/>
      <c r="AO1213" s="514"/>
      <c r="AP1213" s="514"/>
      <c r="AQ1213" s="514"/>
      <c r="AR1213" s="514"/>
      <c r="AS1213" s="514"/>
      <c r="AT1213" s="514"/>
      <c r="AU1213" s="2"/>
      <c r="AV1213" s="2"/>
      <c r="AW1213" s="2"/>
      <c r="AX1213" s="2"/>
      <c r="AY1213" s="2"/>
      <c r="AZ1213" s="2"/>
    </row>
    <row r="1214" ht="13.5" customHeight="1">
      <c r="A1214" s="684"/>
      <c r="B1214" s="685"/>
      <c r="J1214" s="153"/>
      <c r="K1214" s="153"/>
      <c r="L1214" s="153"/>
      <c r="M1214" s="153"/>
      <c r="N1214" s="153"/>
      <c r="O1214" s="686"/>
      <c r="P1214" s="687"/>
      <c r="Q1214" s="688"/>
      <c r="S1214" s="689"/>
      <c r="T1214" s="690"/>
      <c r="U1214" s="688"/>
      <c r="V1214" s="690"/>
      <c r="W1214" s="691"/>
      <c r="X1214" s="103"/>
      <c r="Y1214" s="687"/>
      <c r="Z1214" s="692"/>
      <c r="AA1214" s="688"/>
      <c r="AB1214" s="693"/>
      <c r="AC1214" s="688"/>
      <c r="AE1214" s="690"/>
      <c r="AF1214" s="692"/>
      <c r="AG1214" s="694"/>
      <c r="AH1214" s="694"/>
      <c r="AI1214" s="695"/>
      <c r="AJ1214" s="695"/>
      <c r="AK1214" s="622"/>
      <c r="AL1214" s="622"/>
      <c r="AM1214" s="514"/>
      <c r="AN1214" s="514"/>
      <c r="AO1214" s="514"/>
      <c r="AP1214" s="514"/>
      <c r="AQ1214" s="514"/>
      <c r="AR1214" s="514"/>
      <c r="AS1214" s="514"/>
      <c r="AT1214" s="514"/>
      <c r="AU1214" s="2"/>
      <c r="AV1214" s="2"/>
      <c r="AW1214" s="2"/>
      <c r="AX1214" s="2"/>
      <c r="AY1214" s="2"/>
      <c r="AZ1214" s="2"/>
    </row>
    <row r="1215" ht="13.5" customHeight="1">
      <c r="A1215" s="684"/>
      <c r="B1215" s="685"/>
      <c r="J1215" s="153"/>
      <c r="K1215" s="153"/>
      <c r="L1215" s="153"/>
      <c r="M1215" s="153"/>
      <c r="N1215" s="153"/>
      <c r="O1215" s="686"/>
      <c r="P1215" s="687"/>
      <c r="Q1215" s="688"/>
      <c r="S1215" s="689"/>
      <c r="T1215" s="690"/>
      <c r="U1215" s="688"/>
      <c r="V1215" s="690"/>
      <c r="W1215" s="691"/>
      <c r="X1215" s="103"/>
      <c r="Y1215" s="687"/>
      <c r="Z1215" s="692"/>
      <c r="AA1215" s="688"/>
      <c r="AB1215" s="693"/>
      <c r="AC1215" s="688"/>
      <c r="AE1215" s="690"/>
      <c r="AF1215" s="692"/>
      <c r="AG1215" s="694"/>
      <c r="AH1215" s="694"/>
      <c r="AI1215" s="695"/>
      <c r="AJ1215" s="695"/>
      <c r="AK1215" s="622"/>
      <c r="AL1215" s="622"/>
      <c r="AM1215" s="514"/>
      <c r="AN1215" s="514"/>
      <c r="AO1215" s="514"/>
      <c r="AP1215" s="514"/>
      <c r="AQ1215" s="514"/>
      <c r="AR1215" s="514"/>
      <c r="AS1215" s="514"/>
      <c r="AT1215" s="514"/>
      <c r="AU1215" s="2"/>
      <c r="AV1215" s="2"/>
      <c r="AW1215" s="2"/>
      <c r="AX1215" s="2"/>
      <c r="AY1215" s="2"/>
      <c r="AZ1215" s="2"/>
    </row>
    <row r="1216" ht="13.5" customHeight="1">
      <c r="A1216" s="684"/>
      <c r="B1216" s="685"/>
      <c r="J1216" s="153"/>
      <c r="K1216" s="153"/>
      <c r="L1216" s="153"/>
      <c r="M1216" s="153"/>
      <c r="N1216" s="153"/>
      <c r="O1216" s="686"/>
      <c r="P1216" s="687"/>
      <c r="Q1216" s="688"/>
      <c r="S1216" s="689"/>
      <c r="T1216" s="690"/>
      <c r="U1216" s="688"/>
      <c r="V1216" s="690"/>
      <c r="W1216" s="691"/>
      <c r="X1216" s="103"/>
      <c r="Y1216" s="687"/>
      <c r="Z1216" s="692"/>
      <c r="AA1216" s="688"/>
      <c r="AB1216" s="693"/>
      <c r="AC1216" s="688"/>
      <c r="AE1216" s="690"/>
      <c r="AF1216" s="692"/>
      <c r="AG1216" s="694"/>
      <c r="AH1216" s="694"/>
      <c r="AI1216" s="695"/>
      <c r="AJ1216" s="695"/>
      <c r="AK1216" s="622"/>
      <c r="AL1216" s="622"/>
      <c r="AM1216" s="514"/>
      <c r="AN1216" s="514"/>
      <c r="AO1216" s="514"/>
      <c r="AP1216" s="514"/>
      <c r="AQ1216" s="514"/>
      <c r="AR1216" s="514"/>
      <c r="AS1216" s="514"/>
      <c r="AT1216" s="514"/>
      <c r="AU1216" s="2"/>
      <c r="AV1216" s="2"/>
      <c r="AW1216" s="2"/>
      <c r="AX1216" s="2"/>
      <c r="AY1216" s="2"/>
      <c r="AZ1216" s="2"/>
    </row>
    <row r="1217" ht="13.5" customHeight="1">
      <c r="A1217" s="684"/>
      <c r="B1217" s="685"/>
      <c r="J1217" s="153"/>
      <c r="K1217" s="153"/>
      <c r="L1217" s="153"/>
      <c r="M1217" s="153"/>
      <c r="N1217" s="153"/>
      <c r="O1217" s="686"/>
      <c r="P1217" s="687"/>
      <c r="Q1217" s="688"/>
      <c r="S1217" s="689"/>
      <c r="T1217" s="690"/>
      <c r="U1217" s="688"/>
      <c r="V1217" s="690"/>
      <c r="W1217" s="691"/>
      <c r="X1217" s="103"/>
      <c r="Y1217" s="687"/>
      <c r="Z1217" s="692"/>
      <c r="AA1217" s="688"/>
      <c r="AB1217" s="693"/>
      <c r="AC1217" s="688"/>
      <c r="AE1217" s="690"/>
      <c r="AF1217" s="692"/>
      <c r="AG1217" s="694"/>
      <c r="AH1217" s="694"/>
      <c r="AI1217" s="695"/>
      <c r="AJ1217" s="695"/>
      <c r="AK1217" s="622"/>
      <c r="AL1217" s="622"/>
      <c r="AM1217" s="514"/>
      <c r="AN1217" s="514"/>
      <c r="AO1217" s="514"/>
      <c r="AP1217" s="514"/>
      <c r="AQ1217" s="514"/>
      <c r="AR1217" s="514"/>
      <c r="AS1217" s="514"/>
      <c r="AT1217" s="514"/>
      <c r="AU1217" s="2"/>
      <c r="AV1217" s="2"/>
      <c r="AW1217" s="2"/>
      <c r="AX1217" s="2"/>
      <c r="AY1217" s="2"/>
      <c r="AZ1217" s="2"/>
    </row>
    <row r="1218" ht="13.5" customHeight="1">
      <c r="A1218" s="684"/>
      <c r="B1218" s="685"/>
      <c r="J1218" s="153"/>
      <c r="K1218" s="153"/>
      <c r="L1218" s="153"/>
      <c r="M1218" s="153"/>
      <c r="N1218" s="153"/>
      <c r="O1218" s="686"/>
      <c r="P1218" s="687"/>
      <c r="Q1218" s="688"/>
      <c r="S1218" s="689"/>
      <c r="T1218" s="690"/>
      <c r="U1218" s="688"/>
      <c r="V1218" s="690"/>
      <c r="W1218" s="691"/>
      <c r="X1218" s="103"/>
      <c r="Y1218" s="687"/>
      <c r="Z1218" s="692"/>
      <c r="AA1218" s="688"/>
      <c r="AB1218" s="693"/>
      <c r="AC1218" s="688"/>
      <c r="AE1218" s="690"/>
      <c r="AF1218" s="692"/>
      <c r="AG1218" s="694"/>
      <c r="AH1218" s="694"/>
      <c r="AI1218" s="695"/>
      <c r="AJ1218" s="695"/>
      <c r="AK1218" s="622"/>
      <c r="AL1218" s="622"/>
      <c r="AM1218" s="514"/>
      <c r="AN1218" s="514"/>
      <c r="AO1218" s="514"/>
      <c r="AP1218" s="514"/>
      <c r="AQ1218" s="514"/>
      <c r="AR1218" s="514"/>
      <c r="AS1218" s="514"/>
      <c r="AT1218" s="514"/>
      <c r="AU1218" s="2"/>
      <c r="AV1218" s="2"/>
      <c r="AW1218" s="2"/>
      <c r="AX1218" s="2"/>
      <c r="AY1218" s="2"/>
      <c r="AZ1218" s="2"/>
    </row>
    <row r="1219" ht="13.5" customHeight="1">
      <c r="A1219" s="684"/>
      <c r="B1219" s="685"/>
      <c r="J1219" s="153"/>
      <c r="K1219" s="153"/>
      <c r="L1219" s="153"/>
      <c r="M1219" s="153"/>
      <c r="N1219" s="153"/>
      <c r="O1219" s="686"/>
      <c r="P1219" s="687"/>
      <c r="Q1219" s="688"/>
      <c r="S1219" s="689"/>
      <c r="T1219" s="690"/>
      <c r="U1219" s="688"/>
      <c r="V1219" s="690"/>
      <c r="W1219" s="691"/>
      <c r="X1219" s="103"/>
      <c r="Y1219" s="687"/>
      <c r="Z1219" s="692"/>
      <c r="AA1219" s="688"/>
      <c r="AB1219" s="693"/>
      <c r="AC1219" s="688"/>
      <c r="AE1219" s="690"/>
      <c r="AF1219" s="692"/>
      <c r="AG1219" s="694"/>
      <c r="AH1219" s="694"/>
      <c r="AI1219" s="695"/>
      <c r="AJ1219" s="695"/>
      <c r="AK1219" s="622"/>
      <c r="AL1219" s="622"/>
      <c r="AM1219" s="514"/>
      <c r="AN1219" s="514"/>
      <c r="AO1219" s="514"/>
      <c r="AP1219" s="514"/>
      <c r="AQ1219" s="514"/>
      <c r="AR1219" s="514"/>
      <c r="AS1219" s="514"/>
      <c r="AT1219" s="514"/>
      <c r="AU1219" s="2"/>
      <c r="AV1219" s="2"/>
      <c r="AW1219" s="2"/>
      <c r="AX1219" s="2"/>
      <c r="AY1219" s="2"/>
      <c r="AZ1219" s="2"/>
    </row>
    <row r="1220" ht="13.5" customHeight="1">
      <c r="A1220" s="684"/>
      <c r="B1220" s="685"/>
      <c r="J1220" s="153"/>
      <c r="K1220" s="153"/>
      <c r="L1220" s="153"/>
      <c r="M1220" s="153"/>
      <c r="N1220" s="153"/>
      <c r="O1220" s="686"/>
      <c r="P1220" s="687"/>
      <c r="Q1220" s="688"/>
      <c r="S1220" s="689"/>
      <c r="T1220" s="690"/>
      <c r="U1220" s="688"/>
      <c r="V1220" s="690"/>
      <c r="W1220" s="691"/>
      <c r="X1220" s="103"/>
      <c r="Y1220" s="687"/>
      <c r="Z1220" s="692"/>
      <c r="AA1220" s="688"/>
      <c r="AB1220" s="693"/>
      <c r="AC1220" s="688"/>
      <c r="AE1220" s="690"/>
      <c r="AF1220" s="692"/>
      <c r="AG1220" s="694"/>
      <c r="AH1220" s="694"/>
      <c r="AI1220" s="695"/>
      <c r="AJ1220" s="695"/>
      <c r="AK1220" s="622"/>
      <c r="AL1220" s="622"/>
      <c r="AM1220" s="514"/>
      <c r="AN1220" s="514"/>
      <c r="AO1220" s="514"/>
      <c r="AP1220" s="514"/>
      <c r="AQ1220" s="514"/>
      <c r="AR1220" s="514"/>
      <c r="AS1220" s="514"/>
      <c r="AT1220" s="514"/>
      <c r="AU1220" s="2"/>
      <c r="AV1220" s="2"/>
      <c r="AW1220" s="2"/>
      <c r="AX1220" s="2"/>
      <c r="AY1220" s="2"/>
      <c r="AZ1220" s="2"/>
    </row>
    <row r="1221" ht="13.5" customHeight="1">
      <c r="A1221" s="684"/>
      <c r="B1221" s="685"/>
      <c r="J1221" s="153"/>
      <c r="K1221" s="153"/>
      <c r="L1221" s="153"/>
      <c r="M1221" s="153"/>
      <c r="N1221" s="153"/>
      <c r="O1221" s="686"/>
      <c r="P1221" s="687"/>
      <c r="Q1221" s="688"/>
      <c r="S1221" s="689"/>
      <c r="T1221" s="690"/>
      <c r="U1221" s="688"/>
      <c r="V1221" s="690"/>
      <c r="W1221" s="691"/>
      <c r="X1221" s="103"/>
      <c r="Y1221" s="687"/>
      <c r="Z1221" s="692"/>
      <c r="AA1221" s="688"/>
      <c r="AB1221" s="693"/>
      <c r="AC1221" s="688"/>
      <c r="AE1221" s="690"/>
      <c r="AF1221" s="692"/>
      <c r="AG1221" s="694"/>
      <c r="AH1221" s="694"/>
      <c r="AI1221" s="695"/>
      <c r="AJ1221" s="695"/>
      <c r="AK1221" s="622"/>
      <c r="AL1221" s="622"/>
      <c r="AM1221" s="514"/>
      <c r="AN1221" s="514"/>
      <c r="AO1221" s="514"/>
      <c r="AP1221" s="514"/>
      <c r="AQ1221" s="514"/>
      <c r="AR1221" s="514"/>
      <c r="AS1221" s="514"/>
      <c r="AT1221" s="514"/>
      <c r="AU1221" s="2"/>
      <c r="AV1221" s="2"/>
      <c r="AW1221" s="2"/>
      <c r="AX1221" s="2"/>
      <c r="AY1221" s="2"/>
      <c r="AZ1221" s="2"/>
    </row>
    <row r="1222" ht="13.5" customHeight="1">
      <c r="A1222" s="684"/>
      <c r="B1222" s="685"/>
      <c r="J1222" s="153"/>
      <c r="K1222" s="153"/>
      <c r="L1222" s="153"/>
      <c r="M1222" s="153"/>
      <c r="N1222" s="153"/>
      <c r="O1222" s="686"/>
      <c r="P1222" s="687"/>
      <c r="Q1222" s="688"/>
      <c r="S1222" s="689"/>
      <c r="T1222" s="690"/>
      <c r="U1222" s="688"/>
      <c r="V1222" s="690"/>
      <c r="W1222" s="691"/>
      <c r="X1222" s="103"/>
      <c r="Y1222" s="687"/>
      <c r="Z1222" s="692"/>
      <c r="AA1222" s="688"/>
      <c r="AB1222" s="693"/>
      <c r="AC1222" s="688"/>
      <c r="AE1222" s="690"/>
      <c r="AF1222" s="692"/>
      <c r="AG1222" s="694"/>
      <c r="AH1222" s="694"/>
      <c r="AI1222" s="695"/>
      <c r="AJ1222" s="695"/>
      <c r="AK1222" s="622"/>
      <c r="AL1222" s="622"/>
      <c r="AM1222" s="514"/>
      <c r="AN1222" s="514"/>
      <c r="AO1222" s="514"/>
      <c r="AP1222" s="514"/>
      <c r="AQ1222" s="514"/>
      <c r="AR1222" s="514"/>
      <c r="AS1222" s="514"/>
      <c r="AT1222" s="514"/>
      <c r="AU1222" s="2"/>
      <c r="AV1222" s="2"/>
      <c r="AW1222" s="2"/>
      <c r="AX1222" s="2"/>
      <c r="AY1222" s="2"/>
      <c r="AZ1222" s="2"/>
    </row>
    <row r="1223" ht="13.5" customHeight="1">
      <c r="A1223" s="684"/>
      <c r="B1223" s="685"/>
      <c r="J1223" s="153"/>
      <c r="K1223" s="153"/>
      <c r="L1223" s="153"/>
      <c r="M1223" s="153"/>
      <c r="N1223" s="153"/>
      <c r="O1223" s="686"/>
      <c r="P1223" s="687"/>
      <c r="Q1223" s="688"/>
      <c r="S1223" s="689"/>
      <c r="T1223" s="690"/>
      <c r="U1223" s="688"/>
      <c r="V1223" s="690"/>
      <c r="W1223" s="691"/>
      <c r="X1223" s="103"/>
      <c r="Y1223" s="687"/>
      <c r="Z1223" s="692"/>
      <c r="AA1223" s="688"/>
      <c r="AB1223" s="693"/>
      <c r="AC1223" s="688"/>
      <c r="AE1223" s="690"/>
      <c r="AF1223" s="692"/>
      <c r="AG1223" s="694"/>
      <c r="AH1223" s="694"/>
      <c r="AI1223" s="695"/>
      <c r="AJ1223" s="695"/>
      <c r="AK1223" s="622"/>
      <c r="AL1223" s="622"/>
      <c r="AM1223" s="514"/>
      <c r="AN1223" s="514"/>
      <c r="AO1223" s="514"/>
      <c r="AP1223" s="514"/>
      <c r="AQ1223" s="514"/>
      <c r="AR1223" s="514"/>
      <c r="AS1223" s="514"/>
      <c r="AT1223" s="514"/>
      <c r="AU1223" s="2"/>
      <c r="AV1223" s="2"/>
      <c r="AW1223" s="2"/>
      <c r="AX1223" s="2"/>
      <c r="AY1223" s="2"/>
      <c r="AZ1223" s="2"/>
    </row>
    <row r="1224" ht="13.5" customHeight="1">
      <c r="A1224" s="684"/>
      <c r="B1224" s="685"/>
      <c r="J1224" s="153"/>
      <c r="K1224" s="153"/>
      <c r="L1224" s="153"/>
      <c r="M1224" s="153"/>
      <c r="N1224" s="153"/>
      <c r="O1224" s="686"/>
      <c r="P1224" s="687"/>
      <c r="Q1224" s="688"/>
      <c r="S1224" s="689"/>
      <c r="T1224" s="690"/>
      <c r="U1224" s="688"/>
      <c r="V1224" s="690"/>
      <c r="W1224" s="691"/>
      <c r="X1224" s="103"/>
      <c r="Y1224" s="687"/>
      <c r="Z1224" s="692"/>
      <c r="AA1224" s="688"/>
      <c r="AB1224" s="693"/>
      <c r="AC1224" s="688"/>
      <c r="AE1224" s="690"/>
      <c r="AF1224" s="692"/>
      <c r="AG1224" s="694"/>
      <c r="AH1224" s="694"/>
      <c r="AI1224" s="695"/>
      <c r="AJ1224" s="695"/>
      <c r="AK1224" s="622"/>
      <c r="AL1224" s="622"/>
      <c r="AM1224" s="514"/>
      <c r="AN1224" s="514"/>
      <c r="AO1224" s="514"/>
      <c r="AP1224" s="514"/>
      <c r="AQ1224" s="514"/>
      <c r="AR1224" s="514"/>
      <c r="AS1224" s="514"/>
      <c r="AT1224" s="514"/>
      <c r="AU1224" s="2"/>
      <c r="AV1224" s="2"/>
      <c r="AW1224" s="2"/>
      <c r="AX1224" s="2"/>
      <c r="AY1224" s="2"/>
      <c r="AZ1224" s="2"/>
    </row>
    <row r="1225" ht="13.5" customHeight="1">
      <c r="A1225" s="684"/>
      <c r="B1225" s="685"/>
      <c r="J1225" s="153"/>
      <c r="K1225" s="153"/>
      <c r="L1225" s="153"/>
      <c r="M1225" s="153"/>
      <c r="N1225" s="153"/>
      <c r="O1225" s="686"/>
      <c r="P1225" s="687"/>
      <c r="Q1225" s="688"/>
      <c r="S1225" s="689"/>
      <c r="T1225" s="690"/>
      <c r="U1225" s="688"/>
      <c r="V1225" s="690"/>
      <c r="W1225" s="691"/>
      <c r="X1225" s="103"/>
      <c r="Y1225" s="687"/>
      <c r="Z1225" s="692"/>
      <c r="AA1225" s="688"/>
      <c r="AB1225" s="693"/>
      <c r="AC1225" s="688"/>
      <c r="AE1225" s="690"/>
      <c r="AF1225" s="692"/>
      <c r="AG1225" s="694"/>
      <c r="AH1225" s="694"/>
      <c r="AI1225" s="695"/>
      <c r="AJ1225" s="695"/>
      <c r="AK1225" s="622"/>
      <c r="AL1225" s="622"/>
      <c r="AM1225" s="514"/>
      <c r="AN1225" s="514"/>
      <c r="AO1225" s="514"/>
      <c r="AP1225" s="514"/>
      <c r="AQ1225" s="514"/>
      <c r="AR1225" s="514"/>
      <c r="AS1225" s="514"/>
      <c r="AT1225" s="514"/>
      <c r="AU1225" s="2"/>
      <c r="AV1225" s="2"/>
      <c r="AW1225" s="2"/>
      <c r="AX1225" s="2"/>
      <c r="AY1225" s="2"/>
      <c r="AZ1225" s="2"/>
    </row>
    <row r="1226" ht="13.5" customHeight="1">
      <c r="A1226" s="684"/>
      <c r="B1226" s="685"/>
      <c r="J1226" s="153"/>
      <c r="K1226" s="153"/>
      <c r="L1226" s="153"/>
      <c r="M1226" s="153"/>
      <c r="N1226" s="153"/>
      <c r="O1226" s="686"/>
      <c r="P1226" s="687"/>
      <c r="Q1226" s="688"/>
      <c r="S1226" s="689"/>
      <c r="T1226" s="690"/>
      <c r="U1226" s="688"/>
      <c r="V1226" s="690"/>
      <c r="W1226" s="691"/>
      <c r="X1226" s="103"/>
      <c r="Y1226" s="687"/>
      <c r="Z1226" s="692"/>
      <c r="AA1226" s="688"/>
      <c r="AB1226" s="693"/>
      <c r="AC1226" s="688"/>
      <c r="AE1226" s="690"/>
      <c r="AF1226" s="692"/>
      <c r="AG1226" s="694"/>
      <c r="AH1226" s="694"/>
      <c r="AI1226" s="695"/>
      <c r="AJ1226" s="695"/>
      <c r="AK1226" s="622"/>
      <c r="AL1226" s="622"/>
      <c r="AM1226" s="514"/>
      <c r="AN1226" s="514"/>
      <c r="AO1226" s="514"/>
      <c r="AP1226" s="514"/>
      <c r="AQ1226" s="514"/>
      <c r="AR1226" s="514"/>
      <c r="AS1226" s="514"/>
      <c r="AT1226" s="514"/>
      <c r="AU1226" s="2"/>
      <c r="AV1226" s="2"/>
      <c r="AW1226" s="2"/>
      <c r="AX1226" s="2"/>
      <c r="AY1226" s="2"/>
      <c r="AZ1226" s="2"/>
    </row>
    <row r="1227" ht="13.5" customHeight="1">
      <c r="A1227" s="684"/>
      <c r="B1227" s="685"/>
      <c r="J1227" s="153"/>
      <c r="K1227" s="153"/>
      <c r="L1227" s="153"/>
      <c r="M1227" s="153"/>
      <c r="N1227" s="153"/>
      <c r="O1227" s="686"/>
      <c r="P1227" s="687"/>
      <c r="Q1227" s="688"/>
      <c r="S1227" s="689"/>
      <c r="T1227" s="690"/>
      <c r="U1227" s="688"/>
      <c r="V1227" s="690"/>
      <c r="W1227" s="691"/>
      <c r="X1227" s="103"/>
      <c r="Y1227" s="687"/>
      <c r="Z1227" s="692"/>
      <c r="AA1227" s="688"/>
      <c r="AB1227" s="693"/>
      <c r="AC1227" s="688"/>
      <c r="AE1227" s="690"/>
      <c r="AF1227" s="692"/>
      <c r="AG1227" s="694"/>
      <c r="AH1227" s="694"/>
      <c r="AI1227" s="695"/>
      <c r="AJ1227" s="695"/>
      <c r="AK1227" s="622"/>
      <c r="AL1227" s="622"/>
      <c r="AM1227" s="514"/>
      <c r="AN1227" s="514"/>
      <c r="AO1227" s="514"/>
      <c r="AP1227" s="514"/>
      <c r="AQ1227" s="514"/>
      <c r="AR1227" s="514"/>
      <c r="AS1227" s="514"/>
      <c r="AT1227" s="514"/>
      <c r="AU1227" s="2"/>
      <c r="AV1227" s="2"/>
      <c r="AW1227" s="2"/>
      <c r="AX1227" s="2"/>
      <c r="AY1227" s="2"/>
      <c r="AZ1227" s="2"/>
    </row>
    <row r="1228" ht="13.5" customHeight="1">
      <c r="A1228" s="684"/>
      <c r="B1228" s="685"/>
      <c r="J1228" s="153"/>
      <c r="K1228" s="153"/>
      <c r="L1228" s="153"/>
      <c r="M1228" s="153"/>
      <c r="N1228" s="153"/>
      <c r="O1228" s="686"/>
      <c r="P1228" s="687"/>
      <c r="Q1228" s="688"/>
      <c r="S1228" s="689"/>
      <c r="T1228" s="690"/>
      <c r="U1228" s="688"/>
      <c r="V1228" s="690"/>
      <c r="W1228" s="691"/>
      <c r="X1228" s="103"/>
      <c r="Y1228" s="687"/>
      <c r="Z1228" s="692"/>
      <c r="AA1228" s="688"/>
      <c r="AB1228" s="693"/>
      <c r="AC1228" s="688"/>
      <c r="AE1228" s="690"/>
      <c r="AF1228" s="692"/>
      <c r="AG1228" s="694"/>
      <c r="AH1228" s="694"/>
      <c r="AI1228" s="695"/>
      <c r="AJ1228" s="695"/>
      <c r="AK1228" s="622"/>
      <c r="AL1228" s="622"/>
      <c r="AM1228" s="514"/>
      <c r="AN1228" s="514"/>
      <c r="AO1228" s="514"/>
      <c r="AP1228" s="514"/>
      <c r="AQ1228" s="514"/>
      <c r="AR1228" s="514"/>
      <c r="AS1228" s="514"/>
      <c r="AT1228" s="514"/>
      <c r="AU1228" s="2"/>
      <c r="AV1228" s="2"/>
      <c r="AW1228" s="2"/>
      <c r="AX1228" s="2"/>
      <c r="AY1228" s="2"/>
      <c r="AZ1228" s="2"/>
    </row>
    <row r="1229" ht="13.5" customHeight="1">
      <c r="A1229" s="684"/>
      <c r="B1229" s="685"/>
      <c r="J1229" s="153"/>
      <c r="K1229" s="153"/>
      <c r="L1229" s="153"/>
      <c r="M1229" s="153"/>
      <c r="N1229" s="153"/>
      <c r="O1229" s="686"/>
      <c r="P1229" s="687"/>
      <c r="Q1229" s="688"/>
      <c r="S1229" s="689"/>
      <c r="T1229" s="690"/>
      <c r="U1229" s="688"/>
      <c r="V1229" s="690"/>
      <c r="W1229" s="691"/>
      <c r="X1229" s="103"/>
      <c r="Y1229" s="687"/>
      <c r="Z1229" s="692"/>
      <c r="AA1229" s="688"/>
      <c r="AB1229" s="693"/>
      <c r="AC1229" s="688"/>
      <c r="AE1229" s="690"/>
      <c r="AF1229" s="692"/>
      <c r="AG1229" s="694"/>
      <c r="AH1229" s="694"/>
      <c r="AI1229" s="695"/>
      <c r="AJ1229" s="695"/>
      <c r="AK1229" s="622"/>
      <c r="AL1229" s="622"/>
      <c r="AM1229" s="514"/>
      <c r="AN1229" s="514"/>
      <c r="AO1229" s="514"/>
      <c r="AP1229" s="514"/>
      <c r="AQ1229" s="514"/>
      <c r="AR1229" s="514"/>
      <c r="AS1229" s="514"/>
      <c r="AT1229" s="514"/>
      <c r="AU1229" s="2"/>
      <c r="AV1229" s="2"/>
      <c r="AW1229" s="2"/>
      <c r="AX1229" s="2"/>
      <c r="AY1229" s="2"/>
      <c r="AZ1229" s="2"/>
    </row>
    <row r="1230" ht="13.5" customHeight="1">
      <c r="A1230" s="684"/>
      <c r="B1230" s="685"/>
      <c r="J1230" s="153"/>
      <c r="K1230" s="153"/>
      <c r="L1230" s="153"/>
      <c r="M1230" s="153"/>
      <c r="N1230" s="153"/>
      <c r="O1230" s="686"/>
      <c r="P1230" s="687"/>
      <c r="Q1230" s="688"/>
      <c r="S1230" s="689"/>
      <c r="T1230" s="690"/>
      <c r="U1230" s="688"/>
      <c r="V1230" s="690"/>
      <c r="W1230" s="691"/>
      <c r="X1230" s="103"/>
      <c r="Y1230" s="687"/>
      <c r="Z1230" s="692"/>
      <c r="AA1230" s="688"/>
      <c r="AB1230" s="693"/>
      <c r="AC1230" s="688"/>
      <c r="AE1230" s="690"/>
      <c r="AF1230" s="692"/>
      <c r="AG1230" s="694"/>
      <c r="AH1230" s="694"/>
      <c r="AI1230" s="695"/>
      <c r="AJ1230" s="695"/>
      <c r="AK1230" s="622"/>
      <c r="AL1230" s="622"/>
      <c r="AM1230" s="514"/>
      <c r="AN1230" s="514"/>
      <c r="AO1230" s="514"/>
      <c r="AP1230" s="514"/>
      <c r="AQ1230" s="514"/>
      <c r="AR1230" s="514"/>
      <c r="AS1230" s="514"/>
      <c r="AT1230" s="514"/>
      <c r="AU1230" s="2"/>
      <c r="AV1230" s="2"/>
      <c r="AW1230" s="2"/>
      <c r="AX1230" s="2"/>
      <c r="AY1230" s="2"/>
      <c r="AZ1230" s="2"/>
    </row>
    <row r="1231" ht="13.5" customHeight="1">
      <c r="A1231" s="684"/>
      <c r="B1231" s="685"/>
      <c r="J1231" s="153"/>
      <c r="K1231" s="153"/>
      <c r="L1231" s="153"/>
      <c r="M1231" s="153"/>
      <c r="N1231" s="153"/>
      <c r="O1231" s="686"/>
      <c r="P1231" s="687"/>
      <c r="Q1231" s="688"/>
      <c r="S1231" s="689"/>
      <c r="T1231" s="690"/>
      <c r="U1231" s="688"/>
      <c r="V1231" s="690"/>
      <c r="W1231" s="691"/>
      <c r="X1231" s="103"/>
      <c r="Y1231" s="687"/>
      <c r="Z1231" s="692"/>
      <c r="AA1231" s="688"/>
      <c r="AB1231" s="693"/>
      <c r="AC1231" s="688"/>
      <c r="AE1231" s="690"/>
      <c r="AF1231" s="692"/>
      <c r="AG1231" s="694"/>
      <c r="AH1231" s="694"/>
      <c r="AI1231" s="695"/>
      <c r="AJ1231" s="695"/>
      <c r="AK1231" s="622"/>
      <c r="AL1231" s="622"/>
      <c r="AM1231" s="514"/>
      <c r="AN1231" s="514"/>
      <c r="AO1231" s="514"/>
      <c r="AP1231" s="514"/>
      <c r="AQ1231" s="514"/>
      <c r="AR1231" s="514"/>
      <c r="AS1231" s="514"/>
      <c r="AT1231" s="514"/>
      <c r="AU1231" s="2"/>
      <c r="AV1231" s="2"/>
      <c r="AW1231" s="2"/>
      <c r="AX1231" s="2"/>
      <c r="AY1231" s="2"/>
      <c r="AZ1231" s="2"/>
    </row>
    <row r="1232" ht="13.5" customHeight="1">
      <c r="A1232" s="684"/>
      <c r="B1232" s="685"/>
      <c r="J1232" s="153"/>
      <c r="K1232" s="153"/>
      <c r="L1232" s="153"/>
      <c r="M1232" s="153"/>
      <c r="N1232" s="153"/>
      <c r="O1232" s="686"/>
      <c r="P1232" s="687"/>
      <c r="Q1232" s="688"/>
      <c r="S1232" s="689"/>
      <c r="T1232" s="690"/>
      <c r="U1232" s="688"/>
      <c r="V1232" s="690"/>
      <c r="W1232" s="691"/>
      <c r="X1232" s="103"/>
      <c r="Y1232" s="687"/>
      <c r="Z1232" s="692"/>
      <c r="AA1232" s="688"/>
      <c r="AB1232" s="693"/>
      <c r="AC1232" s="688"/>
      <c r="AE1232" s="690"/>
      <c r="AF1232" s="692"/>
      <c r="AG1232" s="694"/>
      <c r="AH1232" s="694"/>
      <c r="AI1232" s="695"/>
      <c r="AJ1232" s="695"/>
      <c r="AK1232" s="622"/>
      <c r="AL1232" s="622"/>
      <c r="AM1232" s="514"/>
      <c r="AN1232" s="514"/>
      <c r="AO1232" s="514"/>
      <c r="AP1232" s="514"/>
      <c r="AQ1232" s="514"/>
      <c r="AR1232" s="514"/>
      <c r="AS1232" s="514"/>
      <c r="AT1232" s="514"/>
      <c r="AU1232" s="2"/>
      <c r="AV1232" s="2"/>
      <c r="AW1232" s="2"/>
      <c r="AX1232" s="2"/>
      <c r="AY1232" s="2"/>
      <c r="AZ1232" s="2"/>
    </row>
    <row r="1233" ht="13.5" customHeight="1">
      <c r="A1233" s="684"/>
      <c r="B1233" s="685"/>
      <c r="J1233" s="153"/>
      <c r="K1233" s="153"/>
      <c r="L1233" s="153"/>
      <c r="M1233" s="153"/>
      <c r="N1233" s="153"/>
      <c r="O1233" s="686"/>
      <c r="P1233" s="687"/>
      <c r="Q1233" s="688"/>
      <c r="S1233" s="689"/>
      <c r="T1233" s="690"/>
      <c r="U1233" s="688"/>
      <c r="V1233" s="690"/>
      <c r="W1233" s="691"/>
      <c r="X1233" s="103"/>
      <c r="Y1233" s="687"/>
      <c r="Z1233" s="692"/>
      <c r="AA1233" s="688"/>
      <c r="AB1233" s="693"/>
      <c r="AC1233" s="688"/>
      <c r="AE1233" s="690"/>
      <c r="AF1233" s="692"/>
      <c r="AG1233" s="694"/>
      <c r="AH1233" s="694"/>
      <c r="AI1233" s="695"/>
      <c r="AJ1233" s="695"/>
      <c r="AK1233" s="622"/>
      <c r="AL1233" s="622"/>
      <c r="AM1233" s="514"/>
      <c r="AN1233" s="514"/>
      <c r="AO1233" s="514"/>
      <c r="AP1233" s="514"/>
      <c r="AQ1233" s="514"/>
      <c r="AR1233" s="514"/>
      <c r="AS1233" s="514"/>
      <c r="AT1233" s="514"/>
      <c r="AU1233" s="2"/>
      <c r="AV1233" s="2"/>
      <c r="AW1233" s="2"/>
      <c r="AX1233" s="2"/>
      <c r="AY1233" s="2"/>
      <c r="AZ1233" s="2"/>
    </row>
    <row r="1234" ht="13.5" customHeight="1">
      <c r="A1234" s="684"/>
      <c r="B1234" s="685"/>
      <c r="J1234" s="153"/>
      <c r="K1234" s="153"/>
      <c r="L1234" s="153"/>
      <c r="M1234" s="153"/>
      <c r="N1234" s="153"/>
      <c r="O1234" s="686"/>
      <c r="P1234" s="687"/>
      <c r="Q1234" s="688"/>
      <c r="S1234" s="689"/>
      <c r="T1234" s="690"/>
      <c r="U1234" s="688"/>
      <c r="V1234" s="690"/>
      <c r="W1234" s="691"/>
      <c r="X1234" s="103"/>
      <c r="Y1234" s="687"/>
      <c r="Z1234" s="692"/>
      <c r="AA1234" s="688"/>
      <c r="AB1234" s="693"/>
      <c r="AC1234" s="688"/>
      <c r="AE1234" s="690"/>
      <c r="AF1234" s="692"/>
      <c r="AG1234" s="694"/>
      <c r="AH1234" s="694"/>
      <c r="AI1234" s="695"/>
      <c r="AJ1234" s="695"/>
      <c r="AK1234" s="622"/>
      <c r="AL1234" s="622"/>
      <c r="AM1234" s="514"/>
      <c r="AN1234" s="514"/>
      <c r="AO1234" s="514"/>
      <c r="AP1234" s="514"/>
      <c r="AQ1234" s="514"/>
      <c r="AR1234" s="514"/>
      <c r="AS1234" s="514"/>
      <c r="AT1234" s="514"/>
      <c r="AU1234" s="2"/>
      <c r="AV1234" s="2"/>
      <c r="AW1234" s="2"/>
      <c r="AX1234" s="2"/>
      <c r="AY1234" s="2"/>
      <c r="AZ1234" s="2"/>
    </row>
    <row r="1235" ht="13.5" customHeight="1">
      <c r="A1235" s="684"/>
      <c r="B1235" s="685"/>
      <c r="J1235" s="153"/>
      <c r="K1235" s="153"/>
      <c r="L1235" s="153"/>
      <c r="M1235" s="153"/>
      <c r="N1235" s="153"/>
      <c r="O1235" s="686"/>
      <c r="P1235" s="687"/>
      <c r="Q1235" s="688"/>
      <c r="S1235" s="689"/>
      <c r="T1235" s="690"/>
      <c r="U1235" s="688"/>
      <c r="V1235" s="690"/>
      <c r="W1235" s="691"/>
      <c r="X1235" s="103"/>
      <c r="Y1235" s="687"/>
      <c r="Z1235" s="692"/>
      <c r="AA1235" s="688"/>
      <c r="AB1235" s="693"/>
      <c r="AC1235" s="688"/>
      <c r="AE1235" s="690"/>
      <c r="AF1235" s="692"/>
      <c r="AG1235" s="694"/>
      <c r="AH1235" s="694"/>
      <c r="AI1235" s="695"/>
      <c r="AJ1235" s="695"/>
      <c r="AK1235" s="622"/>
      <c r="AL1235" s="622"/>
      <c r="AM1235" s="514"/>
      <c r="AN1235" s="514"/>
      <c r="AO1235" s="514"/>
      <c r="AP1235" s="514"/>
      <c r="AQ1235" s="514"/>
      <c r="AR1235" s="514"/>
      <c r="AS1235" s="514"/>
      <c r="AT1235" s="514"/>
      <c r="AU1235" s="2"/>
      <c r="AV1235" s="2"/>
      <c r="AW1235" s="2"/>
      <c r="AX1235" s="2"/>
      <c r="AY1235" s="2"/>
      <c r="AZ1235" s="2"/>
    </row>
    <row r="1236" ht="13.5" customHeight="1">
      <c r="A1236" s="684"/>
      <c r="B1236" s="685"/>
      <c r="J1236" s="153"/>
      <c r="K1236" s="153"/>
      <c r="L1236" s="153"/>
      <c r="M1236" s="153"/>
      <c r="N1236" s="153"/>
      <c r="O1236" s="686"/>
      <c r="P1236" s="687"/>
      <c r="Q1236" s="688"/>
      <c r="S1236" s="689"/>
      <c r="T1236" s="690"/>
      <c r="U1236" s="688"/>
      <c r="V1236" s="690"/>
      <c r="W1236" s="691"/>
      <c r="X1236" s="103"/>
      <c r="Y1236" s="687"/>
      <c r="Z1236" s="692"/>
      <c r="AA1236" s="688"/>
      <c r="AB1236" s="693"/>
      <c r="AC1236" s="688"/>
      <c r="AE1236" s="690"/>
      <c r="AF1236" s="692"/>
      <c r="AG1236" s="694"/>
      <c r="AH1236" s="694"/>
      <c r="AI1236" s="695"/>
      <c r="AJ1236" s="695"/>
      <c r="AK1236" s="622"/>
      <c r="AL1236" s="622"/>
      <c r="AM1236" s="514"/>
      <c r="AN1236" s="514"/>
      <c r="AO1236" s="514"/>
      <c r="AP1236" s="514"/>
      <c r="AQ1236" s="514"/>
      <c r="AR1236" s="514"/>
      <c r="AS1236" s="514"/>
      <c r="AT1236" s="514"/>
      <c r="AU1236" s="2"/>
      <c r="AV1236" s="2"/>
      <c r="AW1236" s="2"/>
      <c r="AX1236" s="2"/>
      <c r="AY1236" s="2"/>
      <c r="AZ1236" s="2"/>
    </row>
    <row r="1237" ht="13.5" customHeight="1">
      <c r="A1237" s="684"/>
      <c r="B1237" s="685"/>
      <c r="J1237" s="153"/>
      <c r="K1237" s="153"/>
      <c r="L1237" s="153"/>
      <c r="M1237" s="153"/>
      <c r="N1237" s="153"/>
      <c r="O1237" s="686"/>
      <c r="P1237" s="687"/>
      <c r="Q1237" s="688"/>
      <c r="S1237" s="689"/>
      <c r="T1237" s="690"/>
      <c r="U1237" s="688"/>
      <c r="V1237" s="690"/>
      <c r="W1237" s="691"/>
      <c r="X1237" s="103"/>
      <c r="Y1237" s="687"/>
      <c r="Z1237" s="692"/>
      <c r="AA1237" s="688"/>
      <c r="AB1237" s="693"/>
      <c r="AC1237" s="688"/>
      <c r="AE1237" s="690"/>
      <c r="AF1237" s="692"/>
      <c r="AG1237" s="694"/>
      <c r="AH1237" s="694"/>
      <c r="AI1237" s="695"/>
      <c r="AJ1237" s="695"/>
      <c r="AK1237" s="622"/>
      <c r="AL1237" s="622"/>
      <c r="AM1237" s="514"/>
      <c r="AN1237" s="514"/>
      <c r="AO1237" s="514"/>
      <c r="AP1237" s="514"/>
      <c r="AQ1237" s="514"/>
      <c r="AR1237" s="514"/>
      <c r="AS1237" s="514"/>
      <c r="AT1237" s="514"/>
      <c r="AU1237" s="2"/>
      <c r="AV1237" s="2"/>
      <c r="AW1237" s="2"/>
      <c r="AX1237" s="2"/>
      <c r="AY1237" s="2"/>
      <c r="AZ1237" s="2"/>
    </row>
    <row r="1238" ht="13.5" customHeight="1">
      <c r="A1238" s="684"/>
      <c r="B1238" s="685"/>
      <c r="J1238" s="153"/>
      <c r="K1238" s="153"/>
      <c r="L1238" s="153"/>
      <c r="M1238" s="153"/>
      <c r="N1238" s="153"/>
      <c r="O1238" s="686"/>
      <c r="P1238" s="687"/>
      <c r="Q1238" s="688"/>
      <c r="S1238" s="689"/>
      <c r="T1238" s="690"/>
      <c r="U1238" s="688"/>
      <c r="V1238" s="690"/>
      <c r="W1238" s="691"/>
      <c r="X1238" s="103"/>
      <c r="Y1238" s="687"/>
      <c r="Z1238" s="692"/>
      <c r="AA1238" s="688"/>
      <c r="AB1238" s="693"/>
      <c r="AC1238" s="688"/>
      <c r="AE1238" s="690"/>
      <c r="AF1238" s="692"/>
      <c r="AG1238" s="694"/>
      <c r="AH1238" s="694"/>
      <c r="AI1238" s="695"/>
      <c r="AJ1238" s="695"/>
      <c r="AK1238" s="622"/>
      <c r="AL1238" s="622"/>
      <c r="AM1238" s="514"/>
      <c r="AN1238" s="514"/>
      <c r="AO1238" s="514"/>
      <c r="AP1238" s="514"/>
      <c r="AQ1238" s="514"/>
      <c r="AR1238" s="514"/>
      <c r="AS1238" s="514"/>
      <c r="AT1238" s="514"/>
      <c r="AU1238" s="2"/>
      <c r="AV1238" s="2"/>
      <c r="AW1238" s="2"/>
      <c r="AX1238" s="2"/>
      <c r="AY1238" s="2"/>
      <c r="AZ1238" s="2"/>
    </row>
    <row r="1239" ht="13.5" customHeight="1">
      <c r="A1239" s="684"/>
      <c r="B1239" s="685"/>
      <c r="J1239" s="153"/>
      <c r="K1239" s="153"/>
      <c r="L1239" s="153"/>
      <c r="M1239" s="153"/>
      <c r="N1239" s="153"/>
      <c r="O1239" s="686"/>
      <c r="P1239" s="687"/>
      <c r="Q1239" s="688"/>
      <c r="S1239" s="689"/>
      <c r="T1239" s="690"/>
      <c r="U1239" s="688"/>
      <c r="V1239" s="690"/>
      <c r="W1239" s="691"/>
      <c r="X1239" s="103"/>
      <c r="Y1239" s="687"/>
      <c r="Z1239" s="692"/>
      <c r="AA1239" s="688"/>
      <c r="AB1239" s="693"/>
      <c r="AC1239" s="688"/>
      <c r="AE1239" s="690"/>
      <c r="AF1239" s="692"/>
      <c r="AG1239" s="694"/>
      <c r="AH1239" s="694"/>
      <c r="AI1239" s="695"/>
      <c r="AJ1239" s="695"/>
      <c r="AK1239" s="622"/>
      <c r="AL1239" s="622"/>
      <c r="AM1239" s="514"/>
      <c r="AN1239" s="514"/>
      <c r="AO1239" s="514"/>
      <c r="AP1239" s="514"/>
      <c r="AQ1239" s="514"/>
      <c r="AR1239" s="514"/>
      <c r="AS1239" s="514"/>
      <c r="AT1239" s="514"/>
      <c r="AU1239" s="2"/>
      <c r="AV1239" s="2"/>
      <c r="AW1239" s="2"/>
      <c r="AX1239" s="2"/>
      <c r="AY1239" s="2"/>
      <c r="AZ1239" s="2"/>
    </row>
    <row r="1240" ht="13.5" customHeight="1">
      <c r="A1240" s="684"/>
      <c r="B1240" s="685"/>
      <c r="J1240" s="153"/>
      <c r="K1240" s="153"/>
      <c r="L1240" s="153"/>
      <c r="M1240" s="153"/>
      <c r="N1240" s="153"/>
      <c r="O1240" s="686"/>
      <c r="P1240" s="687"/>
      <c r="Q1240" s="688"/>
      <c r="S1240" s="689"/>
      <c r="T1240" s="690"/>
      <c r="U1240" s="688"/>
      <c r="V1240" s="690"/>
      <c r="W1240" s="691"/>
      <c r="X1240" s="103"/>
      <c r="Y1240" s="687"/>
      <c r="Z1240" s="692"/>
      <c r="AA1240" s="688"/>
      <c r="AB1240" s="693"/>
      <c r="AC1240" s="688"/>
      <c r="AE1240" s="690"/>
      <c r="AF1240" s="692"/>
      <c r="AG1240" s="694"/>
      <c r="AH1240" s="694"/>
      <c r="AI1240" s="695"/>
      <c r="AJ1240" s="695"/>
      <c r="AK1240" s="622"/>
      <c r="AL1240" s="622"/>
      <c r="AM1240" s="514"/>
      <c r="AN1240" s="514"/>
      <c r="AO1240" s="514"/>
      <c r="AP1240" s="514"/>
      <c r="AQ1240" s="514"/>
      <c r="AR1240" s="514"/>
      <c r="AS1240" s="514"/>
      <c r="AT1240" s="514"/>
      <c r="AU1240" s="2"/>
      <c r="AV1240" s="2"/>
      <c r="AW1240" s="2"/>
      <c r="AX1240" s="2"/>
      <c r="AY1240" s="2"/>
      <c r="AZ1240" s="2"/>
    </row>
    <row r="1241" ht="13.5" customHeight="1">
      <c r="A1241" s="684"/>
      <c r="B1241" s="685"/>
      <c r="J1241" s="153"/>
      <c r="K1241" s="153"/>
      <c r="L1241" s="153"/>
      <c r="M1241" s="153"/>
      <c r="N1241" s="153"/>
      <c r="O1241" s="686"/>
      <c r="P1241" s="687"/>
      <c r="Q1241" s="688"/>
      <c r="S1241" s="689"/>
      <c r="T1241" s="690"/>
      <c r="U1241" s="688"/>
      <c r="V1241" s="690"/>
      <c r="W1241" s="691"/>
      <c r="X1241" s="103"/>
      <c r="Y1241" s="687"/>
      <c r="Z1241" s="692"/>
      <c r="AA1241" s="688"/>
      <c r="AB1241" s="693"/>
      <c r="AC1241" s="688"/>
      <c r="AE1241" s="690"/>
      <c r="AF1241" s="692"/>
      <c r="AG1241" s="694"/>
      <c r="AH1241" s="694"/>
      <c r="AI1241" s="695"/>
      <c r="AJ1241" s="695"/>
      <c r="AK1241" s="622"/>
      <c r="AL1241" s="622"/>
      <c r="AM1241" s="514"/>
      <c r="AN1241" s="514"/>
      <c r="AO1241" s="514"/>
      <c r="AP1241" s="514"/>
      <c r="AQ1241" s="514"/>
      <c r="AR1241" s="514"/>
      <c r="AS1241" s="514"/>
      <c r="AT1241" s="514"/>
      <c r="AU1241" s="2"/>
      <c r="AV1241" s="2"/>
      <c r="AW1241" s="2"/>
      <c r="AX1241" s="2"/>
      <c r="AY1241" s="2"/>
      <c r="AZ1241" s="2"/>
    </row>
    <row r="1242" ht="13.5" customHeight="1">
      <c r="A1242" s="684"/>
      <c r="B1242" s="685"/>
      <c r="J1242" s="153"/>
      <c r="K1242" s="153"/>
      <c r="L1242" s="153"/>
      <c r="M1242" s="153"/>
      <c r="N1242" s="153"/>
      <c r="O1242" s="686"/>
      <c r="P1242" s="687"/>
      <c r="Q1242" s="688"/>
      <c r="S1242" s="689"/>
      <c r="T1242" s="690"/>
      <c r="U1242" s="688"/>
      <c r="V1242" s="690"/>
      <c r="W1242" s="691"/>
      <c r="X1242" s="103"/>
      <c r="Y1242" s="687"/>
      <c r="Z1242" s="692"/>
      <c r="AA1242" s="688"/>
      <c r="AB1242" s="693"/>
      <c r="AC1242" s="688"/>
      <c r="AE1242" s="690"/>
      <c r="AF1242" s="692"/>
      <c r="AG1242" s="694"/>
      <c r="AH1242" s="694"/>
      <c r="AI1242" s="695"/>
      <c r="AJ1242" s="695"/>
      <c r="AK1242" s="622"/>
      <c r="AL1242" s="622"/>
      <c r="AM1242" s="514"/>
      <c r="AN1242" s="514"/>
      <c r="AO1242" s="514"/>
      <c r="AP1242" s="514"/>
      <c r="AQ1242" s="514"/>
      <c r="AR1242" s="514"/>
      <c r="AS1242" s="514"/>
      <c r="AT1242" s="514"/>
      <c r="AU1242" s="2"/>
      <c r="AV1242" s="2"/>
      <c r="AW1242" s="2"/>
      <c r="AX1242" s="2"/>
      <c r="AY1242" s="2"/>
      <c r="AZ1242" s="2"/>
    </row>
    <row r="1243" ht="13.5" customHeight="1">
      <c r="A1243" s="684"/>
      <c r="B1243" s="685"/>
      <c r="J1243" s="153"/>
      <c r="K1243" s="153"/>
      <c r="L1243" s="153"/>
      <c r="M1243" s="153"/>
      <c r="N1243" s="153"/>
      <c r="O1243" s="686"/>
      <c r="P1243" s="687"/>
      <c r="Q1243" s="688"/>
      <c r="S1243" s="689"/>
      <c r="T1243" s="690"/>
      <c r="U1243" s="688"/>
      <c r="V1243" s="690"/>
      <c r="W1243" s="691"/>
      <c r="X1243" s="103"/>
      <c r="Y1243" s="687"/>
      <c r="Z1243" s="692"/>
      <c r="AA1243" s="688"/>
      <c r="AB1243" s="693"/>
      <c r="AC1243" s="688"/>
      <c r="AE1243" s="690"/>
      <c r="AF1243" s="692"/>
      <c r="AG1243" s="694"/>
      <c r="AH1243" s="694"/>
      <c r="AI1243" s="695"/>
      <c r="AJ1243" s="695"/>
      <c r="AK1243" s="622"/>
      <c r="AL1243" s="622"/>
      <c r="AM1243" s="514"/>
      <c r="AN1243" s="514"/>
      <c r="AO1243" s="514"/>
      <c r="AP1243" s="514"/>
      <c r="AQ1243" s="514"/>
      <c r="AR1243" s="514"/>
      <c r="AS1243" s="514"/>
      <c r="AT1243" s="514"/>
      <c r="AU1243" s="2"/>
      <c r="AV1243" s="2"/>
      <c r="AW1243" s="2"/>
      <c r="AX1243" s="2"/>
      <c r="AY1243" s="2"/>
      <c r="AZ1243" s="2"/>
    </row>
    <row r="1244" ht="13.5" customHeight="1">
      <c r="A1244" s="684"/>
      <c r="B1244" s="685"/>
      <c r="J1244" s="153"/>
      <c r="K1244" s="153"/>
      <c r="L1244" s="153"/>
      <c r="M1244" s="153"/>
      <c r="N1244" s="153"/>
      <c r="O1244" s="686"/>
      <c r="P1244" s="687"/>
      <c r="Q1244" s="688"/>
      <c r="S1244" s="689"/>
      <c r="T1244" s="690"/>
      <c r="U1244" s="688"/>
      <c r="V1244" s="690"/>
      <c r="W1244" s="691"/>
      <c r="X1244" s="103"/>
      <c r="Y1244" s="687"/>
      <c r="Z1244" s="692"/>
      <c r="AA1244" s="688"/>
      <c r="AB1244" s="693"/>
      <c r="AC1244" s="688"/>
      <c r="AE1244" s="690"/>
      <c r="AF1244" s="692"/>
      <c r="AG1244" s="694"/>
      <c r="AH1244" s="694"/>
      <c r="AI1244" s="695"/>
      <c r="AJ1244" s="695"/>
      <c r="AK1244" s="622"/>
      <c r="AL1244" s="622"/>
      <c r="AM1244" s="514"/>
      <c r="AN1244" s="514"/>
      <c r="AO1244" s="514"/>
      <c r="AP1244" s="514"/>
      <c r="AQ1244" s="514"/>
      <c r="AR1244" s="514"/>
      <c r="AS1244" s="514"/>
      <c r="AT1244" s="514"/>
      <c r="AU1244" s="2"/>
      <c r="AV1244" s="2"/>
      <c r="AW1244" s="2"/>
      <c r="AX1244" s="2"/>
      <c r="AY1244" s="2"/>
      <c r="AZ1244" s="2"/>
    </row>
    <row r="1245" ht="13.5" customHeight="1">
      <c r="A1245" s="684"/>
      <c r="B1245" s="685"/>
      <c r="J1245" s="153"/>
      <c r="K1245" s="153"/>
      <c r="L1245" s="153"/>
      <c r="M1245" s="153"/>
      <c r="N1245" s="153"/>
      <c r="O1245" s="686"/>
      <c r="P1245" s="687"/>
      <c r="Q1245" s="688"/>
      <c r="S1245" s="689"/>
      <c r="T1245" s="690"/>
      <c r="U1245" s="688"/>
      <c r="V1245" s="690"/>
      <c r="W1245" s="691"/>
      <c r="X1245" s="103"/>
      <c r="Y1245" s="687"/>
      <c r="Z1245" s="692"/>
      <c r="AA1245" s="688"/>
      <c r="AB1245" s="693"/>
      <c r="AC1245" s="688"/>
      <c r="AE1245" s="690"/>
      <c r="AF1245" s="692"/>
      <c r="AG1245" s="694"/>
      <c r="AH1245" s="694"/>
      <c r="AI1245" s="695"/>
      <c r="AJ1245" s="695"/>
      <c r="AK1245" s="622"/>
      <c r="AL1245" s="622"/>
      <c r="AM1245" s="514"/>
      <c r="AN1245" s="514"/>
      <c r="AO1245" s="514"/>
      <c r="AP1245" s="514"/>
      <c r="AQ1245" s="514"/>
      <c r="AR1245" s="514"/>
      <c r="AS1245" s="514"/>
      <c r="AT1245" s="514"/>
      <c r="AU1245" s="2"/>
      <c r="AV1245" s="2"/>
      <c r="AW1245" s="2"/>
      <c r="AX1245" s="2"/>
      <c r="AY1245" s="2"/>
      <c r="AZ1245" s="2"/>
    </row>
    <row r="1246" ht="13.5" customHeight="1">
      <c r="A1246" s="684"/>
      <c r="B1246" s="685"/>
      <c r="J1246" s="153"/>
      <c r="K1246" s="153"/>
      <c r="L1246" s="153"/>
      <c r="M1246" s="153"/>
      <c r="N1246" s="153"/>
      <c r="O1246" s="686"/>
      <c r="P1246" s="687"/>
      <c r="Q1246" s="688"/>
      <c r="S1246" s="689"/>
      <c r="T1246" s="690"/>
      <c r="U1246" s="688"/>
      <c r="V1246" s="690"/>
      <c r="W1246" s="691"/>
      <c r="X1246" s="103"/>
      <c r="Y1246" s="687"/>
      <c r="Z1246" s="692"/>
      <c r="AA1246" s="688"/>
      <c r="AB1246" s="693"/>
      <c r="AC1246" s="688"/>
      <c r="AE1246" s="690"/>
      <c r="AF1246" s="692"/>
      <c r="AG1246" s="694"/>
      <c r="AH1246" s="694"/>
      <c r="AI1246" s="695"/>
      <c r="AJ1246" s="695"/>
      <c r="AK1246" s="622"/>
      <c r="AL1246" s="622"/>
      <c r="AM1246" s="514"/>
      <c r="AN1246" s="514"/>
      <c r="AO1246" s="514"/>
      <c r="AP1246" s="514"/>
      <c r="AQ1246" s="514"/>
      <c r="AR1246" s="514"/>
      <c r="AS1246" s="514"/>
      <c r="AT1246" s="514"/>
      <c r="AU1246" s="2"/>
      <c r="AV1246" s="2"/>
      <c r="AW1246" s="2"/>
      <c r="AX1246" s="2"/>
      <c r="AY1246" s="2"/>
      <c r="AZ1246" s="2"/>
    </row>
    <row r="1247" ht="13.5" customHeight="1">
      <c r="A1247" s="684"/>
      <c r="B1247" s="685"/>
      <c r="J1247" s="153"/>
      <c r="K1247" s="153"/>
      <c r="L1247" s="153"/>
      <c r="M1247" s="153"/>
      <c r="N1247" s="153"/>
      <c r="O1247" s="686"/>
      <c r="P1247" s="687"/>
      <c r="Q1247" s="688"/>
      <c r="S1247" s="689"/>
      <c r="T1247" s="690"/>
      <c r="U1247" s="688"/>
      <c r="V1247" s="690"/>
      <c r="W1247" s="691"/>
      <c r="X1247" s="103"/>
      <c r="Y1247" s="687"/>
      <c r="Z1247" s="692"/>
      <c r="AA1247" s="688"/>
      <c r="AB1247" s="693"/>
      <c r="AC1247" s="688"/>
      <c r="AE1247" s="690"/>
      <c r="AF1247" s="692"/>
      <c r="AG1247" s="694"/>
      <c r="AH1247" s="694"/>
      <c r="AI1247" s="695"/>
      <c r="AJ1247" s="695"/>
      <c r="AK1247" s="622"/>
      <c r="AL1247" s="622"/>
      <c r="AM1247" s="514"/>
      <c r="AN1247" s="514"/>
      <c r="AO1247" s="514"/>
      <c r="AP1247" s="514"/>
      <c r="AQ1247" s="514"/>
      <c r="AR1247" s="514"/>
      <c r="AS1247" s="514"/>
      <c r="AT1247" s="514"/>
      <c r="AU1247" s="2"/>
      <c r="AV1247" s="2"/>
      <c r="AW1247" s="2"/>
      <c r="AX1247" s="2"/>
      <c r="AY1247" s="2"/>
      <c r="AZ1247" s="2"/>
    </row>
    <row r="1248" ht="13.5" customHeight="1">
      <c r="A1248" s="684"/>
      <c r="B1248" s="685"/>
      <c r="J1248" s="153"/>
      <c r="K1248" s="153"/>
      <c r="L1248" s="153"/>
      <c r="M1248" s="153"/>
      <c r="N1248" s="153"/>
      <c r="O1248" s="686"/>
      <c r="P1248" s="687"/>
      <c r="Q1248" s="688"/>
      <c r="S1248" s="689"/>
      <c r="T1248" s="690"/>
      <c r="U1248" s="688"/>
      <c r="V1248" s="690"/>
      <c r="W1248" s="691"/>
      <c r="X1248" s="103"/>
      <c r="Y1248" s="687"/>
      <c r="Z1248" s="692"/>
      <c r="AA1248" s="688"/>
      <c r="AB1248" s="693"/>
      <c r="AC1248" s="688"/>
      <c r="AE1248" s="690"/>
      <c r="AF1248" s="692"/>
      <c r="AG1248" s="694"/>
      <c r="AH1248" s="694"/>
      <c r="AI1248" s="695"/>
      <c r="AJ1248" s="695"/>
      <c r="AK1248" s="622"/>
      <c r="AL1248" s="622"/>
      <c r="AM1248" s="514"/>
      <c r="AN1248" s="514"/>
      <c r="AO1248" s="514"/>
      <c r="AP1248" s="514"/>
      <c r="AQ1248" s="514"/>
      <c r="AR1248" s="514"/>
      <c r="AS1248" s="514"/>
      <c r="AT1248" s="514"/>
      <c r="AU1248" s="2"/>
      <c r="AV1248" s="2"/>
      <c r="AW1248" s="2"/>
      <c r="AX1248" s="2"/>
      <c r="AY1248" s="2"/>
      <c r="AZ1248" s="2"/>
    </row>
    <row r="1249" ht="13.5" customHeight="1">
      <c r="A1249" s="684"/>
      <c r="B1249" s="685"/>
      <c r="J1249" s="153"/>
      <c r="K1249" s="153"/>
      <c r="L1249" s="153"/>
      <c r="M1249" s="153"/>
      <c r="N1249" s="153"/>
      <c r="O1249" s="686"/>
      <c r="P1249" s="687"/>
      <c r="Q1249" s="688"/>
      <c r="S1249" s="689"/>
      <c r="T1249" s="690"/>
      <c r="U1249" s="688"/>
      <c r="V1249" s="690"/>
      <c r="W1249" s="691"/>
      <c r="X1249" s="103"/>
      <c r="Y1249" s="687"/>
      <c r="Z1249" s="692"/>
      <c r="AA1249" s="688"/>
      <c r="AB1249" s="693"/>
      <c r="AC1249" s="688"/>
      <c r="AE1249" s="690"/>
      <c r="AF1249" s="692"/>
      <c r="AG1249" s="694"/>
      <c r="AH1249" s="694"/>
      <c r="AI1249" s="695"/>
      <c r="AJ1249" s="695"/>
      <c r="AK1249" s="622"/>
      <c r="AL1249" s="622"/>
      <c r="AM1249" s="514"/>
      <c r="AN1249" s="514"/>
      <c r="AO1249" s="514"/>
      <c r="AP1249" s="514"/>
      <c r="AQ1249" s="514"/>
      <c r="AR1249" s="514"/>
      <c r="AS1249" s="514"/>
      <c r="AT1249" s="514"/>
      <c r="AU1249" s="2"/>
      <c r="AV1249" s="2"/>
      <c r="AW1249" s="2"/>
      <c r="AX1249" s="2"/>
      <c r="AY1249" s="2"/>
      <c r="AZ1249" s="2"/>
    </row>
    <row r="1250" ht="13.5" customHeight="1">
      <c r="A1250" s="684"/>
      <c r="B1250" s="685"/>
      <c r="J1250" s="153"/>
      <c r="K1250" s="153"/>
      <c r="L1250" s="153"/>
      <c r="M1250" s="153"/>
      <c r="N1250" s="153"/>
      <c r="O1250" s="686"/>
      <c r="P1250" s="687"/>
      <c r="Q1250" s="688"/>
      <c r="S1250" s="689"/>
      <c r="T1250" s="690"/>
      <c r="U1250" s="688"/>
      <c r="V1250" s="690"/>
      <c r="W1250" s="691"/>
      <c r="X1250" s="103"/>
      <c r="Y1250" s="687"/>
      <c r="Z1250" s="692"/>
      <c r="AA1250" s="688"/>
      <c r="AB1250" s="693"/>
      <c r="AC1250" s="688"/>
      <c r="AE1250" s="690"/>
      <c r="AF1250" s="692"/>
      <c r="AG1250" s="694"/>
      <c r="AH1250" s="694"/>
      <c r="AI1250" s="695"/>
      <c r="AJ1250" s="695"/>
      <c r="AK1250" s="622"/>
      <c r="AL1250" s="622"/>
      <c r="AM1250" s="514"/>
      <c r="AN1250" s="514"/>
      <c r="AO1250" s="514"/>
      <c r="AP1250" s="514"/>
      <c r="AQ1250" s="514"/>
      <c r="AR1250" s="514"/>
      <c r="AS1250" s="514"/>
      <c r="AT1250" s="514"/>
      <c r="AU1250" s="2"/>
      <c r="AV1250" s="2"/>
      <c r="AW1250" s="2"/>
      <c r="AX1250" s="2"/>
      <c r="AY1250" s="2"/>
      <c r="AZ1250" s="2"/>
    </row>
    <row r="1251" ht="13.5" customHeight="1">
      <c r="A1251" s="684"/>
      <c r="B1251" s="685"/>
      <c r="J1251" s="153"/>
      <c r="K1251" s="153"/>
      <c r="L1251" s="153"/>
      <c r="M1251" s="153"/>
      <c r="N1251" s="153"/>
      <c r="O1251" s="686"/>
      <c r="P1251" s="687"/>
      <c r="Q1251" s="688"/>
      <c r="S1251" s="689"/>
      <c r="T1251" s="690"/>
      <c r="U1251" s="688"/>
      <c r="V1251" s="690"/>
      <c r="W1251" s="691"/>
      <c r="X1251" s="103"/>
      <c r="Y1251" s="687"/>
      <c r="Z1251" s="692"/>
      <c r="AA1251" s="688"/>
      <c r="AB1251" s="693"/>
      <c r="AC1251" s="688"/>
      <c r="AE1251" s="690"/>
      <c r="AF1251" s="692"/>
      <c r="AG1251" s="694"/>
      <c r="AH1251" s="694"/>
      <c r="AI1251" s="695"/>
      <c r="AJ1251" s="695"/>
      <c r="AK1251" s="622"/>
      <c r="AL1251" s="622"/>
      <c r="AM1251" s="514"/>
      <c r="AN1251" s="514"/>
      <c r="AO1251" s="514"/>
      <c r="AP1251" s="514"/>
      <c r="AQ1251" s="514"/>
      <c r="AR1251" s="514"/>
      <c r="AS1251" s="514"/>
      <c r="AT1251" s="514"/>
      <c r="AU1251" s="2"/>
      <c r="AV1251" s="2"/>
      <c r="AW1251" s="2"/>
      <c r="AX1251" s="2"/>
      <c r="AY1251" s="2"/>
      <c r="AZ1251" s="2"/>
    </row>
    <row r="1252" ht="13.5" customHeight="1">
      <c r="A1252" s="684"/>
      <c r="B1252" s="685"/>
      <c r="J1252" s="153"/>
      <c r="K1252" s="153"/>
      <c r="L1252" s="153"/>
      <c r="M1252" s="153"/>
      <c r="N1252" s="153"/>
      <c r="O1252" s="686"/>
      <c r="P1252" s="687"/>
      <c r="Q1252" s="688"/>
      <c r="S1252" s="689"/>
      <c r="T1252" s="690"/>
      <c r="U1252" s="688"/>
      <c r="V1252" s="690"/>
      <c r="W1252" s="691"/>
      <c r="X1252" s="103"/>
      <c r="Y1252" s="687"/>
      <c r="Z1252" s="692"/>
      <c r="AA1252" s="688"/>
      <c r="AB1252" s="693"/>
      <c r="AC1252" s="688"/>
      <c r="AE1252" s="690"/>
      <c r="AF1252" s="692"/>
      <c r="AG1252" s="694"/>
      <c r="AH1252" s="694"/>
      <c r="AI1252" s="695"/>
      <c r="AJ1252" s="695"/>
      <c r="AK1252" s="622"/>
      <c r="AL1252" s="622"/>
      <c r="AM1252" s="514"/>
      <c r="AN1252" s="514"/>
      <c r="AO1252" s="514"/>
      <c r="AP1252" s="514"/>
      <c r="AQ1252" s="514"/>
      <c r="AR1252" s="514"/>
      <c r="AS1252" s="514"/>
      <c r="AT1252" s="514"/>
      <c r="AU1252" s="2"/>
      <c r="AV1252" s="2"/>
      <c r="AW1252" s="2"/>
      <c r="AX1252" s="2"/>
      <c r="AY1252" s="2"/>
      <c r="AZ1252" s="2"/>
    </row>
    <row r="1253" ht="13.5" customHeight="1">
      <c r="A1253" s="684"/>
      <c r="B1253" s="685"/>
      <c r="J1253" s="153"/>
      <c r="K1253" s="153"/>
      <c r="L1253" s="153"/>
      <c r="M1253" s="153"/>
      <c r="N1253" s="153"/>
      <c r="O1253" s="686"/>
      <c r="P1253" s="687"/>
      <c r="Q1253" s="688"/>
      <c r="S1253" s="689"/>
      <c r="T1253" s="690"/>
      <c r="U1253" s="688"/>
      <c r="V1253" s="690"/>
      <c r="W1253" s="691"/>
      <c r="X1253" s="103"/>
      <c r="Y1253" s="687"/>
      <c r="Z1253" s="692"/>
      <c r="AA1253" s="688"/>
      <c r="AB1253" s="693"/>
      <c r="AC1253" s="688"/>
      <c r="AE1253" s="690"/>
      <c r="AF1253" s="692"/>
      <c r="AG1253" s="694"/>
      <c r="AH1253" s="694"/>
      <c r="AI1253" s="695"/>
      <c r="AJ1253" s="695"/>
      <c r="AK1253" s="622"/>
      <c r="AL1253" s="622"/>
      <c r="AM1253" s="514"/>
      <c r="AN1253" s="514"/>
      <c r="AO1253" s="514"/>
      <c r="AP1253" s="514"/>
      <c r="AQ1253" s="514"/>
      <c r="AR1253" s="514"/>
      <c r="AS1253" s="514"/>
      <c r="AT1253" s="514"/>
      <c r="AU1253" s="2"/>
      <c r="AV1253" s="2"/>
      <c r="AW1253" s="2"/>
      <c r="AX1253" s="2"/>
      <c r="AY1253" s="2"/>
      <c r="AZ1253" s="2"/>
    </row>
    <row r="1254" ht="13.5" customHeight="1">
      <c r="A1254" s="684"/>
      <c r="B1254" s="685"/>
      <c r="J1254" s="153"/>
      <c r="K1254" s="153"/>
      <c r="L1254" s="153"/>
      <c r="M1254" s="153"/>
      <c r="N1254" s="153"/>
      <c r="O1254" s="686"/>
      <c r="P1254" s="687"/>
      <c r="Q1254" s="688"/>
      <c r="S1254" s="689"/>
      <c r="T1254" s="690"/>
      <c r="U1254" s="688"/>
      <c r="V1254" s="690"/>
      <c r="W1254" s="691"/>
      <c r="X1254" s="103"/>
      <c r="Y1254" s="687"/>
      <c r="Z1254" s="692"/>
      <c r="AA1254" s="688"/>
      <c r="AB1254" s="693"/>
      <c r="AC1254" s="688"/>
      <c r="AE1254" s="690"/>
      <c r="AF1254" s="692"/>
      <c r="AG1254" s="694"/>
      <c r="AH1254" s="694"/>
      <c r="AI1254" s="695"/>
      <c r="AJ1254" s="695"/>
      <c r="AK1254" s="622"/>
      <c r="AL1254" s="622"/>
      <c r="AM1254" s="514"/>
      <c r="AN1254" s="514"/>
      <c r="AO1254" s="514"/>
      <c r="AP1254" s="514"/>
      <c r="AQ1254" s="514"/>
      <c r="AR1254" s="514"/>
      <c r="AS1254" s="514"/>
      <c r="AT1254" s="514"/>
      <c r="AU1254" s="2"/>
      <c r="AV1254" s="2"/>
      <c r="AW1254" s="2"/>
      <c r="AX1254" s="2"/>
      <c r="AY1254" s="2"/>
      <c r="AZ1254" s="2"/>
    </row>
    <row r="1255" ht="13.5" customHeight="1">
      <c r="A1255" s="684"/>
      <c r="B1255" s="685"/>
      <c r="J1255" s="153"/>
      <c r="K1255" s="153"/>
      <c r="L1255" s="153"/>
      <c r="M1255" s="153"/>
      <c r="N1255" s="153"/>
      <c r="O1255" s="686"/>
      <c r="P1255" s="687"/>
      <c r="Q1255" s="688"/>
      <c r="S1255" s="689"/>
      <c r="T1255" s="690"/>
      <c r="U1255" s="688"/>
      <c r="V1255" s="690"/>
      <c r="W1255" s="691"/>
      <c r="X1255" s="103"/>
      <c r="Y1255" s="687"/>
      <c r="Z1255" s="692"/>
      <c r="AA1255" s="688"/>
      <c r="AB1255" s="693"/>
      <c r="AC1255" s="688"/>
      <c r="AE1255" s="690"/>
      <c r="AF1255" s="692"/>
      <c r="AG1255" s="694"/>
      <c r="AH1255" s="694"/>
      <c r="AI1255" s="695"/>
      <c r="AJ1255" s="695"/>
      <c r="AK1255" s="622"/>
      <c r="AL1255" s="622"/>
      <c r="AM1255" s="514"/>
      <c r="AN1255" s="514"/>
      <c r="AO1255" s="514"/>
      <c r="AP1255" s="514"/>
      <c r="AQ1255" s="514"/>
      <c r="AR1255" s="514"/>
      <c r="AS1255" s="514"/>
      <c r="AT1255" s="514"/>
      <c r="AU1255" s="2"/>
      <c r="AV1255" s="2"/>
      <c r="AW1255" s="2"/>
      <c r="AX1255" s="2"/>
      <c r="AY1255" s="2"/>
      <c r="AZ1255" s="2"/>
    </row>
    <row r="1256" ht="13.5" customHeight="1">
      <c r="A1256" s="684"/>
      <c r="B1256" s="685"/>
      <c r="J1256" s="153"/>
      <c r="K1256" s="153"/>
      <c r="L1256" s="153"/>
      <c r="M1256" s="153"/>
      <c r="N1256" s="153"/>
      <c r="O1256" s="686"/>
      <c r="P1256" s="687"/>
      <c r="Q1256" s="688"/>
      <c r="S1256" s="689"/>
      <c r="T1256" s="690"/>
      <c r="U1256" s="688"/>
      <c r="V1256" s="690"/>
      <c r="W1256" s="691"/>
      <c r="X1256" s="103"/>
      <c r="Y1256" s="687"/>
      <c r="Z1256" s="692"/>
      <c r="AA1256" s="688"/>
      <c r="AB1256" s="693"/>
      <c r="AC1256" s="688"/>
      <c r="AE1256" s="690"/>
      <c r="AF1256" s="692"/>
      <c r="AG1256" s="694"/>
      <c r="AH1256" s="694"/>
      <c r="AI1256" s="695"/>
      <c r="AJ1256" s="695"/>
      <c r="AK1256" s="622"/>
      <c r="AL1256" s="622"/>
      <c r="AM1256" s="514"/>
      <c r="AN1256" s="514"/>
      <c r="AO1256" s="514"/>
      <c r="AP1256" s="514"/>
      <c r="AQ1256" s="514"/>
      <c r="AR1256" s="514"/>
      <c r="AS1256" s="514"/>
      <c r="AT1256" s="514"/>
      <c r="AU1256" s="2"/>
      <c r="AV1256" s="2"/>
      <c r="AW1256" s="2"/>
      <c r="AX1256" s="2"/>
      <c r="AY1256" s="2"/>
      <c r="AZ1256" s="2"/>
    </row>
    <row r="1257" ht="13.5" customHeight="1">
      <c r="A1257" s="684"/>
      <c r="B1257" s="685"/>
      <c r="J1257" s="153"/>
      <c r="K1257" s="153"/>
      <c r="L1257" s="153"/>
      <c r="M1257" s="153"/>
      <c r="N1257" s="153"/>
      <c r="O1257" s="686"/>
      <c r="P1257" s="687"/>
      <c r="Q1257" s="688"/>
      <c r="S1257" s="689"/>
      <c r="T1257" s="690"/>
      <c r="U1257" s="688"/>
      <c r="V1257" s="690"/>
      <c r="W1257" s="691"/>
      <c r="X1257" s="103"/>
      <c r="Y1257" s="687"/>
      <c r="Z1257" s="692"/>
      <c r="AA1257" s="688"/>
      <c r="AB1257" s="693"/>
      <c r="AC1257" s="688"/>
      <c r="AE1257" s="690"/>
      <c r="AF1257" s="692"/>
      <c r="AG1257" s="694"/>
      <c r="AH1257" s="694"/>
      <c r="AI1257" s="695"/>
      <c r="AJ1257" s="695"/>
      <c r="AK1257" s="622"/>
      <c r="AL1257" s="622"/>
      <c r="AM1257" s="514"/>
      <c r="AN1257" s="514"/>
      <c r="AO1257" s="514"/>
      <c r="AP1257" s="514"/>
      <c r="AQ1257" s="514"/>
      <c r="AR1257" s="514"/>
      <c r="AS1257" s="514"/>
      <c r="AT1257" s="514"/>
      <c r="AU1257" s="2"/>
      <c r="AV1257" s="2"/>
      <c r="AW1257" s="2"/>
      <c r="AX1257" s="2"/>
      <c r="AY1257" s="2"/>
      <c r="AZ1257" s="2"/>
    </row>
    <row r="1258" ht="13.5" customHeight="1">
      <c r="A1258" s="684"/>
      <c r="B1258" s="685"/>
      <c r="J1258" s="153"/>
      <c r="K1258" s="153"/>
      <c r="L1258" s="153"/>
      <c r="M1258" s="153"/>
      <c r="N1258" s="153"/>
      <c r="O1258" s="686"/>
      <c r="P1258" s="687"/>
      <c r="Q1258" s="688"/>
      <c r="S1258" s="689"/>
      <c r="T1258" s="690"/>
      <c r="U1258" s="688"/>
      <c r="V1258" s="690"/>
      <c r="W1258" s="691"/>
      <c r="X1258" s="103"/>
      <c r="Y1258" s="687"/>
      <c r="Z1258" s="692"/>
      <c r="AA1258" s="688"/>
      <c r="AB1258" s="693"/>
      <c r="AC1258" s="688"/>
      <c r="AE1258" s="690"/>
      <c r="AF1258" s="692"/>
      <c r="AG1258" s="694"/>
      <c r="AH1258" s="694"/>
      <c r="AI1258" s="695"/>
      <c r="AJ1258" s="695"/>
      <c r="AK1258" s="622"/>
      <c r="AL1258" s="622"/>
      <c r="AM1258" s="514"/>
      <c r="AN1258" s="514"/>
      <c r="AO1258" s="514"/>
      <c r="AP1258" s="514"/>
      <c r="AQ1258" s="514"/>
      <c r="AR1258" s="514"/>
      <c r="AS1258" s="514"/>
      <c r="AT1258" s="514"/>
      <c r="AU1258" s="2"/>
      <c r="AV1258" s="2"/>
      <c r="AW1258" s="2"/>
      <c r="AX1258" s="2"/>
      <c r="AY1258" s="2"/>
      <c r="AZ1258" s="2"/>
    </row>
    <row r="1259" ht="13.5" customHeight="1">
      <c r="A1259" s="684"/>
      <c r="B1259" s="685"/>
      <c r="J1259" s="153"/>
      <c r="K1259" s="153"/>
      <c r="L1259" s="153"/>
      <c r="M1259" s="153"/>
      <c r="N1259" s="153"/>
      <c r="O1259" s="686"/>
      <c r="P1259" s="687"/>
      <c r="Q1259" s="688"/>
      <c r="S1259" s="689"/>
      <c r="T1259" s="690"/>
      <c r="U1259" s="688"/>
      <c r="V1259" s="690"/>
      <c r="W1259" s="691"/>
      <c r="X1259" s="103"/>
      <c r="Y1259" s="687"/>
      <c r="Z1259" s="692"/>
      <c r="AA1259" s="688"/>
      <c r="AB1259" s="693"/>
      <c r="AC1259" s="688"/>
      <c r="AE1259" s="690"/>
      <c r="AF1259" s="692"/>
      <c r="AG1259" s="694"/>
      <c r="AH1259" s="694"/>
      <c r="AI1259" s="695"/>
      <c r="AJ1259" s="695"/>
      <c r="AK1259" s="622"/>
      <c r="AL1259" s="622"/>
      <c r="AM1259" s="514"/>
      <c r="AN1259" s="514"/>
      <c r="AO1259" s="514"/>
      <c r="AP1259" s="514"/>
      <c r="AQ1259" s="514"/>
      <c r="AR1259" s="514"/>
      <c r="AS1259" s="514"/>
      <c r="AT1259" s="514"/>
      <c r="AU1259" s="2"/>
      <c r="AV1259" s="2"/>
      <c r="AW1259" s="2"/>
      <c r="AX1259" s="2"/>
      <c r="AY1259" s="2"/>
      <c r="AZ1259" s="2"/>
    </row>
    <row r="1260" ht="13.5" customHeight="1">
      <c r="A1260" s="684"/>
      <c r="B1260" s="685"/>
      <c r="J1260" s="153"/>
      <c r="K1260" s="153"/>
      <c r="L1260" s="153"/>
      <c r="M1260" s="153"/>
      <c r="N1260" s="153"/>
      <c r="O1260" s="686"/>
      <c r="P1260" s="687"/>
      <c r="Q1260" s="688"/>
      <c r="S1260" s="689"/>
      <c r="T1260" s="690"/>
      <c r="U1260" s="688"/>
      <c r="V1260" s="690"/>
      <c r="W1260" s="691"/>
      <c r="X1260" s="103"/>
      <c r="Y1260" s="687"/>
      <c r="Z1260" s="692"/>
      <c r="AA1260" s="688"/>
      <c r="AB1260" s="693"/>
      <c r="AC1260" s="688"/>
      <c r="AE1260" s="690"/>
      <c r="AF1260" s="692"/>
      <c r="AG1260" s="694"/>
      <c r="AH1260" s="694"/>
      <c r="AI1260" s="695"/>
      <c r="AJ1260" s="695"/>
      <c r="AK1260" s="622"/>
      <c r="AL1260" s="622"/>
      <c r="AM1260" s="514"/>
      <c r="AN1260" s="514"/>
      <c r="AO1260" s="514"/>
      <c r="AP1260" s="514"/>
      <c r="AQ1260" s="514"/>
      <c r="AR1260" s="514"/>
      <c r="AS1260" s="514"/>
      <c r="AT1260" s="514"/>
      <c r="AU1260" s="2"/>
      <c r="AV1260" s="2"/>
      <c r="AW1260" s="2"/>
      <c r="AX1260" s="2"/>
      <c r="AY1260" s="2"/>
      <c r="AZ1260" s="2"/>
    </row>
    <row r="1261" ht="13.5" customHeight="1">
      <c r="A1261" s="684"/>
      <c r="B1261" s="685"/>
      <c r="J1261" s="153"/>
      <c r="K1261" s="153"/>
      <c r="L1261" s="153"/>
      <c r="M1261" s="153"/>
      <c r="N1261" s="153"/>
      <c r="O1261" s="686"/>
      <c r="P1261" s="687"/>
      <c r="Q1261" s="688"/>
      <c r="S1261" s="689"/>
      <c r="T1261" s="690"/>
      <c r="U1261" s="688"/>
      <c r="V1261" s="690"/>
      <c r="W1261" s="691"/>
      <c r="X1261" s="103"/>
      <c r="Y1261" s="687"/>
      <c r="Z1261" s="692"/>
      <c r="AA1261" s="688"/>
      <c r="AB1261" s="693"/>
      <c r="AC1261" s="688"/>
      <c r="AE1261" s="690"/>
      <c r="AF1261" s="692"/>
      <c r="AG1261" s="694"/>
      <c r="AH1261" s="694"/>
      <c r="AI1261" s="695"/>
      <c r="AJ1261" s="695"/>
      <c r="AK1261" s="622"/>
      <c r="AL1261" s="622"/>
      <c r="AM1261" s="514"/>
      <c r="AN1261" s="514"/>
      <c r="AO1261" s="514"/>
      <c r="AP1261" s="514"/>
      <c r="AQ1261" s="514"/>
      <c r="AR1261" s="514"/>
      <c r="AS1261" s="514"/>
      <c r="AT1261" s="514"/>
      <c r="AU1261" s="2"/>
      <c r="AV1261" s="2"/>
      <c r="AW1261" s="2"/>
      <c r="AX1261" s="2"/>
      <c r="AY1261" s="2"/>
      <c r="AZ1261" s="2"/>
    </row>
    <row r="1262" ht="13.5" customHeight="1">
      <c r="A1262" s="684"/>
      <c r="B1262" s="685"/>
      <c r="J1262" s="153"/>
      <c r="K1262" s="153"/>
      <c r="L1262" s="153"/>
      <c r="M1262" s="153"/>
      <c r="N1262" s="153"/>
      <c r="O1262" s="686"/>
      <c r="P1262" s="687"/>
      <c r="Q1262" s="688"/>
      <c r="S1262" s="689"/>
      <c r="T1262" s="690"/>
      <c r="U1262" s="688"/>
      <c r="V1262" s="690"/>
      <c r="W1262" s="691"/>
      <c r="X1262" s="103"/>
      <c r="Y1262" s="687"/>
      <c r="Z1262" s="692"/>
      <c r="AA1262" s="688"/>
      <c r="AB1262" s="693"/>
      <c r="AC1262" s="688"/>
      <c r="AE1262" s="690"/>
      <c r="AF1262" s="692"/>
      <c r="AG1262" s="694"/>
      <c r="AH1262" s="694"/>
      <c r="AI1262" s="695"/>
      <c r="AJ1262" s="695"/>
      <c r="AK1262" s="622"/>
      <c r="AL1262" s="622"/>
      <c r="AM1262" s="514"/>
      <c r="AN1262" s="514"/>
      <c r="AO1262" s="514"/>
      <c r="AP1262" s="514"/>
      <c r="AQ1262" s="514"/>
      <c r="AR1262" s="514"/>
      <c r="AS1262" s="514"/>
      <c r="AT1262" s="514"/>
      <c r="AU1262" s="2"/>
      <c r="AV1262" s="2"/>
      <c r="AW1262" s="2"/>
      <c r="AX1262" s="2"/>
      <c r="AY1262" s="2"/>
      <c r="AZ1262" s="2"/>
    </row>
    <row r="1263" ht="13.5" customHeight="1">
      <c r="A1263" s="684"/>
      <c r="B1263" s="685"/>
      <c r="J1263" s="153"/>
      <c r="K1263" s="153"/>
      <c r="L1263" s="153"/>
      <c r="M1263" s="153"/>
      <c r="N1263" s="153"/>
      <c r="O1263" s="686"/>
      <c r="P1263" s="687"/>
      <c r="Q1263" s="688"/>
      <c r="S1263" s="689"/>
      <c r="T1263" s="690"/>
      <c r="U1263" s="688"/>
      <c r="V1263" s="690"/>
      <c r="W1263" s="691"/>
      <c r="X1263" s="103"/>
      <c r="Y1263" s="687"/>
      <c r="Z1263" s="692"/>
      <c r="AA1263" s="688"/>
      <c r="AB1263" s="693"/>
      <c r="AC1263" s="688"/>
      <c r="AE1263" s="690"/>
      <c r="AF1263" s="692"/>
      <c r="AG1263" s="694"/>
      <c r="AH1263" s="694"/>
      <c r="AI1263" s="695"/>
      <c r="AJ1263" s="695"/>
      <c r="AK1263" s="622"/>
      <c r="AL1263" s="622"/>
      <c r="AM1263" s="514"/>
      <c r="AN1263" s="514"/>
      <c r="AO1263" s="514"/>
      <c r="AP1263" s="514"/>
      <c r="AQ1263" s="514"/>
      <c r="AR1263" s="514"/>
      <c r="AS1263" s="514"/>
      <c r="AT1263" s="514"/>
      <c r="AU1263" s="2"/>
      <c r="AV1263" s="2"/>
      <c r="AW1263" s="2"/>
      <c r="AX1263" s="2"/>
      <c r="AY1263" s="2"/>
      <c r="AZ1263" s="2"/>
    </row>
    <row r="1264" ht="13.5" customHeight="1">
      <c r="A1264" s="684"/>
      <c r="B1264" s="685"/>
      <c r="J1264" s="153"/>
      <c r="K1264" s="153"/>
      <c r="L1264" s="153"/>
      <c r="M1264" s="153"/>
      <c r="N1264" s="153"/>
      <c r="O1264" s="686"/>
      <c r="P1264" s="687"/>
      <c r="Q1264" s="688"/>
      <c r="S1264" s="689"/>
      <c r="T1264" s="690"/>
      <c r="U1264" s="688"/>
      <c r="V1264" s="690"/>
      <c r="W1264" s="691"/>
      <c r="X1264" s="103"/>
      <c r="Y1264" s="687"/>
      <c r="Z1264" s="692"/>
      <c r="AA1264" s="688"/>
      <c r="AB1264" s="693"/>
      <c r="AC1264" s="688"/>
      <c r="AE1264" s="690"/>
      <c r="AF1264" s="692"/>
      <c r="AG1264" s="694"/>
      <c r="AH1264" s="694"/>
      <c r="AI1264" s="695"/>
      <c r="AJ1264" s="695"/>
      <c r="AK1264" s="622"/>
      <c r="AL1264" s="622"/>
      <c r="AM1264" s="514"/>
      <c r="AN1264" s="514"/>
      <c r="AO1264" s="514"/>
      <c r="AP1264" s="514"/>
      <c r="AQ1264" s="514"/>
      <c r="AR1264" s="514"/>
      <c r="AS1264" s="514"/>
      <c r="AT1264" s="514"/>
      <c r="AU1264" s="2"/>
      <c r="AV1264" s="2"/>
      <c r="AW1264" s="2"/>
      <c r="AX1264" s="2"/>
      <c r="AY1264" s="2"/>
      <c r="AZ1264" s="2"/>
    </row>
    <row r="1265" ht="13.5" customHeight="1">
      <c r="A1265" s="684"/>
      <c r="B1265" s="685"/>
      <c r="J1265" s="153"/>
      <c r="K1265" s="153"/>
      <c r="L1265" s="153"/>
      <c r="M1265" s="153"/>
      <c r="N1265" s="153"/>
      <c r="O1265" s="686"/>
      <c r="P1265" s="687"/>
      <c r="Q1265" s="688"/>
      <c r="S1265" s="689"/>
      <c r="T1265" s="690"/>
      <c r="U1265" s="688"/>
      <c r="V1265" s="690"/>
      <c r="W1265" s="691"/>
      <c r="X1265" s="103"/>
      <c r="Y1265" s="687"/>
      <c r="Z1265" s="692"/>
      <c r="AA1265" s="688"/>
      <c r="AB1265" s="693"/>
      <c r="AC1265" s="688"/>
      <c r="AE1265" s="690"/>
      <c r="AF1265" s="692"/>
      <c r="AG1265" s="694"/>
      <c r="AH1265" s="694"/>
      <c r="AI1265" s="695"/>
      <c r="AJ1265" s="695"/>
      <c r="AK1265" s="622"/>
      <c r="AL1265" s="622"/>
      <c r="AM1265" s="514"/>
      <c r="AN1265" s="514"/>
      <c r="AO1265" s="514"/>
      <c r="AP1265" s="514"/>
      <c r="AQ1265" s="514"/>
      <c r="AR1265" s="514"/>
      <c r="AS1265" s="514"/>
      <c r="AT1265" s="514"/>
      <c r="AU1265" s="2"/>
      <c r="AV1265" s="2"/>
      <c r="AW1265" s="2"/>
      <c r="AX1265" s="2"/>
      <c r="AY1265" s="2"/>
      <c r="AZ1265" s="2"/>
    </row>
    <row r="1266" ht="13.5" customHeight="1">
      <c r="A1266" s="684"/>
      <c r="B1266" s="685"/>
      <c r="J1266" s="153"/>
      <c r="K1266" s="153"/>
      <c r="L1266" s="153"/>
      <c r="M1266" s="153"/>
      <c r="N1266" s="153"/>
      <c r="O1266" s="686"/>
      <c r="P1266" s="687"/>
      <c r="Q1266" s="688"/>
      <c r="S1266" s="689"/>
      <c r="T1266" s="690"/>
      <c r="U1266" s="688"/>
      <c r="V1266" s="690"/>
      <c r="W1266" s="691"/>
      <c r="X1266" s="103"/>
      <c r="Y1266" s="687"/>
      <c r="Z1266" s="692"/>
      <c r="AA1266" s="688"/>
      <c r="AB1266" s="693"/>
      <c r="AC1266" s="688"/>
      <c r="AE1266" s="690"/>
      <c r="AF1266" s="692"/>
      <c r="AG1266" s="694"/>
      <c r="AH1266" s="694"/>
      <c r="AI1266" s="695"/>
      <c r="AJ1266" s="695"/>
      <c r="AK1266" s="622"/>
      <c r="AL1266" s="622"/>
      <c r="AM1266" s="514"/>
      <c r="AN1266" s="514"/>
      <c r="AO1266" s="514"/>
      <c r="AP1266" s="514"/>
      <c r="AQ1266" s="514"/>
      <c r="AR1266" s="514"/>
      <c r="AS1266" s="514"/>
      <c r="AT1266" s="514"/>
      <c r="AU1266" s="2"/>
      <c r="AV1266" s="2"/>
      <c r="AW1266" s="2"/>
      <c r="AX1266" s="2"/>
      <c r="AY1266" s="2"/>
      <c r="AZ1266" s="2"/>
    </row>
    <row r="1267" ht="13.5" customHeight="1">
      <c r="A1267" s="684"/>
      <c r="B1267" s="685"/>
      <c r="J1267" s="153"/>
      <c r="K1267" s="153"/>
      <c r="L1267" s="153"/>
      <c r="M1267" s="153"/>
      <c r="N1267" s="153"/>
      <c r="O1267" s="686"/>
      <c r="P1267" s="687"/>
      <c r="Q1267" s="688"/>
      <c r="S1267" s="689"/>
      <c r="T1267" s="690"/>
      <c r="U1267" s="688"/>
      <c r="V1267" s="690"/>
      <c r="W1267" s="691"/>
      <c r="X1267" s="103"/>
      <c r="Y1267" s="687"/>
      <c r="Z1267" s="692"/>
      <c r="AA1267" s="688"/>
      <c r="AB1267" s="693"/>
      <c r="AC1267" s="688"/>
      <c r="AE1267" s="690"/>
      <c r="AF1267" s="692"/>
      <c r="AG1267" s="694"/>
      <c r="AH1267" s="694"/>
      <c r="AI1267" s="695"/>
      <c r="AJ1267" s="695"/>
      <c r="AK1267" s="622"/>
      <c r="AL1267" s="622"/>
      <c r="AM1267" s="514"/>
      <c r="AN1267" s="514"/>
      <c r="AO1267" s="514"/>
      <c r="AP1267" s="514"/>
      <c r="AQ1267" s="514"/>
      <c r="AR1267" s="514"/>
      <c r="AS1267" s="514"/>
      <c r="AT1267" s="514"/>
      <c r="AU1267" s="2"/>
      <c r="AV1267" s="2"/>
      <c r="AW1267" s="2"/>
      <c r="AX1267" s="2"/>
      <c r="AY1267" s="2"/>
      <c r="AZ1267" s="2"/>
    </row>
    <row r="1268" ht="13.5" customHeight="1">
      <c r="A1268" s="684"/>
      <c r="B1268" s="685"/>
      <c r="J1268" s="153"/>
      <c r="K1268" s="153"/>
      <c r="L1268" s="153"/>
      <c r="M1268" s="153"/>
      <c r="N1268" s="153"/>
      <c r="O1268" s="686"/>
      <c r="P1268" s="687"/>
      <c r="Q1268" s="688"/>
      <c r="S1268" s="689"/>
      <c r="T1268" s="690"/>
      <c r="U1268" s="688"/>
      <c r="V1268" s="690"/>
      <c r="W1268" s="691"/>
      <c r="X1268" s="103"/>
      <c r="Y1268" s="687"/>
      <c r="Z1268" s="692"/>
      <c r="AA1268" s="688"/>
      <c r="AB1268" s="693"/>
      <c r="AC1268" s="688"/>
      <c r="AE1268" s="690"/>
      <c r="AF1268" s="692"/>
      <c r="AG1268" s="694"/>
      <c r="AH1268" s="694"/>
      <c r="AI1268" s="695"/>
      <c r="AJ1268" s="695"/>
      <c r="AK1268" s="622"/>
      <c r="AL1268" s="622"/>
      <c r="AM1268" s="514"/>
      <c r="AN1268" s="514"/>
      <c r="AO1268" s="514"/>
      <c r="AP1268" s="514"/>
      <c r="AQ1268" s="514"/>
      <c r="AR1268" s="514"/>
      <c r="AS1268" s="514"/>
      <c r="AT1268" s="514"/>
      <c r="AU1268" s="2"/>
      <c r="AV1268" s="2"/>
      <c r="AW1268" s="2"/>
      <c r="AX1268" s="2"/>
      <c r="AY1268" s="2"/>
      <c r="AZ1268" s="2"/>
    </row>
    <row r="1269" ht="13.5" customHeight="1">
      <c r="A1269" s="684"/>
      <c r="B1269" s="685"/>
      <c r="J1269" s="153"/>
      <c r="K1269" s="153"/>
      <c r="L1269" s="153"/>
      <c r="M1269" s="153"/>
      <c r="N1269" s="153"/>
      <c r="O1269" s="686"/>
      <c r="P1269" s="687"/>
      <c r="Q1269" s="688"/>
      <c r="S1269" s="689"/>
      <c r="T1269" s="690"/>
      <c r="U1269" s="688"/>
      <c r="V1269" s="690"/>
      <c r="W1269" s="691"/>
      <c r="X1269" s="103"/>
      <c r="Y1269" s="687"/>
      <c r="Z1269" s="692"/>
      <c r="AA1269" s="688"/>
      <c r="AB1269" s="693"/>
      <c r="AC1269" s="688"/>
      <c r="AE1269" s="690"/>
      <c r="AF1269" s="692"/>
      <c r="AG1269" s="694"/>
      <c r="AH1269" s="694"/>
      <c r="AI1269" s="695"/>
      <c r="AJ1269" s="695"/>
      <c r="AK1269" s="622"/>
      <c r="AL1269" s="622"/>
      <c r="AM1269" s="514"/>
      <c r="AN1269" s="514"/>
      <c r="AO1269" s="514"/>
      <c r="AP1269" s="514"/>
      <c r="AQ1269" s="514"/>
      <c r="AR1269" s="514"/>
      <c r="AS1269" s="514"/>
      <c r="AT1269" s="514"/>
      <c r="AU1269" s="2"/>
      <c r="AV1269" s="2"/>
      <c r="AW1269" s="2"/>
      <c r="AX1269" s="2"/>
      <c r="AY1269" s="2"/>
      <c r="AZ1269" s="2"/>
    </row>
    <row r="1270" ht="13.5" customHeight="1">
      <c r="A1270" s="684"/>
      <c r="B1270" s="685"/>
      <c r="J1270" s="153"/>
      <c r="K1270" s="153"/>
      <c r="L1270" s="153"/>
      <c r="M1270" s="153"/>
      <c r="N1270" s="153"/>
      <c r="O1270" s="686"/>
      <c r="P1270" s="687"/>
      <c r="Q1270" s="688"/>
      <c r="S1270" s="689"/>
      <c r="T1270" s="690"/>
      <c r="U1270" s="688"/>
      <c r="V1270" s="690"/>
      <c r="W1270" s="691"/>
      <c r="X1270" s="103"/>
      <c r="Y1270" s="687"/>
      <c r="Z1270" s="692"/>
      <c r="AA1270" s="688"/>
      <c r="AB1270" s="693"/>
      <c r="AC1270" s="688"/>
      <c r="AE1270" s="690"/>
      <c r="AF1270" s="692"/>
      <c r="AG1270" s="694"/>
      <c r="AH1270" s="694"/>
      <c r="AI1270" s="695"/>
      <c r="AJ1270" s="695"/>
      <c r="AK1270" s="622"/>
      <c r="AL1270" s="622"/>
      <c r="AM1270" s="514"/>
      <c r="AN1270" s="514"/>
      <c r="AO1270" s="514"/>
      <c r="AP1270" s="514"/>
      <c r="AQ1270" s="514"/>
      <c r="AR1270" s="514"/>
      <c r="AS1270" s="514"/>
      <c r="AT1270" s="514"/>
      <c r="AU1270" s="2"/>
      <c r="AV1270" s="2"/>
      <c r="AW1270" s="2"/>
      <c r="AX1270" s="2"/>
      <c r="AY1270" s="2"/>
      <c r="AZ1270" s="2"/>
    </row>
    <row r="1271" ht="13.5" customHeight="1">
      <c r="A1271" s="684"/>
      <c r="B1271" s="685"/>
      <c r="J1271" s="153"/>
      <c r="K1271" s="153"/>
      <c r="L1271" s="153"/>
      <c r="M1271" s="153"/>
      <c r="N1271" s="153"/>
      <c r="O1271" s="686"/>
      <c r="P1271" s="687"/>
      <c r="Q1271" s="688"/>
      <c r="S1271" s="689"/>
      <c r="T1271" s="690"/>
      <c r="U1271" s="688"/>
      <c r="V1271" s="690"/>
      <c r="W1271" s="691"/>
      <c r="X1271" s="103"/>
      <c r="Y1271" s="687"/>
      <c r="Z1271" s="692"/>
      <c r="AA1271" s="688"/>
      <c r="AB1271" s="693"/>
      <c r="AC1271" s="688"/>
      <c r="AE1271" s="690"/>
      <c r="AF1271" s="692"/>
      <c r="AG1271" s="694"/>
      <c r="AH1271" s="694"/>
      <c r="AI1271" s="695"/>
      <c r="AJ1271" s="695"/>
      <c r="AK1271" s="622"/>
      <c r="AL1271" s="622"/>
      <c r="AM1271" s="514"/>
      <c r="AN1271" s="514"/>
      <c r="AO1271" s="514"/>
      <c r="AP1271" s="514"/>
      <c r="AQ1271" s="514"/>
      <c r="AR1271" s="514"/>
      <c r="AS1271" s="514"/>
      <c r="AT1271" s="514"/>
      <c r="AU1271" s="2"/>
      <c r="AV1271" s="2"/>
      <c r="AW1271" s="2"/>
      <c r="AX1271" s="2"/>
      <c r="AY1271" s="2"/>
      <c r="AZ1271" s="2"/>
    </row>
    <row r="1272" ht="13.5" customHeight="1">
      <c r="A1272" s="684"/>
      <c r="B1272" s="685"/>
      <c r="J1272" s="153"/>
      <c r="K1272" s="153"/>
      <c r="L1272" s="153"/>
      <c r="M1272" s="153"/>
      <c r="N1272" s="153"/>
      <c r="O1272" s="686"/>
      <c r="P1272" s="687"/>
      <c r="Q1272" s="688"/>
      <c r="S1272" s="689"/>
      <c r="T1272" s="690"/>
      <c r="U1272" s="688"/>
      <c r="V1272" s="690"/>
      <c r="W1272" s="691"/>
      <c r="X1272" s="103"/>
      <c r="Y1272" s="687"/>
      <c r="Z1272" s="692"/>
      <c r="AA1272" s="688"/>
      <c r="AB1272" s="693"/>
      <c r="AC1272" s="688"/>
      <c r="AE1272" s="690"/>
      <c r="AF1272" s="692"/>
      <c r="AG1272" s="694"/>
      <c r="AH1272" s="694"/>
      <c r="AI1272" s="695"/>
      <c r="AJ1272" s="695"/>
      <c r="AK1272" s="622"/>
      <c r="AL1272" s="622"/>
      <c r="AM1272" s="514"/>
      <c r="AN1272" s="514"/>
      <c r="AO1272" s="514"/>
      <c r="AP1272" s="514"/>
      <c r="AQ1272" s="514"/>
      <c r="AR1272" s="514"/>
      <c r="AS1272" s="514"/>
      <c r="AT1272" s="514"/>
      <c r="AU1272" s="2"/>
      <c r="AV1272" s="2"/>
      <c r="AW1272" s="2"/>
      <c r="AX1272" s="2"/>
      <c r="AY1272" s="2"/>
      <c r="AZ1272" s="2"/>
    </row>
    <row r="1273" ht="13.5" customHeight="1">
      <c r="A1273" s="684"/>
      <c r="B1273" s="685"/>
      <c r="J1273" s="153"/>
      <c r="K1273" s="153"/>
      <c r="L1273" s="153"/>
      <c r="M1273" s="153"/>
      <c r="N1273" s="153"/>
      <c r="O1273" s="686"/>
      <c r="P1273" s="687"/>
      <c r="Q1273" s="688"/>
      <c r="S1273" s="689"/>
      <c r="T1273" s="690"/>
      <c r="U1273" s="688"/>
      <c r="V1273" s="690"/>
      <c r="W1273" s="691"/>
      <c r="X1273" s="103"/>
      <c r="Y1273" s="687"/>
      <c r="Z1273" s="692"/>
      <c r="AA1273" s="688"/>
      <c r="AB1273" s="693"/>
      <c r="AC1273" s="688"/>
      <c r="AE1273" s="690"/>
      <c r="AF1273" s="692"/>
      <c r="AG1273" s="694"/>
      <c r="AH1273" s="694"/>
      <c r="AI1273" s="695"/>
      <c r="AJ1273" s="695"/>
      <c r="AK1273" s="622"/>
      <c r="AL1273" s="622"/>
      <c r="AM1273" s="514"/>
      <c r="AN1273" s="514"/>
      <c r="AO1273" s="514"/>
      <c r="AP1273" s="514"/>
      <c r="AQ1273" s="514"/>
      <c r="AR1273" s="514"/>
      <c r="AS1273" s="514"/>
      <c r="AT1273" s="514"/>
      <c r="AU1273" s="2"/>
      <c r="AV1273" s="2"/>
      <c r="AW1273" s="2"/>
      <c r="AX1273" s="2"/>
      <c r="AY1273" s="2"/>
      <c r="AZ1273" s="2"/>
    </row>
    <row r="1274" ht="13.5" customHeight="1">
      <c r="A1274" s="684"/>
      <c r="B1274" s="685"/>
      <c r="J1274" s="153"/>
      <c r="K1274" s="153"/>
      <c r="L1274" s="153"/>
      <c r="M1274" s="153"/>
      <c r="N1274" s="153"/>
      <c r="O1274" s="686"/>
      <c r="P1274" s="687"/>
      <c r="Q1274" s="688"/>
      <c r="S1274" s="689"/>
      <c r="T1274" s="690"/>
      <c r="U1274" s="688"/>
      <c r="V1274" s="690"/>
      <c r="W1274" s="691"/>
      <c r="X1274" s="103"/>
      <c r="Y1274" s="687"/>
      <c r="Z1274" s="692"/>
      <c r="AA1274" s="688"/>
      <c r="AB1274" s="693"/>
      <c r="AC1274" s="688"/>
      <c r="AE1274" s="690"/>
      <c r="AF1274" s="692"/>
      <c r="AG1274" s="694"/>
      <c r="AH1274" s="694"/>
      <c r="AI1274" s="695"/>
      <c r="AJ1274" s="695"/>
      <c r="AK1274" s="622"/>
      <c r="AL1274" s="622"/>
      <c r="AM1274" s="514"/>
      <c r="AN1274" s="514"/>
      <c r="AO1274" s="514"/>
      <c r="AP1274" s="514"/>
      <c r="AQ1274" s="514"/>
      <c r="AR1274" s="514"/>
      <c r="AS1274" s="514"/>
      <c r="AT1274" s="514"/>
      <c r="AU1274" s="2"/>
      <c r="AV1274" s="2"/>
      <c r="AW1274" s="2"/>
      <c r="AX1274" s="2"/>
      <c r="AY1274" s="2"/>
      <c r="AZ1274" s="2"/>
    </row>
    <row r="1275" ht="13.5" customHeight="1">
      <c r="A1275" s="684"/>
      <c r="B1275" s="685"/>
      <c r="J1275" s="153"/>
      <c r="K1275" s="153"/>
      <c r="L1275" s="153"/>
      <c r="M1275" s="153"/>
      <c r="N1275" s="153"/>
      <c r="O1275" s="686"/>
      <c r="P1275" s="687"/>
      <c r="Q1275" s="688"/>
      <c r="S1275" s="689"/>
      <c r="T1275" s="690"/>
      <c r="U1275" s="688"/>
      <c r="V1275" s="690"/>
      <c r="W1275" s="691"/>
      <c r="X1275" s="103"/>
      <c r="Y1275" s="687"/>
      <c r="Z1275" s="692"/>
      <c r="AA1275" s="688"/>
      <c r="AB1275" s="693"/>
      <c r="AC1275" s="688"/>
      <c r="AE1275" s="690"/>
      <c r="AF1275" s="692"/>
      <c r="AG1275" s="694"/>
      <c r="AH1275" s="694"/>
      <c r="AI1275" s="695"/>
      <c r="AJ1275" s="695"/>
      <c r="AK1275" s="622"/>
      <c r="AL1275" s="622"/>
      <c r="AM1275" s="514"/>
      <c r="AN1275" s="514"/>
      <c r="AO1275" s="514"/>
      <c r="AP1275" s="514"/>
      <c r="AQ1275" s="514"/>
      <c r="AR1275" s="514"/>
      <c r="AS1275" s="514"/>
      <c r="AT1275" s="514"/>
      <c r="AU1275" s="2"/>
      <c r="AV1275" s="2"/>
      <c r="AW1275" s="2"/>
      <c r="AX1275" s="2"/>
      <c r="AY1275" s="2"/>
      <c r="AZ1275" s="2"/>
    </row>
    <row r="1276" ht="13.5" customHeight="1">
      <c r="A1276" s="684"/>
      <c r="B1276" s="685"/>
      <c r="J1276" s="153"/>
      <c r="K1276" s="153"/>
      <c r="L1276" s="153"/>
      <c r="M1276" s="153"/>
      <c r="N1276" s="153"/>
      <c r="O1276" s="686"/>
      <c r="P1276" s="687"/>
      <c r="Q1276" s="688"/>
      <c r="S1276" s="689"/>
      <c r="T1276" s="690"/>
      <c r="U1276" s="688"/>
      <c r="V1276" s="690"/>
      <c r="W1276" s="691"/>
      <c r="X1276" s="103"/>
      <c r="Y1276" s="687"/>
      <c r="Z1276" s="692"/>
      <c r="AA1276" s="688"/>
      <c r="AB1276" s="693"/>
      <c r="AC1276" s="688"/>
      <c r="AE1276" s="690"/>
      <c r="AF1276" s="692"/>
      <c r="AG1276" s="694"/>
      <c r="AH1276" s="694"/>
      <c r="AI1276" s="695"/>
      <c r="AJ1276" s="695"/>
      <c r="AK1276" s="622"/>
      <c r="AL1276" s="622"/>
      <c r="AM1276" s="514"/>
      <c r="AN1276" s="514"/>
      <c r="AO1276" s="514"/>
      <c r="AP1276" s="514"/>
      <c r="AQ1276" s="514"/>
      <c r="AR1276" s="514"/>
      <c r="AS1276" s="514"/>
      <c r="AT1276" s="514"/>
      <c r="AU1276" s="2"/>
      <c r="AV1276" s="2"/>
      <c r="AW1276" s="2"/>
      <c r="AX1276" s="2"/>
      <c r="AY1276" s="2"/>
      <c r="AZ1276" s="2"/>
    </row>
    <row r="1277" ht="13.5" customHeight="1">
      <c r="A1277" s="684"/>
      <c r="B1277" s="685"/>
      <c r="J1277" s="153"/>
      <c r="K1277" s="153"/>
      <c r="L1277" s="153"/>
      <c r="M1277" s="153"/>
      <c r="N1277" s="153"/>
      <c r="O1277" s="686"/>
      <c r="P1277" s="687"/>
      <c r="Q1277" s="688"/>
      <c r="S1277" s="689"/>
      <c r="T1277" s="690"/>
      <c r="U1277" s="688"/>
      <c r="V1277" s="690"/>
      <c r="W1277" s="691"/>
      <c r="X1277" s="103"/>
      <c r="Y1277" s="687"/>
      <c r="Z1277" s="692"/>
      <c r="AA1277" s="688"/>
      <c r="AB1277" s="693"/>
      <c r="AC1277" s="688"/>
      <c r="AE1277" s="690"/>
      <c r="AF1277" s="692"/>
      <c r="AG1277" s="694"/>
      <c r="AH1277" s="694"/>
      <c r="AI1277" s="695"/>
      <c r="AJ1277" s="695"/>
      <c r="AK1277" s="622"/>
      <c r="AL1277" s="622"/>
      <c r="AM1277" s="514"/>
      <c r="AN1277" s="514"/>
      <c r="AO1277" s="514"/>
      <c r="AP1277" s="514"/>
      <c r="AQ1277" s="514"/>
      <c r="AR1277" s="514"/>
      <c r="AS1277" s="514"/>
      <c r="AT1277" s="514"/>
      <c r="AU1277" s="2"/>
      <c r="AV1277" s="2"/>
      <c r="AW1277" s="2"/>
      <c r="AX1277" s="2"/>
      <c r="AY1277" s="2"/>
      <c r="AZ1277" s="2"/>
    </row>
    <row r="1278" ht="13.5" customHeight="1">
      <c r="A1278" s="684"/>
      <c r="B1278" s="685"/>
      <c r="J1278" s="153"/>
      <c r="K1278" s="153"/>
      <c r="L1278" s="153"/>
      <c r="M1278" s="153"/>
      <c r="N1278" s="153"/>
      <c r="O1278" s="686"/>
      <c r="P1278" s="687"/>
      <c r="Q1278" s="688"/>
      <c r="S1278" s="689"/>
      <c r="T1278" s="690"/>
      <c r="U1278" s="688"/>
      <c r="V1278" s="690"/>
      <c r="W1278" s="691"/>
      <c r="X1278" s="103"/>
      <c r="Y1278" s="687"/>
      <c r="Z1278" s="692"/>
      <c r="AA1278" s="688"/>
      <c r="AB1278" s="693"/>
      <c r="AC1278" s="688"/>
      <c r="AE1278" s="690"/>
      <c r="AF1278" s="692"/>
      <c r="AG1278" s="694"/>
      <c r="AH1278" s="694"/>
      <c r="AI1278" s="695"/>
      <c r="AJ1278" s="695"/>
      <c r="AK1278" s="622"/>
      <c r="AL1278" s="622"/>
      <c r="AM1278" s="514"/>
      <c r="AN1278" s="514"/>
      <c r="AO1278" s="514"/>
      <c r="AP1278" s="514"/>
      <c r="AQ1278" s="514"/>
      <c r="AR1278" s="514"/>
      <c r="AS1278" s="514"/>
      <c r="AT1278" s="514"/>
      <c r="AU1278" s="2"/>
      <c r="AV1278" s="2"/>
      <c r="AW1278" s="2"/>
      <c r="AX1278" s="2"/>
      <c r="AY1278" s="2"/>
      <c r="AZ1278" s="2"/>
    </row>
    <row r="1279" ht="13.5" customHeight="1">
      <c r="A1279" s="684"/>
      <c r="B1279" s="685"/>
      <c r="J1279" s="153"/>
      <c r="K1279" s="153"/>
      <c r="L1279" s="153"/>
      <c r="M1279" s="153"/>
      <c r="N1279" s="153"/>
      <c r="O1279" s="686"/>
      <c r="P1279" s="687"/>
      <c r="Q1279" s="688"/>
      <c r="S1279" s="689"/>
      <c r="T1279" s="690"/>
      <c r="U1279" s="688"/>
      <c r="V1279" s="690"/>
      <c r="W1279" s="691"/>
      <c r="X1279" s="103"/>
      <c r="Y1279" s="687"/>
      <c r="Z1279" s="692"/>
      <c r="AA1279" s="688"/>
      <c r="AB1279" s="693"/>
      <c r="AC1279" s="688"/>
      <c r="AE1279" s="690"/>
      <c r="AF1279" s="692"/>
      <c r="AG1279" s="694"/>
      <c r="AH1279" s="694"/>
      <c r="AI1279" s="695"/>
      <c r="AJ1279" s="695"/>
      <c r="AK1279" s="622"/>
      <c r="AL1279" s="622"/>
      <c r="AM1279" s="514"/>
      <c r="AN1279" s="514"/>
      <c r="AO1279" s="514"/>
      <c r="AP1279" s="514"/>
      <c r="AQ1279" s="514"/>
      <c r="AR1279" s="514"/>
      <c r="AS1279" s="514"/>
      <c r="AT1279" s="514"/>
      <c r="AU1279" s="2"/>
      <c r="AV1279" s="2"/>
      <c r="AW1279" s="2"/>
      <c r="AX1279" s="2"/>
      <c r="AY1279" s="2"/>
      <c r="AZ1279" s="2"/>
    </row>
    <row r="1280" ht="13.5" customHeight="1">
      <c r="A1280" s="684"/>
      <c r="B1280" s="685"/>
      <c r="J1280" s="153"/>
      <c r="K1280" s="153"/>
      <c r="L1280" s="153"/>
      <c r="M1280" s="153"/>
      <c r="N1280" s="153"/>
      <c r="O1280" s="686"/>
      <c r="P1280" s="687"/>
      <c r="Q1280" s="688"/>
      <c r="S1280" s="689"/>
      <c r="T1280" s="690"/>
      <c r="U1280" s="688"/>
      <c r="V1280" s="690"/>
      <c r="W1280" s="691"/>
      <c r="X1280" s="103"/>
      <c r="Y1280" s="687"/>
      <c r="Z1280" s="692"/>
      <c r="AA1280" s="688"/>
      <c r="AB1280" s="693"/>
      <c r="AC1280" s="688"/>
      <c r="AE1280" s="690"/>
      <c r="AF1280" s="692"/>
      <c r="AG1280" s="694"/>
      <c r="AH1280" s="694"/>
      <c r="AI1280" s="695"/>
      <c r="AJ1280" s="695"/>
      <c r="AK1280" s="622"/>
      <c r="AL1280" s="622"/>
      <c r="AM1280" s="514"/>
      <c r="AN1280" s="514"/>
      <c r="AO1280" s="514"/>
      <c r="AP1280" s="514"/>
      <c r="AQ1280" s="514"/>
      <c r="AR1280" s="514"/>
      <c r="AS1280" s="514"/>
      <c r="AT1280" s="514"/>
      <c r="AU1280" s="2"/>
      <c r="AV1280" s="2"/>
      <c r="AW1280" s="2"/>
      <c r="AX1280" s="2"/>
      <c r="AY1280" s="2"/>
      <c r="AZ1280" s="2"/>
    </row>
    <row r="1281" ht="13.5" customHeight="1">
      <c r="A1281" s="684"/>
      <c r="B1281" s="685"/>
      <c r="J1281" s="153"/>
      <c r="K1281" s="153"/>
      <c r="L1281" s="153"/>
      <c r="M1281" s="153"/>
      <c r="N1281" s="153"/>
      <c r="O1281" s="686"/>
      <c r="P1281" s="687"/>
      <c r="Q1281" s="688"/>
      <c r="S1281" s="689"/>
      <c r="T1281" s="690"/>
      <c r="U1281" s="688"/>
      <c r="V1281" s="690"/>
      <c r="W1281" s="691"/>
      <c r="X1281" s="103"/>
      <c r="Y1281" s="687"/>
      <c r="Z1281" s="692"/>
      <c r="AA1281" s="688"/>
      <c r="AB1281" s="693"/>
      <c r="AC1281" s="688"/>
      <c r="AE1281" s="690"/>
      <c r="AF1281" s="692"/>
      <c r="AG1281" s="694"/>
      <c r="AH1281" s="694"/>
      <c r="AI1281" s="695"/>
      <c r="AJ1281" s="695"/>
      <c r="AK1281" s="622"/>
      <c r="AL1281" s="622"/>
      <c r="AM1281" s="514"/>
      <c r="AN1281" s="514"/>
      <c r="AO1281" s="514"/>
      <c r="AP1281" s="514"/>
      <c r="AQ1281" s="514"/>
      <c r="AR1281" s="514"/>
      <c r="AS1281" s="514"/>
      <c r="AT1281" s="514"/>
      <c r="AU1281" s="2"/>
      <c r="AV1281" s="2"/>
      <c r="AW1281" s="2"/>
      <c r="AX1281" s="2"/>
      <c r="AY1281" s="2"/>
      <c r="AZ1281" s="2"/>
    </row>
    <row r="1282" ht="13.5" customHeight="1">
      <c r="A1282" s="684"/>
      <c r="B1282" s="685"/>
      <c r="J1282" s="153"/>
      <c r="K1282" s="153"/>
      <c r="L1282" s="153"/>
      <c r="M1282" s="153"/>
      <c r="N1282" s="153"/>
      <c r="O1282" s="686"/>
      <c r="P1282" s="687"/>
      <c r="Q1282" s="688"/>
      <c r="S1282" s="689"/>
      <c r="T1282" s="690"/>
      <c r="U1282" s="688"/>
      <c r="V1282" s="690"/>
      <c r="W1282" s="691"/>
      <c r="X1282" s="103"/>
      <c r="Y1282" s="687"/>
      <c r="Z1282" s="692"/>
      <c r="AA1282" s="688"/>
      <c r="AB1282" s="693"/>
      <c r="AC1282" s="688"/>
      <c r="AE1282" s="690"/>
      <c r="AF1282" s="692"/>
      <c r="AG1282" s="694"/>
      <c r="AH1282" s="694"/>
      <c r="AI1282" s="695"/>
      <c r="AJ1282" s="695"/>
      <c r="AK1282" s="622"/>
      <c r="AL1282" s="622"/>
      <c r="AM1282" s="514"/>
      <c r="AN1282" s="514"/>
      <c r="AO1282" s="514"/>
      <c r="AP1282" s="514"/>
      <c r="AQ1282" s="514"/>
      <c r="AR1282" s="514"/>
      <c r="AS1282" s="514"/>
      <c r="AT1282" s="514"/>
      <c r="AU1282" s="2"/>
      <c r="AV1282" s="2"/>
      <c r="AW1282" s="2"/>
      <c r="AX1282" s="2"/>
      <c r="AY1282" s="2"/>
      <c r="AZ1282" s="2"/>
    </row>
    <row r="1283" ht="13.5" customHeight="1">
      <c r="A1283" s="684"/>
      <c r="B1283" s="685"/>
      <c r="J1283" s="153"/>
      <c r="K1283" s="153"/>
      <c r="L1283" s="153"/>
      <c r="M1283" s="153"/>
      <c r="N1283" s="153"/>
      <c r="O1283" s="686"/>
      <c r="P1283" s="687"/>
      <c r="Q1283" s="688"/>
      <c r="S1283" s="689"/>
      <c r="T1283" s="690"/>
      <c r="U1283" s="688"/>
      <c r="V1283" s="690"/>
      <c r="W1283" s="691"/>
      <c r="X1283" s="103"/>
      <c r="Y1283" s="687"/>
      <c r="Z1283" s="692"/>
      <c r="AA1283" s="688"/>
      <c r="AB1283" s="693"/>
      <c r="AC1283" s="688"/>
      <c r="AE1283" s="690"/>
      <c r="AF1283" s="692"/>
      <c r="AG1283" s="694"/>
      <c r="AH1283" s="694"/>
      <c r="AI1283" s="695"/>
      <c r="AJ1283" s="695"/>
      <c r="AK1283" s="622"/>
      <c r="AL1283" s="622"/>
      <c r="AM1283" s="514"/>
      <c r="AN1283" s="514"/>
      <c r="AO1283" s="514"/>
      <c r="AP1283" s="514"/>
      <c r="AQ1283" s="514"/>
      <c r="AR1283" s="514"/>
      <c r="AS1283" s="514"/>
      <c r="AT1283" s="514"/>
      <c r="AU1283" s="2"/>
      <c r="AV1283" s="2"/>
      <c r="AW1283" s="2"/>
      <c r="AX1283" s="2"/>
      <c r="AY1283" s="2"/>
      <c r="AZ1283" s="2"/>
    </row>
    <row r="1284" ht="13.5" customHeight="1">
      <c r="A1284" s="684"/>
      <c r="B1284" s="685"/>
      <c r="J1284" s="153"/>
      <c r="K1284" s="153"/>
      <c r="L1284" s="153"/>
      <c r="M1284" s="153"/>
      <c r="N1284" s="153"/>
      <c r="O1284" s="686"/>
      <c r="P1284" s="687"/>
      <c r="Q1284" s="688"/>
      <c r="S1284" s="689"/>
      <c r="T1284" s="690"/>
      <c r="U1284" s="688"/>
      <c r="V1284" s="690"/>
      <c r="W1284" s="691"/>
      <c r="X1284" s="103"/>
      <c r="Y1284" s="687"/>
      <c r="Z1284" s="692"/>
      <c r="AA1284" s="688"/>
      <c r="AB1284" s="693"/>
      <c r="AC1284" s="688"/>
      <c r="AE1284" s="690"/>
      <c r="AF1284" s="692"/>
      <c r="AG1284" s="694"/>
      <c r="AH1284" s="694"/>
      <c r="AI1284" s="695"/>
      <c r="AJ1284" s="695"/>
      <c r="AK1284" s="622"/>
      <c r="AL1284" s="622"/>
      <c r="AM1284" s="514"/>
      <c r="AN1284" s="514"/>
      <c r="AO1284" s="514"/>
      <c r="AP1284" s="514"/>
      <c r="AQ1284" s="514"/>
      <c r="AR1284" s="514"/>
      <c r="AS1284" s="514"/>
      <c r="AT1284" s="514"/>
      <c r="AU1284" s="2"/>
      <c r="AV1284" s="2"/>
      <c r="AW1284" s="2"/>
      <c r="AX1284" s="2"/>
      <c r="AY1284" s="2"/>
      <c r="AZ1284" s="2"/>
    </row>
    <row r="1285" ht="13.5" customHeight="1">
      <c r="A1285" s="684"/>
      <c r="B1285" s="685"/>
      <c r="J1285" s="153"/>
      <c r="K1285" s="153"/>
      <c r="L1285" s="153"/>
      <c r="M1285" s="153"/>
      <c r="N1285" s="153"/>
      <c r="O1285" s="686"/>
      <c r="P1285" s="687"/>
      <c r="Q1285" s="688"/>
      <c r="S1285" s="689"/>
      <c r="T1285" s="690"/>
      <c r="U1285" s="688"/>
      <c r="V1285" s="690"/>
      <c r="W1285" s="691"/>
      <c r="X1285" s="103"/>
      <c r="Y1285" s="687"/>
      <c r="Z1285" s="692"/>
      <c r="AA1285" s="688"/>
      <c r="AB1285" s="693"/>
      <c r="AC1285" s="688"/>
      <c r="AE1285" s="690"/>
      <c r="AF1285" s="692"/>
      <c r="AG1285" s="694"/>
      <c r="AH1285" s="694"/>
      <c r="AI1285" s="695"/>
      <c r="AJ1285" s="695"/>
      <c r="AK1285" s="622"/>
      <c r="AL1285" s="622"/>
      <c r="AM1285" s="514"/>
      <c r="AN1285" s="514"/>
      <c r="AO1285" s="514"/>
      <c r="AP1285" s="514"/>
      <c r="AQ1285" s="514"/>
      <c r="AR1285" s="514"/>
      <c r="AS1285" s="514"/>
      <c r="AT1285" s="514"/>
      <c r="AU1285" s="2"/>
      <c r="AV1285" s="2"/>
      <c r="AW1285" s="2"/>
      <c r="AX1285" s="2"/>
      <c r="AY1285" s="2"/>
      <c r="AZ1285" s="2"/>
    </row>
    <row r="1286" ht="13.5" customHeight="1">
      <c r="A1286" s="684"/>
      <c r="B1286" s="685"/>
      <c r="J1286" s="153"/>
      <c r="K1286" s="153"/>
      <c r="L1286" s="153"/>
      <c r="M1286" s="153"/>
      <c r="N1286" s="153"/>
      <c r="O1286" s="686"/>
      <c r="P1286" s="687"/>
      <c r="Q1286" s="688"/>
      <c r="S1286" s="689"/>
      <c r="T1286" s="690"/>
      <c r="U1286" s="688"/>
      <c r="V1286" s="690"/>
      <c r="W1286" s="691"/>
      <c r="X1286" s="103"/>
      <c r="Y1286" s="687"/>
      <c r="Z1286" s="692"/>
      <c r="AA1286" s="688"/>
      <c r="AB1286" s="693"/>
      <c r="AC1286" s="688"/>
      <c r="AE1286" s="690"/>
      <c r="AF1286" s="692"/>
      <c r="AG1286" s="694"/>
      <c r="AH1286" s="694"/>
      <c r="AI1286" s="695"/>
      <c r="AJ1286" s="695"/>
      <c r="AK1286" s="622"/>
      <c r="AL1286" s="622"/>
      <c r="AM1286" s="514"/>
      <c r="AN1286" s="514"/>
      <c r="AO1286" s="514"/>
      <c r="AP1286" s="514"/>
      <c r="AQ1286" s="514"/>
      <c r="AR1286" s="514"/>
      <c r="AS1286" s="514"/>
      <c r="AT1286" s="514"/>
      <c r="AU1286" s="2"/>
      <c r="AV1286" s="2"/>
      <c r="AW1286" s="2"/>
      <c r="AX1286" s="2"/>
      <c r="AY1286" s="2"/>
      <c r="AZ1286" s="2"/>
    </row>
    <row r="1287" ht="13.5" customHeight="1">
      <c r="A1287" s="684"/>
      <c r="B1287" s="685"/>
      <c r="J1287" s="153"/>
      <c r="K1287" s="153"/>
      <c r="L1287" s="153"/>
      <c r="M1287" s="153"/>
      <c r="N1287" s="153"/>
      <c r="O1287" s="686"/>
      <c r="P1287" s="687"/>
      <c r="Q1287" s="688"/>
      <c r="S1287" s="689"/>
      <c r="T1287" s="690"/>
      <c r="U1287" s="688"/>
      <c r="V1287" s="690"/>
      <c r="W1287" s="691"/>
      <c r="X1287" s="103"/>
      <c r="Y1287" s="687"/>
      <c r="Z1287" s="692"/>
      <c r="AA1287" s="688"/>
      <c r="AB1287" s="693"/>
      <c r="AC1287" s="688"/>
      <c r="AE1287" s="690"/>
      <c r="AF1287" s="692"/>
      <c r="AG1287" s="694"/>
      <c r="AH1287" s="694"/>
      <c r="AI1287" s="695"/>
      <c r="AJ1287" s="695"/>
      <c r="AK1287" s="622"/>
      <c r="AL1287" s="622"/>
      <c r="AM1287" s="514"/>
      <c r="AN1287" s="514"/>
      <c r="AO1287" s="514"/>
      <c r="AP1287" s="514"/>
      <c r="AQ1287" s="514"/>
      <c r="AR1287" s="514"/>
      <c r="AS1287" s="514"/>
      <c r="AT1287" s="514"/>
      <c r="AU1287" s="2"/>
      <c r="AV1287" s="2"/>
      <c r="AW1287" s="2"/>
      <c r="AX1287" s="2"/>
      <c r="AY1287" s="2"/>
      <c r="AZ1287" s="2"/>
    </row>
    <row r="1288" ht="13.5" customHeight="1">
      <c r="A1288" s="684"/>
      <c r="B1288" s="685"/>
      <c r="J1288" s="153"/>
      <c r="K1288" s="153"/>
      <c r="L1288" s="153"/>
      <c r="M1288" s="153"/>
      <c r="N1288" s="153"/>
      <c r="O1288" s="686"/>
      <c r="P1288" s="687"/>
      <c r="Q1288" s="688"/>
      <c r="S1288" s="689"/>
      <c r="T1288" s="690"/>
      <c r="U1288" s="688"/>
      <c r="V1288" s="690"/>
      <c r="W1288" s="691"/>
      <c r="X1288" s="103"/>
      <c r="Y1288" s="687"/>
      <c r="Z1288" s="692"/>
      <c r="AA1288" s="688"/>
      <c r="AB1288" s="693"/>
      <c r="AC1288" s="688"/>
      <c r="AE1288" s="690"/>
      <c r="AF1288" s="692"/>
      <c r="AG1288" s="694"/>
      <c r="AH1288" s="694"/>
      <c r="AI1288" s="695"/>
      <c r="AJ1288" s="695"/>
      <c r="AK1288" s="622"/>
      <c r="AL1288" s="622"/>
      <c r="AM1288" s="514"/>
      <c r="AN1288" s="514"/>
      <c r="AO1288" s="514"/>
      <c r="AP1288" s="514"/>
      <c r="AQ1288" s="514"/>
      <c r="AR1288" s="514"/>
      <c r="AS1288" s="514"/>
      <c r="AT1288" s="514"/>
      <c r="AU1288" s="2"/>
      <c r="AV1288" s="2"/>
      <c r="AW1288" s="2"/>
      <c r="AX1288" s="2"/>
      <c r="AY1288" s="2"/>
      <c r="AZ1288" s="2"/>
    </row>
    <row r="1289" ht="13.5" customHeight="1">
      <c r="A1289" s="684"/>
      <c r="B1289" s="685"/>
      <c r="J1289" s="153"/>
      <c r="K1289" s="153"/>
      <c r="L1289" s="153"/>
      <c r="M1289" s="153"/>
      <c r="N1289" s="153"/>
      <c r="O1289" s="686"/>
      <c r="P1289" s="687"/>
      <c r="Q1289" s="688"/>
      <c r="S1289" s="689"/>
      <c r="T1289" s="690"/>
      <c r="U1289" s="688"/>
      <c r="V1289" s="690"/>
      <c r="W1289" s="691"/>
      <c r="X1289" s="103"/>
      <c r="Y1289" s="687"/>
      <c r="Z1289" s="692"/>
      <c r="AA1289" s="688"/>
      <c r="AB1289" s="693"/>
      <c r="AC1289" s="688"/>
      <c r="AE1289" s="690"/>
      <c r="AF1289" s="692"/>
      <c r="AG1289" s="694"/>
      <c r="AH1289" s="694"/>
      <c r="AI1289" s="695"/>
      <c r="AJ1289" s="695"/>
      <c r="AK1289" s="622"/>
      <c r="AL1289" s="622"/>
      <c r="AM1289" s="514"/>
      <c r="AN1289" s="514"/>
      <c r="AO1289" s="514"/>
      <c r="AP1289" s="514"/>
      <c r="AQ1289" s="514"/>
      <c r="AR1289" s="514"/>
      <c r="AS1289" s="514"/>
      <c r="AT1289" s="514"/>
      <c r="AU1289" s="2"/>
      <c r="AV1289" s="2"/>
      <c r="AW1289" s="2"/>
      <c r="AX1289" s="2"/>
      <c r="AY1289" s="2"/>
      <c r="AZ1289" s="2"/>
    </row>
    <row r="1290" ht="13.5" customHeight="1">
      <c r="A1290" s="684"/>
      <c r="B1290" s="685"/>
      <c r="J1290" s="153"/>
      <c r="K1290" s="153"/>
      <c r="L1290" s="153"/>
      <c r="M1290" s="153"/>
      <c r="N1290" s="153"/>
      <c r="O1290" s="686"/>
      <c r="P1290" s="687"/>
      <c r="Q1290" s="688"/>
      <c r="S1290" s="689"/>
      <c r="T1290" s="690"/>
      <c r="U1290" s="688"/>
      <c r="V1290" s="690"/>
      <c r="W1290" s="691"/>
      <c r="X1290" s="103"/>
      <c r="Y1290" s="687"/>
      <c r="Z1290" s="692"/>
      <c r="AA1290" s="688"/>
      <c r="AB1290" s="693"/>
      <c r="AC1290" s="688"/>
      <c r="AE1290" s="690"/>
      <c r="AF1290" s="692"/>
      <c r="AG1290" s="694"/>
      <c r="AH1290" s="694"/>
      <c r="AI1290" s="695"/>
      <c r="AJ1290" s="695"/>
      <c r="AK1290" s="622"/>
      <c r="AL1290" s="622"/>
      <c r="AM1290" s="514"/>
      <c r="AN1290" s="514"/>
      <c r="AO1290" s="514"/>
      <c r="AP1290" s="514"/>
      <c r="AQ1290" s="514"/>
      <c r="AR1290" s="514"/>
      <c r="AS1290" s="514"/>
      <c r="AT1290" s="514"/>
      <c r="AU1290" s="2"/>
      <c r="AV1290" s="2"/>
      <c r="AW1290" s="2"/>
      <c r="AX1290" s="2"/>
      <c r="AY1290" s="2"/>
      <c r="AZ1290" s="2"/>
    </row>
    <row r="1291" ht="13.5" customHeight="1">
      <c r="A1291" s="684"/>
      <c r="B1291" s="685"/>
      <c r="J1291" s="153"/>
      <c r="K1291" s="153"/>
      <c r="L1291" s="153"/>
      <c r="M1291" s="153"/>
      <c r="N1291" s="153"/>
      <c r="O1291" s="686"/>
      <c r="P1291" s="687"/>
      <c r="Q1291" s="688"/>
      <c r="S1291" s="689"/>
      <c r="T1291" s="690"/>
      <c r="U1291" s="688"/>
      <c r="V1291" s="690"/>
      <c r="W1291" s="691"/>
      <c r="X1291" s="103"/>
      <c r="Y1291" s="687"/>
      <c r="Z1291" s="692"/>
      <c r="AA1291" s="688"/>
      <c r="AB1291" s="693"/>
      <c r="AC1291" s="688"/>
      <c r="AE1291" s="690"/>
      <c r="AF1291" s="692"/>
      <c r="AG1291" s="694"/>
      <c r="AH1291" s="694"/>
      <c r="AI1291" s="695"/>
      <c r="AJ1291" s="695"/>
      <c r="AK1291" s="622"/>
      <c r="AL1291" s="622"/>
      <c r="AM1291" s="514"/>
      <c r="AN1291" s="514"/>
      <c r="AO1291" s="514"/>
      <c r="AP1291" s="514"/>
      <c r="AQ1291" s="514"/>
      <c r="AR1291" s="514"/>
      <c r="AS1291" s="514"/>
      <c r="AT1291" s="514"/>
      <c r="AU1291" s="2"/>
      <c r="AV1291" s="2"/>
      <c r="AW1291" s="2"/>
      <c r="AX1291" s="2"/>
      <c r="AY1291" s="2"/>
      <c r="AZ1291" s="2"/>
    </row>
    <row r="1292" ht="13.5" customHeight="1">
      <c r="A1292" s="684"/>
      <c r="B1292" s="685"/>
      <c r="J1292" s="153"/>
      <c r="K1292" s="153"/>
      <c r="L1292" s="153"/>
      <c r="M1292" s="153"/>
      <c r="N1292" s="153"/>
      <c r="O1292" s="686"/>
      <c r="P1292" s="687"/>
      <c r="Q1292" s="688"/>
      <c r="S1292" s="689"/>
      <c r="T1292" s="690"/>
      <c r="U1292" s="688"/>
      <c r="V1292" s="690"/>
      <c r="W1292" s="691"/>
      <c r="X1292" s="103"/>
      <c r="Y1292" s="687"/>
      <c r="Z1292" s="692"/>
      <c r="AA1292" s="688"/>
      <c r="AB1292" s="693"/>
      <c r="AC1292" s="688"/>
      <c r="AE1292" s="690"/>
      <c r="AF1292" s="692"/>
      <c r="AG1292" s="694"/>
      <c r="AH1292" s="694"/>
      <c r="AI1292" s="695"/>
      <c r="AJ1292" s="695"/>
      <c r="AK1292" s="622"/>
      <c r="AL1292" s="622"/>
      <c r="AM1292" s="514"/>
      <c r="AN1292" s="514"/>
      <c r="AO1292" s="514"/>
      <c r="AP1292" s="514"/>
      <c r="AQ1292" s="514"/>
      <c r="AR1292" s="514"/>
      <c r="AS1292" s="514"/>
      <c r="AT1292" s="514"/>
      <c r="AU1292" s="2"/>
      <c r="AV1292" s="2"/>
      <c r="AW1292" s="2"/>
      <c r="AX1292" s="2"/>
      <c r="AY1292" s="2"/>
      <c r="AZ1292" s="2"/>
    </row>
    <row r="1293" ht="13.5" customHeight="1">
      <c r="A1293" s="684"/>
      <c r="B1293" s="685"/>
      <c r="J1293" s="153"/>
      <c r="K1293" s="153"/>
      <c r="L1293" s="153"/>
      <c r="M1293" s="153"/>
      <c r="N1293" s="153"/>
      <c r="O1293" s="686"/>
      <c r="P1293" s="687"/>
      <c r="Q1293" s="688"/>
      <c r="S1293" s="689"/>
      <c r="T1293" s="690"/>
      <c r="U1293" s="688"/>
      <c r="V1293" s="690"/>
      <c r="W1293" s="691"/>
      <c r="X1293" s="103"/>
      <c r="Y1293" s="687"/>
      <c r="Z1293" s="692"/>
      <c r="AA1293" s="688"/>
      <c r="AB1293" s="693"/>
      <c r="AC1293" s="688"/>
      <c r="AE1293" s="690"/>
      <c r="AF1293" s="692"/>
      <c r="AG1293" s="694"/>
      <c r="AH1293" s="694"/>
      <c r="AI1293" s="695"/>
      <c r="AJ1293" s="695"/>
      <c r="AK1293" s="622"/>
      <c r="AL1293" s="622"/>
      <c r="AM1293" s="514"/>
      <c r="AN1293" s="514"/>
      <c r="AO1293" s="514"/>
      <c r="AP1293" s="514"/>
      <c r="AQ1293" s="514"/>
      <c r="AR1293" s="514"/>
      <c r="AS1293" s="514"/>
      <c r="AT1293" s="514"/>
      <c r="AU1293" s="2"/>
      <c r="AV1293" s="2"/>
      <c r="AW1293" s="2"/>
      <c r="AX1293" s="2"/>
      <c r="AY1293" s="2"/>
      <c r="AZ1293" s="2"/>
    </row>
    <row r="1294" ht="13.5" customHeight="1">
      <c r="A1294" s="684"/>
      <c r="B1294" s="685"/>
      <c r="J1294" s="153"/>
      <c r="K1294" s="153"/>
      <c r="L1294" s="153"/>
      <c r="M1294" s="153"/>
      <c r="N1294" s="153"/>
      <c r="O1294" s="686"/>
      <c r="P1294" s="687"/>
      <c r="Q1294" s="688"/>
      <c r="S1294" s="689"/>
      <c r="T1294" s="690"/>
      <c r="U1294" s="688"/>
      <c r="V1294" s="690"/>
      <c r="W1294" s="691"/>
      <c r="X1294" s="103"/>
      <c r="Y1294" s="687"/>
      <c r="Z1294" s="692"/>
      <c r="AA1294" s="688"/>
      <c r="AB1294" s="693"/>
      <c r="AC1294" s="688"/>
      <c r="AE1294" s="690"/>
      <c r="AF1294" s="692"/>
      <c r="AG1294" s="694"/>
      <c r="AH1294" s="694"/>
      <c r="AI1294" s="695"/>
      <c r="AJ1294" s="695"/>
      <c r="AK1294" s="622"/>
      <c r="AL1294" s="622"/>
      <c r="AM1294" s="514"/>
      <c r="AN1294" s="514"/>
      <c r="AO1294" s="514"/>
      <c r="AP1294" s="514"/>
      <c r="AQ1294" s="514"/>
      <c r="AR1294" s="514"/>
      <c r="AS1294" s="514"/>
      <c r="AT1294" s="514"/>
      <c r="AU1294" s="2"/>
      <c r="AV1294" s="2"/>
      <c r="AW1294" s="2"/>
      <c r="AX1294" s="2"/>
      <c r="AY1294" s="2"/>
      <c r="AZ1294" s="2"/>
    </row>
    <row r="1295" ht="13.5" customHeight="1">
      <c r="A1295" s="684"/>
      <c r="B1295" s="685"/>
      <c r="J1295" s="153"/>
      <c r="K1295" s="153"/>
      <c r="L1295" s="153"/>
      <c r="M1295" s="153"/>
      <c r="N1295" s="153"/>
      <c r="O1295" s="686"/>
      <c r="P1295" s="687"/>
      <c r="Q1295" s="688"/>
      <c r="S1295" s="689"/>
      <c r="T1295" s="690"/>
      <c r="U1295" s="688"/>
      <c r="V1295" s="690"/>
      <c r="W1295" s="691"/>
      <c r="X1295" s="103"/>
      <c r="Y1295" s="687"/>
      <c r="Z1295" s="692"/>
      <c r="AA1295" s="688"/>
      <c r="AB1295" s="693"/>
      <c r="AC1295" s="688"/>
      <c r="AE1295" s="690"/>
      <c r="AF1295" s="692"/>
      <c r="AG1295" s="694"/>
      <c r="AH1295" s="694"/>
      <c r="AI1295" s="695"/>
      <c r="AJ1295" s="695"/>
      <c r="AK1295" s="622"/>
      <c r="AL1295" s="622"/>
      <c r="AM1295" s="514"/>
      <c r="AN1295" s="514"/>
      <c r="AO1295" s="514"/>
      <c r="AP1295" s="514"/>
      <c r="AQ1295" s="514"/>
      <c r="AR1295" s="514"/>
      <c r="AS1295" s="514"/>
      <c r="AT1295" s="514"/>
      <c r="AU1295" s="2"/>
      <c r="AV1295" s="2"/>
      <c r="AW1295" s="2"/>
      <c r="AX1295" s="2"/>
      <c r="AY1295" s="2"/>
      <c r="AZ1295" s="2"/>
    </row>
    <row r="1296" ht="13.5" customHeight="1">
      <c r="A1296" s="684"/>
      <c r="B1296" s="685"/>
      <c r="J1296" s="153"/>
      <c r="K1296" s="153"/>
      <c r="L1296" s="153"/>
      <c r="M1296" s="153"/>
      <c r="N1296" s="153"/>
      <c r="O1296" s="686"/>
      <c r="P1296" s="687"/>
      <c r="Q1296" s="688"/>
      <c r="S1296" s="689"/>
      <c r="T1296" s="690"/>
      <c r="U1296" s="688"/>
      <c r="V1296" s="690"/>
      <c r="W1296" s="691"/>
      <c r="X1296" s="103"/>
      <c r="Y1296" s="687"/>
      <c r="Z1296" s="692"/>
      <c r="AA1296" s="688"/>
      <c r="AB1296" s="693"/>
      <c r="AC1296" s="688"/>
      <c r="AE1296" s="690"/>
      <c r="AF1296" s="692"/>
      <c r="AG1296" s="694"/>
      <c r="AH1296" s="694"/>
      <c r="AI1296" s="695"/>
      <c r="AJ1296" s="695"/>
      <c r="AK1296" s="622"/>
      <c r="AL1296" s="622"/>
      <c r="AM1296" s="514"/>
      <c r="AN1296" s="514"/>
      <c r="AO1296" s="514"/>
      <c r="AP1296" s="514"/>
      <c r="AQ1296" s="514"/>
      <c r="AR1296" s="514"/>
      <c r="AS1296" s="514"/>
      <c r="AT1296" s="514"/>
      <c r="AU1296" s="2"/>
      <c r="AV1296" s="2"/>
      <c r="AW1296" s="2"/>
      <c r="AX1296" s="2"/>
      <c r="AY1296" s="2"/>
      <c r="AZ1296" s="2"/>
    </row>
    <row r="1297" ht="13.5" customHeight="1">
      <c r="A1297" s="684"/>
      <c r="B1297" s="685"/>
      <c r="J1297" s="153"/>
      <c r="K1297" s="153"/>
      <c r="L1297" s="153"/>
      <c r="M1297" s="153"/>
      <c r="N1297" s="153"/>
      <c r="O1297" s="686"/>
      <c r="P1297" s="687"/>
      <c r="Q1297" s="688"/>
      <c r="S1297" s="689"/>
      <c r="T1297" s="690"/>
      <c r="U1297" s="688"/>
      <c r="V1297" s="690"/>
      <c r="W1297" s="691"/>
      <c r="X1297" s="103"/>
      <c r="Y1297" s="687"/>
      <c r="Z1297" s="692"/>
      <c r="AA1297" s="688"/>
      <c r="AB1297" s="693"/>
      <c r="AC1297" s="688"/>
      <c r="AE1297" s="690"/>
      <c r="AF1297" s="692"/>
      <c r="AG1297" s="694"/>
      <c r="AH1297" s="694"/>
      <c r="AI1297" s="695"/>
      <c r="AJ1297" s="695"/>
      <c r="AK1297" s="622"/>
      <c r="AL1297" s="622"/>
      <c r="AM1297" s="514"/>
      <c r="AN1297" s="514"/>
      <c r="AO1297" s="514"/>
      <c r="AP1297" s="514"/>
      <c r="AQ1297" s="514"/>
      <c r="AR1297" s="514"/>
      <c r="AS1297" s="514"/>
      <c r="AT1297" s="514"/>
      <c r="AU1297" s="2"/>
      <c r="AV1297" s="2"/>
      <c r="AW1297" s="2"/>
      <c r="AX1297" s="2"/>
      <c r="AY1297" s="2"/>
      <c r="AZ1297" s="2"/>
    </row>
    <row r="1298" ht="13.5" customHeight="1">
      <c r="A1298" s="684"/>
      <c r="B1298" s="685"/>
      <c r="J1298" s="153"/>
      <c r="K1298" s="153"/>
      <c r="L1298" s="153"/>
      <c r="M1298" s="153"/>
      <c r="N1298" s="153"/>
      <c r="O1298" s="686"/>
      <c r="P1298" s="687"/>
      <c r="Q1298" s="688"/>
      <c r="S1298" s="689"/>
      <c r="T1298" s="690"/>
      <c r="U1298" s="688"/>
      <c r="V1298" s="690"/>
      <c r="W1298" s="691"/>
      <c r="X1298" s="103"/>
      <c r="Y1298" s="687"/>
      <c r="Z1298" s="692"/>
      <c r="AA1298" s="688"/>
      <c r="AB1298" s="693"/>
      <c r="AC1298" s="688"/>
      <c r="AE1298" s="690"/>
      <c r="AF1298" s="692"/>
      <c r="AG1298" s="694"/>
      <c r="AH1298" s="694"/>
      <c r="AI1298" s="695"/>
      <c r="AJ1298" s="695"/>
      <c r="AK1298" s="622"/>
      <c r="AL1298" s="622"/>
      <c r="AM1298" s="514"/>
      <c r="AN1298" s="514"/>
      <c r="AO1298" s="514"/>
      <c r="AP1298" s="514"/>
      <c r="AQ1298" s="514"/>
      <c r="AR1298" s="514"/>
      <c r="AS1298" s="514"/>
      <c r="AT1298" s="514"/>
      <c r="AU1298" s="2"/>
      <c r="AV1298" s="2"/>
      <c r="AW1298" s="2"/>
      <c r="AX1298" s="2"/>
      <c r="AY1298" s="2"/>
      <c r="AZ1298" s="2"/>
    </row>
    <row r="1299" ht="13.5" customHeight="1">
      <c r="A1299" s="684"/>
      <c r="B1299" s="685"/>
      <c r="J1299" s="153"/>
      <c r="K1299" s="153"/>
      <c r="L1299" s="153"/>
      <c r="M1299" s="153"/>
      <c r="N1299" s="153"/>
      <c r="O1299" s="686"/>
      <c r="P1299" s="687"/>
      <c r="Q1299" s="688"/>
      <c r="S1299" s="689"/>
      <c r="T1299" s="690"/>
      <c r="U1299" s="688"/>
      <c r="V1299" s="690"/>
      <c r="W1299" s="691"/>
      <c r="X1299" s="103"/>
      <c r="Y1299" s="687"/>
      <c r="Z1299" s="692"/>
      <c r="AA1299" s="688"/>
      <c r="AB1299" s="693"/>
      <c r="AC1299" s="688"/>
      <c r="AE1299" s="690"/>
      <c r="AF1299" s="692"/>
      <c r="AG1299" s="694"/>
      <c r="AH1299" s="694"/>
      <c r="AI1299" s="695"/>
      <c r="AJ1299" s="695"/>
      <c r="AK1299" s="622"/>
      <c r="AL1299" s="622"/>
      <c r="AM1299" s="514"/>
      <c r="AN1299" s="514"/>
      <c r="AO1299" s="514"/>
      <c r="AP1299" s="514"/>
      <c r="AQ1299" s="514"/>
      <c r="AR1299" s="514"/>
      <c r="AS1299" s="514"/>
      <c r="AT1299" s="514"/>
      <c r="AU1299" s="2"/>
      <c r="AV1299" s="2"/>
      <c r="AW1299" s="2"/>
      <c r="AX1299" s="2"/>
      <c r="AY1299" s="2"/>
      <c r="AZ1299" s="2"/>
    </row>
    <row r="1300" ht="13.5" customHeight="1">
      <c r="A1300" s="684"/>
      <c r="B1300" s="685"/>
      <c r="J1300" s="153"/>
      <c r="K1300" s="153"/>
      <c r="L1300" s="153"/>
      <c r="M1300" s="153"/>
      <c r="N1300" s="153"/>
      <c r="O1300" s="686"/>
      <c r="P1300" s="687"/>
      <c r="Q1300" s="688"/>
      <c r="S1300" s="689"/>
      <c r="T1300" s="690"/>
      <c r="U1300" s="688"/>
      <c r="V1300" s="690"/>
      <c r="W1300" s="691"/>
      <c r="X1300" s="103"/>
      <c r="Y1300" s="687"/>
      <c r="Z1300" s="692"/>
      <c r="AA1300" s="688"/>
      <c r="AB1300" s="693"/>
      <c r="AC1300" s="688"/>
      <c r="AE1300" s="690"/>
      <c r="AF1300" s="692"/>
      <c r="AG1300" s="694"/>
      <c r="AH1300" s="694"/>
      <c r="AI1300" s="695"/>
      <c r="AJ1300" s="695"/>
      <c r="AK1300" s="622"/>
      <c r="AL1300" s="622"/>
      <c r="AM1300" s="514"/>
      <c r="AN1300" s="514"/>
      <c r="AO1300" s="514"/>
      <c r="AP1300" s="514"/>
      <c r="AQ1300" s="514"/>
      <c r="AR1300" s="514"/>
      <c r="AS1300" s="514"/>
      <c r="AT1300" s="514"/>
      <c r="AU1300" s="2"/>
      <c r="AV1300" s="2"/>
      <c r="AW1300" s="2"/>
      <c r="AX1300" s="2"/>
      <c r="AY1300" s="2"/>
      <c r="AZ1300" s="2"/>
    </row>
    <row r="1301" ht="13.5" customHeight="1">
      <c r="A1301" s="684"/>
      <c r="B1301" s="685"/>
      <c r="J1301" s="153"/>
      <c r="K1301" s="153"/>
      <c r="L1301" s="153"/>
      <c r="M1301" s="153"/>
      <c r="N1301" s="153"/>
      <c r="O1301" s="686"/>
      <c r="P1301" s="687"/>
      <c r="Q1301" s="688"/>
      <c r="S1301" s="689"/>
      <c r="T1301" s="690"/>
      <c r="U1301" s="688"/>
      <c r="V1301" s="690"/>
      <c r="W1301" s="691"/>
      <c r="X1301" s="103"/>
      <c r="Y1301" s="687"/>
      <c r="Z1301" s="692"/>
      <c r="AA1301" s="688"/>
      <c r="AB1301" s="693"/>
      <c r="AC1301" s="688"/>
      <c r="AE1301" s="690"/>
      <c r="AF1301" s="692"/>
      <c r="AG1301" s="694"/>
      <c r="AH1301" s="694"/>
      <c r="AI1301" s="695"/>
      <c r="AJ1301" s="695"/>
      <c r="AK1301" s="622"/>
      <c r="AL1301" s="622"/>
      <c r="AM1301" s="514"/>
      <c r="AN1301" s="514"/>
      <c r="AO1301" s="514"/>
      <c r="AP1301" s="514"/>
      <c r="AQ1301" s="514"/>
      <c r="AR1301" s="514"/>
      <c r="AS1301" s="514"/>
      <c r="AT1301" s="514"/>
      <c r="AU1301" s="2"/>
      <c r="AV1301" s="2"/>
      <c r="AW1301" s="2"/>
      <c r="AX1301" s="2"/>
      <c r="AY1301" s="2"/>
      <c r="AZ1301" s="2"/>
    </row>
    <row r="1302" ht="13.5" customHeight="1">
      <c r="A1302" s="684"/>
      <c r="B1302" s="685"/>
      <c r="J1302" s="153"/>
      <c r="K1302" s="153"/>
      <c r="L1302" s="153"/>
      <c r="M1302" s="153"/>
      <c r="N1302" s="153"/>
      <c r="O1302" s="686"/>
      <c r="P1302" s="687"/>
      <c r="Q1302" s="688"/>
      <c r="S1302" s="689"/>
      <c r="T1302" s="690"/>
      <c r="U1302" s="688"/>
      <c r="V1302" s="690"/>
      <c r="W1302" s="691"/>
      <c r="X1302" s="103"/>
      <c r="Y1302" s="687"/>
      <c r="Z1302" s="692"/>
      <c r="AA1302" s="688"/>
      <c r="AB1302" s="693"/>
      <c r="AC1302" s="688"/>
      <c r="AE1302" s="690"/>
      <c r="AF1302" s="692"/>
      <c r="AG1302" s="694"/>
      <c r="AH1302" s="694"/>
      <c r="AI1302" s="695"/>
      <c r="AJ1302" s="695"/>
      <c r="AK1302" s="622"/>
      <c r="AL1302" s="622"/>
      <c r="AM1302" s="514"/>
      <c r="AN1302" s="514"/>
      <c r="AO1302" s="514"/>
      <c r="AP1302" s="514"/>
      <c r="AQ1302" s="514"/>
      <c r="AR1302" s="514"/>
      <c r="AS1302" s="514"/>
      <c r="AT1302" s="514"/>
      <c r="AU1302" s="2"/>
      <c r="AV1302" s="2"/>
      <c r="AW1302" s="2"/>
      <c r="AX1302" s="2"/>
      <c r="AY1302" s="2"/>
      <c r="AZ1302" s="2"/>
    </row>
    <row r="1303" ht="13.5" customHeight="1">
      <c r="A1303" s="684"/>
      <c r="B1303" s="685"/>
      <c r="J1303" s="153"/>
      <c r="K1303" s="153"/>
      <c r="L1303" s="153"/>
      <c r="M1303" s="153"/>
      <c r="N1303" s="153"/>
      <c r="O1303" s="686"/>
      <c r="P1303" s="687"/>
      <c r="Q1303" s="688"/>
      <c r="S1303" s="689"/>
      <c r="T1303" s="690"/>
      <c r="U1303" s="688"/>
      <c r="V1303" s="690"/>
      <c r="W1303" s="691"/>
      <c r="X1303" s="103"/>
      <c r="Y1303" s="687"/>
      <c r="Z1303" s="692"/>
      <c r="AA1303" s="688"/>
      <c r="AB1303" s="693"/>
      <c r="AC1303" s="688"/>
      <c r="AE1303" s="690"/>
      <c r="AF1303" s="692"/>
      <c r="AG1303" s="694"/>
      <c r="AH1303" s="694"/>
      <c r="AI1303" s="695"/>
      <c r="AJ1303" s="695"/>
      <c r="AK1303" s="622"/>
      <c r="AL1303" s="622"/>
      <c r="AM1303" s="514"/>
      <c r="AN1303" s="514"/>
      <c r="AO1303" s="514"/>
      <c r="AP1303" s="514"/>
      <c r="AQ1303" s="514"/>
      <c r="AR1303" s="514"/>
      <c r="AS1303" s="514"/>
      <c r="AT1303" s="514"/>
      <c r="AU1303" s="2"/>
      <c r="AV1303" s="2"/>
      <c r="AW1303" s="2"/>
      <c r="AX1303" s="2"/>
      <c r="AY1303" s="2"/>
      <c r="AZ1303" s="2"/>
    </row>
    <row r="1304" ht="13.5" customHeight="1">
      <c r="A1304" s="684"/>
      <c r="B1304" s="685"/>
      <c r="J1304" s="153"/>
      <c r="K1304" s="153"/>
      <c r="L1304" s="153"/>
      <c r="M1304" s="153"/>
      <c r="N1304" s="153"/>
      <c r="O1304" s="686"/>
      <c r="P1304" s="687"/>
      <c r="Q1304" s="688"/>
      <c r="S1304" s="689"/>
      <c r="T1304" s="690"/>
      <c r="U1304" s="688"/>
      <c r="V1304" s="690"/>
      <c r="W1304" s="691"/>
      <c r="X1304" s="103"/>
      <c r="Y1304" s="687"/>
      <c r="Z1304" s="692"/>
      <c r="AA1304" s="688"/>
      <c r="AB1304" s="693"/>
      <c r="AC1304" s="688"/>
      <c r="AE1304" s="690"/>
      <c r="AF1304" s="692"/>
      <c r="AG1304" s="694"/>
      <c r="AH1304" s="694"/>
      <c r="AI1304" s="695"/>
      <c r="AJ1304" s="695"/>
      <c r="AK1304" s="622"/>
      <c r="AL1304" s="622"/>
      <c r="AM1304" s="514"/>
      <c r="AN1304" s="514"/>
      <c r="AO1304" s="514"/>
      <c r="AP1304" s="514"/>
      <c r="AQ1304" s="514"/>
      <c r="AR1304" s="514"/>
      <c r="AS1304" s="514"/>
      <c r="AT1304" s="514"/>
      <c r="AU1304" s="2"/>
      <c r="AV1304" s="2"/>
      <c r="AW1304" s="2"/>
      <c r="AX1304" s="2"/>
      <c r="AY1304" s="2"/>
      <c r="AZ1304" s="2"/>
    </row>
    <row r="1305" ht="13.5" customHeight="1">
      <c r="A1305" s="684"/>
      <c r="B1305" s="685"/>
      <c r="J1305" s="153"/>
      <c r="K1305" s="153"/>
      <c r="L1305" s="153"/>
      <c r="M1305" s="153"/>
      <c r="N1305" s="153"/>
      <c r="O1305" s="686"/>
      <c r="P1305" s="687"/>
      <c r="Q1305" s="688"/>
      <c r="S1305" s="689"/>
      <c r="T1305" s="690"/>
      <c r="U1305" s="688"/>
      <c r="V1305" s="690"/>
      <c r="W1305" s="691"/>
      <c r="X1305" s="103"/>
      <c r="Y1305" s="687"/>
      <c r="Z1305" s="692"/>
      <c r="AA1305" s="688"/>
      <c r="AB1305" s="693"/>
      <c r="AC1305" s="688"/>
      <c r="AE1305" s="690"/>
      <c r="AF1305" s="692"/>
      <c r="AG1305" s="694"/>
      <c r="AH1305" s="694"/>
      <c r="AI1305" s="695"/>
      <c r="AJ1305" s="695"/>
      <c r="AK1305" s="622"/>
      <c r="AL1305" s="622"/>
      <c r="AM1305" s="514"/>
      <c r="AN1305" s="514"/>
      <c r="AO1305" s="514"/>
      <c r="AP1305" s="514"/>
      <c r="AQ1305" s="514"/>
      <c r="AR1305" s="514"/>
      <c r="AS1305" s="514"/>
      <c r="AT1305" s="514"/>
      <c r="AU1305" s="2"/>
      <c r="AV1305" s="2"/>
      <c r="AW1305" s="2"/>
      <c r="AX1305" s="2"/>
      <c r="AY1305" s="2"/>
      <c r="AZ1305" s="2"/>
    </row>
    <row r="1306" ht="13.5" customHeight="1">
      <c r="A1306" s="684"/>
      <c r="B1306" s="685"/>
      <c r="J1306" s="153"/>
      <c r="K1306" s="153"/>
      <c r="L1306" s="153"/>
      <c r="M1306" s="153"/>
      <c r="N1306" s="153"/>
      <c r="O1306" s="686"/>
      <c r="P1306" s="687"/>
      <c r="Q1306" s="688"/>
      <c r="S1306" s="689"/>
      <c r="T1306" s="690"/>
      <c r="U1306" s="688"/>
      <c r="V1306" s="690"/>
      <c r="W1306" s="691"/>
      <c r="X1306" s="103"/>
      <c r="Y1306" s="687"/>
      <c r="Z1306" s="692"/>
      <c r="AA1306" s="688"/>
      <c r="AB1306" s="693"/>
      <c r="AC1306" s="688"/>
      <c r="AE1306" s="690"/>
      <c r="AF1306" s="692"/>
      <c r="AG1306" s="694"/>
      <c r="AH1306" s="694"/>
      <c r="AI1306" s="695"/>
      <c r="AJ1306" s="695"/>
      <c r="AK1306" s="622"/>
      <c r="AL1306" s="622"/>
      <c r="AM1306" s="514"/>
      <c r="AN1306" s="514"/>
      <c r="AO1306" s="514"/>
      <c r="AP1306" s="514"/>
      <c r="AQ1306" s="514"/>
      <c r="AR1306" s="514"/>
      <c r="AS1306" s="514"/>
      <c r="AT1306" s="514"/>
      <c r="AU1306" s="2"/>
      <c r="AV1306" s="2"/>
      <c r="AW1306" s="2"/>
      <c r="AX1306" s="2"/>
      <c r="AY1306" s="2"/>
      <c r="AZ1306" s="2"/>
    </row>
    <row r="1307" ht="13.5" customHeight="1">
      <c r="A1307" s="684"/>
      <c r="B1307" s="685"/>
      <c r="J1307" s="153"/>
      <c r="K1307" s="153"/>
      <c r="L1307" s="153"/>
      <c r="M1307" s="153"/>
      <c r="N1307" s="153"/>
      <c r="O1307" s="686"/>
      <c r="P1307" s="687"/>
      <c r="Q1307" s="688"/>
      <c r="S1307" s="689"/>
      <c r="T1307" s="690"/>
      <c r="U1307" s="688"/>
      <c r="V1307" s="690"/>
      <c r="W1307" s="691"/>
      <c r="X1307" s="103"/>
      <c r="Y1307" s="687"/>
      <c r="Z1307" s="692"/>
      <c r="AA1307" s="688"/>
      <c r="AB1307" s="693"/>
      <c r="AC1307" s="688"/>
      <c r="AE1307" s="690"/>
      <c r="AF1307" s="692"/>
      <c r="AG1307" s="694"/>
      <c r="AH1307" s="694"/>
      <c r="AI1307" s="695"/>
      <c r="AJ1307" s="695"/>
      <c r="AK1307" s="622"/>
      <c r="AL1307" s="622"/>
      <c r="AM1307" s="514"/>
      <c r="AN1307" s="514"/>
      <c r="AO1307" s="514"/>
      <c r="AP1307" s="514"/>
      <c r="AQ1307" s="514"/>
      <c r="AR1307" s="514"/>
      <c r="AS1307" s="514"/>
      <c r="AT1307" s="514"/>
      <c r="AU1307" s="2"/>
      <c r="AV1307" s="2"/>
      <c r="AW1307" s="2"/>
      <c r="AX1307" s="2"/>
      <c r="AY1307" s="2"/>
      <c r="AZ1307" s="2"/>
    </row>
    <row r="1308" ht="13.5" customHeight="1">
      <c r="A1308" s="684"/>
      <c r="B1308" s="685"/>
      <c r="J1308" s="153"/>
      <c r="K1308" s="153"/>
      <c r="L1308" s="153"/>
      <c r="M1308" s="153"/>
      <c r="N1308" s="153"/>
      <c r="O1308" s="686"/>
      <c r="P1308" s="687"/>
      <c r="Q1308" s="688"/>
      <c r="S1308" s="689"/>
      <c r="T1308" s="690"/>
      <c r="U1308" s="688"/>
      <c r="V1308" s="690"/>
      <c r="W1308" s="691"/>
      <c r="X1308" s="103"/>
      <c r="Y1308" s="687"/>
      <c r="Z1308" s="692"/>
      <c r="AA1308" s="688"/>
      <c r="AB1308" s="693"/>
      <c r="AC1308" s="688"/>
      <c r="AE1308" s="690"/>
      <c r="AF1308" s="692"/>
      <c r="AG1308" s="694"/>
      <c r="AH1308" s="694"/>
      <c r="AI1308" s="695"/>
      <c r="AJ1308" s="695"/>
      <c r="AK1308" s="622"/>
      <c r="AL1308" s="622"/>
      <c r="AM1308" s="514"/>
      <c r="AN1308" s="514"/>
      <c r="AO1308" s="514"/>
      <c r="AP1308" s="514"/>
      <c r="AQ1308" s="514"/>
      <c r="AR1308" s="514"/>
      <c r="AS1308" s="514"/>
      <c r="AT1308" s="514"/>
      <c r="AU1308" s="2"/>
      <c r="AV1308" s="2"/>
      <c r="AW1308" s="2"/>
      <c r="AX1308" s="2"/>
      <c r="AY1308" s="2"/>
      <c r="AZ1308" s="2"/>
    </row>
    <row r="1309" ht="13.5" customHeight="1">
      <c r="A1309" s="684"/>
      <c r="B1309" s="685"/>
      <c r="J1309" s="153"/>
      <c r="K1309" s="153"/>
      <c r="L1309" s="153"/>
      <c r="M1309" s="153"/>
      <c r="N1309" s="153"/>
      <c r="O1309" s="686"/>
      <c r="P1309" s="687"/>
      <c r="Q1309" s="688"/>
      <c r="S1309" s="689"/>
      <c r="T1309" s="690"/>
      <c r="U1309" s="688"/>
      <c r="V1309" s="690"/>
      <c r="W1309" s="691"/>
      <c r="X1309" s="103"/>
      <c r="Y1309" s="687"/>
      <c r="Z1309" s="692"/>
      <c r="AA1309" s="688"/>
      <c r="AB1309" s="693"/>
      <c r="AC1309" s="688"/>
      <c r="AE1309" s="690"/>
      <c r="AF1309" s="692"/>
      <c r="AG1309" s="694"/>
      <c r="AH1309" s="694"/>
      <c r="AI1309" s="695"/>
      <c r="AJ1309" s="695"/>
      <c r="AK1309" s="622"/>
      <c r="AL1309" s="622"/>
      <c r="AM1309" s="514"/>
      <c r="AN1309" s="514"/>
      <c r="AO1309" s="514"/>
      <c r="AP1309" s="514"/>
      <c r="AQ1309" s="514"/>
      <c r="AR1309" s="514"/>
      <c r="AS1309" s="514"/>
      <c r="AT1309" s="514"/>
      <c r="AU1309" s="2"/>
      <c r="AV1309" s="2"/>
      <c r="AW1309" s="2"/>
      <c r="AX1309" s="2"/>
      <c r="AY1309" s="2"/>
      <c r="AZ1309" s="2"/>
    </row>
    <row r="1310" ht="13.5" customHeight="1">
      <c r="A1310" s="684"/>
      <c r="B1310" s="685"/>
      <c r="J1310" s="153"/>
      <c r="K1310" s="153"/>
      <c r="L1310" s="153"/>
      <c r="M1310" s="153"/>
      <c r="N1310" s="153"/>
      <c r="O1310" s="686"/>
      <c r="P1310" s="687"/>
      <c r="Q1310" s="688"/>
      <c r="S1310" s="689"/>
      <c r="T1310" s="690"/>
      <c r="U1310" s="688"/>
      <c r="V1310" s="690"/>
      <c r="W1310" s="691"/>
      <c r="X1310" s="103"/>
      <c r="Y1310" s="687"/>
      <c r="Z1310" s="692"/>
      <c r="AA1310" s="688"/>
      <c r="AB1310" s="693"/>
      <c r="AC1310" s="688"/>
      <c r="AE1310" s="690"/>
      <c r="AF1310" s="692"/>
      <c r="AG1310" s="694"/>
      <c r="AH1310" s="694"/>
      <c r="AI1310" s="695"/>
      <c r="AJ1310" s="695"/>
      <c r="AK1310" s="622"/>
      <c r="AL1310" s="622"/>
      <c r="AM1310" s="514"/>
      <c r="AN1310" s="514"/>
      <c r="AO1310" s="514"/>
      <c r="AP1310" s="514"/>
      <c r="AQ1310" s="514"/>
      <c r="AR1310" s="514"/>
      <c r="AS1310" s="514"/>
      <c r="AT1310" s="514"/>
      <c r="AU1310" s="2"/>
      <c r="AV1310" s="2"/>
      <c r="AW1310" s="2"/>
      <c r="AX1310" s="2"/>
      <c r="AY1310" s="2"/>
      <c r="AZ1310" s="2"/>
    </row>
    <row r="1311" ht="13.5" customHeight="1">
      <c r="A1311" s="684"/>
      <c r="B1311" s="685"/>
      <c r="J1311" s="153"/>
      <c r="K1311" s="153"/>
      <c r="L1311" s="153"/>
      <c r="M1311" s="153"/>
      <c r="N1311" s="153"/>
      <c r="O1311" s="686"/>
      <c r="P1311" s="687"/>
      <c r="Q1311" s="688"/>
      <c r="S1311" s="689"/>
      <c r="T1311" s="690"/>
      <c r="U1311" s="688"/>
      <c r="V1311" s="690"/>
      <c r="W1311" s="691"/>
      <c r="X1311" s="103"/>
      <c r="Y1311" s="687"/>
      <c r="Z1311" s="692"/>
      <c r="AA1311" s="688"/>
      <c r="AB1311" s="693"/>
      <c r="AC1311" s="688"/>
      <c r="AE1311" s="690"/>
      <c r="AF1311" s="692"/>
      <c r="AG1311" s="694"/>
      <c r="AH1311" s="694"/>
      <c r="AI1311" s="695"/>
      <c r="AJ1311" s="695"/>
      <c r="AK1311" s="622"/>
      <c r="AL1311" s="622"/>
      <c r="AM1311" s="514"/>
      <c r="AN1311" s="514"/>
      <c r="AO1311" s="514"/>
      <c r="AP1311" s="514"/>
      <c r="AQ1311" s="514"/>
      <c r="AR1311" s="514"/>
      <c r="AS1311" s="514"/>
      <c r="AT1311" s="514"/>
      <c r="AU1311" s="2"/>
      <c r="AV1311" s="2"/>
      <c r="AW1311" s="2"/>
      <c r="AX1311" s="2"/>
      <c r="AY1311" s="2"/>
      <c r="AZ1311" s="2"/>
    </row>
    <row r="1312" ht="13.5" customHeight="1">
      <c r="A1312" s="684"/>
      <c r="B1312" s="685"/>
      <c r="J1312" s="153"/>
      <c r="K1312" s="153"/>
      <c r="L1312" s="153"/>
      <c r="M1312" s="153"/>
      <c r="N1312" s="153"/>
      <c r="O1312" s="686"/>
      <c r="P1312" s="687"/>
      <c r="Q1312" s="688"/>
      <c r="S1312" s="689"/>
      <c r="T1312" s="690"/>
      <c r="U1312" s="688"/>
      <c r="V1312" s="690"/>
      <c r="W1312" s="691"/>
      <c r="X1312" s="103"/>
      <c r="Y1312" s="687"/>
      <c r="Z1312" s="692"/>
      <c r="AA1312" s="688"/>
      <c r="AB1312" s="693"/>
      <c r="AC1312" s="688"/>
      <c r="AE1312" s="690"/>
      <c r="AF1312" s="692"/>
      <c r="AG1312" s="694"/>
      <c r="AH1312" s="694"/>
      <c r="AI1312" s="695"/>
      <c r="AJ1312" s="695"/>
      <c r="AK1312" s="622"/>
      <c r="AL1312" s="622"/>
      <c r="AM1312" s="514"/>
      <c r="AN1312" s="514"/>
      <c r="AO1312" s="514"/>
      <c r="AP1312" s="514"/>
      <c r="AQ1312" s="514"/>
      <c r="AR1312" s="514"/>
      <c r="AS1312" s="514"/>
      <c r="AT1312" s="514"/>
      <c r="AU1312" s="2"/>
      <c r="AV1312" s="2"/>
      <c r="AW1312" s="2"/>
      <c r="AX1312" s="2"/>
      <c r="AY1312" s="2"/>
      <c r="AZ1312" s="2"/>
    </row>
    <row r="1313" ht="13.5" customHeight="1">
      <c r="A1313" s="684"/>
      <c r="B1313" s="685"/>
      <c r="J1313" s="153"/>
      <c r="K1313" s="153"/>
      <c r="L1313" s="153"/>
      <c r="M1313" s="153"/>
      <c r="N1313" s="153"/>
      <c r="O1313" s="686"/>
      <c r="P1313" s="687"/>
      <c r="Q1313" s="688"/>
      <c r="S1313" s="689"/>
      <c r="T1313" s="690"/>
      <c r="U1313" s="688"/>
      <c r="V1313" s="690"/>
      <c r="W1313" s="691"/>
      <c r="X1313" s="103"/>
      <c r="Y1313" s="687"/>
      <c r="Z1313" s="692"/>
      <c r="AA1313" s="688"/>
      <c r="AB1313" s="693"/>
      <c r="AC1313" s="688"/>
      <c r="AE1313" s="690"/>
      <c r="AF1313" s="692"/>
      <c r="AG1313" s="694"/>
      <c r="AH1313" s="694"/>
      <c r="AI1313" s="695"/>
      <c r="AJ1313" s="695"/>
      <c r="AK1313" s="622"/>
      <c r="AL1313" s="622"/>
      <c r="AM1313" s="514"/>
      <c r="AN1313" s="514"/>
      <c r="AO1313" s="514"/>
      <c r="AP1313" s="514"/>
      <c r="AQ1313" s="514"/>
      <c r="AR1313" s="514"/>
      <c r="AS1313" s="514"/>
      <c r="AT1313" s="514"/>
      <c r="AU1313" s="2"/>
      <c r="AV1313" s="2"/>
      <c r="AW1313" s="2"/>
      <c r="AX1313" s="2"/>
      <c r="AY1313" s="2"/>
      <c r="AZ1313" s="2"/>
    </row>
    <row r="1314" ht="13.5" customHeight="1">
      <c r="A1314" s="684"/>
      <c r="B1314" s="685"/>
      <c r="J1314" s="153"/>
      <c r="K1314" s="153"/>
      <c r="L1314" s="153"/>
      <c r="M1314" s="153"/>
      <c r="N1314" s="153"/>
      <c r="O1314" s="686"/>
      <c r="P1314" s="687"/>
      <c r="Q1314" s="688"/>
      <c r="S1314" s="689"/>
      <c r="T1314" s="690"/>
      <c r="U1314" s="688"/>
      <c r="V1314" s="690"/>
      <c r="W1314" s="691"/>
      <c r="X1314" s="103"/>
      <c r="Y1314" s="687"/>
      <c r="Z1314" s="692"/>
      <c r="AA1314" s="688"/>
      <c r="AB1314" s="693"/>
      <c r="AC1314" s="688"/>
      <c r="AE1314" s="690"/>
      <c r="AF1314" s="692"/>
      <c r="AG1314" s="694"/>
      <c r="AH1314" s="694"/>
      <c r="AI1314" s="695"/>
      <c r="AJ1314" s="695"/>
      <c r="AK1314" s="622"/>
      <c r="AL1314" s="622"/>
      <c r="AM1314" s="514"/>
      <c r="AN1314" s="514"/>
      <c r="AO1314" s="514"/>
      <c r="AP1314" s="514"/>
      <c r="AQ1314" s="514"/>
      <c r="AR1314" s="514"/>
      <c r="AS1314" s="514"/>
      <c r="AT1314" s="514"/>
      <c r="AU1314" s="2"/>
      <c r="AV1314" s="2"/>
      <c r="AW1314" s="2"/>
      <c r="AX1314" s="2"/>
      <c r="AY1314" s="2"/>
      <c r="AZ1314" s="2"/>
    </row>
    <row r="1315" ht="13.5" customHeight="1">
      <c r="A1315" s="684"/>
      <c r="B1315" s="685"/>
      <c r="J1315" s="153"/>
      <c r="K1315" s="153"/>
      <c r="L1315" s="153"/>
      <c r="M1315" s="153"/>
      <c r="N1315" s="153"/>
      <c r="O1315" s="686"/>
      <c r="P1315" s="687"/>
      <c r="Q1315" s="688"/>
      <c r="S1315" s="689"/>
      <c r="T1315" s="690"/>
      <c r="U1315" s="688"/>
      <c r="V1315" s="690"/>
      <c r="W1315" s="691"/>
      <c r="X1315" s="103"/>
      <c r="Y1315" s="687"/>
      <c r="Z1315" s="692"/>
      <c r="AA1315" s="688"/>
      <c r="AB1315" s="693"/>
      <c r="AC1315" s="688"/>
      <c r="AE1315" s="690"/>
      <c r="AF1315" s="692"/>
      <c r="AG1315" s="694"/>
      <c r="AH1315" s="694"/>
      <c r="AI1315" s="695"/>
      <c r="AJ1315" s="695"/>
      <c r="AK1315" s="622"/>
      <c r="AL1315" s="622"/>
      <c r="AM1315" s="514"/>
      <c r="AN1315" s="514"/>
      <c r="AO1315" s="514"/>
      <c r="AP1315" s="514"/>
      <c r="AQ1315" s="514"/>
      <c r="AR1315" s="514"/>
      <c r="AS1315" s="514"/>
      <c r="AT1315" s="514"/>
      <c r="AU1315" s="2"/>
      <c r="AV1315" s="2"/>
      <c r="AW1315" s="2"/>
      <c r="AX1315" s="2"/>
      <c r="AY1315" s="2"/>
      <c r="AZ1315" s="2"/>
    </row>
    <row r="1316" ht="13.5" customHeight="1">
      <c r="A1316" s="684"/>
      <c r="B1316" s="685"/>
      <c r="J1316" s="153"/>
      <c r="K1316" s="153"/>
      <c r="L1316" s="153"/>
      <c r="M1316" s="153"/>
      <c r="N1316" s="153"/>
      <c r="O1316" s="686"/>
      <c r="P1316" s="687"/>
      <c r="Q1316" s="688"/>
      <c r="S1316" s="689"/>
      <c r="T1316" s="690"/>
      <c r="U1316" s="688"/>
      <c r="V1316" s="690"/>
      <c r="W1316" s="691"/>
      <c r="X1316" s="103"/>
      <c r="Y1316" s="687"/>
      <c r="Z1316" s="692"/>
      <c r="AA1316" s="688"/>
      <c r="AB1316" s="693"/>
      <c r="AC1316" s="688"/>
      <c r="AE1316" s="690"/>
      <c r="AF1316" s="692"/>
      <c r="AG1316" s="694"/>
      <c r="AH1316" s="694"/>
      <c r="AI1316" s="695"/>
      <c r="AJ1316" s="695"/>
      <c r="AK1316" s="622"/>
      <c r="AL1316" s="622"/>
      <c r="AM1316" s="514"/>
      <c r="AN1316" s="514"/>
      <c r="AO1316" s="514"/>
      <c r="AP1316" s="514"/>
      <c r="AQ1316" s="514"/>
      <c r="AR1316" s="514"/>
      <c r="AS1316" s="514"/>
      <c r="AT1316" s="514"/>
      <c r="AU1316" s="2"/>
      <c r="AV1316" s="2"/>
      <c r="AW1316" s="2"/>
      <c r="AX1316" s="2"/>
      <c r="AY1316" s="2"/>
      <c r="AZ1316" s="2"/>
    </row>
    <row r="1317" ht="13.5" customHeight="1">
      <c r="A1317" s="684"/>
      <c r="B1317" s="685"/>
      <c r="J1317" s="153"/>
      <c r="K1317" s="153"/>
      <c r="L1317" s="153"/>
      <c r="M1317" s="153"/>
      <c r="N1317" s="153"/>
      <c r="O1317" s="686"/>
      <c r="P1317" s="687"/>
      <c r="Q1317" s="688"/>
      <c r="S1317" s="689"/>
      <c r="T1317" s="690"/>
      <c r="U1317" s="688"/>
      <c r="V1317" s="690"/>
      <c r="W1317" s="691"/>
      <c r="X1317" s="103"/>
      <c r="Y1317" s="687"/>
      <c r="Z1317" s="692"/>
      <c r="AA1317" s="688"/>
      <c r="AB1317" s="693"/>
      <c r="AC1317" s="688"/>
      <c r="AE1317" s="690"/>
      <c r="AF1317" s="692"/>
      <c r="AG1317" s="694"/>
      <c r="AH1317" s="694"/>
      <c r="AI1317" s="695"/>
      <c r="AJ1317" s="695"/>
      <c r="AK1317" s="622"/>
      <c r="AL1317" s="622"/>
      <c r="AM1317" s="514"/>
      <c r="AN1317" s="514"/>
      <c r="AO1317" s="514"/>
      <c r="AP1317" s="514"/>
      <c r="AQ1317" s="514"/>
      <c r="AR1317" s="514"/>
      <c r="AS1317" s="514"/>
      <c r="AT1317" s="514"/>
      <c r="AU1317" s="2"/>
      <c r="AV1317" s="2"/>
      <c r="AW1317" s="2"/>
      <c r="AX1317" s="2"/>
      <c r="AY1317" s="2"/>
      <c r="AZ1317" s="2"/>
    </row>
    <row r="1318" ht="13.5" customHeight="1">
      <c r="A1318" s="684"/>
      <c r="B1318" s="685"/>
      <c r="J1318" s="153"/>
      <c r="K1318" s="153"/>
      <c r="L1318" s="153"/>
      <c r="M1318" s="153"/>
      <c r="N1318" s="153"/>
      <c r="O1318" s="686"/>
      <c r="P1318" s="687"/>
      <c r="Q1318" s="688"/>
      <c r="S1318" s="689"/>
      <c r="T1318" s="690"/>
      <c r="U1318" s="688"/>
      <c r="V1318" s="690"/>
      <c r="W1318" s="691"/>
      <c r="X1318" s="103"/>
      <c r="Y1318" s="687"/>
      <c r="Z1318" s="692"/>
      <c r="AA1318" s="688"/>
      <c r="AB1318" s="693"/>
      <c r="AC1318" s="688"/>
      <c r="AE1318" s="690"/>
      <c r="AF1318" s="692"/>
      <c r="AG1318" s="694"/>
      <c r="AH1318" s="694"/>
      <c r="AI1318" s="695"/>
      <c r="AJ1318" s="695"/>
      <c r="AK1318" s="622"/>
      <c r="AL1318" s="622"/>
      <c r="AM1318" s="514"/>
      <c r="AN1318" s="514"/>
      <c r="AO1318" s="514"/>
      <c r="AP1318" s="514"/>
      <c r="AQ1318" s="514"/>
      <c r="AR1318" s="514"/>
      <c r="AS1318" s="514"/>
      <c r="AT1318" s="514"/>
      <c r="AU1318" s="2"/>
      <c r="AV1318" s="2"/>
      <c r="AW1318" s="2"/>
      <c r="AX1318" s="2"/>
      <c r="AY1318" s="2"/>
      <c r="AZ1318" s="2"/>
    </row>
    <row r="1319" ht="13.5" customHeight="1">
      <c r="A1319" s="684"/>
      <c r="B1319" s="685"/>
      <c r="J1319" s="153"/>
      <c r="K1319" s="153"/>
      <c r="L1319" s="153"/>
      <c r="M1319" s="153"/>
      <c r="N1319" s="153"/>
      <c r="O1319" s="686"/>
      <c r="P1319" s="687"/>
      <c r="Q1319" s="688"/>
      <c r="S1319" s="689"/>
      <c r="T1319" s="690"/>
      <c r="U1319" s="688"/>
      <c r="V1319" s="690"/>
      <c r="W1319" s="691"/>
      <c r="X1319" s="103"/>
      <c r="Y1319" s="687"/>
      <c r="Z1319" s="692"/>
      <c r="AA1319" s="688"/>
      <c r="AB1319" s="693"/>
      <c r="AC1319" s="688"/>
      <c r="AE1319" s="690"/>
      <c r="AF1319" s="692"/>
      <c r="AG1319" s="694"/>
      <c r="AH1319" s="694"/>
      <c r="AI1319" s="695"/>
      <c r="AJ1319" s="695"/>
      <c r="AK1319" s="622"/>
      <c r="AL1319" s="622"/>
      <c r="AM1319" s="514"/>
      <c r="AN1319" s="514"/>
      <c r="AO1319" s="514"/>
      <c r="AP1319" s="514"/>
      <c r="AQ1319" s="514"/>
      <c r="AR1319" s="514"/>
      <c r="AS1319" s="514"/>
      <c r="AT1319" s="514"/>
      <c r="AU1319" s="2"/>
      <c r="AV1319" s="2"/>
      <c r="AW1319" s="2"/>
      <c r="AX1319" s="2"/>
      <c r="AY1319" s="2"/>
      <c r="AZ1319" s="2"/>
    </row>
    <row r="1320" ht="13.5" customHeight="1">
      <c r="A1320" s="684"/>
      <c r="B1320" s="685"/>
      <c r="J1320" s="153"/>
      <c r="K1320" s="153"/>
      <c r="L1320" s="153"/>
      <c r="M1320" s="153"/>
      <c r="N1320" s="153"/>
      <c r="O1320" s="686"/>
      <c r="P1320" s="687"/>
      <c r="Q1320" s="688"/>
      <c r="S1320" s="689"/>
      <c r="T1320" s="690"/>
      <c r="U1320" s="688"/>
      <c r="V1320" s="690"/>
      <c r="W1320" s="691"/>
      <c r="X1320" s="103"/>
      <c r="Y1320" s="687"/>
      <c r="Z1320" s="692"/>
      <c r="AA1320" s="688"/>
      <c r="AB1320" s="693"/>
      <c r="AC1320" s="688"/>
      <c r="AE1320" s="690"/>
      <c r="AF1320" s="692"/>
      <c r="AG1320" s="694"/>
      <c r="AH1320" s="694"/>
      <c r="AI1320" s="695"/>
      <c r="AJ1320" s="695"/>
      <c r="AK1320" s="622"/>
      <c r="AL1320" s="622"/>
      <c r="AM1320" s="514"/>
      <c r="AN1320" s="514"/>
      <c r="AO1320" s="514"/>
      <c r="AP1320" s="514"/>
      <c r="AQ1320" s="514"/>
      <c r="AR1320" s="514"/>
      <c r="AS1320" s="514"/>
      <c r="AT1320" s="514"/>
      <c r="AU1320" s="2"/>
      <c r="AV1320" s="2"/>
      <c r="AW1320" s="2"/>
      <c r="AX1320" s="2"/>
      <c r="AY1320" s="2"/>
      <c r="AZ1320" s="2"/>
    </row>
    <row r="1321" ht="13.5" customHeight="1">
      <c r="A1321" s="684"/>
      <c r="B1321" s="685"/>
      <c r="J1321" s="153"/>
      <c r="K1321" s="153"/>
      <c r="L1321" s="153"/>
      <c r="M1321" s="153"/>
      <c r="N1321" s="153"/>
      <c r="O1321" s="686"/>
      <c r="P1321" s="687"/>
      <c r="Q1321" s="688"/>
      <c r="S1321" s="689"/>
      <c r="T1321" s="690"/>
      <c r="U1321" s="688"/>
      <c r="V1321" s="690"/>
      <c r="W1321" s="691"/>
      <c r="X1321" s="103"/>
      <c r="Y1321" s="687"/>
      <c r="Z1321" s="692"/>
      <c r="AA1321" s="688"/>
      <c r="AB1321" s="693"/>
      <c r="AC1321" s="688"/>
      <c r="AE1321" s="690"/>
      <c r="AF1321" s="692"/>
      <c r="AG1321" s="694"/>
      <c r="AH1321" s="694"/>
      <c r="AI1321" s="695"/>
      <c r="AJ1321" s="695"/>
      <c r="AK1321" s="622"/>
      <c r="AL1321" s="622"/>
      <c r="AM1321" s="514"/>
      <c r="AN1321" s="514"/>
      <c r="AO1321" s="514"/>
      <c r="AP1321" s="514"/>
      <c r="AQ1321" s="514"/>
      <c r="AR1321" s="514"/>
      <c r="AS1321" s="514"/>
      <c r="AT1321" s="514"/>
      <c r="AU1321" s="2"/>
      <c r="AV1321" s="2"/>
      <c r="AW1321" s="2"/>
      <c r="AX1321" s="2"/>
      <c r="AY1321" s="2"/>
      <c r="AZ1321" s="2"/>
    </row>
  </sheetData>
  <autoFilter ref="$B$13:$N$13"/>
  <mergeCells count="5283">
    <mergeCell ref="Q77:R77"/>
    <mergeCell ref="Q78:R78"/>
    <mergeCell ref="Q79:R79"/>
    <mergeCell ref="Q69:R69"/>
    <mergeCell ref="Q70:R70"/>
    <mergeCell ref="Q75:R75"/>
    <mergeCell ref="W75:X75"/>
    <mergeCell ref="Q76:R76"/>
    <mergeCell ref="W76:X76"/>
    <mergeCell ref="W77:X77"/>
    <mergeCell ref="Q31:R31"/>
    <mergeCell ref="Q32:R32"/>
    <mergeCell ref="Q33:R33"/>
    <mergeCell ref="W33:X33"/>
    <mergeCell ref="W34:X34"/>
    <mergeCell ref="W35:X35"/>
    <mergeCell ref="W36:X36"/>
    <mergeCell ref="Q34:R34"/>
    <mergeCell ref="Q35:R35"/>
    <mergeCell ref="Q36:R36"/>
    <mergeCell ref="Q37:R37"/>
    <mergeCell ref="Q38:R38"/>
    <mergeCell ref="Q39:R39"/>
    <mergeCell ref="Q40:R40"/>
    <mergeCell ref="Q41:R41"/>
    <mergeCell ref="Q42:R42"/>
    <mergeCell ref="Q43:R43"/>
    <mergeCell ref="Q44:R44"/>
    <mergeCell ref="Q45:R45"/>
    <mergeCell ref="Q46:R46"/>
    <mergeCell ref="Q47:R47"/>
    <mergeCell ref="Q48:R48"/>
    <mergeCell ref="Q49:R49"/>
    <mergeCell ref="Q50:R50"/>
    <mergeCell ref="Q51:R51"/>
    <mergeCell ref="Q52:R52"/>
    <mergeCell ref="Q53:R53"/>
    <mergeCell ref="Q54:R54"/>
    <mergeCell ref="Q55:R55"/>
    <mergeCell ref="Q56:R56"/>
    <mergeCell ref="Q57:R57"/>
    <mergeCell ref="Q58:R58"/>
    <mergeCell ref="Q59:R59"/>
    <mergeCell ref="Q60:R60"/>
    <mergeCell ref="Q61:R61"/>
    <mergeCell ref="Q62:R62"/>
    <mergeCell ref="Q63:R63"/>
    <mergeCell ref="Q64:R64"/>
    <mergeCell ref="Q65:R65"/>
    <mergeCell ref="Q66:R66"/>
    <mergeCell ref="Q67:R67"/>
    <mergeCell ref="Q68:R68"/>
    <mergeCell ref="W108:X108"/>
    <mergeCell ref="W109:X109"/>
    <mergeCell ref="W39:X39"/>
    <mergeCell ref="W40:X40"/>
    <mergeCell ref="W41:X41"/>
    <mergeCell ref="W42:X42"/>
    <mergeCell ref="W43:X43"/>
    <mergeCell ref="W44:X44"/>
    <mergeCell ref="W45:X45"/>
    <mergeCell ref="W46:X46"/>
    <mergeCell ref="W47:X47"/>
    <mergeCell ref="W48:X48"/>
    <mergeCell ref="W49:X49"/>
    <mergeCell ref="W50:X50"/>
    <mergeCell ref="W51:X51"/>
    <mergeCell ref="W52:X52"/>
    <mergeCell ref="Q82:R82"/>
    <mergeCell ref="Q83:R83"/>
    <mergeCell ref="Q84:R84"/>
    <mergeCell ref="W78:X78"/>
    <mergeCell ref="W79:X79"/>
    <mergeCell ref="Q80:R80"/>
    <mergeCell ref="W80:X80"/>
    <mergeCell ref="Q81:R81"/>
    <mergeCell ref="W81:X81"/>
    <mergeCell ref="W82:X82"/>
    <mergeCell ref="Q87:R87"/>
    <mergeCell ref="Q88:R88"/>
    <mergeCell ref="Q89:R89"/>
    <mergeCell ref="W83:X83"/>
    <mergeCell ref="W84:X84"/>
    <mergeCell ref="Q85:R85"/>
    <mergeCell ref="W85:X85"/>
    <mergeCell ref="Q86:R86"/>
    <mergeCell ref="W86:X86"/>
    <mergeCell ref="W87:X87"/>
    <mergeCell ref="Q92:R92"/>
    <mergeCell ref="Q93:R93"/>
    <mergeCell ref="Q94:R94"/>
    <mergeCell ref="W88:X88"/>
    <mergeCell ref="W89:X89"/>
    <mergeCell ref="Q90:R90"/>
    <mergeCell ref="W90:X90"/>
    <mergeCell ref="Q91:R91"/>
    <mergeCell ref="W91:X91"/>
    <mergeCell ref="W92:X92"/>
    <mergeCell ref="Q97:R97"/>
    <mergeCell ref="Q98:R98"/>
    <mergeCell ref="Q99:R99"/>
    <mergeCell ref="W93:X93"/>
    <mergeCell ref="W94:X94"/>
    <mergeCell ref="Q95:R95"/>
    <mergeCell ref="W95:X95"/>
    <mergeCell ref="Q96:R96"/>
    <mergeCell ref="W96:X96"/>
    <mergeCell ref="W97:X97"/>
    <mergeCell ref="Q102:R102"/>
    <mergeCell ref="Q103:R103"/>
    <mergeCell ref="Q104:R104"/>
    <mergeCell ref="W98:X98"/>
    <mergeCell ref="W99:X99"/>
    <mergeCell ref="Q100:R100"/>
    <mergeCell ref="W100:X100"/>
    <mergeCell ref="Q101:R101"/>
    <mergeCell ref="W101:X101"/>
    <mergeCell ref="W102:X102"/>
    <mergeCell ref="W235:X235"/>
    <mergeCell ref="W236:X236"/>
    <mergeCell ref="W228:X228"/>
    <mergeCell ref="W229:X229"/>
    <mergeCell ref="W230:X230"/>
    <mergeCell ref="W231:X231"/>
    <mergeCell ref="W232:X232"/>
    <mergeCell ref="W233:X233"/>
    <mergeCell ref="W234:X234"/>
    <mergeCell ref="B18:I18"/>
    <mergeCell ref="B19:I19"/>
    <mergeCell ref="B20:I20"/>
    <mergeCell ref="B21:I21"/>
    <mergeCell ref="B22:I22"/>
    <mergeCell ref="B23:I23"/>
    <mergeCell ref="B24:I24"/>
    <mergeCell ref="B25:I25"/>
    <mergeCell ref="B26:I26"/>
    <mergeCell ref="B27:I27"/>
    <mergeCell ref="B28:I28"/>
    <mergeCell ref="B29:I29"/>
    <mergeCell ref="B30:I30"/>
    <mergeCell ref="B31:I31"/>
    <mergeCell ref="B32:I32"/>
    <mergeCell ref="B33:I33"/>
    <mergeCell ref="B34:I34"/>
    <mergeCell ref="B35:I35"/>
    <mergeCell ref="B36:I36"/>
    <mergeCell ref="B37:I37"/>
    <mergeCell ref="B38:I38"/>
    <mergeCell ref="B39:I39"/>
    <mergeCell ref="B40:I40"/>
    <mergeCell ref="B41:I41"/>
    <mergeCell ref="B42:I42"/>
    <mergeCell ref="B43:I43"/>
    <mergeCell ref="B44:I44"/>
    <mergeCell ref="B45:I45"/>
    <mergeCell ref="B46:I46"/>
    <mergeCell ref="B47:I47"/>
    <mergeCell ref="B48:I48"/>
    <mergeCell ref="B49:I49"/>
    <mergeCell ref="B50:I50"/>
    <mergeCell ref="B51:I51"/>
    <mergeCell ref="B52:I52"/>
    <mergeCell ref="B53:I53"/>
    <mergeCell ref="B54:I54"/>
    <mergeCell ref="B55:I55"/>
    <mergeCell ref="B56:I56"/>
    <mergeCell ref="B57:I57"/>
    <mergeCell ref="B58:I58"/>
    <mergeCell ref="B59:I59"/>
    <mergeCell ref="B60:I60"/>
    <mergeCell ref="B61:I61"/>
    <mergeCell ref="B62:I62"/>
    <mergeCell ref="B63:I63"/>
    <mergeCell ref="B64:I64"/>
    <mergeCell ref="B65:I65"/>
    <mergeCell ref="B66:I66"/>
    <mergeCell ref="B67:I67"/>
    <mergeCell ref="B68:I68"/>
    <mergeCell ref="B69:I69"/>
    <mergeCell ref="B70:I70"/>
    <mergeCell ref="B71:I71"/>
    <mergeCell ref="B72:I72"/>
    <mergeCell ref="B73:I73"/>
    <mergeCell ref="B74:I74"/>
    <mergeCell ref="B75:I75"/>
    <mergeCell ref="B76:I76"/>
    <mergeCell ref="B77:I77"/>
    <mergeCell ref="B78:I78"/>
    <mergeCell ref="B79:I79"/>
    <mergeCell ref="B80:I80"/>
    <mergeCell ref="B81:I81"/>
    <mergeCell ref="B82:I82"/>
    <mergeCell ref="B83:I83"/>
    <mergeCell ref="B84:I84"/>
    <mergeCell ref="B85:I85"/>
    <mergeCell ref="B86:I86"/>
    <mergeCell ref="B87:I87"/>
    <mergeCell ref="B88:I88"/>
    <mergeCell ref="B89:I89"/>
    <mergeCell ref="B90:I90"/>
    <mergeCell ref="B91:I91"/>
    <mergeCell ref="B92:I92"/>
    <mergeCell ref="B93:I93"/>
    <mergeCell ref="B94:I94"/>
    <mergeCell ref="B95:I95"/>
    <mergeCell ref="B96:I96"/>
    <mergeCell ref="B97:I97"/>
    <mergeCell ref="B98:I98"/>
    <mergeCell ref="B99:I99"/>
    <mergeCell ref="B100:I100"/>
    <mergeCell ref="B101:I101"/>
    <mergeCell ref="B102:I102"/>
    <mergeCell ref="B103:I103"/>
    <mergeCell ref="B104:I104"/>
    <mergeCell ref="B105:I105"/>
    <mergeCell ref="B106:I106"/>
    <mergeCell ref="B107:I107"/>
    <mergeCell ref="B108:I108"/>
    <mergeCell ref="B109:I109"/>
    <mergeCell ref="B110:I110"/>
    <mergeCell ref="B111:I111"/>
    <mergeCell ref="B112:I112"/>
    <mergeCell ref="B113:I113"/>
    <mergeCell ref="B114:I114"/>
    <mergeCell ref="B115:I115"/>
    <mergeCell ref="B116:I116"/>
    <mergeCell ref="B117:I117"/>
    <mergeCell ref="B118:I118"/>
    <mergeCell ref="B119:I119"/>
    <mergeCell ref="B120:I120"/>
    <mergeCell ref="B121:I121"/>
    <mergeCell ref="B122:I122"/>
    <mergeCell ref="B123:I123"/>
    <mergeCell ref="B124:I124"/>
    <mergeCell ref="B125:I125"/>
    <mergeCell ref="B126:I126"/>
    <mergeCell ref="B127:I127"/>
    <mergeCell ref="B128:I128"/>
    <mergeCell ref="B129:I129"/>
    <mergeCell ref="B130:I130"/>
    <mergeCell ref="B131:I131"/>
    <mergeCell ref="B132:I132"/>
    <mergeCell ref="B133:I133"/>
    <mergeCell ref="B134:I134"/>
    <mergeCell ref="B135:I135"/>
    <mergeCell ref="B136:I136"/>
    <mergeCell ref="B137:I137"/>
    <mergeCell ref="B138:I138"/>
    <mergeCell ref="B139:I139"/>
    <mergeCell ref="B140:I140"/>
    <mergeCell ref="B141:I141"/>
    <mergeCell ref="B142:I142"/>
    <mergeCell ref="B143:I143"/>
    <mergeCell ref="B144:I144"/>
    <mergeCell ref="B145:I145"/>
    <mergeCell ref="B146:I146"/>
    <mergeCell ref="B147:I147"/>
    <mergeCell ref="B148:I148"/>
    <mergeCell ref="B149:I149"/>
    <mergeCell ref="B150:I150"/>
    <mergeCell ref="B151:I151"/>
    <mergeCell ref="B152:I152"/>
    <mergeCell ref="B153:I153"/>
    <mergeCell ref="B154:I154"/>
    <mergeCell ref="B155:I155"/>
    <mergeCell ref="B156:I156"/>
    <mergeCell ref="B157:I157"/>
    <mergeCell ref="B158:I158"/>
    <mergeCell ref="B159:I159"/>
    <mergeCell ref="B160:I160"/>
    <mergeCell ref="B161:I161"/>
    <mergeCell ref="B162:I162"/>
    <mergeCell ref="B163:I163"/>
    <mergeCell ref="B164:I164"/>
    <mergeCell ref="B165:I165"/>
    <mergeCell ref="B166:I166"/>
    <mergeCell ref="B167:I167"/>
    <mergeCell ref="B168:I168"/>
    <mergeCell ref="B169:I169"/>
    <mergeCell ref="B170:I170"/>
    <mergeCell ref="B171:I171"/>
    <mergeCell ref="B172:I172"/>
    <mergeCell ref="B173:I173"/>
    <mergeCell ref="B174:I174"/>
    <mergeCell ref="B175:I175"/>
    <mergeCell ref="B176:I176"/>
    <mergeCell ref="B177:I177"/>
    <mergeCell ref="B178:I178"/>
    <mergeCell ref="B179:I179"/>
    <mergeCell ref="B180:I180"/>
    <mergeCell ref="B181:I181"/>
    <mergeCell ref="B182:I182"/>
    <mergeCell ref="B183:I183"/>
    <mergeCell ref="B184:I184"/>
    <mergeCell ref="B185:I185"/>
    <mergeCell ref="B186:I186"/>
    <mergeCell ref="B187:I187"/>
    <mergeCell ref="B188:I188"/>
    <mergeCell ref="B189:I189"/>
    <mergeCell ref="B190:I190"/>
    <mergeCell ref="B191:I191"/>
    <mergeCell ref="B192:I192"/>
    <mergeCell ref="B193:I193"/>
    <mergeCell ref="B194:I194"/>
    <mergeCell ref="B195:I195"/>
    <mergeCell ref="B196:I196"/>
    <mergeCell ref="B197:I197"/>
    <mergeCell ref="B198:I198"/>
    <mergeCell ref="B199:I199"/>
    <mergeCell ref="B200:I200"/>
    <mergeCell ref="B201:I201"/>
    <mergeCell ref="B202:I202"/>
    <mergeCell ref="B203:I203"/>
    <mergeCell ref="B204:I204"/>
    <mergeCell ref="B205:I205"/>
    <mergeCell ref="B206:I206"/>
    <mergeCell ref="B207:I207"/>
    <mergeCell ref="B208:I208"/>
    <mergeCell ref="B209:I209"/>
    <mergeCell ref="B210:I210"/>
    <mergeCell ref="B211:I211"/>
    <mergeCell ref="B212:I212"/>
    <mergeCell ref="B213:I213"/>
    <mergeCell ref="B214:I214"/>
    <mergeCell ref="B215:I215"/>
    <mergeCell ref="B216:I216"/>
    <mergeCell ref="B217:I217"/>
    <mergeCell ref="B218:I218"/>
    <mergeCell ref="B219:I219"/>
    <mergeCell ref="B220:I220"/>
    <mergeCell ref="B221:I221"/>
    <mergeCell ref="B222:I222"/>
    <mergeCell ref="B223:I223"/>
    <mergeCell ref="B224:I224"/>
    <mergeCell ref="B225:I225"/>
    <mergeCell ref="B226:I226"/>
    <mergeCell ref="B227:I227"/>
    <mergeCell ref="B228:I228"/>
    <mergeCell ref="B229:I229"/>
    <mergeCell ref="B230:I230"/>
    <mergeCell ref="B231:I231"/>
    <mergeCell ref="B232:I232"/>
    <mergeCell ref="B233:I233"/>
    <mergeCell ref="B234:I234"/>
    <mergeCell ref="B235:I235"/>
    <mergeCell ref="B236:I236"/>
    <mergeCell ref="B237:I237"/>
    <mergeCell ref="B238:I238"/>
    <mergeCell ref="B239:I239"/>
    <mergeCell ref="B240:I240"/>
    <mergeCell ref="B241:I241"/>
    <mergeCell ref="B242:I242"/>
    <mergeCell ref="B243:I243"/>
    <mergeCell ref="B244:I244"/>
    <mergeCell ref="B245:I245"/>
    <mergeCell ref="B246:I246"/>
    <mergeCell ref="B247:I247"/>
    <mergeCell ref="B248:I248"/>
    <mergeCell ref="B249:I249"/>
    <mergeCell ref="B250:I250"/>
    <mergeCell ref="B251:I251"/>
    <mergeCell ref="B252:I252"/>
    <mergeCell ref="B253:I253"/>
    <mergeCell ref="B254:I254"/>
    <mergeCell ref="B255:I255"/>
    <mergeCell ref="B256:I256"/>
    <mergeCell ref="B257:I257"/>
    <mergeCell ref="B258:I258"/>
    <mergeCell ref="B259:I259"/>
    <mergeCell ref="B260:I260"/>
    <mergeCell ref="B261:I261"/>
    <mergeCell ref="B262:I262"/>
    <mergeCell ref="B263:I263"/>
    <mergeCell ref="B264:I264"/>
    <mergeCell ref="B265:I265"/>
    <mergeCell ref="B266:I266"/>
    <mergeCell ref="B267:I267"/>
    <mergeCell ref="B268:I268"/>
    <mergeCell ref="B269:I269"/>
    <mergeCell ref="B270:I270"/>
    <mergeCell ref="B271:I271"/>
    <mergeCell ref="B272:I272"/>
    <mergeCell ref="B273:I273"/>
    <mergeCell ref="B274:I274"/>
    <mergeCell ref="B275:I275"/>
    <mergeCell ref="B276:I276"/>
    <mergeCell ref="B277:I277"/>
    <mergeCell ref="B278:I278"/>
    <mergeCell ref="B279:I279"/>
    <mergeCell ref="B280:I280"/>
    <mergeCell ref="B281:I281"/>
    <mergeCell ref="B282:I282"/>
    <mergeCell ref="B283:I283"/>
    <mergeCell ref="B284:I284"/>
    <mergeCell ref="B285:I285"/>
    <mergeCell ref="B286:I286"/>
    <mergeCell ref="B287:I287"/>
    <mergeCell ref="B288:I288"/>
    <mergeCell ref="B289:I289"/>
    <mergeCell ref="B290:I290"/>
    <mergeCell ref="B291:I291"/>
    <mergeCell ref="B292:I292"/>
    <mergeCell ref="B293:I293"/>
    <mergeCell ref="B294:I294"/>
    <mergeCell ref="B295:I295"/>
    <mergeCell ref="B296:I296"/>
    <mergeCell ref="B297:I297"/>
    <mergeCell ref="B298:I298"/>
    <mergeCell ref="B299:I299"/>
    <mergeCell ref="B300:I300"/>
    <mergeCell ref="B301:I301"/>
    <mergeCell ref="B302:I302"/>
    <mergeCell ref="B303:I303"/>
    <mergeCell ref="B304:I304"/>
    <mergeCell ref="B305:I305"/>
    <mergeCell ref="B306:I306"/>
    <mergeCell ref="B307:I307"/>
    <mergeCell ref="B308:I308"/>
    <mergeCell ref="B309:I309"/>
    <mergeCell ref="B310:I310"/>
    <mergeCell ref="B311:I311"/>
    <mergeCell ref="B312:I312"/>
    <mergeCell ref="B313:I313"/>
    <mergeCell ref="B314:I314"/>
    <mergeCell ref="B315:I315"/>
    <mergeCell ref="B316:I316"/>
    <mergeCell ref="B317:I317"/>
    <mergeCell ref="B318:I318"/>
    <mergeCell ref="B319:I319"/>
    <mergeCell ref="B320:I320"/>
    <mergeCell ref="B321:I321"/>
    <mergeCell ref="B322:I322"/>
    <mergeCell ref="B323:I323"/>
    <mergeCell ref="B324:I324"/>
    <mergeCell ref="B325:I325"/>
    <mergeCell ref="B326:I326"/>
    <mergeCell ref="B327:I327"/>
    <mergeCell ref="B328:I328"/>
    <mergeCell ref="B329:I329"/>
    <mergeCell ref="B330:I330"/>
    <mergeCell ref="B331:I331"/>
    <mergeCell ref="B332:I332"/>
    <mergeCell ref="B333:I333"/>
    <mergeCell ref="B334:I334"/>
    <mergeCell ref="B335:I335"/>
    <mergeCell ref="B336:I336"/>
    <mergeCell ref="B337:I337"/>
    <mergeCell ref="B338:I338"/>
    <mergeCell ref="B339:I339"/>
    <mergeCell ref="B340:I340"/>
    <mergeCell ref="B341:I341"/>
    <mergeCell ref="B342:I342"/>
    <mergeCell ref="B343:I343"/>
    <mergeCell ref="B344:I344"/>
    <mergeCell ref="B345:I345"/>
    <mergeCell ref="B346:I346"/>
    <mergeCell ref="B347:I347"/>
    <mergeCell ref="B348:I348"/>
    <mergeCell ref="B349:I349"/>
    <mergeCell ref="B350:I350"/>
    <mergeCell ref="B351:I351"/>
    <mergeCell ref="B352:I352"/>
    <mergeCell ref="B353:I353"/>
    <mergeCell ref="B354:I354"/>
    <mergeCell ref="B355:I355"/>
    <mergeCell ref="B356:I356"/>
    <mergeCell ref="B357:I357"/>
    <mergeCell ref="B358:I358"/>
    <mergeCell ref="B359:I359"/>
    <mergeCell ref="B360:I360"/>
    <mergeCell ref="B361:I361"/>
    <mergeCell ref="B362:I362"/>
    <mergeCell ref="B363:I363"/>
    <mergeCell ref="B364:I364"/>
    <mergeCell ref="B365:I365"/>
    <mergeCell ref="B366:I366"/>
    <mergeCell ref="B367:I367"/>
    <mergeCell ref="B368:I368"/>
    <mergeCell ref="B369:I369"/>
    <mergeCell ref="B370:I370"/>
    <mergeCell ref="B371:I371"/>
    <mergeCell ref="B372:I372"/>
    <mergeCell ref="B373:I373"/>
    <mergeCell ref="B374:I374"/>
    <mergeCell ref="B375:I375"/>
    <mergeCell ref="B376:I376"/>
    <mergeCell ref="B377:I377"/>
    <mergeCell ref="B378:I378"/>
    <mergeCell ref="B379:I379"/>
    <mergeCell ref="B380:I380"/>
    <mergeCell ref="B381:I381"/>
    <mergeCell ref="B382:I382"/>
    <mergeCell ref="B383:I383"/>
    <mergeCell ref="B384:I384"/>
    <mergeCell ref="B385:I385"/>
    <mergeCell ref="B386:I386"/>
    <mergeCell ref="B387:I387"/>
    <mergeCell ref="B388:I388"/>
    <mergeCell ref="B389:I389"/>
    <mergeCell ref="B390:I390"/>
    <mergeCell ref="B391:I391"/>
    <mergeCell ref="B392:I392"/>
    <mergeCell ref="B393:I393"/>
    <mergeCell ref="B394:I394"/>
    <mergeCell ref="B395:I395"/>
    <mergeCell ref="B396:I396"/>
    <mergeCell ref="B397:I397"/>
    <mergeCell ref="B398:I398"/>
    <mergeCell ref="B399:I399"/>
    <mergeCell ref="B400:I400"/>
    <mergeCell ref="B401:I401"/>
    <mergeCell ref="B402:I402"/>
    <mergeCell ref="B403:I403"/>
    <mergeCell ref="B404:I404"/>
    <mergeCell ref="B405:I405"/>
    <mergeCell ref="B406:I406"/>
    <mergeCell ref="B407:I407"/>
    <mergeCell ref="B408:I408"/>
    <mergeCell ref="B409:I409"/>
    <mergeCell ref="B410:I410"/>
    <mergeCell ref="B411:I411"/>
    <mergeCell ref="B412:I412"/>
    <mergeCell ref="B413:I413"/>
    <mergeCell ref="B414:I414"/>
    <mergeCell ref="B415:I415"/>
    <mergeCell ref="B416:I416"/>
    <mergeCell ref="B417:I417"/>
    <mergeCell ref="B418:I418"/>
    <mergeCell ref="B419:I419"/>
    <mergeCell ref="B420:I420"/>
    <mergeCell ref="B421:I421"/>
    <mergeCell ref="B422:I422"/>
    <mergeCell ref="B423:I423"/>
    <mergeCell ref="B424:I424"/>
    <mergeCell ref="B425:I425"/>
    <mergeCell ref="B426:I426"/>
    <mergeCell ref="B427:I427"/>
    <mergeCell ref="B428:I428"/>
    <mergeCell ref="B429:I429"/>
    <mergeCell ref="B430:I430"/>
    <mergeCell ref="B431:I431"/>
    <mergeCell ref="B432:I432"/>
    <mergeCell ref="B433:I433"/>
    <mergeCell ref="B434:I434"/>
    <mergeCell ref="B435:I435"/>
    <mergeCell ref="B436:I436"/>
    <mergeCell ref="B437:I437"/>
    <mergeCell ref="B438:I438"/>
    <mergeCell ref="B439:I439"/>
    <mergeCell ref="B440:I440"/>
    <mergeCell ref="B441:I441"/>
    <mergeCell ref="B442:I442"/>
    <mergeCell ref="B443:I443"/>
    <mergeCell ref="B444:I444"/>
    <mergeCell ref="B445:I445"/>
    <mergeCell ref="B446:I446"/>
    <mergeCell ref="B447:I447"/>
    <mergeCell ref="B448:I448"/>
    <mergeCell ref="B449:I449"/>
    <mergeCell ref="B450:I450"/>
    <mergeCell ref="B451:I451"/>
    <mergeCell ref="B452:I452"/>
    <mergeCell ref="B453:I453"/>
    <mergeCell ref="B454:I454"/>
    <mergeCell ref="B455:I455"/>
    <mergeCell ref="B456:I456"/>
    <mergeCell ref="B457:I457"/>
    <mergeCell ref="B458:I458"/>
    <mergeCell ref="B459:I459"/>
    <mergeCell ref="B460:I460"/>
    <mergeCell ref="B461:I461"/>
    <mergeCell ref="B462:I462"/>
    <mergeCell ref="B463:I463"/>
    <mergeCell ref="B464:I464"/>
    <mergeCell ref="B465:I465"/>
    <mergeCell ref="B466:I466"/>
    <mergeCell ref="B467:I467"/>
    <mergeCell ref="B468:I468"/>
    <mergeCell ref="B469:I469"/>
    <mergeCell ref="B470:I470"/>
    <mergeCell ref="B471:I471"/>
    <mergeCell ref="B472:I472"/>
    <mergeCell ref="B473:I473"/>
    <mergeCell ref="B474:I474"/>
    <mergeCell ref="B475:I475"/>
    <mergeCell ref="B476:I476"/>
    <mergeCell ref="B477:I477"/>
    <mergeCell ref="B478:I478"/>
    <mergeCell ref="B479:I479"/>
    <mergeCell ref="B480:I480"/>
    <mergeCell ref="B481:I481"/>
    <mergeCell ref="B482:I482"/>
    <mergeCell ref="B483:I483"/>
    <mergeCell ref="B484:I484"/>
    <mergeCell ref="B485:I485"/>
    <mergeCell ref="B486:I486"/>
    <mergeCell ref="B487:I487"/>
    <mergeCell ref="B488:I488"/>
    <mergeCell ref="B489:I489"/>
    <mergeCell ref="B490:I490"/>
    <mergeCell ref="B491:I491"/>
    <mergeCell ref="B492:I492"/>
    <mergeCell ref="B493:I493"/>
    <mergeCell ref="B494:I494"/>
    <mergeCell ref="B495:I495"/>
    <mergeCell ref="B496:I496"/>
    <mergeCell ref="B497:I497"/>
    <mergeCell ref="B498:I498"/>
    <mergeCell ref="B499:I499"/>
    <mergeCell ref="B500:I500"/>
    <mergeCell ref="B501:I501"/>
    <mergeCell ref="B502:I502"/>
    <mergeCell ref="B503:I503"/>
    <mergeCell ref="B504:I504"/>
    <mergeCell ref="B505:I505"/>
    <mergeCell ref="B506:I506"/>
    <mergeCell ref="B507:I507"/>
    <mergeCell ref="B508:I508"/>
    <mergeCell ref="B509:I509"/>
    <mergeCell ref="B510:I510"/>
    <mergeCell ref="B511:I511"/>
    <mergeCell ref="B512:I512"/>
    <mergeCell ref="B513:I513"/>
    <mergeCell ref="B514:I514"/>
    <mergeCell ref="B515:I515"/>
    <mergeCell ref="B516:I516"/>
    <mergeCell ref="B517:I517"/>
    <mergeCell ref="B518:I518"/>
    <mergeCell ref="B519:I519"/>
    <mergeCell ref="B520:I520"/>
    <mergeCell ref="B521:I521"/>
    <mergeCell ref="B522:I522"/>
    <mergeCell ref="B523:I523"/>
    <mergeCell ref="B524:I524"/>
    <mergeCell ref="B525:I525"/>
    <mergeCell ref="B526:I526"/>
    <mergeCell ref="B527:I527"/>
    <mergeCell ref="B528:I528"/>
    <mergeCell ref="B529:I529"/>
    <mergeCell ref="B530:I530"/>
    <mergeCell ref="B531:I531"/>
    <mergeCell ref="B532:I532"/>
    <mergeCell ref="B533:I533"/>
    <mergeCell ref="B534:I534"/>
    <mergeCell ref="B535:I535"/>
    <mergeCell ref="B536:I536"/>
    <mergeCell ref="B537:I537"/>
    <mergeCell ref="B538:I538"/>
    <mergeCell ref="B539:I539"/>
    <mergeCell ref="B540:I540"/>
    <mergeCell ref="B541:I541"/>
    <mergeCell ref="B542:I542"/>
    <mergeCell ref="B543:I543"/>
    <mergeCell ref="B544:I544"/>
    <mergeCell ref="B545:I545"/>
    <mergeCell ref="B546:I546"/>
    <mergeCell ref="B547:I547"/>
    <mergeCell ref="B548:I548"/>
    <mergeCell ref="B549:I549"/>
    <mergeCell ref="B550:I550"/>
    <mergeCell ref="B551:I551"/>
    <mergeCell ref="B552:I552"/>
    <mergeCell ref="B553:I553"/>
    <mergeCell ref="B554:I554"/>
    <mergeCell ref="B555:I555"/>
    <mergeCell ref="B556:I556"/>
    <mergeCell ref="B557:I557"/>
    <mergeCell ref="B558:I558"/>
    <mergeCell ref="B559:I559"/>
    <mergeCell ref="B560:I560"/>
    <mergeCell ref="B561:I561"/>
    <mergeCell ref="B562:I562"/>
    <mergeCell ref="B563:I563"/>
    <mergeCell ref="B564:I564"/>
    <mergeCell ref="B565:I565"/>
    <mergeCell ref="B566:I566"/>
    <mergeCell ref="B567:I567"/>
    <mergeCell ref="B568:I568"/>
    <mergeCell ref="B569:I569"/>
    <mergeCell ref="B570:I570"/>
    <mergeCell ref="B571:I571"/>
    <mergeCell ref="B572:I572"/>
    <mergeCell ref="B573:I573"/>
    <mergeCell ref="B574:I574"/>
    <mergeCell ref="B575:I575"/>
    <mergeCell ref="B576:I576"/>
    <mergeCell ref="B577:I577"/>
    <mergeCell ref="B578:I578"/>
    <mergeCell ref="B579:I579"/>
    <mergeCell ref="B580:I580"/>
    <mergeCell ref="B581:I581"/>
    <mergeCell ref="B582:I582"/>
    <mergeCell ref="B583:I583"/>
    <mergeCell ref="B584:I584"/>
    <mergeCell ref="B585:I585"/>
    <mergeCell ref="B586:I586"/>
    <mergeCell ref="B587:I587"/>
    <mergeCell ref="B588:I588"/>
    <mergeCell ref="B589:I589"/>
    <mergeCell ref="B590:I590"/>
    <mergeCell ref="B591:I591"/>
    <mergeCell ref="B592:I592"/>
    <mergeCell ref="B593:I593"/>
    <mergeCell ref="B594:I594"/>
    <mergeCell ref="B595:I595"/>
    <mergeCell ref="B596:I596"/>
    <mergeCell ref="B597:I597"/>
    <mergeCell ref="B598:I598"/>
    <mergeCell ref="B599:I599"/>
    <mergeCell ref="B600:I600"/>
    <mergeCell ref="B601:I601"/>
    <mergeCell ref="B602:I602"/>
    <mergeCell ref="B603:I603"/>
    <mergeCell ref="B604:I604"/>
    <mergeCell ref="B605:I605"/>
    <mergeCell ref="B606:I606"/>
    <mergeCell ref="B607:I607"/>
    <mergeCell ref="B608:I608"/>
    <mergeCell ref="B609:I609"/>
    <mergeCell ref="B610:I610"/>
    <mergeCell ref="B611:I611"/>
    <mergeCell ref="B612:I612"/>
    <mergeCell ref="B613:I613"/>
    <mergeCell ref="B614:I614"/>
    <mergeCell ref="B615:I615"/>
    <mergeCell ref="B616:I616"/>
    <mergeCell ref="B617:I617"/>
    <mergeCell ref="B618:I618"/>
    <mergeCell ref="B619:I619"/>
    <mergeCell ref="B620:I620"/>
    <mergeCell ref="B621:I621"/>
    <mergeCell ref="B622:I622"/>
    <mergeCell ref="B623:I623"/>
    <mergeCell ref="B624:I624"/>
    <mergeCell ref="B625:I625"/>
    <mergeCell ref="B626:I626"/>
    <mergeCell ref="B627:I627"/>
    <mergeCell ref="B628:I628"/>
    <mergeCell ref="B629:I629"/>
    <mergeCell ref="B630:I630"/>
    <mergeCell ref="B631:I631"/>
    <mergeCell ref="B632:I632"/>
    <mergeCell ref="B633:I633"/>
    <mergeCell ref="B634:I634"/>
    <mergeCell ref="B635:I635"/>
    <mergeCell ref="B636:I636"/>
    <mergeCell ref="B637:I637"/>
    <mergeCell ref="B638:I638"/>
    <mergeCell ref="B639:I639"/>
    <mergeCell ref="B640:I640"/>
    <mergeCell ref="B641:I641"/>
    <mergeCell ref="B642:I642"/>
    <mergeCell ref="B643:I643"/>
    <mergeCell ref="B644:I644"/>
    <mergeCell ref="B645:I645"/>
    <mergeCell ref="B646:I646"/>
    <mergeCell ref="B647:I647"/>
    <mergeCell ref="B648:I648"/>
    <mergeCell ref="B649:I649"/>
    <mergeCell ref="B650:I650"/>
    <mergeCell ref="B651:I651"/>
    <mergeCell ref="B652:I652"/>
    <mergeCell ref="B653:I653"/>
    <mergeCell ref="B654:I654"/>
    <mergeCell ref="B655:I655"/>
    <mergeCell ref="B656:I656"/>
    <mergeCell ref="B657:I657"/>
    <mergeCell ref="B658:I658"/>
    <mergeCell ref="B659:I659"/>
    <mergeCell ref="B660:I660"/>
    <mergeCell ref="B661:I661"/>
    <mergeCell ref="B662:I662"/>
    <mergeCell ref="B663:I663"/>
    <mergeCell ref="B664:I664"/>
    <mergeCell ref="B665:I665"/>
    <mergeCell ref="B666:I666"/>
    <mergeCell ref="B667:I667"/>
    <mergeCell ref="B668:I668"/>
    <mergeCell ref="B669:I669"/>
    <mergeCell ref="B670:I670"/>
    <mergeCell ref="B671:I671"/>
    <mergeCell ref="B672:I672"/>
    <mergeCell ref="B673:I673"/>
    <mergeCell ref="B674:I674"/>
    <mergeCell ref="B675:I675"/>
    <mergeCell ref="B676:I676"/>
    <mergeCell ref="B677:I677"/>
    <mergeCell ref="B678:I678"/>
    <mergeCell ref="B679:I679"/>
    <mergeCell ref="B680:I680"/>
    <mergeCell ref="B681:I681"/>
    <mergeCell ref="B682:I682"/>
    <mergeCell ref="B683:I683"/>
    <mergeCell ref="B684:I684"/>
    <mergeCell ref="B685:I685"/>
    <mergeCell ref="B686:I686"/>
    <mergeCell ref="B687:I687"/>
    <mergeCell ref="B688:I688"/>
    <mergeCell ref="B689:I689"/>
    <mergeCell ref="B690:I690"/>
    <mergeCell ref="B691:I691"/>
    <mergeCell ref="B692:I692"/>
    <mergeCell ref="B693:I693"/>
    <mergeCell ref="B694:I694"/>
    <mergeCell ref="B695:I695"/>
    <mergeCell ref="B696:I696"/>
    <mergeCell ref="B697:I697"/>
    <mergeCell ref="B698:I698"/>
    <mergeCell ref="B699:I699"/>
    <mergeCell ref="B700:I700"/>
    <mergeCell ref="B701:I701"/>
    <mergeCell ref="B702:I702"/>
    <mergeCell ref="B703:I703"/>
    <mergeCell ref="B1047:I1047"/>
    <mergeCell ref="B1048:I1048"/>
    <mergeCell ref="B1049:I1049"/>
    <mergeCell ref="B1050:I1050"/>
    <mergeCell ref="B1051:I1051"/>
    <mergeCell ref="B1052:I1052"/>
    <mergeCell ref="B1053:I1053"/>
    <mergeCell ref="B1054:I1054"/>
    <mergeCell ref="B1055:I1055"/>
    <mergeCell ref="B1056:I1056"/>
    <mergeCell ref="B1057:I1057"/>
    <mergeCell ref="B1058:I1058"/>
    <mergeCell ref="B1059:I1059"/>
    <mergeCell ref="B1060:I1060"/>
    <mergeCell ref="B1061:I1061"/>
    <mergeCell ref="B1062:I1062"/>
    <mergeCell ref="B1063:I1063"/>
    <mergeCell ref="B1064:I1064"/>
    <mergeCell ref="B1065:I1065"/>
    <mergeCell ref="B1066:I1066"/>
    <mergeCell ref="B1067:I1067"/>
    <mergeCell ref="B1068:I1068"/>
    <mergeCell ref="B1069:I1069"/>
    <mergeCell ref="B1070:I1070"/>
    <mergeCell ref="B1071:I1071"/>
    <mergeCell ref="B1072:I1072"/>
    <mergeCell ref="B1073:I1073"/>
    <mergeCell ref="B1074:I1074"/>
    <mergeCell ref="B1075:I1075"/>
    <mergeCell ref="B1076:I1076"/>
    <mergeCell ref="B1077:I1077"/>
    <mergeCell ref="B1078:I1078"/>
    <mergeCell ref="B1079:I1079"/>
    <mergeCell ref="B1080:I1080"/>
    <mergeCell ref="B1081:I1081"/>
    <mergeCell ref="B1082:I1082"/>
    <mergeCell ref="B1083:I1083"/>
    <mergeCell ref="B1084:I1084"/>
    <mergeCell ref="B1085:I1085"/>
    <mergeCell ref="B1086:I1086"/>
    <mergeCell ref="B1087:I1087"/>
    <mergeCell ref="B1088:I1088"/>
    <mergeCell ref="B1089:I1089"/>
    <mergeCell ref="B1090:I1090"/>
    <mergeCell ref="B1091:I1091"/>
    <mergeCell ref="B1092:I1092"/>
    <mergeCell ref="B1093:I1093"/>
    <mergeCell ref="B1094:I1094"/>
    <mergeCell ref="B1095:I1095"/>
    <mergeCell ref="B1096:I1096"/>
    <mergeCell ref="B1097:I1097"/>
    <mergeCell ref="B1098:I1098"/>
    <mergeCell ref="B1099:I1099"/>
    <mergeCell ref="B1100:I1100"/>
    <mergeCell ref="B1101:I1101"/>
    <mergeCell ref="B1102:I1102"/>
    <mergeCell ref="B1103:I1103"/>
    <mergeCell ref="B1104:I1104"/>
    <mergeCell ref="B1105:I1105"/>
    <mergeCell ref="B1106:I1106"/>
    <mergeCell ref="B1107:I1107"/>
    <mergeCell ref="B1108:I1108"/>
    <mergeCell ref="B1109:I1109"/>
    <mergeCell ref="B1110:I1110"/>
    <mergeCell ref="B1111:I1111"/>
    <mergeCell ref="B1112:I1112"/>
    <mergeCell ref="B1113:I1113"/>
    <mergeCell ref="B1114:I1114"/>
    <mergeCell ref="B1115:I1115"/>
    <mergeCell ref="B1116:I1116"/>
    <mergeCell ref="B1117:I1117"/>
    <mergeCell ref="B1118:I1118"/>
    <mergeCell ref="B1119:I1119"/>
    <mergeCell ref="B1120:I1120"/>
    <mergeCell ref="B1121:I1121"/>
    <mergeCell ref="B1122:I1122"/>
    <mergeCell ref="B1123:I1123"/>
    <mergeCell ref="B1124:I1124"/>
    <mergeCell ref="B1125:I1125"/>
    <mergeCell ref="B1126:I1126"/>
    <mergeCell ref="B1127:I1127"/>
    <mergeCell ref="B1128:I1128"/>
    <mergeCell ref="B1129:I1129"/>
    <mergeCell ref="B1130:I1130"/>
    <mergeCell ref="B1131:I1131"/>
    <mergeCell ref="B1132:I1132"/>
    <mergeCell ref="B1133:I1133"/>
    <mergeCell ref="B1134:I1134"/>
    <mergeCell ref="B1135:I1135"/>
    <mergeCell ref="B1136:I1136"/>
    <mergeCell ref="B1137:I1137"/>
    <mergeCell ref="B1138:I1138"/>
    <mergeCell ref="B1139:I1139"/>
    <mergeCell ref="B1140:I1140"/>
    <mergeCell ref="B1141:I1141"/>
    <mergeCell ref="B1142:I1142"/>
    <mergeCell ref="B1143:I1143"/>
    <mergeCell ref="B1144:I1144"/>
    <mergeCell ref="B1145:I1145"/>
    <mergeCell ref="B1146:I1146"/>
    <mergeCell ref="B1147:I1147"/>
    <mergeCell ref="B1148:I1148"/>
    <mergeCell ref="B1149:I1149"/>
    <mergeCell ref="B1150:I1150"/>
    <mergeCell ref="B1151:I1151"/>
    <mergeCell ref="B1152:I1152"/>
    <mergeCell ref="B1153:I1153"/>
    <mergeCell ref="B1154:I1154"/>
    <mergeCell ref="B1155:I1155"/>
    <mergeCell ref="B1156:I1156"/>
    <mergeCell ref="B1157:I1157"/>
    <mergeCell ref="B1158:I1158"/>
    <mergeCell ref="B1159:I1159"/>
    <mergeCell ref="B1160:I1160"/>
    <mergeCell ref="B1161:I1161"/>
    <mergeCell ref="B1162:I1162"/>
    <mergeCell ref="B1163:I1163"/>
    <mergeCell ref="B1164:I1164"/>
    <mergeCell ref="B1165:I1165"/>
    <mergeCell ref="B1166:I1166"/>
    <mergeCell ref="B1167:I1167"/>
    <mergeCell ref="B1168:I1168"/>
    <mergeCell ref="B1169:I1169"/>
    <mergeCell ref="B1170:I1170"/>
    <mergeCell ref="B1171:I1171"/>
    <mergeCell ref="B1172:I1172"/>
    <mergeCell ref="B1173:I1173"/>
    <mergeCell ref="B1174:I1174"/>
    <mergeCell ref="B1175:I1175"/>
    <mergeCell ref="B1176:I1176"/>
    <mergeCell ref="B1177:I1177"/>
    <mergeCell ref="B1178:I1178"/>
    <mergeCell ref="B1179:I1179"/>
    <mergeCell ref="B1180:I1180"/>
    <mergeCell ref="B1181:I1181"/>
    <mergeCell ref="B1182:I1182"/>
    <mergeCell ref="B1183:I1183"/>
    <mergeCell ref="B1184:I1184"/>
    <mergeCell ref="B1185:I1185"/>
    <mergeCell ref="B1186:I1186"/>
    <mergeCell ref="B1187:I1187"/>
    <mergeCell ref="B1188:I1188"/>
    <mergeCell ref="B1189:I1189"/>
    <mergeCell ref="B1190:I1190"/>
    <mergeCell ref="B1191:I1191"/>
    <mergeCell ref="B1192:I1192"/>
    <mergeCell ref="B1193:I1193"/>
    <mergeCell ref="B1194:I1194"/>
    <mergeCell ref="B1195:I1195"/>
    <mergeCell ref="B1196:I1196"/>
    <mergeCell ref="B1197:I1197"/>
    <mergeCell ref="B1198:I1198"/>
    <mergeCell ref="B1199:I1199"/>
    <mergeCell ref="B1200:I1200"/>
    <mergeCell ref="B1201:I1201"/>
    <mergeCell ref="B1202:I1202"/>
    <mergeCell ref="B1203:I1203"/>
    <mergeCell ref="B1204:I1204"/>
    <mergeCell ref="B1205:I1205"/>
    <mergeCell ref="B1206:I1206"/>
    <mergeCell ref="B1207:I1207"/>
    <mergeCell ref="B1208:I1208"/>
    <mergeCell ref="B1209:I1209"/>
    <mergeCell ref="B1210:I1210"/>
    <mergeCell ref="B1211:I1211"/>
    <mergeCell ref="B1212:I1212"/>
    <mergeCell ref="B1213:I1213"/>
    <mergeCell ref="B1214:I1214"/>
    <mergeCell ref="B1215:I1215"/>
    <mergeCell ref="B1216:I1216"/>
    <mergeCell ref="B1217:I1217"/>
    <mergeCell ref="B1218:I1218"/>
    <mergeCell ref="B1219:I1219"/>
    <mergeCell ref="B1220:I1220"/>
    <mergeCell ref="B1221:I1221"/>
    <mergeCell ref="B1222:I1222"/>
    <mergeCell ref="B1223:I1223"/>
    <mergeCell ref="B1224:I1224"/>
    <mergeCell ref="B1225:I1225"/>
    <mergeCell ref="B1226:I1226"/>
    <mergeCell ref="B1227:I1227"/>
    <mergeCell ref="B1228:I1228"/>
    <mergeCell ref="B1229:I1229"/>
    <mergeCell ref="B1230:I1230"/>
    <mergeCell ref="B1231:I1231"/>
    <mergeCell ref="B1232:I1232"/>
    <mergeCell ref="B1233:I1233"/>
    <mergeCell ref="B1234:I1234"/>
    <mergeCell ref="B1235:I1235"/>
    <mergeCell ref="B1236:I1236"/>
    <mergeCell ref="B1237:I1237"/>
    <mergeCell ref="B1238:I1238"/>
    <mergeCell ref="B1239:I1239"/>
    <mergeCell ref="B1240:I1240"/>
    <mergeCell ref="B1241:I1241"/>
    <mergeCell ref="B1242:I1242"/>
    <mergeCell ref="B1292:I1292"/>
    <mergeCell ref="B1293:I1293"/>
    <mergeCell ref="B1294:I1294"/>
    <mergeCell ref="B1295:I1295"/>
    <mergeCell ref="B1296:I1296"/>
    <mergeCell ref="B1297:I1297"/>
    <mergeCell ref="B1298:I1298"/>
    <mergeCell ref="B1299:I1299"/>
    <mergeCell ref="B1300:I1300"/>
    <mergeCell ref="B1301:I1301"/>
    <mergeCell ref="B1302:I1302"/>
    <mergeCell ref="B1303:I1303"/>
    <mergeCell ref="B1304:I1304"/>
    <mergeCell ref="B1305:I1305"/>
    <mergeCell ref="B1306:I1306"/>
    <mergeCell ref="B1307:I1307"/>
    <mergeCell ref="B1308:I1308"/>
    <mergeCell ref="B1309:I1309"/>
    <mergeCell ref="B1310:I1310"/>
    <mergeCell ref="B1311:I1311"/>
    <mergeCell ref="B1312:I1312"/>
    <mergeCell ref="B1320:I1320"/>
    <mergeCell ref="B1321:I1321"/>
    <mergeCell ref="B1313:I1313"/>
    <mergeCell ref="B1314:I1314"/>
    <mergeCell ref="B1315:I1315"/>
    <mergeCell ref="B1316:I1316"/>
    <mergeCell ref="B1317:I1317"/>
    <mergeCell ref="B1318:I1318"/>
    <mergeCell ref="B1319:I1319"/>
    <mergeCell ref="B1243:I1243"/>
    <mergeCell ref="B1244:I1244"/>
    <mergeCell ref="B1245:I1245"/>
    <mergeCell ref="B1246:I1246"/>
    <mergeCell ref="B1247:I1247"/>
    <mergeCell ref="B1248:I1248"/>
    <mergeCell ref="B1249:I1249"/>
    <mergeCell ref="B1250:I1250"/>
    <mergeCell ref="B1251:I1251"/>
    <mergeCell ref="B1252:I1252"/>
    <mergeCell ref="B1253:I1253"/>
    <mergeCell ref="B1254:I1254"/>
    <mergeCell ref="B1255:I1255"/>
    <mergeCell ref="B1256:I1256"/>
    <mergeCell ref="B1257:I1257"/>
    <mergeCell ref="B1258:I1258"/>
    <mergeCell ref="B1259:I1259"/>
    <mergeCell ref="B1260:I1260"/>
    <mergeCell ref="B1261:I1261"/>
    <mergeCell ref="B1262:I1262"/>
    <mergeCell ref="B1263:I1263"/>
    <mergeCell ref="B1264:I1264"/>
    <mergeCell ref="B1265:I1265"/>
    <mergeCell ref="B1266:I1266"/>
    <mergeCell ref="B1267:I1267"/>
    <mergeCell ref="B1268:I1268"/>
    <mergeCell ref="B1269:I1269"/>
    <mergeCell ref="B1270:I1270"/>
    <mergeCell ref="B1271:I1271"/>
    <mergeCell ref="B1272:I1272"/>
    <mergeCell ref="B1273:I1273"/>
    <mergeCell ref="B1274:I1274"/>
    <mergeCell ref="B1275:I1275"/>
    <mergeCell ref="B1276:I1276"/>
    <mergeCell ref="B1277:I1277"/>
    <mergeCell ref="B1278:I1278"/>
    <mergeCell ref="B1279:I1279"/>
    <mergeCell ref="B1280:I1280"/>
    <mergeCell ref="B1281:I1281"/>
    <mergeCell ref="B1282:I1282"/>
    <mergeCell ref="B1283:I1283"/>
    <mergeCell ref="B1284:I1284"/>
    <mergeCell ref="B1285:I1285"/>
    <mergeCell ref="B1286:I1286"/>
    <mergeCell ref="B1287:I1287"/>
    <mergeCell ref="B1288:I1288"/>
    <mergeCell ref="B1289:I1289"/>
    <mergeCell ref="B1290:I1290"/>
    <mergeCell ref="B1291:I1291"/>
    <mergeCell ref="B704:I704"/>
    <mergeCell ref="B705:I705"/>
    <mergeCell ref="B706:I706"/>
    <mergeCell ref="B707:I707"/>
    <mergeCell ref="B708:I708"/>
    <mergeCell ref="B709:I709"/>
    <mergeCell ref="B710:I710"/>
    <mergeCell ref="B711:I711"/>
    <mergeCell ref="B712:I712"/>
    <mergeCell ref="B713:I713"/>
    <mergeCell ref="B714:I714"/>
    <mergeCell ref="B715:I715"/>
    <mergeCell ref="B716:I716"/>
    <mergeCell ref="B717:I717"/>
    <mergeCell ref="B718:I718"/>
    <mergeCell ref="B719:I719"/>
    <mergeCell ref="B720:I720"/>
    <mergeCell ref="B721:I721"/>
    <mergeCell ref="B722:I722"/>
    <mergeCell ref="B723:I723"/>
    <mergeCell ref="B724:I724"/>
    <mergeCell ref="B725:I725"/>
    <mergeCell ref="B726:I726"/>
    <mergeCell ref="B727:I727"/>
    <mergeCell ref="B728:I728"/>
    <mergeCell ref="B729:I729"/>
    <mergeCell ref="B730:I730"/>
    <mergeCell ref="B731:I731"/>
    <mergeCell ref="B732:I732"/>
    <mergeCell ref="B733:I733"/>
    <mergeCell ref="B734:I734"/>
    <mergeCell ref="B735:I735"/>
    <mergeCell ref="B736:I736"/>
    <mergeCell ref="B737:I737"/>
    <mergeCell ref="B738:I738"/>
    <mergeCell ref="B739:I739"/>
    <mergeCell ref="B740:I740"/>
    <mergeCell ref="B741:I741"/>
    <mergeCell ref="B742:I742"/>
    <mergeCell ref="B743:I743"/>
    <mergeCell ref="B744:I744"/>
    <mergeCell ref="B745:I745"/>
    <mergeCell ref="B746:I746"/>
    <mergeCell ref="B747:I747"/>
    <mergeCell ref="B748:I748"/>
    <mergeCell ref="B749:I749"/>
    <mergeCell ref="B750:I750"/>
    <mergeCell ref="B751:I751"/>
    <mergeCell ref="B752:I752"/>
    <mergeCell ref="B753:I753"/>
    <mergeCell ref="B754:I754"/>
    <mergeCell ref="B755:I755"/>
    <mergeCell ref="B756:I756"/>
    <mergeCell ref="B757:I757"/>
    <mergeCell ref="B758:I758"/>
    <mergeCell ref="B759:I759"/>
    <mergeCell ref="B760:I760"/>
    <mergeCell ref="B761:I761"/>
    <mergeCell ref="B762:I762"/>
    <mergeCell ref="B763:I763"/>
    <mergeCell ref="B764:I764"/>
    <mergeCell ref="B765:I765"/>
    <mergeCell ref="B766:I766"/>
    <mergeCell ref="B767:I767"/>
    <mergeCell ref="B768:I768"/>
    <mergeCell ref="B769:I769"/>
    <mergeCell ref="B770:I770"/>
    <mergeCell ref="B771:I771"/>
    <mergeCell ref="B772:I772"/>
    <mergeCell ref="B773:I773"/>
    <mergeCell ref="B774:I774"/>
    <mergeCell ref="B775:I775"/>
    <mergeCell ref="B776:I776"/>
    <mergeCell ref="B777:I777"/>
    <mergeCell ref="B778:I778"/>
    <mergeCell ref="B779:I779"/>
    <mergeCell ref="B780:I780"/>
    <mergeCell ref="B781:I781"/>
    <mergeCell ref="B782:I782"/>
    <mergeCell ref="B783:I783"/>
    <mergeCell ref="B784:I784"/>
    <mergeCell ref="B785:I785"/>
    <mergeCell ref="B786:I786"/>
    <mergeCell ref="B787:I787"/>
    <mergeCell ref="B788:I788"/>
    <mergeCell ref="B789:I789"/>
    <mergeCell ref="B790:I790"/>
    <mergeCell ref="B791:I791"/>
    <mergeCell ref="B792:I792"/>
    <mergeCell ref="B793:I793"/>
    <mergeCell ref="B794:I794"/>
    <mergeCell ref="B795:I795"/>
    <mergeCell ref="B796:I796"/>
    <mergeCell ref="B797:I797"/>
    <mergeCell ref="B798:I798"/>
    <mergeCell ref="B799:I799"/>
    <mergeCell ref="B800:I800"/>
    <mergeCell ref="B801:I801"/>
    <mergeCell ref="B802:I802"/>
    <mergeCell ref="B803:I803"/>
    <mergeCell ref="B804:I804"/>
    <mergeCell ref="B805:I805"/>
    <mergeCell ref="B806:I806"/>
    <mergeCell ref="B807:I807"/>
    <mergeCell ref="B808:I808"/>
    <mergeCell ref="B809:I809"/>
    <mergeCell ref="B810:I810"/>
    <mergeCell ref="B811:I811"/>
    <mergeCell ref="B812:I812"/>
    <mergeCell ref="B813:I813"/>
    <mergeCell ref="B814:I814"/>
    <mergeCell ref="B815:I815"/>
    <mergeCell ref="B816:I816"/>
    <mergeCell ref="B817:I817"/>
    <mergeCell ref="B818:I818"/>
    <mergeCell ref="B819:I819"/>
    <mergeCell ref="B820:I820"/>
    <mergeCell ref="B821:I821"/>
    <mergeCell ref="B822:I822"/>
    <mergeCell ref="B823:I823"/>
    <mergeCell ref="B824:I824"/>
    <mergeCell ref="B825:I825"/>
    <mergeCell ref="B826:I826"/>
    <mergeCell ref="B827:I827"/>
    <mergeCell ref="B828:I828"/>
    <mergeCell ref="B829:I829"/>
    <mergeCell ref="B830:I830"/>
    <mergeCell ref="B831:I831"/>
    <mergeCell ref="B832:I832"/>
    <mergeCell ref="B833:I833"/>
    <mergeCell ref="B834:I834"/>
    <mergeCell ref="B835:I835"/>
    <mergeCell ref="B836:I836"/>
    <mergeCell ref="B837:I837"/>
    <mergeCell ref="B838:I838"/>
    <mergeCell ref="B839:I839"/>
    <mergeCell ref="B840:I840"/>
    <mergeCell ref="B841:I841"/>
    <mergeCell ref="B842:I842"/>
    <mergeCell ref="B843:I843"/>
    <mergeCell ref="B844:I844"/>
    <mergeCell ref="B845:I845"/>
    <mergeCell ref="B846:I846"/>
    <mergeCell ref="B847:I847"/>
    <mergeCell ref="B848:I848"/>
    <mergeCell ref="B849:I849"/>
    <mergeCell ref="B850:I850"/>
    <mergeCell ref="B851:I851"/>
    <mergeCell ref="B852:I852"/>
    <mergeCell ref="B853:I853"/>
    <mergeCell ref="B854:I854"/>
    <mergeCell ref="B855:I855"/>
    <mergeCell ref="B856:I856"/>
    <mergeCell ref="B857:I857"/>
    <mergeCell ref="B858:I858"/>
    <mergeCell ref="B859:I859"/>
    <mergeCell ref="B860:I860"/>
    <mergeCell ref="B861:I861"/>
    <mergeCell ref="B862:I862"/>
    <mergeCell ref="B863:I863"/>
    <mergeCell ref="B864:I864"/>
    <mergeCell ref="B865:I865"/>
    <mergeCell ref="B866:I866"/>
    <mergeCell ref="B867:I867"/>
    <mergeCell ref="B868:I868"/>
    <mergeCell ref="B869:I869"/>
    <mergeCell ref="B870:I870"/>
    <mergeCell ref="B871:I871"/>
    <mergeCell ref="B872:I872"/>
    <mergeCell ref="B873:I873"/>
    <mergeCell ref="B874:I874"/>
    <mergeCell ref="B875:I875"/>
    <mergeCell ref="B876:I876"/>
    <mergeCell ref="B877:I877"/>
    <mergeCell ref="B878:I878"/>
    <mergeCell ref="B879:I879"/>
    <mergeCell ref="B880:I880"/>
    <mergeCell ref="B881:I881"/>
    <mergeCell ref="B882:I882"/>
    <mergeCell ref="B883:I883"/>
    <mergeCell ref="B884:I884"/>
    <mergeCell ref="B885:I885"/>
    <mergeCell ref="B886:I886"/>
    <mergeCell ref="B887:I887"/>
    <mergeCell ref="B888:I888"/>
    <mergeCell ref="B889:I889"/>
    <mergeCell ref="B890:I890"/>
    <mergeCell ref="B891:I891"/>
    <mergeCell ref="B892:I892"/>
    <mergeCell ref="B893:I893"/>
    <mergeCell ref="B894:I894"/>
    <mergeCell ref="B895:I895"/>
    <mergeCell ref="B896:I896"/>
    <mergeCell ref="B897:I897"/>
    <mergeCell ref="B898:I898"/>
    <mergeCell ref="B899:I899"/>
    <mergeCell ref="B900:I900"/>
    <mergeCell ref="B901:I901"/>
    <mergeCell ref="B902:I902"/>
    <mergeCell ref="B903:I903"/>
    <mergeCell ref="B904:I904"/>
    <mergeCell ref="B905:I905"/>
    <mergeCell ref="B906:I906"/>
    <mergeCell ref="B907:I907"/>
    <mergeCell ref="B908:I908"/>
    <mergeCell ref="B909:I909"/>
    <mergeCell ref="B910:I910"/>
    <mergeCell ref="B911:I911"/>
    <mergeCell ref="B912:I912"/>
    <mergeCell ref="B913:I913"/>
    <mergeCell ref="B914:I914"/>
    <mergeCell ref="B915:I915"/>
    <mergeCell ref="B916:I916"/>
    <mergeCell ref="B917:I917"/>
    <mergeCell ref="B918:I918"/>
    <mergeCell ref="B919:I919"/>
    <mergeCell ref="B920:I920"/>
    <mergeCell ref="B921:I921"/>
    <mergeCell ref="B922:I922"/>
    <mergeCell ref="B923:I923"/>
    <mergeCell ref="B924:I924"/>
    <mergeCell ref="B925:I925"/>
    <mergeCell ref="B926:I926"/>
    <mergeCell ref="B927:I927"/>
    <mergeCell ref="B928:I928"/>
    <mergeCell ref="B929:I929"/>
    <mergeCell ref="B930:I930"/>
    <mergeCell ref="B931:I931"/>
    <mergeCell ref="B932:I932"/>
    <mergeCell ref="B933:I933"/>
    <mergeCell ref="B934:I934"/>
    <mergeCell ref="B935:I935"/>
    <mergeCell ref="B936:I936"/>
    <mergeCell ref="B937:I937"/>
    <mergeCell ref="B938:I938"/>
    <mergeCell ref="B939:I939"/>
    <mergeCell ref="B940:I940"/>
    <mergeCell ref="B941:I941"/>
    <mergeCell ref="B942:I942"/>
    <mergeCell ref="B943:I943"/>
    <mergeCell ref="B944:I944"/>
    <mergeCell ref="B945:I945"/>
    <mergeCell ref="B946:I946"/>
    <mergeCell ref="B947:I947"/>
    <mergeCell ref="B948:I948"/>
    <mergeCell ref="B949:I949"/>
    <mergeCell ref="B950:I950"/>
    <mergeCell ref="B951:I951"/>
    <mergeCell ref="B952:I952"/>
    <mergeCell ref="B953:I953"/>
    <mergeCell ref="B954:I954"/>
    <mergeCell ref="B955:I955"/>
    <mergeCell ref="B956:I956"/>
    <mergeCell ref="B957:I957"/>
    <mergeCell ref="B958:I958"/>
    <mergeCell ref="B959:I959"/>
    <mergeCell ref="B960:I960"/>
    <mergeCell ref="B961:I961"/>
    <mergeCell ref="B962:I962"/>
    <mergeCell ref="B963:I963"/>
    <mergeCell ref="B964:I964"/>
    <mergeCell ref="B965:I965"/>
    <mergeCell ref="B966:I966"/>
    <mergeCell ref="B967:I967"/>
    <mergeCell ref="B968:I968"/>
    <mergeCell ref="B969:I969"/>
    <mergeCell ref="B970:I970"/>
    <mergeCell ref="B971:I971"/>
    <mergeCell ref="B972:I972"/>
    <mergeCell ref="B973:I973"/>
    <mergeCell ref="B974:I974"/>
    <mergeCell ref="B975:I975"/>
    <mergeCell ref="B976:I976"/>
    <mergeCell ref="B977:I977"/>
    <mergeCell ref="B978:I978"/>
    <mergeCell ref="B979:I979"/>
    <mergeCell ref="B980:I980"/>
    <mergeCell ref="B981:I981"/>
    <mergeCell ref="B982:I982"/>
    <mergeCell ref="B983:I983"/>
    <mergeCell ref="B984:I984"/>
    <mergeCell ref="B985:I985"/>
    <mergeCell ref="B986:I986"/>
    <mergeCell ref="B987:I987"/>
    <mergeCell ref="B988:I988"/>
    <mergeCell ref="B989:I989"/>
    <mergeCell ref="B990:I990"/>
    <mergeCell ref="B991:I991"/>
    <mergeCell ref="B992:I992"/>
    <mergeCell ref="B993:I993"/>
    <mergeCell ref="B994:I994"/>
    <mergeCell ref="B995:I995"/>
    <mergeCell ref="B996:I996"/>
    <mergeCell ref="B997:I997"/>
    <mergeCell ref="B998:I998"/>
    <mergeCell ref="B999:I999"/>
    <mergeCell ref="B1000:I1000"/>
    <mergeCell ref="B1001:I1001"/>
    <mergeCell ref="B1002:I1002"/>
    <mergeCell ref="B1003:I1003"/>
    <mergeCell ref="B1004:I1004"/>
    <mergeCell ref="B1005:I1005"/>
    <mergeCell ref="B1006:I1006"/>
    <mergeCell ref="B1007:I1007"/>
    <mergeCell ref="B1008:I1008"/>
    <mergeCell ref="B1009:I1009"/>
    <mergeCell ref="B1010:I1010"/>
    <mergeCell ref="B1011:I1011"/>
    <mergeCell ref="B1012:I1012"/>
    <mergeCell ref="B1013:I1013"/>
    <mergeCell ref="B1014:I1014"/>
    <mergeCell ref="B1015:I1015"/>
    <mergeCell ref="B1016:I1016"/>
    <mergeCell ref="B1017:I1017"/>
    <mergeCell ref="B1018:I1018"/>
    <mergeCell ref="B1019:I1019"/>
    <mergeCell ref="B1020:I1020"/>
    <mergeCell ref="B1021:I1021"/>
    <mergeCell ref="B1022:I1022"/>
    <mergeCell ref="B1023:I1023"/>
    <mergeCell ref="B1024:I1024"/>
    <mergeCell ref="B1025:I1025"/>
    <mergeCell ref="B1026:I1026"/>
    <mergeCell ref="B1027:I1027"/>
    <mergeCell ref="B1028:I1028"/>
    <mergeCell ref="B1029:I1029"/>
    <mergeCell ref="B1030:I1030"/>
    <mergeCell ref="B1031:I1031"/>
    <mergeCell ref="B1032:I1032"/>
    <mergeCell ref="B1033:I1033"/>
    <mergeCell ref="B1034:I1034"/>
    <mergeCell ref="B1035:I1035"/>
    <mergeCell ref="B1036:I1036"/>
    <mergeCell ref="B1037:I1037"/>
    <mergeCell ref="B1038:I1038"/>
    <mergeCell ref="B1039:I1039"/>
    <mergeCell ref="B1040:I1040"/>
    <mergeCell ref="B1041:I1041"/>
    <mergeCell ref="B1042:I1042"/>
    <mergeCell ref="B1043:I1043"/>
    <mergeCell ref="B1044:I1044"/>
    <mergeCell ref="B1045:I1045"/>
    <mergeCell ref="B1046:I1046"/>
    <mergeCell ref="W391:X391"/>
    <mergeCell ref="W392:X392"/>
    <mergeCell ref="W384:X384"/>
    <mergeCell ref="W385:X385"/>
    <mergeCell ref="W386:X386"/>
    <mergeCell ref="W387:X387"/>
    <mergeCell ref="W388:X388"/>
    <mergeCell ref="W389:X389"/>
    <mergeCell ref="W390:X390"/>
    <mergeCell ref="W335:X335"/>
    <mergeCell ref="W336:X336"/>
    <mergeCell ref="W337:X337"/>
    <mergeCell ref="W338:X338"/>
    <mergeCell ref="W339:X339"/>
    <mergeCell ref="W340:X340"/>
    <mergeCell ref="W341:X341"/>
    <mergeCell ref="W342:X342"/>
    <mergeCell ref="W343:X343"/>
    <mergeCell ref="W344:X344"/>
    <mergeCell ref="W345:X345"/>
    <mergeCell ref="W346:X346"/>
    <mergeCell ref="W347:X347"/>
    <mergeCell ref="W348:X348"/>
    <mergeCell ref="W349:X349"/>
    <mergeCell ref="W350:X350"/>
    <mergeCell ref="W351:X351"/>
    <mergeCell ref="W352:X352"/>
    <mergeCell ref="W353:X353"/>
    <mergeCell ref="W354:X354"/>
    <mergeCell ref="W355:X355"/>
    <mergeCell ref="W356:X356"/>
    <mergeCell ref="W357:X357"/>
    <mergeCell ref="W358:X358"/>
    <mergeCell ref="W359:X359"/>
    <mergeCell ref="W360:X360"/>
    <mergeCell ref="W361:X361"/>
    <mergeCell ref="W362:X362"/>
    <mergeCell ref="W363:X363"/>
    <mergeCell ref="W364:X364"/>
    <mergeCell ref="W365:X365"/>
    <mergeCell ref="W366:X366"/>
    <mergeCell ref="W367:X367"/>
    <mergeCell ref="W368:X368"/>
    <mergeCell ref="W369:X369"/>
    <mergeCell ref="W370:X370"/>
    <mergeCell ref="W371:X371"/>
    <mergeCell ref="W372:X372"/>
    <mergeCell ref="W373:X373"/>
    <mergeCell ref="W374:X374"/>
    <mergeCell ref="W375:X375"/>
    <mergeCell ref="W376:X376"/>
    <mergeCell ref="W377:X377"/>
    <mergeCell ref="W378:X378"/>
    <mergeCell ref="W379:X379"/>
    <mergeCell ref="W380:X380"/>
    <mergeCell ref="W381:X381"/>
    <mergeCell ref="W382:X382"/>
    <mergeCell ref="W383:X383"/>
    <mergeCell ref="W195:X195"/>
    <mergeCell ref="W196:X196"/>
    <mergeCell ref="W197:X197"/>
    <mergeCell ref="W198:X198"/>
    <mergeCell ref="W199:X199"/>
    <mergeCell ref="W200:X200"/>
    <mergeCell ref="W201:X201"/>
    <mergeCell ref="W202:X202"/>
    <mergeCell ref="W203:X203"/>
    <mergeCell ref="Q204:R204"/>
    <mergeCell ref="W204:X204"/>
    <mergeCell ref="Q205:R205"/>
    <mergeCell ref="W205:X205"/>
    <mergeCell ref="W206:X206"/>
    <mergeCell ref="Q206:R206"/>
    <mergeCell ref="Q207:R207"/>
    <mergeCell ref="Q208:R208"/>
    <mergeCell ref="Q209:R209"/>
    <mergeCell ref="Q210:R210"/>
    <mergeCell ref="Q211:R211"/>
    <mergeCell ref="Q212:R212"/>
    <mergeCell ref="W207:X207"/>
    <mergeCell ref="W208:X208"/>
    <mergeCell ref="W209:X209"/>
    <mergeCell ref="W210:X210"/>
    <mergeCell ref="W211:X211"/>
    <mergeCell ref="W212:X212"/>
    <mergeCell ref="W213:X213"/>
    <mergeCell ref="Q213:R213"/>
    <mergeCell ref="Q214:R214"/>
    <mergeCell ref="Q215:R215"/>
    <mergeCell ref="Q216:R216"/>
    <mergeCell ref="Q217:R217"/>
    <mergeCell ref="Q218:R218"/>
    <mergeCell ref="Q219:R219"/>
    <mergeCell ref="W214:X214"/>
    <mergeCell ref="W215:X215"/>
    <mergeCell ref="W216:X216"/>
    <mergeCell ref="W217:X217"/>
    <mergeCell ref="W218:X218"/>
    <mergeCell ref="W219:X219"/>
    <mergeCell ref="W220:X220"/>
    <mergeCell ref="W221:X221"/>
    <mergeCell ref="W222:X222"/>
    <mergeCell ref="W223:X223"/>
    <mergeCell ref="W224:X224"/>
    <mergeCell ref="W225:X225"/>
    <mergeCell ref="W226:X226"/>
    <mergeCell ref="W227:X227"/>
    <mergeCell ref="Q220:R220"/>
    <mergeCell ref="Q221:R221"/>
    <mergeCell ref="Q222:R222"/>
    <mergeCell ref="Q223:R223"/>
    <mergeCell ref="Q224:R224"/>
    <mergeCell ref="Q225:R225"/>
    <mergeCell ref="Q226:R226"/>
    <mergeCell ref="Q227:R227"/>
    <mergeCell ref="Q228:R228"/>
    <mergeCell ref="Q229:R229"/>
    <mergeCell ref="Q230:R230"/>
    <mergeCell ref="Q231:R231"/>
    <mergeCell ref="Q232:R232"/>
    <mergeCell ref="Q233:R233"/>
    <mergeCell ref="Q234:R234"/>
    <mergeCell ref="Q235:R235"/>
    <mergeCell ref="Q236:R236"/>
    <mergeCell ref="Q237:R237"/>
    <mergeCell ref="Q238:R238"/>
    <mergeCell ref="Q239:R239"/>
    <mergeCell ref="Q240:R240"/>
    <mergeCell ref="Q241:R241"/>
    <mergeCell ref="Q242:R242"/>
    <mergeCell ref="Q243:R243"/>
    <mergeCell ref="Q244:R244"/>
    <mergeCell ref="Q245:R245"/>
    <mergeCell ref="Q246:R246"/>
    <mergeCell ref="Q247:R247"/>
    <mergeCell ref="Q248:R248"/>
    <mergeCell ref="Q249:R249"/>
    <mergeCell ref="Q250:R250"/>
    <mergeCell ref="Q251:R251"/>
    <mergeCell ref="Q252:R252"/>
    <mergeCell ref="Q253:R253"/>
    <mergeCell ref="Q254:R254"/>
    <mergeCell ref="Q255:R255"/>
    <mergeCell ref="Q256:R256"/>
    <mergeCell ref="Q257:R257"/>
    <mergeCell ref="Q258:R258"/>
    <mergeCell ref="Q259:R259"/>
    <mergeCell ref="Q260:R260"/>
    <mergeCell ref="Q261:R261"/>
    <mergeCell ref="Q262:R262"/>
    <mergeCell ref="Q263:R263"/>
    <mergeCell ref="Q264:R264"/>
    <mergeCell ref="Q265:R265"/>
    <mergeCell ref="Q266:R266"/>
    <mergeCell ref="Q267:R267"/>
    <mergeCell ref="Q268:R268"/>
    <mergeCell ref="W237:X237"/>
    <mergeCell ref="W238:X238"/>
    <mergeCell ref="W239:X239"/>
    <mergeCell ref="W240:X240"/>
    <mergeCell ref="W241:X241"/>
    <mergeCell ref="W242:X242"/>
    <mergeCell ref="W243:X243"/>
    <mergeCell ref="W244:X244"/>
    <mergeCell ref="W245:X245"/>
    <mergeCell ref="W246:X246"/>
    <mergeCell ref="W247:X247"/>
    <mergeCell ref="W248:X248"/>
    <mergeCell ref="W249:X249"/>
    <mergeCell ref="W250:X250"/>
    <mergeCell ref="W251:X251"/>
    <mergeCell ref="W252:X252"/>
    <mergeCell ref="W253:X253"/>
    <mergeCell ref="W254:X254"/>
    <mergeCell ref="W255:X255"/>
    <mergeCell ref="W256:X256"/>
    <mergeCell ref="W257:X257"/>
    <mergeCell ref="W258:X258"/>
    <mergeCell ref="W259:X259"/>
    <mergeCell ref="W260:X260"/>
    <mergeCell ref="W261:X261"/>
    <mergeCell ref="W262:X262"/>
    <mergeCell ref="W263:X263"/>
    <mergeCell ref="W264:X264"/>
    <mergeCell ref="W265:X265"/>
    <mergeCell ref="W266:X266"/>
    <mergeCell ref="W267:X267"/>
    <mergeCell ref="W268:X268"/>
    <mergeCell ref="W269:X269"/>
    <mergeCell ref="W270:X270"/>
    <mergeCell ref="W271:X271"/>
    <mergeCell ref="W272:X272"/>
    <mergeCell ref="W273:X273"/>
    <mergeCell ref="W274:X274"/>
    <mergeCell ref="W275:X275"/>
    <mergeCell ref="W276:X276"/>
    <mergeCell ref="W277:X277"/>
    <mergeCell ref="W278:X278"/>
    <mergeCell ref="W279:X279"/>
    <mergeCell ref="W280:X280"/>
    <mergeCell ref="W281:X281"/>
    <mergeCell ref="W282:X282"/>
    <mergeCell ref="W283:X283"/>
    <mergeCell ref="W284:X284"/>
    <mergeCell ref="W285:X285"/>
    <mergeCell ref="Q269:R269"/>
    <mergeCell ref="Q270:R270"/>
    <mergeCell ref="Q271:R271"/>
    <mergeCell ref="Q272:R272"/>
    <mergeCell ref="Q273:R273"/>
    <mergeCell ref="Q274:R274"/>
    <mergeCell ref="Q275:R275"/>
    <mergeCell ref="Q276:R276"/>
    <mergeCell ref="Q277:R277"/>
    <mergeCell ref="Q278:R278"/>
    <mergeCell ref="Q279:R279"/>
    <mergeCell ref="Q280:R280"/>
    <mergeCell ref="Q281:R281"/>
    <mergeCell ref="Q282:R282"/>
    <mergeCell ref="Q283:R283"/>
    <mergeCell ref="Q284:R284"/>
    <mergeCell ref="Q285:R285"/>
    <mergeCell ref="Q286:R286"/>
    <mergeCell ref="Q287:R287"/>
    <mergeCell ref="Q288:R288"/>
    <mergeCell ref="Q289:R289"/>
    <mergeCell ref="Q290:R290"/>
    <mergeCell ref="Q291:R291"/>
    <mergeCell ref="Q292:R292"/>
    <mergeCell ref="Q293:R293"/>
    <mergeCell ref="Q294:R294"/>
    <mergeCell ref="Q295:R295"/>
    <mergeCell ref="Q296:R296"/>
    <mergeCell ref="Q297:R297"/>
    <mergeCell ref="Q298:R298"/>
    <mergeCell ref="Q299:R299"/>
    <mergeCell ref="Q300:R300"/>
    <mergeCell ref="Q301:R301"/>
    <mergeCell ref="Q302:R302"/>
    <mergeCell ref="Q303:R303"/>
    <mergeCell ref="Q304:R304"/>
    <mergeCell ref="Q305:R305"/>
    <mergeCell ref="Q306:R306"/>
    <mergeCell ref="Q307:R307"/>
    <mergeCell ref="Q308:R308"/>
    <mergeCell ref="Q309:R309"/>
    <mergeCell ref="Q310:R310"/>
    <mergeCell ref="Q311:R311"/>
    <mergeCell ref="Q312:R312"/>
    <mergeCell ref="Q313:R313"/>
    <mergeCell ref="Q314:R314"/>
    <mergeCell ref="Q315:R315"/>
    <mergeCell ref="Q316:R316"/>
    <mergeCell ref="Q317:R317"/>
    <mergeCell ref="Q318:R318"/>
    <mergeCell ref="Q319:R319"/>
    <mergeCell ref="Q320:R320"/>
    <mergeCell ref="Q321:R321"/>
    <mergeCell ref="Q322:R322"/>
    <mergeCell ref="Q323:R323"/>
    <mergeCell ref="Q324:R324"/>
    <mergeCell ref="Q325:R325"/>
    <mergeCell ref="Q326:R326"/>
    <mergeCell ref="Q327:R327"/>
    <mergeCell ref="Q328:R328"/>
    <mergeCell ref="Q329:R329"/>
    <mergeCell ref="Q330:R330"/>
    <mergeCell ref="Q331:R331"/>
    <mergeCell ref="Q332:R332"/>
    <mergeCell ref="Q333:R333"/>
    <mergeCell ref="Q334:R334"/>
    <mergeCell ref="Q335:R335"/>
    <mergeCell ref="Q336:R336"/>
    <mergeCell ref="Q337:R337"/>
    <mergeCell ref="Q338:R338"/>
    <mergeCell ref="Q339:R339"/>
    <mergeCell ref="Q340:R340"/>
    <mergeCell ref="Q341:R341"/>
    <mergeCell ref="Q342:R342"/>
    <mergeCell ref="Q343:R343"/>
    <mergeCell ref="Q344:R344"/>
    <mergeCell ref="Q345:R345"/>
    <mergeCell ref="Q346:R346"/>
    <mergeCell ref="Q347:R347"/>
    <mergeCell ref="Q348:R348"/>
    <mergeCell ref="Q349:R349"/>
    <mergeCell ref="Q350:R350"/>
    <mergeCell ref="Q351:R351"/>
    <mergeCell ref="Q352:R352"/>
    <mergeCell ref="Q353:R353"/>
    <mergeCell ref="Q354:R354"/>
    <mergeCell ref="Q355:R355"/>
    <mergeCell ref="Q356:R356"/>
    <mergeCell ref="Q357:R357"/>
    <mergeCell ref="Q358:R358"/>
    <mergeCell ref="Q359:R359"/>
    <mergeCell ref="Q360:R360"/>
    <mergeCell ref="Q361:R361"/>
    <mergeCell ref="Q362:R362"/>
    <mergeCell ref="Q363:R363"/>
    <mergeCell ref="Q364:R364"/>
    <mergeCell ref="Q365:R365"/>
    <mergeCell ref="Q366:R366"/>
    <mergeCell ref="W286:X286"/>
    <mergeCell ref="W287:X287"/>
    <mergeCell ref="W288:X288"/>
    <mergeCell ref="W289:X289"/>
    <mergeCell ref="W290:X290"/>
    <mergeCell ref="W291:X291"/>
    <mergeCell ref="W292:X292"/>
    <mergeCell ref="W293:X293"/>
    <mergeCell ref="W294:X294"/>
    <mergeCell ref="W295:X295"/>
    <mergeCell ref="W296:X296"/>
    <mergeCell ref="W297:X297"/>
    <mergeCell ref="W298:X298"/>
    <mergeCell ref="W299:X299"/>
    <mergeCell ref="W300:X300"/>
    <mergeCell ref="W301:X301"/>
    <mergeCell ref="W302:X302"/>
    <mergeCell ref="W303:X303"/>
    <mergeCell ref="W304:X304"/>
    <mergeCell ref="W305:X305"/>
    <mergeCell ref="W306:X306"/>
    <mergeCell ref="W307:X307"/>
    <mergeCell ref="W308:X308"/>
    <mergeCell ref="W309:X309"/>
    <mergeCell ref="W310:X310"/>
    <mergeCell ref="W311:X311"/>
    <mergeCell ref="W312:X312"/>
    <mergeCell ref="W313:X313"/>
    <mergeCell ref="W314:X314"/>
    <mergeCell ref="W315:X315"/>
    <mergeCell ref="W316:X316"/>
    <mergeCell ref="W317:X317"/>
    <mergeCell ref="W318:X318"/>
    <mergeCell ref="W319:X319"/>
    <mergeCell ref="W320:X320"/>
    <mergeCell ref="W321:X321"/>
    <mergeCell ref="W322:X322"/>
    <mergeCell ref="W323:X323"/>
    <mergeCell ref="W324:X324"/>
    <mergeCell ref="W325:X325"/>
    <mergeCell ref="W326:X326"/>
    <mergeCell ref="W327:X327"/>
    <mergeCell ref="W328:X328"/>
    <mergeCell ref="W329:X329"/>
    <mergeCell ref="W330:X330"/>
    <mergeCell ref="W331:X331"/>
    <mergeCell ref="W332:X332"/>
    <mergeCell ref="W333:X333"/>
    <mergeCell ref="W334:X334"/>
    <mergeCell ref="W393:X393"/>
    <mergeCell ref="W394:X394"/>
    <mergeCell ref="W395:X395"/>
    <mergeCell ref="W396:X396"/>
    <mergeCell ref="W397:X397"/>
    <mergeCell ref="W398:X398"/>
    <mergeCell ref="W399:X399"/>
    <mergeCell ref="W400:X400"/>
    <mergeCell ref="W401:X401"/>
    <mergeCell ref="W402:X402"/>
    <mergeCell ref="W403:X403"/>
    <mergeCell ref="W404:X404"/>
    <mergeCell ref="W405:X405"/>
    <mergeCell ref="W406:X406"/>
    <mergeCell ref="W407:X407"/>
    <mergeCell ref="W408:X408"/>
    <mergeCell ref="W409:X409"/>
    <mergeCell ref="W410:X410"/>
    <mergeCell ref="W411:X411"/>
    <mergeCell ref="W412:X412"/>
    <mergeCell ref="W413:X413"/>
    <mergeCell ref="W414:X414"/>
    <mergeCell ref="W415:X415"/>
    <mergeCell ref="W416:X416"/>
    <mergeCell ref="W417:X417"/>
    <mergeCell ref="W418:X418"/>
    <mergeCell ref="W419:X419"/>
    <mergeCell ref="W420:X420"/>
    <mergeCell ref="W421:X421"/>
    <mergeCell ref="W422:X422"/>
    <mergeCell ref="W423:X423"/>
    <mergeCell ref="W424:X424"/>
    <mergeCell ref="W425:X425"/>
    <mergeCell ref="W426:X426"/>
    <mergeCell ref="W427:X427"/>
    <mergeCell ref="W428:X428"/>
    <mergeCell ref="W429:X429"/>
    <mergeCell ref="W430:X430"/>
    <mergeCell ref="W431:X431"/>
    <mergeCell ref="W432:X432"/>
    <mergeCell ref="W433:X433"/>
    <mergeCell ref="W434:X434"/>
    <mergeCell ref="W435:X435"/>
    <mergeCell ref="W436:X436"/>
    <mergeCell ref="W437:X437"/>
    <mergeCell ref="W438:X438"/>
    <mergeCell ref="W439:X439"/>
    <mergeCell ref="W440:X440"/>
    <mergeCell ref="W441:X441"/>
    <mergeCell ref="Q367:R367"/>
    <mergeCell ref="Q368:R368"/>
    <mergeCell ref="Q369:R369"/>
    <mergeCell ref="Q370:R370"/>
    <mergeCell ref="Q371:R371"/>
    <mergeCell ref="Q372:R372"/>
    <mergeCell ref="Q373:R373"/>
    <mergeCell ref="Q374:R374"/>
    <mergeCell ref="Q375:R375"/>
    <mergeCell ref="Q376:R376"/>
    <mergeCell ref="Q377:R377"/>
    <mergeCell ref="Q378:R378"/>
    <mergeCell ref="Q379:R379"/>
    <mergeCell ref="Q380:R380"/>
    <mergeCell ref="Q381:R381"/>
    <mergeCell ref="Q382:R382"/>
    <mergeCell ref="Q383:R383"/>
    <mergeCell ref="Q384:R384"/>
    <mergeCell ref="Q385:R385"/>
    <mergeCell ref="Q386:R386"/>
    <mergeCell ref="Q387:R387"/>
    <mergeCell ref="Q388:R388"/>
    <mergeCell ref="Q389:R389"/>
    <mergeCell ref="Q390:R390"/>
    <mergeCell ref="Q391:R391"/>
    <mergeCell ref="Q392:R392"/>
    <mergeCell ref="Q393:R393"/>
    <mergeCell ref="Q394:R394"/>
    <mergeCell ref="Q395:R395"/>
    <mergeCell ref="Q396:R396"/>
    <mergeCell ref="Q397:R397"/>
    <mergeCell ref="Q398:R398"/>
    <mergeCell ref="Q399:R399"/>
    <mergeCell ref="Q400:R400"/>
    <mergeCell ref="Q401:R401"/>
    <mergeCell ref="Q402:R402"/>
    <mergeCell ref="Q403:R403"/>
    <mergeCell ref="Q404:R404"/>
    <mergeCell ref="Q405:R405"/>
    <mergeCell ref="Q406:R406"/>
    <mergeCell ref="Q407:R407"/>
    <mergeCell ref="Q408:R408"/>
    <mergeCell ref="Q409:R409"/>
    <mergeCell ref="Q410:R410"/>
    <mergeCell ref="Q411:R411"/>
    <mergeCell ref="Q412:R412"/>
    <mergeCell ref="Q413:R413"/>
    <mergeCell ref="Q414:R414"/>
    <mergeCell ref="Q415:R415"/>
    <mergeCell ref="Q416:R416"/>
    <mergeCell ref="Q417:R417"/>
    <mergeCell ref="Q418:R418"/>
    <mergeCell ref="Q419:R419"/>
    <mergeCell ref="Q420:R420"/>
    <mergeCell ref="Q421:R421"/>
    <mergeCell ref="Q422:R422"/>
    <mergeCell ref="Q423:R423"/>
    <mergeCell ref="Q424:R424"/>
    <mergeCell ref="Q425:R425"/>
    <mergeCell ref="Q426:R426"/>
    <mergeCell ref="Q427:R427"/>
    <mergeCell ref="Q428:R428"/>
    <mergeCell ref="Q429:R429"/>
    <mergeCell ref="Q430:R430"/>
    <mergeCell ref="Q431:R431"/>
    <mergeCell ref="Q432:R432"/>
    <mergeCell ref="Q433:R433"/>
    <mergeCell ref="Q434:R434"/>
    <mergeCell ref="Q435:R435"/>
    <mergeCell ref="Q436:R436"/>
    <mergeCell ref="Q437:R437"/>
    <mergeCell ref="Q438:R438"/>
    <mergeCell ref="Q439:R439"/>
    <mergeCell ref="Q440:R440"/>
    <mergeCell ref="Q441:R441"/>
    <mergeCell ref="Q442:R442"/>
    <mergeCell ref="Q443:R443"/>
    <mergeCell ref="Q444:R444"/>
    <mergeCell ref="Q445:R445"/>
    <mergeCell ref="Q446:R446"/>
    <mergeCell ref="Q447:R447"/>
    <mergeCell ref="Q448:R448"/>
    <mergeCell ref="Q449:R449"/>
    <mergeCell ref="Q450:R450"/>
    <mergeCell ref="Q451:R451"/>
    <mergeCell ref="Q452:R452"/>
    <mergeCell ref="Q453:R453"/>
    <mergeCell ref="Q454:R454"/>
    <mergeCell ref="Q455:R455"/>
    <mergeCell ref="Q456:R456"/>
    <mergeCell ref="Q457:R457"/>
    <mergeCell ref="Q458:R458"/>
    <mergeCell ref="Q459:R459"/>
    <mergeCell ref="Q460:R460"/>
    <mergeCell ref="Q461:R461"/>
    <mergeCell ref="Q462:R462"/>
    <mergeCell ref="Q463:R463"/>
    <mergeCell ref="Q464:R464"/>
    <mergeCell ref="Q465:R465"/>
    <mergeCell ref="Q466:R466"/>
    <mergeCell ref="Q467:R467"/>
    <mergeCell ref="Q468:R468"/>
    <mergeCell ref="Q469:R469"/>
    <mergeCell ref="Q470:R470"/>
    <mergeCell ref="Q471:R471"/>
    <mergeCell ref="Q472:R472"/>
    <mergeCell ref="Q473:R473"/>
    <mergeCell ref="Q474:R474"/>
    <mergeCell ref="Q475:R475"/>
    <mergeCell ref="Q476:R476"/>
    <mergeCell ref="Q477:R477"/>
    <mergeCell ref="Q478:R478"/>
    <mergeCell ref="Q479:R479"/>
    <mergeCell ref="Q480:R480"/>
    <mergeCell ref="Q481:R481"/>
    <mergeCell ref="Q482:R482"/>
    <mergeCell ref="Q483:R483"/>
    <mergeCell ref="Q484:R484"/>
    <mergeCell ref="Q485:R485"/>
    <mergeCell ref="Q486:R486"/>
    <mergeCell ref="Q487:R487"/>
    <mergeCell ref="Q488:R488"/>
    <mergeCell ref="Q489:R489"/>
    <mergeCell ref="Q490:R490"/>
    <mergeCell ref="Q491:R491"/>
    <mergeCell ref="Q492:R492"/>
    <mergeCell ref="Q493:R493"/>
    <mergeCell ref="Q494:R494"/>
    <mergeCell ref="Q495:R495"/>
    <mergeCell ref="Q496:R496"/>
    <mergeCell ref="Q497:R497"/>
    <mergeCell ref="Q498:R498"/>
    <mergeCell ref="Q499:R499"/>
    <mergeCell ref="Q500:R500"/>
    <mergeCell ref="Q501:R501"/>
    <mergeCell ref="Q502:R502"/>
    <mergeCell ref="Q503:R503"/>
    <mergeCell ref="Q504:R504"/>
    <mergeCell ref="Q505:R505"/>
    <mergeCell ref="Q506:R506"/>
    <mergeCell ref="Q507:R507"/>
    <mergeCell ref="Q508:R508"/>
    <mergeCell ref="Q509:R509"/>
    <mergeCell ref="Q510:R510"/>
    <mergeCell ref="Q511:R511"/>
    <mergeCell ref="Q512:R512"/>
    <mergeCell ref="Q513:R513"/>
    <mergeCell ref="Q514:R514"/>
    <mergeCell ref="Q515:R515"/>
    <mergeCell ref="Q516:R516"/>
    <mergeCell ref="Q517:R517"/>
    <mergeCell ref="Q518:R518"/>
    <mergeCell ref="Q519:R519"/>
    <mergeCell ref="Q520:R520"/>
    <mergeCell ref="Q521:R521"/>
    <mergeCell ref="Q522:R522"/>
    <mergeCell ref="Q523:R523"/>
    <mergeCell ref="Q524:R524"/>
    <mergeCell ref="Q525:R525"/>
    <mergeCell ref="Q526:R526"/>
    <mergeCell ref="Q527:R527"/>
    <mergeCell ref="Q528:R528"/>
    <mergeCell ref="Q529:R529"/>
    <mergeCell ref="Q530:R530"/>
    <mergeCell ref="Q531:R531"/>
    <mergeCell ref="Q532:R532"/>
    <mergeCell ref="Q533:R533"/>
    <mergeCell ref="Q534:R534"/>
    <mergeCell ref="Q535:R535"/>
    <mergeCell ref="Q536:R536"/>
    <mergeCell ref="Q537:R537"/>
    <mergeCell ref="Q538:R538"/>
    <mergeCell ref="Q539:R539"/>
    <mergeCell ref="Q540:R540"/>
    <mergeCell ref="Q541:R541"/>
    <mergeCell ref="Q542:R542"/>
    <mergeCell ref="Q543:R543"/>
    <mergeCell ref="Q544:R544"/>
    <mergeCell ref="Q545:R545"/>
    <mergeCell ref="Q546:R546"/>
    <mergeCell ref="Q547:R547"/>
    <mergeCell ref="Q548:R548"/>
    <mergeCell ref="Q549:R549"/>
    <mergeCell ref="Q550:R550"/>
    <mergeCell ref="Q551:R551"/>
    <mergeCell ref="Q552:R552"/>
    <mergeCell ref="Q553:R553"/>
    <mergeCell ref="Q554:R554"/>
    <mergeCell ref="Q555:R555"/>
    <mergeCell ref="Q556:R556"/>
    <mergeCell ref="Q557:R557"/>
    <mergeCell ref="Q558:R558"/>
    <mergeCell ref="Q559:R559"/>
    <mergeCell ref="Q560:R560"/>
    <mergeCell ref="Q561:R561"/>
    <mergeCell ref="Q562:R562"/>
    <mergeCell ref="Q563:R563"/>
    <mergeCell ref="Q564:R564"/>
    <mergeCell ref="Q565:R565"/>
    <mergeCell ref="Q566:R566"/>
    <mergeCell ref="Q567:R567"/>
    <mergeCell ref="Q568:R568"/>
    <mergeCell ref="Q569:R569"/>
    <mergeCell ref="Q570:R570"/>
    <mergeCell ref="Q571:R571"/>
    <mergeCell ref="Q572:R572"/>
    <mergeCell ref="Q573:R573"/>
    <mergeCell ref="Q574:R574"/>
    <mergeCell ref="Q575:R575"/>
    <mergeCell ref="Q576:R576"/>
    <mergeCell ref="Q577:R577"/>
    <mergeCell ref="Q578:R578"/>
    <mergeCell ref="Q579:R579"/>
    <mergeCell ref="Q580:R580"/>
    <mergeCell ref="Q581:R581"/>
    <mergeCell ref="Q582:R582"/>
    <mergeCell ref="Q583:R583"/>
    <mergeCell ref="Q584:R584"/>
    <mergeCell ref="Q585:R585"/>
    <mergeCell ref="Q586:R586"/>
    <mergeCell ref="Q587:R587"/>
    <mergeCell ref="Q588:R588"/>
    <mergeCell ref="Q589:R589"/>
    <mergeCell ref="Q590:R590"/>
    <mergeCell ref="Q591:R591"/>
    <mergeCell ref="Q592:R592"/>
    <mergeCell ref="Q593:R593"/>
    <mergeCell ref="Q594:R594"/>
    <mergeCell ref="Q595:R595"/>
    <mergeCell ref="Q596:R596"/>
    <mergeCell ref="Q597:R597"/>
    <mergeCell ref="Q598:R598"/>
    <mergeCell ref="Q599:R599"/>
    <mergeCell ref="Q600:R600"/>
    <mergeCell ref="Q601:R601"/>
    <mergeCell ref="Q602:R602"/>
    <mergeCell ref="Q603:R603"/>
    <mergeCell ref="Q604:R604"/>
    <mergeCell ref="Q605:R605"/>
    <mergeCell ref="Q606:R606"/>
    <mergeCell ref="Q607:R607"/>
    <mergeCell ref="Q608:R608"/>
    <mergeCell ref="Q609:R609"/>
    <mergeCell ref="Q610:R610"/>
    <mergeCell ref="Q611:R611"/>
    <mergeCell ref="Q612:R612"/>
    <mergeCell ref="Q613:R613"/>
    <mergeCell ref="Q614:R614"/>
    <mergeCell ref="Q615:R615"/>
    <mergeCell ref="Q616:R616"/>
    <mergeCell ref="Q617:R617"/>
    <mergeCell ref="Q618:R618"/>
    <mergeCell ref="Q619:R619"/>
    <mergeCell ref="Q620:R620"/>
    <mergeCell ref="Q621:R621"/>
    <mergeCell ref="Q622:R622"/>
    <mergeCell ref="Q623:R623"/>
    <mergeCell ref="Q624:R624"/>
    <mergeCell ref="Q625:R625"/>
    <mergeCell ref="Q626:R626"/>
    <mergeCell ref="Q627:R627"/>
    <mergeCell ref="Q628:R628"/>
    <mergeCell ref="Q629:R629"/>
    <mergeCell ref="Q630:R630"/>
    <mergeCell ref="Q631:R631"/>
    <mergeCell ref="Q632:R632"/>
    <mergeCell ref="Q633:R633"/>
    <mergeCell ref="Q634:R634"/>
    <mergeCell ref="Q635:R635"/>
    <mergeCell ref="Q636:R636"/>
    <mergeCell ref="Q637:R637"/>
    <mergeCell ref="Q638:R638"/>
    <mergeCell ref="Q639:R639"/>
    <mergeCell ref="Q640:R640"/>
    <mergeCell ref="Q641:R641"/>
    <mergeCell ref="Q642:R642"/>
    <mergeCell ref="Q643:R643"/>
    <mergeCell ref="Q644:R644"/>
    <mergeCell ref="Q645:R645"/>
    <mergeCell ref="Q646:R646"/>
    <mergeCell ref="Q647:R647"/>
    <mergeCell ref="Q648:R648"/>
    <mergeCell ref="Q649:R649"/>
    <mergeCell ref="Q650:R650"/>
    <mergeCell ref="Q651:R651"/>
    <mergeCell ref="Q652:R652"/>
    <mergeCell ref="Q653:R653"/>
    <mergeCell ref="Q654:R654"/>
    <mergeCell ref="Q655:R655"/>
    <mergeCell ref="Q656:R656"/>
    <mergeCell ref="Q657:R657"/>
    <mergeCell ref="Q658:R658"/>
    <mergeCell ref="Q659:R659"/>
    <mergeCell ref="Q660:R660"/>
    <mergeCell ref="Q661:R661"/>
    <mergeCell ref="Q662:R662"/>
    <mergeCell ref="Q663:R663"/>
    <mergeCell ref="Q664:R664"/>
    <mergeCell ref="Q665:R665"/>
    <mergeCell ref="Q666:R666"/>
    <mergeCell ref="Q667:R667"/>
    <mergeCell ref="Q668:R668"/>
    <mergeCell ref="Q669:R669"/>
    <mergeCell ref="Q670:R670"/>
    <mergeCell ref="Q671:R671"/>
    <mergeCell ref="Q672:R672"/>
    <mergeCell ref="Q673:R673"/>
    <mergeCell ref="Q674:R674"/>
    <mergeCell ref="Q675:R675"/>
    <mergeCell ref="Q676:R676"/>
    <mergeCell ref="Q677:R677"/>
    <mergeCell ref="Q678:R678"/>
    <mergeCell ref="Q679:R679"/>
    <mergeCell ref="Q680:R680"/>
    <mergeCell ref="Q681:R681"/>
    <mergeCell ref="Q682:R682"/>
    <mergeCell ref="Q683:R683"/>
    <mergeCell ref="Q684:R684"/>
    <mergeCell ref="Q685:R685"/>
    <mergeCell ref="Q686:R686"/>
    <mergeCell ref="Q687:R687"/>
    <mergeCell ref="Q688:R688"/>
    <mergeCell ref="Q689:R689"/>
    <mergeCell ref="Q690:R690"/>
    <mergeCell ref="Q691:R691"/>
    <mergeCell ref="Q692:R692"/>
    <mergeCell ref="Q693:R693"/>
    <mergeCell ref="Q694:R694"/>
    <mergeCell ref="Q695:R695"/>
    <mergeCell ref="Q696:R696"/>
    <mergeCell ref="Q697:R697"/>
    <mergeCell ref="Q698:R698"/>
    <mergeCell ref="Q699:R699"/>
    <mergeCell ref="Q700:R700"/>
    <mergeCell ref="Q701:R701"/>
    <mergeCell ref="Q702:R702"/>
    <mergeCell ref="Q703:R703"/>
    <mergeCell ref="Q704:R704"/>
    <mergeCell ref="Q705:R705"/>
    <mergeCell ref="Q706:R706"/>
    <mergeCell ref="Q707:R707"/>
    <mergeCell ref="Q708:R708"/>
    <mergeCell ref="Q709:R709"/>
    <mergeCell ref="Q1053:R1053"/>
    <mergeCell ref="Q1054:R1054"/>
    <mergeCell ref="Q1055:R1055"/>
    <mergeCell ref="Q1056:R1056"/>
    <mergeCell ref="Q1057:R1057"/>
    <mergeCell ref="Q1058:R1058"/>
    <mergeCell ref="Q1059:R1059"/>
    <mergeCell ref="Q1060:R1060"/>
    <mergeCell ref="Q1061:R1061"/>
    <mergeCell ref="Q1062:R1062"/>
    <mergeCell ref="Q1063:R1063"/>
    <mergeCell ref="Q1064:R1064"/>
    <mergeCell ref="Q1065:R1065"/>
    <mergeCell ref="Q1066:R1066"/>
    <mergeCell ref="Q1067:R1067"/>
    <mergeCell ref="Q1068:R1068"/>
    <mergeCell ref="Q1069:R1069"/>
    <mergeCell ref="Q1070:R1070"/>
    <mergeCell ref="Q1071:R1071"/>
    <mergeCell ref="Q1072:R1072"/>
    <mergeCell ref="Q1073:R1073"/>
    <mergeCell ref="Q1074:R1074"/>
    <mergeCell ref="Q1075:R1075"/>
    <mergeCell ref="Q1076:R1076"/>
    <mergeCell ref="Q1077:R1077"/>
    <mergeCell ref="Q1078:R1078"/>
    <mergeCell ref="Q1079:R1079"/>
    <mergeCell ref="Q1080:R1080"/>
    <mergeCell ref="Q1081:R1081"/>
    <mergeCell ref="Q1082:R1082"/>
    <mergeCell ref="Q1083:R1083"/>
    <mergeCell ref="Q1084:R1084"/>
    <mergeCell ref="Q1085:R1085"/>
    <mergeCell ref="Q1086:R1086"/>
    <mergeCell ref="Q1087:R1087"/>
    <mergeCell ref="Q1088:R1088"/>
    <mergeCell ref="Q1089:R1089"/>
    <mergeCell ref="Q1090:R1090"/>
    <mergeCell ref="Q1091:R1091"/>
    <mergeCell ref="Q1092:R1092"/>
    <mergeCell ref="Q1093:R1093"/>
    <mergeCell ref="Q1094:R1094"/>
    <mergeCell ref="Q1095:R1095"/>
    <mergeCell ref="Q1096:R1096"/>
    <mergeCell ref="Q1097:R1097"/>
    <mergeCell ref="Q1098:R1098"/>
    <mergeCell ref="Q1099:R1099"/>
    <mergeCell ref="Q1100:R1100"/>
    <mergeCell ref="Q1101:R1101"/>
    <mergeCell ref="Q1102:R1102"/>
    <mergeCell ref="Q1103:R1103"/>
    <mergeCell ref="Q1104:R1104"/>
    <mergeCell ref="Q1105:R1105"/>
    <mergeCell ref="Q1106:R1106"/>
    <mergeCell ref="Q1107:R1107"/>
    <mergeCell ref="Q1108:R1108"/>
    <mergeCell ref="Q1109:R1109"/>
    <mergeCell ref="Q1110:R1110"/>
    <mergeCell ref="Q1111:R1111"/>
    <mergeCell ref="Q1112:R1112"/>
    <mergeCell ref="Q1113:R1113"/>
    <mergeCell ref="Q1114:R1114"/>
    <mergeCell ref="Q1115:R1115"/>
    <mergeCell ref="Q1116:R1116"/>
    <mergeCell ref="Q1117:R1117"/>
    <mergeCell ref="Q1118:R1118"/>
    <mergeCell ref="Q1119:R1119"/>
    <mergeCell ref="Q1120:R1120"/>
    <mergeCell ref="Q1121:R1121"/>
    <mergeCell ref="Q1122:R1122"/>
    <mergeCell ref="Q1123:R1123"/>
    <mergeCell ref="Q1124:R1124"/>
    <mergeCell ref="Q1125:R1125"/>
    <mergeCell ref="Q1126:R1126"/>
    <mergeCell ref="Q1127:R1127"/>
    <mergeCell ref="Q1128:R1128"/>
    <mergeCell ref="Q1129:R1129"/>
    <mergeCell ref="Q1130:R1130"/>
    <mergeCell ref="Q1131:R1131"/>
    <mergeCell ref="Q1132:R1132"/>
    <mergeCell ref="Q1133:R1133"/>
    <mergeCell ref="Q1134:R1134"/>
    <mergeCell ref="Q1135:R1135"/>
    <mergeCell ref="Q1136:R1136"/>
    <mergeCell ref="Q1137:R1137"/>
    <mergeCell ref="Q1138:R1138"/>
    <mergeCell ref="Q1139:R1139"/>
    <mergeCell ref="Q1140:R1140"/>
    <mergeCell ref="Q1141:R1141"/>
    <mergeCell ref="Q1142:R1142"/>
    <mergeCell ref="Q1143:R1143"/>
    <mergeCell ref="Q1144:R1144"/>
    <mergeCell ref="Q1145:R1145"/>
    <mergeCell ref="Q1146:R1146"/>
    <mergeCell ref="Q1147:R1147"/>
    <mergeCell ref="Q1148:R1148"/>
    <mergeCell ref="Q1149:R1149"/>
    <mergeCell ref="Q1150:R1150"/>
    <mergeCell ref="Q1151:R1151"/>
    <mergeCell ref="Q1152:R1152"/>
    <mergeCell ref="Q1153:R1153"/>
    <mergeCell ref="Q1154:R1154"/>
    <mergeCell ref="Q1155:R1155"/>
    <mergeCell ref="Q1156:R1156"/>
    <mergeCell ref="Q1157:R1157"/>
    <mergeCell ref="Q1158:R1158"/>
    <mergeCell ref="Q1159:R1159"/>
    <mergeCell ref="Q1160:R1160"/>
    <mergeCell ref="Q1161:R1161"/>
    <mergeCell ref="Q1162:R1162"/>
    <mergeCell ref="Q1163:R1163"/>
    <mergeCell ref="Q1164:R1164"/>
    <mergeCell ref="Q1165:R1165"/>
    <mergeCell ref="Q1166:R1166"/>
    <mergeCell ref="Q1167:R1167"/>
    <mergeCell ref="Q1168:R1168"/>
    <mergeCell ref="Q1169:R1169"/>
    <mergeCell ref="Q1170:R1170"/>
    <mergeCell ref="Q1171:R1171"/>
    <mergeCell ref="Q1172:R1172"/>
    <mergeCell ref="Q1173:R1173"/>
    <mergeCell ref="Q1174:R1174"/>
    <mergeCell ref="Q1175:R1175"/>
    <mergeCell ref="Q1176:R1176"/>
    <mergeCell ref="Q1177:R1177"/>
    <mergeCell ref="Q1178:R1178"/>
    <mergeCell ref="Q1179:R1179"/>
    <mergeCell ref="Q1180:R1180"/>
    <mergeCell ref="Q1181:R1181"/>
    <mergeCell ref="Q1182:R1182"/>
    <mergeCell ref="Q1183:R1183"/>
    <mergeCell ref="Q1184:R1184"/>
    <mergeCell ref="Q1185:R1185"/>
    <mergeCell ref="Q1186:R1186"/>
    <mergeCell ref="Q1187:R1187"/>
    <mergeCell ref="Q1188:R1188"/>
    <mergeCell ref="Q1189:R1189"/>
    <mergeCell ref="Q1190:R1190"/>
    <mergeCell ref="Q1191:R1191"/>
    <mergeCell ref="Q1192:R1192"/>
    <mergeCell ref="Q1193:R1193"/>
    <mergeCell ref="Q1194:R1194"/>
    <mergeCell ref="Q1195:R1195"/>
    <mergeCell ref="Q1196:R1196"/>
    <mergeCell ref="Q1197:R1197"/>
    <mergeCell ref="Q1198:R1198"/>
    <mergeCell ref="Q1199:R1199"/>
    <mergeCell ref="Q1200:R1200"/>
    <mergeCell ref="Q1201:R1201"/>
    <mergeCell ref="Q1202:R1202"/>
    <mergeCell ref="Q1203:R1203"/>
    <mergeCell ref="Q1204:R1204"/>
    <mergeCell ref="Q1205:R1205"/>
    <mergeCell ref="Q1206:R1206"/>
    <mergeCell ref="Q1207:R1207"/>
    <mergeCell ref="Q1208:R1208"/>
    <mergeCell ref="Q1209:R1209"/>
    <mergeCell ref="Q1210:R1210"/>
    <mergeCell ref="Q1211:R1211"/>
    <mergeCell ref="Q1212:R1212"/>
    <mergeCell ref="Q1213:R1213"/>
    <mergeCell ref="Q1214:R1214"/>
    <mergeCell ref="Q1215:R1215"/>
    <mergeCell ref="Q1216:R1216"/>
    <mergeCell ref="Q1217:R1217"/>
    <mergeCell ref="Q1218:R1218"/>
    <mergeCell ref="Q1219:R1219"/>
    <mergeCell ref="Q1220:R1220"/>
    <mergeCell ref="Q1221:R1221"/>
    <mergeCell ref="Q1222:R1222"/>
    <mergeCell ref="Q1223:R1223"/>
    <mergeCell ref="Q1224:R1224"/>
    <mergeCell ref="Q1225:R1225"/>
    <mergeCell ref="Q1226:R1226"/>
    <mergeCell ref="Q1227:R1227"/>
    <mergeCell ref="Q1228:R1228"/>
    <mergeCell ref="Q1229:R1229"/>
    <mergeCell ref="Q1230:R1230"/>
    <mergeCell ref="Q1231:R1231"/>
    <mergeCell ref="Q1232:R1232"/>
    <mergeCell ref="Q1233:R1233"/>
    <mergeCell ref="Q1234:R1234"/>
    <mergeCell ref="Q1235:R1235"/>
    <mergeCell ref="Q1236:R1236"/>
    <mergeCell ref="Q1237:R1237"/>
    <mergeCell ref="Q1238:R1238"/>
    <mergeCell ref="Q1239:R1239"/>
    <mergeCell ref="Q1240:R1240"/>
    <mergeCell ref="Q1241:R1241"/>
    <mergeCell ref="Q1242:R1242"/>
    <mergeCell ref="Q1243:R1243"/>
    <mergeCell ref="Q1244:R1244"/>
    <mergeCell ref="Q1245:R1245"/>
    <mergeCell ref="Q1246:R1246"/>
    <mergeCell ref="Q1247:R1247"/>
    <mergeCell ref="Q1248:R1248"/>
    <mergeCell ref="Q1298:R1298"/>
    <mergeCell ref="Q1299:R1299"/>
    <mergeCell ref="Q1300:R1300"/>
    <mergeCell ref="Q1301:R1301"/>
    <mergeCell ref="Q1302:R1302"/>
    <mergeCell ref="Q1303:R1303"/>
    <mergeCell ref="Q1304:R1304"/>
    <mergeCell ref="Q1305:R1305"/>
    <mergeCell ref="Q1306:R1306"/>
    <mergeCell ref="Q1307:R1307"/>
    <mergeCell ref="Q1308:R1308"/>
    <mergeCell ref="Q1309:R1309"/>
    <mergeCell ref="Q1310:R1310"/>
    <mergeCell ref="Q1311:R1311"/>
    <mergeCell ref="Q1319:R1319"/>
    <mergeCell ref="Q1320:R1320"/>
    <mergeCell ref="Q1321:R1321"/>
    <mergeCell ref="Q1312:R1312"/>
    <mergeCell ref="Q1313:R1313"/>
    <mergeCell ref="Q1314:R1314"/>
    <mergeCell ref="Q1315:R1315"/>
    <mergeCell ref="Q1316:R1316"/>
    <mergeCell ref="Q1317:R1317"/>
    <mergeCell ref="Q1318:R1318"/>
    <mergeCell ref="Q1249:R1249"/>
    <mergeCell ref="Q1250:R1250"/>
    <mergeCell ref="Q1251:R1251"/>
    <mergeCell ref="Q1252:R1252"/>
    <mergeCell ref="Q1253:R1253"/>
    <mergeCell ref="Q1254:R1254"/>
    <mergeCell ref="Q1255:R1255"/>
    <mergeCell ref="Q1256:R1256"/>
    <mergeCell ref="Q1257:R1257"/>
    <mergeCell ref="Q1258:R1258"/>
    <mergeCell ref="Q1259:R1259"/>
    <mergeCell ref="Q1260:R1260"/>
    <mergeCell ref="Q1261:R1261"/>
    <mergeCell ref="Q1262:R1262"/>
    <mergeCell ref="Q1263:R1263"/>
    <mergeCell ref="Q1264:R1264"/>
    <mergeCell ref="Q1265:R1265"/>
    <mergeCell ref="Q1266:R1266"/>
    <mergeCell ref="Q1267:R1267"/>
    <mergeCell ref="Q1268:R1268"/>
    <mergeCell ref="Q1269:R1269"/>
    <mergeCell ref="Q1270:R1270"/>
    <mergeCell ref="Q1271:R1271"/>
    <mergeCell ref="Q1272:R1272"/>
    <mergeCell ref="Q1273:R1273"/>
    <mergeCell ref="Q1274:R1274"/>
    <mergeCell ref="Q1275:R1275"/>
    <mergeCell ref="Q1276:R1276"/>
    <mergeCell ref="Q1277:R1277"/>
    <mergeCell ref="Q1278:R1278"/>
    <mergeCell ref="Q1279:R1279"/>
    <mergeCell ref="Q1280:R1280"/>
    <mergeCell ref="Q1281:R1281"/>
    <mergeCell ref="Q1282:R1282"/>
    <mergeCell ref="Q1283:R1283"/>
    <mergeCell ref="Q1284:R1284"/>
    <mergeCell ref="Q1285:R1285"/>
    <mergeCell ref="Q1286:R1286"/>
    <mergeCell ref="Q1287:R1287"/>
    <mergeCell ref="Q1288:R1288"/>
    <mergeCell ref="Q1289:R1289"/>
    <mergeCell ref="Q1290:R1290"/>
    <mergeCell ref="Q1291:R1291"/>
    <mergeCell ref="Q1292:R1292"/>
    <mergeCell ref="Q1293:R1293"/>
    <mergeCell ref="Q1294:R1294"/>
    <mergeCell ref="Q1295:R1295"/>
    <mergeCell ref="Q1296:R1296"/>
    <mergeCell ref="Q1297:R1297"/>
    <mergeCell ref="Q710:R710"/>
    <mergeCell ref="Q711:R711"/>
    <mergeCell ref="Q712:R712"/>
    <mergeCell ref="Q713:R713"/>
    <mergeCell ref="Q714:R714"/>
    <mergeCell ref="Q715:R715"/>
    <mergeCell ref="Q716:R716"/>
    <mergeCell ref="Q717:R717"/>
    <mergeCell ref="Q718:R718"/>
    <mergeCell ref="Q719:R719"/>
    <mergeCell ref="Q720:R720"/>
    <mergeCell ref="Q721:R721"/>
    <mergeCell ref="Q722:R722"/>
    <mergeCell ref="Q723:R723"/>
    <mergeCell ref="Q724:R724"/>
    <mergeCell ref="Q725:R725"/>
    <mergeCell ref="Q726:R726"/>
    <mergeCell ref="Q727:R727"/>
    <mergeCell ref="Q728:R728"/>
    <mergeCell ref="Q729:R729"/>
    <mergeCell ref="Q730:R730"/>
    <mergeCell ref="Q731:R731"/>
    <mergeCell ref="Q732:R732"/>
    <mergeCell ref="Q733:R733"/>
    <mergeCell ref="Q734:R734"/>
    <mergeCell ref="Q735:R735"/>
    <mergeCell ref="Q736:R736"/>
    <mergeCell ref="Q737:R737"/>
    <mergeCell ref="Q738:R738"/>
    <mergeCell ref="Q739:R739"/>
    <mergeCell ref="Q740:R740"/>
    <mergeCell ref="Q741:R741"/>
    <mergeCell ref="Q742:R742"/>
    <mergeCell ref="Q743:R743"/>
    <mergeCell ref="Q744:R744"/>
    <mergeCell ref="Q745:R745"/>
    <mergeCell ref="Q746:R746"/>
    <mergeCell ref="Q747:R747"/>
    <mergeCell ref="Q748:R748"/>
    <mergeCell ref="Q749:R749"/>
    <mergeCell ref="Q750:R750"/>
    <mergeCell ref="Q751:R751"/>
    <mergeCell ref="Q752:R752"/>
    <mergeCell ref="Q753:R753"/>
    <mergeCell ref="Q754:R754"/>
    <mergeCell ref="Q755:R755"/>
    <mergeCell ref="Q756:R756"/>
    <mergeCell ref="Q757:R757"/>
    <mergeCell ref="Q758:R758"/>
    <mergeCell ref="Q759:R759"/>
    <mergeCell ref="Q760:R760"/>
    <mergeCell ref="Q761:R761"/>
    <mergeCell ref="Q762:R762"/>
    <mergeCell ref="Q763:R763"/>
    <mergeCell ref="Q764:R764"/>
    <mergeCell ref="Q765:R765"/>
    <mergeCell ref="Q766:R766"/>
    <mergeCell ref="Q767:R767"/>
    <mergeCell ref="Q768:R768"/>
    <mergeCell ref="Q769:R769"/>
    <mergeCell ref="Q770:R770"/>
    <mergeCell ref="Q771:R771"/>
    <mergeCell ref="Q772:R772"/>
    <mergeCell ref="Q773:R773"/>
    <mergeCell ref="Q774:R774"/>
    <mergeCell ref="Q775:R775"/>
    <mergeCell ref="Q776:R776"/>
    <mergeCell ref="Q777:R777"/>
    <mergeCell ref="Q778:R778"/>
    <mergeCell ref="Q779:R779"/>
    <mergeCell ref="Q780:R780"/>
    <mergeCell ref="Q781:R781"/>
    <mergeCell ref="Q782:R782"/>
    <mergeCell ref="Q783:R783"/>
    <mergeCell ref="Q784:R784"/>
    <mergeCell ref="Q785:R785"/>
    <mergeCell ref="Q786:R786"/>
    <mergeCell ref="Q787:R787"/>
    <mergeCell ref="Q788:R788"/>
    <mergeCell ref="Q789:R789"/>
    <mergeCell ref="Q790:R790"/>
    <mergeCell ref="Q791:R791"/>
    <mergeCell ref="Q792:R792"/>
    <mergeCell ref="Q793:R793"/>
    <mergeCell ref="Q794:R794"/>
    <mergeCell ref="Q795:R795"/>
    <mergeCell ref="Q796:R796"/>
    <mergeCell ref="Q797:R797"/>
    <mergeCell ref="Q798:R798"/>
    <mergeCell ref="Q799:R799"/>
    <mergeCell ref="Q800:R800"/>
    <mergeCell ref="Q801:R801"/>
    <mergeCell ref="Q802:R802"/>
    <mergeCell ref="Q803:R803"/>
    <mergeCell ref="Q804:R804"/>
    <mergeCell ref="Q805:R805"/>
    <mergeCell ref="Q806:R806"/>
    <mergeCell ref="Q807:R807"/>
    <mergeCell ref="Q808:R808"/>
    <mergeCell ref="Q809:R809"/>
    <mergeCell ref="Q810:R810"/>
    <mergeCell ref="Q811:R811"/>
    <mergeCell ref="Q812:R812"/>
    <mergeCell ref="Q813:R813"/>
    <mergeCell ref="Q814:R814"/>
    <mergeCell ref="Q815:R815"/>
    <mergeCell ref="Q816:R816"/>
    <mergeCell ref="Q817:R817"/>
    <mergeCell ref="Q818:R818"/>
    <mergeCell ref="Q819:R819"/>
    <mergeCell ref="Q820:R820"/>
    <mergeCell ref="Q821:R821"/>
    <mergeCell ref="Q822:R822"/>
    <mergeCell ref="Q823:R823"/>
    <mergeCell ref="Q824:R824"/>
    <mergeCell ref="Q825:R825"/>
    <mergeCell ref="Q826:R826"/>
    <mergeCell ref="Q827:R827"/>
    <mergeCell ref="Q828:R828"/>
    <mergeCell ref="Q829:R829"/>
    <mergeCell ref="Q830:R830"/>
    <mergeCell ref="Q831:R831"/>
    <mergeCell ref="Q832:R832"/>
    <mergeCell ref="Q833:R833"/>
    <mergeCell ref="Q834:R834"/>
    <mergeCell ref="Q835:R835"/>
    <mergeCell ref="Q836:R836"/>
    <mergeCell ref="Q837:R837"/>
    <mergeCell ref="Q838:R838"/>
    <mergeCell ref="Q839:R839"/>
    <mergeCell ref="Q840:R840"/>
    <mergeCell ref="Q841:R841"/>
    <mergeCell ref="Q842:R842"/>
    <mergeCell ref="Q843:R843"/>
    <mergeCell ref="Q844:R844"/>
    <mergeCell ref="Q845:R845"/>
    <mergeCell ref="Q846:R846"/>
    <mergeCell ref="Q847:R847"/>
    <mergeCell ref="Q848:R848"/>
    <mergeCell ref="Q849:R849"/>
    <mergeCell ref="Q850:R850"/>
    <mergeCell ref="Q851:R851"/>
    <mergeCell ref="Q852:R852"/>
    <mergeCell ref="Q853:R853"/>
    <mergeCell ref="Q854:R854"/>
    <mergeCell ref="Q855:R855"/>
    <mergeCell ref="Q856:R856"/>
    <mergeCell ref="Q857:R857"/>
    <mergeCell ref="Q858:R858"/>
    <mergeCell ref="Q859:R859"/>
    <mergeCell ref="Q860:R860"/>
    <mergeCell ref="Q861:R861"/>
    <mergeCell ref="Q862:R862"/>
    <mergeCell ref="Q863:R863"/>
    <mergeCell ref="Q864:R864"/>
    <mergeCell ref="Q865:R865"/>
    <mergeCell ref="Q866:R866"/>
    <mergeCell ref="Q867:R867"/>
    <mergeCell ref="Q868:R868"/>
    <mergeCell ref="Q869:R869"/>
    <mergeCell ref="Q870:R870"/>
    <mergeCell ref="Q871:R871"/>
    <mergeCell ref="Q872:R872"/>
    <mergeCell ref="Q873:R873"/>
    <mergeCell ref="Q874:R874"/>
    <mergeCell ref="Q875:R875"/>
    <mergeCell ref="Q876:R876"/>
    <mergeCell ref="Q877:R877"/>
    <mergeCell ref="Q878:R878"/>
    <mergeCell ref="Q879:R879"/>
    <mergeCell ref="Q880:R880"/>
    <mergeCell ref="Q881:R881"/>
    <mergeCell ref="Q882:R882"/>
    <mergeCell ref="Q883:R883"/>
    <mergeCell ref="Q884:R884"/>
    <mergeCell ref="Q885:R885"/>
    <mergeCell ref="Q886:R886"/>
    <mergeCell ref="Q887:R887"/>
    <mergeCell ref="Q888:R888"/>
    <mergeCell ref="Q889:R889"/>
    <mergeCell ref="Q890:R890"/>
    <mergeCell ref="Q891:R891"/>
    <mergeCell ref="Q892:R892"/>
    <mergeCell ref="Q893:R893"/>
    <mergeCell ref="Q894:R894"/>
    <mergeCell ref="Q895:R895"/>
    <mergeCell ref="Q896:R896"/>
    <mergeCell ref="Q897:R897"/>
    <mergeCell ref="Q898:R898"/>
    <mergeCell ref="Q899:R899"/>
    <mergeCell ref="Q900:R900"/>
    <mergeCell ref="Q901:R901"/>
    <mergeCell ref="Q902:R902"/>
    <mergeCell ref="Q903:R903"/>
    <mergeCell ref="Q904:R904"/>
    <mergeCell ref="Q905:R905"/>
    <mergeCell ref="Q906:R906"/>
    <mergeCell ref="Q907:R907"/>
    <mergeCell ref="Q908:R908"/>
    <mergeCell ref="Q909:R909"/>
    <mergeCell ref="Q910:R910"/>
    <mergeCell ref="Q911:R911"/>
    <mergeCell ref="Q912:R912"/>
    <mergeCell ref="Q913:R913"/>
    <mergeCell ref="Q914:R914"/>
    <mergeCell ref="Q915:R915"/>
    <mergeCell ref="Q916:R916"/>
    <mergeCell ref="Q917:R917"/>
    <mergeCell ref="Q918:R918"/>
    <mergeCell ref="Q919:R919"/>
    <mergeCell ref="Q920:R920"/>
    <mergeCell ref="Q921:R921"/>
    <mergeCell ref="Q922:R922"/>
    <mergeCell ref="Q923:R923"/>
    <mergeCell ref="Q924:R924"/>
    <mergeCell ref="Q925:R925"/>
    <mergeCell ref="Q926:R926"/>
    <mergeCell ref="Q927:R927"/>
    <mergeCell ref="Q928:R928"/>
    <mergeCell ref="Q929:R929"/>
    <mergeCell ref="Q930:R930"/>
    <mergeCell ref="Q931:R931"/>
    <mergeCell ref="Q932:R932"/>
    <mergeCell ref="Q933:R933"/>
    <mergeCell ref="Q934:R934"/>
    <mergeCell ref="Q935:R935"/>
    <mergeCell ref="Q936:R936"/>
    <mergeCell ref="Q937:R937"/>
    <mergeCell ref="Q938:R938"/>
    <mergeCell ref="Q939:R939"/>
    <mergeCell ref="Q940:R940"/>
    <mergeCell ref="Q941:R941"/>
    <mergeCell ref="Q942:R942"/>
    <mergeCell ref="Q943:R943"/>
    <mergeCell ref="Q944:R944"/>
    <mergeCell ref="Q945:R945"/>
    <mergeCell ref="Q946:R946"/>
    <mergeCell ref="Q947:R947"/>
    <mergeCell ref="Q948:R948"/>
    <mergeCell ref="Q949:R949"/>
    <mergeCell ref="Q950:R950"/>
    <mergeCell ref="Q951:R951"/>
    <mergeCell ref="Q952:R952"/>
    <mergeCell ref="Q953:R953"/>
    <mergeCell ref="Q954:R954"/>
    <mergeCell ref="Q955:R955"/>
    <mergeCell ref="Q956:R956"/>
    <mergeCell ref="Q957:R957"/>
    <mergeCell ref="Q958:R958"/>
    <mergeCell ref="Q959:R959"/>
    <mergeCell ref="Q960:R960"/>
    <mergeCell ref="Q961:R961"/>
    <mergeCell ref="Q962:R962"/>
    <mergeCell ref="Q963:R963"/>
    <mergeCell ref="Q964:R964"/>
    <mergeCell ref="Q965:R965"/>
    <mergeCell ref="Q966:R966"/>
    <mergeCell ref="Q967:R967"/>
    <mergeCell ref="Q968:R968"/>
    <mergeCell ref="Q969:R969"/>
    <mergeCell ref="Q970:R970"/>
    <mergeCell ref="Q971:R971"/>
    <mergeCell ref="Q972:R972"/>
    <mergeCell ref="Q973:R973"/>
    <mergeCell ref="Q974:R974"/>
    <mergeCell ref="Q975:R975"/>
    <mergeCell ref="Q976:R976"/>
    <mergeCell ref="Q977:R977"/>
    <mergeCell ref="Q978:R978"/>
    <mergeCell ref="Q979:R979"/>
    <mergeCell ref="Q980:R980"/>
    <mergeCell ref="Q981:R981"/>
    <mergeCell ref="Q982:R982"/>
    <mergeCell ref="Q983:R983"/>
    <mergeCell ref="Q984:R984"/>
    <mergeCell ref="Q985:R985"/>
    <mergeCell ref="Q986:R986"/>
    <mergeCell ref="Q987:R987"/>
    <mergeCell ref="Q988:R988"/>
    <mergeCell ref="Q989:R989"/>
    <mergeCell ref="Q990:R990"/>
    <mergeCell ref="Q991:R991"/>
    <mergeCell ref="Q992:R992"/>
    <mergeCell ref="Q993:R993"/>
    <mergeCell ref="Q994:R994"/>
    <mergeCell ref="Q995:R995"/>
    <mergeCell ref="Q996:R996"/>
    <mergeCell ref="Q997:R997"/>
    <mergeCell ref="Q998:R998"/>
    <mergeCell ref="Q999:R999"/>
    <mergeCell ref="Q1000:R1000"/>
    <mergeCell ref="Q1001:R1001"/>
    <mergeCell ref="Q1002:R1002"/>
    <mergeCell ref="Q1003:R1003"/>
    <mergeCell ref="Q1004:R1004"/>
    <mergeCell ref="Q1005:R1005"/>
    <mergeCell ref="Q1006:R1006"/>
    <mergeCell ref="Q1007:R1007"/>
    <mergeCell ref="Q1008:R1008"/>
    <mergeCell ref="Q1009:R1009"/>
    <mergeCell ref="Q1010:R1010"/>
    <mergeCell ref="Q1011:R1011"/>
    <mergeCell ref="Q1012:R1012"/>
    <mergeCell ref="Q1013:R1013"/>
    <mergeCell ref="Q1014:R1014"/>
    <mergeCell ref="Q1015:R1015"/>
    <mergeCell ref="Q1016:R1016"/>
    <mergeCell ref="Q1017:R1017"/>
    <mergeCell ref="Q1018:R1018"/>
    <mergeCell ref="Q1019:R1019"/>
    <mergeCell ref="Q1020:R1020"/>
    <mergeCell ref="Q1021:R1021"/>
    <mergeCell ref="Q1022:R1022"/>
    <mergeCell ref="Q1023:R1023"/>
    <mergeCell ref="Q1024:R1024"/>
    <mergeCell ref="Q1025:R1025"/>
    <mergeCell ref="Q1026:R1026"/>
    <mergeCell ref="Q1027:R1027"/>
    <mergeCell ref="Q1028:R1028"/>
    <mergeCell ref="Q1029:R1029"/>
    <mergeCell ref="Q1030:R1030"/>
    <mergeCell ref="Q1031:R1031"/>
    <mergeCell ref="Q1032:R1032"/>
    <mergeCell ref="Q1033:R1033"/>
    <mergeCell ref="Q1034:R1034"/>
    <mergeCell ref="Q1035:R1035"/>
    <mergeCell ref="Q1036:R1036"/>
    <mergeCell ref="Q1037:R1037"/>
    <mergeCell ref="Q1038:R1038"/>
    <mergeCell ref="Q1039:R1039"/>
    <mergeCell ref="Q1040:R1040"/>
    <mergeCell ref="Q1041:R1041"/>
    <mergeCell ref="Q1042:R1042"/>
    <mergeCell ref="Q1043:R1043"/>
    <mergeCell ref="Q1044:R1044"/>
    <mergeCell ref="Q1045:R1045"/>
    <mergeCell ref="Q1046:R1046"/>
    <mergeCell ref="Q1047:R1047"/>
    <mergeCell ref="Q1048:R1048"/>
    <mergeCell ref="Q1049:R1049"/>
    <mergeCell ref="Q1050:R1050"/>
    <mergeCell ref="Q1051:R1051"/>
    <mergeCell ref="Q1052:R1052"/>
    <mergeCell ref="AC853:AD853"/>
    <mergeCell ref="AC854:AD854"/>
    <mergeCell ref="AC846:AD846"/>
    <mergeCell ref="AC847:AD847"/>
    <mergeCell ref="AC848:AD848"/>
    <mergeCell ref="AC849:AD849"/>
    <mergeCell ref="AC850:AD850"/>
    <mergeCell ref="AC851:AD851"/>
    <mergeCell ref="AC852:AD852"/>
    <mergeCell ref="AC797:AD797"/>
    <mergeCell ref="AC798:AD798"/>
    <mergeCell ref="AC799:AD799"/>
    <mergeCell ref="AC800:AD800"/>
    <mergeCell ref="AC801:AD801"/>
    <mergeCell ref="AC802:AD802"/>
    <mergeCell ref="AC803:AD803"/>
    <mergeCell ref="AC804:AD804"/>
    <mergeCell ref="AC805:AD805"/>
    <mergeCell ref="AC806:AD806"/>
    <mergeCell ref="AC807:AD807"/>
    <mergeCell ref="AC808:AD808"/>
    <mergeCell ref="AC809:AD809"/>
    <mergeCell ref="AC810:AD810"/>
    <mergeCell ref="AC811:AD811"/>
    <mergeCell ref="AC812:AD812"/>
    <mergeCell ref="AC813:AD813"/>
    <mergeCell ref="AC814:AD814"/>
    <mergeCell ref="AC815:AD815"/>
    <mergeCell ref="AC816:AD816"/>
    <mergeCell ref="AC817:AD817"/>
    <mergeCell ref="AC818:AD818"/>
    <mergeCell ref="AC819:AD819"/>
    <mergeCell ref="AC820:AD820"/>
    <mergeCell ref="AC821:AD821"/>
    <mergeCell ref="AC822:AD822"/>
    <mergeCell ref="AC823:AD823"/>
    <mergeCell ref="AC824:AD824"/>
    <mergeCell ref="AC825:AD825"/>
    <mergeCell ref="AC826:AD826"/>
    <mergeCell ref="AC827:AD827"/>
    <mergeCell ref="AC828:AD828"/>
    <mergeCell ref="AC829:AD829"/>
    <mergeCell ref="AC830:AD830"/>
    <mergeCell ref="AC831:AD831"/>
    <mergeCell ref="AC832:AD832"/>
    <mergeCell ref="AC833:AD833"/>
    <mergeCell ref="AC834:AD834"/>
    <mergeCell ref="AC835:AD835"/>
    <mergeCell ref="AC836:AD836"/>
    <mergeCell ref="AC837:AD837"/>
    <mergeCell ref="AC838:AD838"/>
    <mergeCell ref="AC839:AD839"/>
    <mergeCell ref="AC840:AD840"/>
    <mergeCell ref="AC841:AD841"/>
    <mergeCell ref="AC842:AD842"/>
    <mergeCell ref="AC843:AD843"/>
    <mergeCell ref="AC844:AD844"/>
    <mergeCell ref="AC845:AD845"/>
    <mergeCell ref="AC454:AD454"/>
    <mergeCell ref="AC455:AD455"/>
    <mergeCell ref="AC456:AD456"/>
    <mergeCell ref="AC457:AD457"/>
    <mergeCell ref="AC458:AD458"/>
    <mergeCell ref="AC459:AD459"/>
    <mergeCell ref="AC460:AD460"/>
    <mergeCell ref="AC461:AD461"/>
    <mergeCell ref="AC462:AD462"/>
    <mergeCell ref="AC463:AD463"/>
    <mergeCell ref="AC464:AD464"/>
    <mergeCell ref="AC465:AD465"/>
    <mergeCell ref="AC466:AD466"/>
    <mergeCell ref="AC467:AD467"/>
    <mergeCell ref="AC468:AD468"/>
    <mergeCell ref="AC469:AD469"/>
    <mergeCell ref="AC470:AD470"/>
    <mergeCell ref="AC471:AD471"/>
    <mergeCell ref="AC472:AD472"/>
    <mergeCell ref="AC473:AD473"/>
    <mergeCell ref="AC474:AD474"/>
    <mergeCell ref="AC475:AD475"/>
    <mergeCell ref="AC476:AD476"/>
    <mergeCell ref="AC477:AD477"/>
    <mergeCell ref="AC478:AD478"/>
    <mergeCell ref="AC479:AD479"/>
    <mergeCell ref="AC480:AD480"/>
    <mergeCell ref="AC481:AD481"/>
    <mergeCell ref="AC482:AD482"/>
    <mergeCell ref="AC483:AD483"/>
    <mergeCell ref="AC484:AD484"/>
    <mergeCell ref="AC485:AD485"/>
    <mergeCell ref="AC486:AD486"/>
    <mergeCell ref="AC487:AD487"/>
    <mergeCell ref="AC488:AD488"/>
    <mergeCell ref="AC489:AD489"/>
    <mergeCell ref="AC490:AD490"/>
    <mergeCell ref="AC491:AD491"/>
    <mergeCell ref="AC492:AD492"/>
    <mergeCell ref="AC493:AD493"/>
    <mergeCell ref="AC494:AD494"/>
    <mergeCell ref="AC495:AD495"/>
    <mergeCell ref="AC496:AD496"/>
    <mergeCell ref="AC497:AD497"/>
    <mergeCell ref="AC498:AD498"/>
    <mergeCell ref="AC499:AD499"/>
    <mergeCell ref="AC500:AD500"/>
    <mergeCell ref="AC501:AD501"/>
    <mergeCell ref="AC502:AD502"/>
    <mergeCell ref="AC503:AD503"/>
    <mergeCell ref="AC504:AD504"/>
    <mergeCell ref="AC505:AD505"/>
    <mergeCell ref="AC506:AD506"/>
    <mergeCell ref="AC507:AD507"/>
    <mergeCell ref="AC508:AD508"/>
    <mergeCell ref="AC509:AD509"/>
    <mergeCell ref="AC510:AD510"/>
    <mergeCell ref="AC511:AD511"/>
    <mergeCell ref="AC512:AD512"/>
    <mergeCell ref="AC513:AD513"/>
    <mergeCell ref="AC514:AD514"/>
    <mergeCell ref="AC515:AD515"/>
    <mergeCell ref="AC516:AD516"/>
    <mergeCell ref="AC517:AD517"/>
    <mergeCell ref="AC518:AD518"/>
    <mergeCell ref="AC519:AD519"/>
    <mergeCell ref="AC520:AD520"/>
    <mergeCell ref="AC521:AD521"/>
    <mergeCell ref="AC522:AD522"/>
    <mergeCell ref="AC523:AD523"/>
    <mergeCell ref="AC524:AD524"/>
    <mergeCell ref="AC525:AD525"/>
    <mergeCell ref="AC526:AD526"/>
    <mergeCell ref="AC527:AD527"/>
    <mergeCell ref="AC528:AD528"/>
    <mergeCell ref="AC529:AD529"/>
    <mergeCell ref="AC530:AD530"/>
    <mergeCell ref="AC531:AD531"/>
    <mergeCell ref="AC532:AD532"/>
    <mergeCell ref="AC533:AD533"/>
    <mergeCell ref="AC534:AD534"/>
    <mergeCell ref="AC535:AD535"/>
    <mergeCell ref="AC536:AD536"/>
    <mergeCell ref="AC537:AD537"/>
    <mergeCell ref="AC538:AD538"/>
    <mergeCell ref="AC539:AD539"/>
    <mergeCell ref="AC540:AD540"/>
    <mergeCell ref="AC541:AD541"/>
    <mergeCell ref="AC542:AD542"/>
    <mergeCell ref="AC543:AD543"/>
    <mergeCell ref="AC544:AD544"/>
    <mergeCell ref="AC545:AD545"/>
    <mergeCell ref="AC546:AD546"/>
    <mergeCell ref="AC547:AD547"/>
    <mergeCell ref="AC548:AD548"/>
    <mergeCell ref="AC549:AD549"/>
    <mergeCell ref="AC550:AD550"/>
    <mergeCell ref="AC551:AD551"/>
    <mergeCell ref="AC552:AD552"/>
    <mergeCell ref="AC553:AD553"/>
    <mergeCell ref="AC554:AD554"/>
    <mergeCell ref="AC555:AD555"/>
    <mergeCell ref="AC556:AD556"/>
    <mergeCell ref="AC557:AD557"/>
    <mergeCell ref="AC558:AD558"/>
    <mergeCell ref="AC559:AD559"/>
    <mergeCell ref="AC560:AD560"/>
    <mergeCell ref="AC561:AD561"/>
    <mergeCell ref="AC562:AD562"/>
    <mergeCell ref="AC563:AD563"/>
    <mergeCell ref="AC564:AD564"/>
    <mergeCell ref="AC565:AD565"/>
    <mergeCell ref="AC566:AD566"/>
    <mergeCell ref="AC567:AD567"/>
    <mergeCell ref="AC568:AD568"/>
    <mergeCell ref="AC569:AD569"/>
    <mergeCell ref="AC570:AD570"/>
    <mergeCell ref="AC571:AD571"/>
    <mergeCell ref="AC572:AD572"/>
    <mergeCell ref="AC573:AD573"/>
    <mergeCell ref="AC574:AD574"/>
    <mergeCell ref="AC575:AD575"/>
    <mergeCell ref="AC576:AD576"/>
    <mergeCell ref="AC577:AD577"/>
    <mergeCell ref="AC578:AD578"/>
    <mergeCell ref="AC579:AD579"/>
    <mergeCell ref="AC580:AD580"/>
    <mergeCell ref="AC581:AD581"/>
    <mergeCell ref="AC582:AD582"/>
    <mergeCell ref="AC583:AD583"/>
    <mergeCell ref="AC584:AD584"/>
    <mergeCell ref="AC585:AD585"/>
    <mergeCell ref="AC586:AD586"/>
    <mergeCell ref="AC587:AD587"/>
    <mergeCell ref="AC588:AD588"/>
    <mergeCell ref="AC589:AD589"/>
    <mergeCell ref="AC590:AD590"/>
    <mergeCell ref="AC591:AD591"/>
    <mergeCell ref="AC592:AD592"/>
    <mergeCell ref="AC593:AD593"/>
    <mergeCell ref="AC594:AD594"/>
    <mergeCell ref="AC595:AD595"/>
    <mergeCell ref="AC596:AD596"/>
    <mergeCell ref="AC597:AD597"/>
    <mergeCell ref="AC598:AD598"/>
    <mergeCell ref="AC599:AD599"/>
    <mergeCell ref="AC600:AD600"/>
    <mergeCell ref="AC601:AD601"/>
    <mergeCell ref="AC602:AD602"/>
    <mergeCell ref="AC603:AD603"/>
    <mergeCell ref="AC604:AD604"/>
    <mergeCell ref="AC605:AD605"/>
    <mergeCell ref="AC606:AD606"/>
    <mergeCell ref="AC607:AD607"/>
    <mergeCell ref="AC608:AD608"/>
    <mergeCell ref="AC609:AD609"/>
    <mergeCell ref="AC610:AD610"/>
    <mergeCell ref="AC611:AD611"/>
    <mergeCell ref="AC612:AD612"/>
    <mergeCell ref="AC613:AD613"/>
    <mergeCell ref="AC614:AD614"/>
    <mergeCell ref="AC615:AD615"/>
    <mergeCell ref="AC616:AD616"/>
    <mergeCell ref="AC617:AD617"/>
    <mergeCell ref="AC618:AD618"/>
    <mergeCell ref="AC619:AD619"/>
    <mergeCell ref="AC620:AD620"/>
    <mergeCell ref="AC621:AD621"/>
    <mergeCell ref="AC622:AD622"/>
    <mergeCell ref="AC623:AD623"/>
    <mergeCell ref="AC624:AD624"/>
    <mergeCell ref="AC625:AD625"/>
    <mergeCell ref="AC626:AD626"/>
    <mergeCell ref="AC627:AD627"/>
    <mergeCell ref="AC628:AD628"/>
    <mergeCell ref="AC629:AD629"/>
    <mergeCell ref="AC630:AD630"/>
    <mergeCell ref="AC631:AD631"/>
    <mergeCell ref="AC632:AD632"/>
    <mergeCell ref="AC633:AD633"/>
    <mergeCell ref="AC634:AD634"/>
    <mergeCell ref="AC635:AD635"/>
    <mergeCell ref="AC636:AD636"/>
    <mergeCell ref="AC637:AD637"/>
    <mergeCell ref="AC638:AD638"/>
    <mergeCell ref="AC639:AD639"/>
    <mergeCell ref="AC640:AD640"/>
    <mergeCell ref="AC641:AD641"/>
    <mergeCell ref="AC642:AD642"/>
    <mergeCell ref="AC643:AD643"/>
    <mergeCell ref="AC644:AD644"/>
    <mergeCell ref="AC645:AD645"/>
    <mergeCell ref="AC646:AD646"/>
    <mergeCell ref="AC647:AD647"/>
    <mergeCell ref="AC648:AD648"/>
    <mergeCell ref="AC649:AD649"/>
    <mergeCell ref="AC650:AD650"/>
    <mergeCell ref="AC651:AD651"/>
    <mergeCell ref="AC652:AD652"/>
    <mergeCell ref="AC653:AD653"/>
    <mergeCell ref="AC654:AD654"/>
    <mergeCell ref="AC655:AD655"/>
    <mergeCell ref="AC656:AD656"/>
    <mergeCell ref="AC657:AD657"/>
    <mergeCell ref="AC658:AD658"/>
    <mergeCell ref="AC659:AD659"/>
    <mergeCell ref="AC660:AD660"/>
    <mergeCell ref="AC661:AD661"/>
    <mergeCell ref="AC662:AD662"/>
    <mergeCell ref="AC663:AD663"/>
    <mergeCell ref="AC664:AD664"/>
    <mergeCell ref="AC665:AD665"/>
    <mergeCell ref="AC666:AD666"/>
    <mergeCell ref="AC667:AD667"/>
    <mergeCell ref="AC668:AD668"/>
    <mergeCell ref="AC669:AD669"/>
    <mergeCell ref="AC670:AD670"/>
    <mergeCell ref="AC671:AD671"/>
    <mergeCell ref="AC672:AD672"/>
    <mergeCell ref="AC673:AD673"/>
    <mergeCell ref="AC674:AD674"/>
    <mergeCell ref="AC675:AD675"/>
    <mergeCell ref="AC676:AD676"/>
    <mergeCell ref="AC677:AD677"/>
    <mergeCell ref="AC678:AD678"/>
    <mergeCell ref="AC679:AD679"/>
    <mergeCell ref="AC680:AD680"/>
    <mergeCell ref="AC681:AD681"/>
    <mergeCell ref="AC682:AD682"/>
    <mergeCell ref="AC683:AD683"/>
    <mergeCell ref="AC684:AD684"/>
    <mergeCell ref="AC685:AD685"/>
    <mergeCell ref="AC686:AD686"/>
    <mergeCell ref="AC687:AD687"/>
    <mergeCell ref="AC688:AD688"/>
    <mergeCell ref="AC689:AD689"/>
    <mergeCell ref="AC690:AD690"/>
    <mergeCell ref="AC691:AD691"/>
    <mergeCell ref="AC692:AD692"/>
    <mergeCell ref="AC693:AD693"/>
    <mergeCell ref="AC694:AD694"/>
    <mergeCell ref="AC695:AD695"/>
    <mergeCell ref="AC696:AD696"/>
    <mergeCell ref="AC697:AD697"/>
    <mergeCell ref="AC698:AD698"/>
    <mergeCell ref="AC699:AD699"/>
    <mergeCell ref="AC700:AD700"/>
    <mergeCell ref="AC701:AD701"/>
    <mergeCell ref="AC702:AD702"/>
    <mergeCell ref="AC703:AD703"/>
    <mergeCell ref="AC704:AD704"/>
    <mergeCell ref="AC705:AD705"/>
    <mergeCell ref="AC706:AD706"/>
    <mergeCell ref="AC707:AD707"/>
    <mergeCell ref="AC708:AD708"/>
    <mergeCell ref="AC709:AD709"/>
    <mergeCell ref="AC710:AD710"/>
    <mergeCell ref="AC711:AD711"/>
    <mergeCell ref="AC712:AD712"/>
    <mergeCell ref="AC713:AD713"/>
    <mergeCell ref="AC714:AD714"/>
    <mergeCell ref="AC715:AD715"/>
    <mergeCell ref="AC716:AD716"/>
    <mergeCell ref="AC717:AD717"/>
    <mergeCell ref="AC718:AD718"/>
    <mergeCell ref="AC719:AD719"/>
    <mergeCell ref="AC720:AD720"/>
    <mergeCell ref="AC721:AD721"/>
    <mergeCell ref="AC722:AD722"/>
    <mergeCell ref="AC723:AD723"/>
    <mergeCell ref="AC724:AD724"/>
    <mergeCell ref="AC725:AD725"/>
    <mergeCell ref="AC726:AD726"/>
    <mergeCell ref="AC727:AD727"/>
    <mergeCell ref="AC728:AD728"/>
    <mergeCell ref="AC729:AD729"/>
    <mergeCell ref="AC730:AD730"/>
    <mergeCell ref="AC731:AD731"/>
    <mergeCell ref="AC732:AD732"/>
    <mergeCell ref="AC733:AD733"/>
    <mergeCell ref="AC734:AD734"/>
    <mergeCell ref="AC735:AD735"/>
    <mergeCell ref="AC736:AD736"/>
    <mergeCell ref="AC737:AD737"/>
    <mergeCell ref="AC738:AD738"/>
    <mergeCell ref="AC739:AD739"/>
    <mergeCell ref="AC740:AD740"/>
    <mergeCell ref="AC741:AD741"/>
    <mergeCell ref="AC742:AD742"/>
    <mergeCell ref="AC743:AD743"/>
    <mergeCell ref="AC744:AD744"/>
    <mergeCell ref="AC745:AD745"/>
    <mergeCell ref="AC746:AD746"/>
    <mergeCell ref="AC747:AD747"/>
    <mergeCell ref="AC748:AD748"/>
    <mergeCell ref="AC749:AD749"/>
    <mergeCell ref="AC750:AD750"/>
    <mergeCell ref="AC751:AD751"/>
    <mergeCell ref="AC752:AD752"/>
    <mergeCell ref="AC753:AD753"/>
    <mergeCell ref="AC754:AD754"/>
    <mergeCell ref="AC755:AD755"/>
    <mergeCell ref="AC756:AD756"/>
    <mergeCell ref="AC757:AD757"/>
    <mergeCell ref="AC758:AD758"/>
    <mergeCell ref="AC759:AD759"/>
    <mergeCell ref="AC760:AD760"/>
    <mergeCell ref="AC761:AD761"/>
    <mergeCell ref="AC762:AD762"/>
    <mergeCell ref="AC763:AD763"/>
    <mergeCell ref="AC764:AD764"/>
    <mergeCell ref="AC765:AD765"/>
    <mergeCell ref="AC766:AD766"/>
    <mergeCell ref="AC767:AD767"/>
    <mergeCell ref="AC768:AD768"/>
    <mergeCell ref="AC769:AD769"/>
    <mergeCell ref="AC770:AD770"/>
    <mergeCell ref="AC771:AD771"/>
    <mergeCell ref="AC772:AD772"/>
    <mergeCell ref="AC773:AD773"/>
    <mergeCell ref="AC774:AD774"/>
    <mergeCell ref="AC775:AD775"/>
    <mergeCell ref="AC776:AD776"/>
    <mergeCell ref="AC777:AD777"/>
    <mergeCell ref="AC778:AD778"/>
    <mergeCell ref="AC779:AD779"/>
    <mergeCell ref="AC780:AD780"/>
    <mergeCell ref="AC781:AD781"/>
    <mergeCell ref="AC782:AD782"/>
    <mergeCell ref="AC783:AD783"/>
    <mergeCell ref="AC784:AD784"/>
    <mergeCell ref="AC785:AD785"/>
    <mergeCell ref="AC786:AD786"/>
    <mergeCell ref="AC787:AD787"/>
    <mergeCell ref="AC788:AD788"/>
    <mergeCell ref="AC789:AD789"/>
    <mergeCell ref="AC790:AD790"/>
    <mergeCell ref="AC791:AD791"/>
    <mergeCell ref="AC792:AD792"/>
    <mergeCell ref="AC793:AD793"/>
    <mergeCell ref="AC794:AD794"/>
    <mergeCell ref="AC795:AD795"/>
    <mergeCell ref="AC796:AD796"/>
    <mergeCell ref="W961:X961"/>
    <mergeCell ref="W962:X962"/>
    <mergeCell ref="W963:X963"/>
    <mergeCell ref="W964:X964"/>
    <mergeCell ref="W965:X965"/>
    <mergeCell ref="W966:X966"/>
    <mergeCell ref="W967:X967"/>
    <mergeCell ref="W968:X968"/>
    <mergeCell ref="W969:X969"/>
    <mergeCell ref="W970:X970"/>
    <mergeCell ref="W971:X971"/>
    <mergeCell ref="W972:X972"/>
    <mergeCell ref="W973:X973"/>
    <mergeCell ref="W974:X974"/>
    <mergeCell ref="W975:X975"/>
    <mergeCell ref="W976:X976"/>
    <mergeCell ref="W977:X977"/>
    <mergeCell ref="W978:X978"/>
    <mergeCell ref="W979:X979"/>
    <mergeCell ref="W980:X980"/>
    <mergeCell ref="W981:X981"/>
    <mergeCell ref="W982:X982"/>
    <mergeCell ref="W983:X983"/>
    <mergeCell ref="W984:X984"/>
    <mergeCell ref="W985:X985"/>
    <mergeCell ref="W986:X986"/>
    <mergeCell ref="W987:X987"/>
    <mergeCell ref="W988:X988"/>
    <mergeCell ref="W989:X989"/>
    <mergeCell ref="W990:X990"/>
    <mergeCell ref="W991:X991"/>
    <mergeCell ref="W992:X992"/>
    <mergeCell ref="W993:X993"/>
    <mergeCell ref="W994:X994"/>
    <mergeCell ref="W995:X995"/>
    <mergeCell ref="W996:X996"/>
    <mergeCell ref="W997:X997"/>
    <mergeCell ref="W998:X998"/>
    <mergeCell ref="W999:X999"/>
    <mergeCell ref="W1000:X1000"/>
    <mergeCell ref="W1001:X1001"/>
    <mergeCell ref="W1002:X1002"/>
    <mergeCell ref="W1003:X1003"/>
    <mergeCell ref="W1004:X1004"/>
    <mergeCell ref="W1005:X1005"/>
    <mergeCell ref="W1006:X1006"/>
    <mergeCell ref="W1007:X1007"/>
    <mergeCell ref="W1008:X1008"/>
    <mergeCell ref="W1009:X1009"/>
    <mergeCell ref="W1010:X1010"/>
    <mergeCell ref="W1011:X1011"/>
    <mergeCell ref="W1012:X1012"/>
    <mergeCell ref="W1013:X1013"/>
    <mergeCell ref="W1014:X1014"/>
    <mergeCell ref="W1015:X1015"/>
    <mergeCell ref="W1016:X1016"/>
    <mergeCell ref="W1017:X1017"/>
    <mergeCell ref="W1018:X1018"/>
    <mergeCell ref="W1019:X1019"/>
    <mergeCell ref="W1020:X1020"/>
    <mergeCell ref="W1021:X1021"/>
    <mergeCell ref="W1022:X1022"/>
    <mergeCell ref="W1023:X1023"/>
    <mergeCell ref="W1024:X1024"/>
    <mergeCell ref="W1025:X1025"/>
    <mergeCell ref="W1026:X1026"/>
    <mergeCell ref="W1027:X1027"/>
    <mergeCell ref="W1028:X1028"/>
    <mergeCell ref="W1029:X1029"/>
    <mergeCell ref="W1030:X1030"/>
    <mergeCell ref="W1031:X1031"/>
    <mergeCell ref="W1032:X1032"/>
    <mergeCell ref="W1033:X1033"/>
    <mergeCell ref="W1034:X1034"/>
    <mergeCell ref="W1035:X1035"/>
    <mergeCell ref="W1036:X1036"/>
    <mergeCell ref="W1037:X1037"/>
    <mergeCell ref="W1038:X1038"/>
    <mergeCell ref="W1039:X1039"/>
    <mergeCell ref="W1040:X1040"/>
    <mergeCell ref="W1041:X1041"/>
    <mergeCell ref="W1042:X1042"/>
    <mergeCell ref="W1043:X1043"/>
    <mergeCell ref="W1044:X1044"/>
    <mergeCell ref="W1045:X1045"/>
    <mergeCell ref="W1046:X1046"/>
    <mergeCell ref="W1047:X1047"/>
    <mergeCell ref="W1048:X1048"/>
    <mergeCell ref="W1049:X1049"/>
    <mergeCell ref="W1050:X1050"/>
    <mergeCell ref="W1051:X1051"/>
    <mergeCell ref="W1052:X1052"/>
    <mergeCell ref="W1053:X1053"/>
    <mergeCell ref="W1054:X1054"/>
    <mergeCell ref="W1055:X1055"/>
    <mergeCell ref="W1056:X1056"/>
    <mergeCell ref="W1057:X1057"/>
    <mergeCell ref="W1058:X1058"/>
    <mergeCell ref="W1059:X1059"/>
    <mergeCell ref="W1060:X1060"/>
    <mergeCell ref="W1061:X1061"/>
    <mergeCell ref="W1062:X1062"/>
    <mergeCell ref="W1063:X1063"/>
    <mergeCell ref="W1064:X1064"/>
    <mergeCell ref="W1065:X1065"/>
    <mergeCell ref="W1066:X1066"/>
    <mergeCell ref="W1067:X1067"/>
    <mergeCell ref="W1068:X1068"/>
    <mergeCell ref="W1069:X1069"/>
    <mergeCell ref="W1070:X1070"/>
    <mergeCell ref="W1071:X1071"/>
    <mergeCell ref="W1072:X1072"/>
    <mergeCell ref="W1073:X1073"/>
    <mergeCell ref="W1074:X1074"/>
    <mergeCell ref="W1075:X1075"/>
    <mergeCell ref="W1076:X1076"/>
    <mergeCell ref="W1077:X1077"/>
    <mergeCell ref="W1078:X1078"/>
    <mergeCell ref="W1079:X1079"/>
    <mergeCell ref="W1080:X1080"/>
    <mergeCell ref="W1081:X1081"/>
    <mergeCell ref="W1082:X1082"/>
    <mergeCell ref="W1083:X1083"/>
    <mergeCell ref="W1084:X1084"/>
    <mergeCell ref="W1085:X1085"/>
    <mergeCell ref="W1086:X1086"/>
    <mergeCell ref="W1087:X1087"/>
    <mergeCell ref="W1088:X1088"/>
    <mergeCell ref="W1089:X1089"/>
    <mergeCell ref="W1090:X1090"/>
    <mergeCell ref="W1091:X1091"/>
    <mergeCell ref="W1092:X1092"/>
    <mergeCell ref="W1093:X1093"/>
    <mergeCell ref="W1094:X1094"/>
    <mergeCell ref="W1095:X1095"/>
    <mergeCell ref="W1096:X1096"/>
    <mergeCell ref="W1097:X1097"/>
    <mergeCell ref="W1098:X1098"/>
    <mergeCell ref="W1099:X1099"/>
    <mergeCell ref="W1100:X1100"/>
    <mergeCell ref="W1101:X1101"/>
    <mergeCell ref="W1102:X1102"/>
    <mergeCell ref="W1103:X1103"/>
    <mergeCell ref="W1104:X1104"/>
    <mergeCell ref="W1105:X1105"/>
    <mergeCell ref="W1106:X1106"/>
    <mergeCell ref="W1107:X1107"/>
    <mergeCell ref="W1108:X1108"/>
    <mergeCell ref="W1109:X1109"/>
    <mergeCell ref="W1110:X1110"/>
    <mergeCell ref="W1111:X1111"/>
    <mergeCell ref="W1112:X1112"/>
    <mergeCell ref="W1113:X1113"/>
    <mergeCell ref="W1114:X1114"/>
    <mergeCell ref="W1115:X1115"/>
    <mergeCell ref="W1116:X1116"/>
    <mergeCell ref="W1117:X1117"/>
    <mergeCell ref="W1118:X1118"/>
    <mergeCell ref="W1119:X1119"/>
    <mergeCell ref="W1120:X1120"/>
    <mergeCell ref="W1121:X1121"/>
    <mergeCell ref="W1122:X1122"/>
    <mergeCell ref="W1123:X1123"/>
    <mergeCell ref="W1124:X1124"/>
    <mergeCell ref="W1125:X1125"/>
    <mergeCell ref="W1126:X1126"/>
    <mergeCell ref="W1127:X1127"/>
    <mergeCell ref="W1128:X1128"/>
    <mergeCell ref="W1129:X1129"/>
    <mergeCell ref="W1130:X1130"/>
    <mergeCell ref="W1131:X1131"/>
    <mergeCell ref="W1132:X1132"/>
    <mergeCell ref="W1133:X1133"/>
    <mergeCell ref="W1134:X1134"/>
    <mergeCell ref="W1135:X1135"/>
    <mergeCell ref="W1136:X1136"/>
    <mergeCell ref="W1137:X1137"/>
    <mergeCell ref="W1138:X1138"/>
    <mergeCell ref="W1139:X1139"/>
    <mergeCell ref="W1140:X1140"/>
    <mergeCell ref="W1141:X1141"/>
    <mergeCell ref="W1142:X1142"/>
    <mergeCell ref="W1143:X1143"/>
    <mergeCell ref="W1144:X1144"/>
    <mergeCell ref="W1145:X1145"/>
    <mergeCell ref="W1146:X1146"/>
    <mergeCell ref="W1147:X1147"/>
    <mergeCell ref="W1148:X1148"/>
    <mergeCell ref="W1149:X1149"/>
    <mergeCell ref="W1150:X1150"/>
    <mergeCell ref="W1151:X1151"/>
    <mergeCell ref="W1152:X1152"/>
    <mergeCell ref="W1153:X1153"/>
    <mergeCell ref="W1154:X1154"/>
    <mergeCell ref="W1155:X1155"/>
    <mergeCell ref="W1156:X1156"/>
    <mergeCell ref="W1157:X1157"/>
    <mergeCell ref="W1158:X1158"/>
    <mergeCell ref="W1159:X1159"/>
    <mergeCell ref="W1160:X1160"/>
    <mergeCell ref="W1161:X1161"/>
    <mergeCell ref="W1162:X1162"/>
    <mergeCell ref="W1163:X1163"/>
    <mergeCell ref="W1164:X1164"/>
    <mergeCell ref="W1165:X1165"/>
    <mergeCell ref="W1166:X1166"/>
    <mergeCell ref="W1167:X1167"/>
    <mergeCell ref="W1168:X1168"/>
    <mergeCell ref="W1169:X1169"/>
    <mergeCell ref="W1170:X1170"/>
    <mergeCell ref="W1171:X1171"/>
    <mergeCell ref="W1172:X1172"/>
    <mergeCell ref="W1173:X1173"/>
    <mergeCell ref="W1174:X1174"/>
    <mergeCell ref="W1175:X1175"/>
    <mergeCell ref="W1176:X1176"/>
    <mergeCell ref="W1177:X1177"/>
    <mergeCell ref="W1178:X1178"/>
    <mergeCell ref="W1179:X1179"/>
    <mergeCell ref="W1180:X1180"/>
    <mergeCell ref="W1181:X1181"/>
    <mergeCell ref="W1182:X1182"/>
    <mergeCell ref="W1183:X1183"/>
    <mergeCell ref="W1184:X1184"/>
    <mergeCell ref="W1185:X1185"/>
    <mergeCell ref="W1186:X1186"/>
    <mergeCell ref="W1187:X1187"/>
    <mergeCell ref="W1188:X1188"/>
    <mergeCell ref="W1189:X1189"/>
    <mergeCell ref="W1190:X1190"/>
    <mergeCell ref="W1191:X1191"/>
    <mergeCell ref="W1192:X1192"/>
    <mergeCell ref="W1193:X1193"/>
    <mergeCell ref="W1194:X1194"/>
    <mergeCell ref="W1195:X1195"/>
    <mergeCell ref="W1196:X1196"/>
    <mergeCell ref="W1197:X1197"/>
    <mergeCell ref="W1198:X1198"/>
    <mergeCell ref="W1199:X1199"/>
    <mergeCell ref="W1200:X1200"/>
    <mergeCell ref="W1201:X1201"/>
    <mergeCell ref="W1202:X1202"/>
    <mergeCell ref="W1203:X1203"/>
    <mergeCell ref="W1204:X1204"/>
    <mergeCell ref="W1205:X1205"/>
    <mergeCell ref="W1206:X1206"/>
    <mergeCell ref="W1207:X1207"/>
    <mergeCell ref="W1208:X1208"/>
    <mergeCell ref="W1209:X1209"/>
    <mergeCell ref="W1210:X1210"/>
    <mergeCell ref="W1211:X1211"/>
    <mergeCell ref="W1212:X1212"/>
    <mergeCell ref="W1213:X1213"/>
    <mergeCell ref="W1214:X1214"/>
    <mergeCell ref="W1215:X1215"/>
    <mergeCell ref="W1216:X1216"/>
    <mergeCell ref="W1217:X1217"/>
    <mergeCell ref="W1218:X1218"/>
    <mergeCell ref="W1219:X1219"/>
    <mergeCell ref="W1220:X1220"/>
    <mergeCell ref="W1221:X1221"/>
    <mergeCell ref="W1222:X1222"/>
    <mergeCell ref="W1223:X1223"/>
    <mergeCell ref="W1224:X1224"/>
    <mergeCell ref="W1225:X1225"/>
    <mergeCell ref="W1226:X1226"/>
    <mergeCell ref="W1227:X1227"/>
    <mergeCell ref="W1228:X1228"/>
    <mergeCell ref="W1229:X1229"/>
    <mergeCell ref="W1230:X1230"/>
    <mergeCell ref="W1231:X1231"/>
    <mergeCell ref="W1232:X1232"/>
    <mergeCell ref="W1233:X1233"/>
    <mergeCell ref="W1234:X1234"/>
    <mergeCell ref="W1235:X1235"/>
    <mergeCell ref="W1236:X1236"/>
    <mergeCell ref="W1237:X1237"/>
    <mergeCell ref="W1238:X1238"/>
    <mergeCell ref="W1239:X1239"/>
    <mergeCell ref="W1240:X1240"/>
    <mergeCell ref="W1241:X1241"/>
    <mergeCell ref="W1242:X1242"/>
    <mergeCell ref="W1243:X1243"/>
    <mergeCell ref="W1244:X1244"/>
    <mergeCell ref="W1245:X1245"/>
    <mergeCell ref="W1246:X1246"/>
    <mergeCell ref="W1247:X1247"/>
    <mergeCell ref="W1248:X1248"/>
    <mergeCell ref="W1249:X1249"/>
    <mergeCell ref="W1250:X1250"/>
    <mergeCell ref="W1251:X1251"/>
    <mergeCell ref="W1252:X1252"/>
    <mergeCell ref="W1253:X1253"/>
    <mergeCell ref="W1254:X1254"/>
    <mergeCell ref="W1304:X1304"/>
    <mergeCell ref="W1305:X1305"/>
    <mergeCell ref="W1306:X1306"/>
    <mergeCell ref="W1307:X1307"/>
    <mergeCell ref="W1308:X1308"/>
    <mergeCell ref="W1309:X1309"/>
    <mergeCell ref="W1310:X1310"/>
    <mergeCell ref="W1318:X1318"/>
    <mergeCell ref="W1319:X1319"/>
    <mergeCell ref="W1320:X1320"/>
    <mergeCell ref="W1321:X1321"/>
    <mergeCell ref="W1311:X1311"/>
    <mergeCell ref="W1312:X1312"/>
    <mergeCell ref="W1313:X1313"/>
    <mergeCell ref="W1314:X1314"/>
    <mergeCell ref="W1315:X1315"/>
    <mergeCell ref="W1316:X1316"/>
    <mergeCell ref="W1317:X1317"/>
    <mergeCell ref="W1255:X1255"/>
    <mergeCell ref="W1256:X1256"/>
    <mergeCell ref="W1257:X1257"/>
    <mergeCell ref="W1258:X1258"/>
    <mergeCell ref="W1259:X1259"/>
    <mergeCell ref="W1260:X1260"/>
    <mergeCell ref="W1261:X1261"/>
    <mergeCell ref="W1262:X1262"/>
    <mergeCell ref="W1263:X1263"/>
    <mergeCell ref="W1264:X1264"/>
    <mergeCell ref="W1265:X1265"/>
    <mergeCell ref="W1266:X1266"/>
    <mergeCell ref="W1267:X1267"/>
    <mergeCell ref="W1268:X1268"/>
    <mergeCell ref="W1269:X1269"/>
    <mergeCell ref="W1270:X1270"/>
    <mergeCell ref="W1271:X1271"/>
    <mergeCell ref="W1272:X1272"/>
    <mergeCell ref="W1273:X1273"/>
    <mergeCell ref="W1274:X1274"/>
    <mergeCell ref="W1275:X1275"/>
    <mergeCell ref="W1276:X1276"/>
    <mergeCell ref="W1277:X1277"/>
    <mergeCell ref="W1278:X1278"/>
    <mergeCell ref="W1279:X1279"/>
    <mergeCell ref="W1280:X1280"/>
    <mergeCell ref="W1281:X1281"/>
    <mergeCell ref="W1282:X1282"/>
    <mergeCell ref="W1283:X1283"/>
    <mergeCell ref="W1284:X1284"/>
    <mergeCell ref="W1285:X1285"/>
    <mergeCell ref="W1286:X1286"/>
    <mergeCell ref="W1287:X1287"/>
    <mergeCell ref="W1288:X1288"/>
    <mergeCell ref="W1289:X1289"/>
    <mergeCell ref="W1290:X1290"/>
    <mergeCell ref="W1291:X1291"/>
    <mergeCell ref="W1292:X1292"/>
    <mergeCell ref="W1293:X1293"/>
    <mergeCell ref="W1294:X1294"/>
    <mergeCell ref="W1295:X1295"/>
    <mergeCell ref="W1296:X1296"/>
    <mergeCell ref="W1297:X1297"/>
    <mergeCell ref="W1298:X1298"/>
    <mergeCell ref="W1299:X1299"/>
    <mergeCell ref="W1300:X1300"/>
    <mergeCell ref="W1301:X1301"/>
    <mergeCell ref="W1302:X1302"/>
    <mergeCell ref="W1303:X1303"/>
    <mergeCell ref="AC1080:AD1080"/>
    <mergeCell ref="AC1081:AD1081"/>
    <mergeCell ref="AC1082:AD1082"/>
    <mergeCell ref="AC1083:AD1083"/>
    <mergeCell ref="AC1084:AD1084"/>
    <mergeCell ref="AC1085:AD1085"/>
    <mergeCell ref="AC1086:AD1086"/>
    <mergeCell ref="AC1087:AD1087"/>
    <mergeCell ref="AC1088:AD1088"/>
    <mergeCell ref="AC1089:AD1089"/>
    <mergeCell ref="AC1090:AD1090"/>
    <mergeCell ref="AC1091:AD1091"/>
    <mergeCell ref="AC1092:AD1092"/>
    <mergeCell ref="AC1093:AD1093"/>
    <mergeCell ref="AC1094:AD1094"/>
    <mergeCell ref="AC1095:AD1095"/>
    <mergeCell ref="AC1096:AD1096"/>
    <mergeCell ref="AC1097:AD1097"/>
    <mergeCell ref="AC1098:AD1098"/>
    <mergeCell ref="AC1099:AD1099"/>
    <mergeCell ref="AC1100:AD1100"/>
    <mergeCell ref="AC1101:AD1101"/>
    <mergeCell ref="AC1102:AD1102"/>
    <mergeCell ref="AC1103:AD1103"/>
    <mergeCell ref="AC1104:AD1104"/>
    <mergeCell ref="AC1105:AD1105"/>
    <mergeCell ref="AC1106:AD1106"/>
    <mergeCell ref="AC1107:AD1107"/>
    <mergeCell ref="AC1108:AD1108"/>
    <mergeCell ref="AC1109:AD1109"/>
    <mergeCell ref="AC1110:AD1110"/>
    <mergeCell ref="AC1111:AD1111"/>
    <mergeCell ref="AC1112:AD1112"/>
    <mergeCell ref="AC1113:AD1113"/>
    <mergeCell ref="AC1114:AD1114"/>
    <mergeCell ref="AC1115:AD1115"/>
    <mergeCell ref="AC1116:AD1116"/>
    <mergeCell ref="AC1117:AD1117"/>
    <mergeCell ref="AC1118:AD1118"/>
    <mergeCell ref="AC1119:AD1119"/>
    <mergeCell ref="AC1120:AD1120"/>
    <mergeCell ref="AC1121:AD1121"/>
    <mergeCell ref="AC1122:AD1122"/>
    <mergeCell ref="AC1123:AD1123"/>
    <mergeCell ref="AC1124:AD1124"/>
    <mergeCell ref="AC1125:AD1125"/>
    <mergeCell ref="AC1126:AD1126"/>
    <mergeCell ref="AC1127:AD1127"/>
    <mergeCell ref="AC1128:AD1128"/>
    <mergeCell ref="AC1129:AD1129"/>
    <mergeCell ref="AC1130:AD1130"/>
    <mergeCell ref="AC1131:AD1131"/>
    <mergeCell ref="AC1132:AD1132"/>
    <mergeCell ref="AC1133:AD1133"/>
    <mergeCell ref="AC1134:AD1134"/>
    <mergeCell ref="AC1135:AD1135"/>
    <mergeCell ref="AC1136:AD1136"/>
    <mergeCell ref="AC1137:AD1137"/>
    <mergeCell ref="AC1138:AD1138"/>
    <mergeCell ref="AC1139:AD1139"/>
    <mergeCell ref="AC1140:AD1140"/>
    <mergeCell ref="AC1141:AD1141"/>
    <mergeCell ref="AC1142:AD1142"/>
    <mergeCell ref="AC1143:AD1143"/>
    <mergeCell ref="AC1144:AD1144"/>
    <mergeCell ref="AC1145:AD1145"/>
    <mergeCell ref="AC1146:AD1146"/>
    <mergeCell ref="AC1147:AD1147"/>
    <mergeCell ref="AC1148:AD1148"/>
    <mergeCell ref="AC1149:AD1149"/>
    <mergeCell ref="AC1150:AD1150"/>
    <mergeCell ref="AC1151:AD1151"/>
    <mergeCell ref="AC1152:AD1152"/>
    <mergeCell ref="AC1153:AD1153"/>
    <mergeCell ref="AC1154:AD1154"/>
    <mergeCell ref="AC1155:AD1155"/>
    <mergeCell ref="AC1156:AD1156"/>
    <mergeCell ref="AC1157:AD1157"/>
    <mergeCell ref="AC1158:AD1158"/>
    <mergeCell ref="AC1159:AD1159"/>
    <mergeCell ref="AC1160:AD1160"/>
    <mergeCell ref="AC1161:AD1161"/>
    <mergeCell ref="AC1162:AD1162"/>
    <mergeCell ref="AC1163:AD1163"/>
    <mergeCell ref="AC1164:AD1164"/>
    <mergeCell ref="AC1165:AD1165"/>
    <mergeCell ref="AC1166:AD1166"/>
    <mergeCell ref="AC1167:AD1167"/>
    <mergeCell ref="AC1168:AD1168"/>
    <mergeCell ref="AC1169:AD1169"/>
    <mergeCell ref="AC1170:AD1170"/>
    <mergeCell ref="AC1171:AD1171"/>
    <mergeCell ref="AC1172:AD1172"/>
    <mergeCell ref="AC1173:AD1173"/>
    <mergeCell ref="AC1174:AD1174"/>
    <mergeCell ref="AC1175:AD1175"/>
    <mergeCell ref="AC1176:AD1176"/>
    <mergeCell ref="AC1177:AD1177"/>
    <mergeCell ref="AC1178:AD1178"/>
    <mergeCell ref="AC1179:AD1179"/>
    <mergeCell ref="AC1180:AD1180"/>
    <mergeCell ref="AC1181:AD1181"/>
    <mergeCell ref="AC1182:AD1182"/>
    <mergeCell ref="AC1183:AD1183"/>
    <mergeCell ref="AC1184:AD1184"/>
    <mergeCell ref="AC1185:AD1185"/>
    <mergeCell ref="AC1186:AD1186"/>
    <mergeCell ref="AC1187:AD1187"/>
    <mergeCell ref="AC1188:AD1188"/>
    <mergeCell ref="AC1189:AD1189"/>
    <mergeCell ref="AC1190:AD1190"/>
    <mergeCell ref="AC1191:AD1191"/>
    <mergeCell ref="AC1192:AD1192"/>
    <mergeCell ref="AC1193:AD1193"/>
    <mergeCell ref="AC1194:AD1194"/>
    <mergeCell ref="AC1195:AD1195"/>
    <mergeCell ref="AC1196:AD1196"/>
    <mergeCell ref="AC1197:AD1197"/>
    <mergeCell ref="AC1198:AD1198"/>
    <mergeCell ref="AC1199:AD1199"/>
    <mergeCell ref="AC1200:AD1200"/>
    <mergeCell ref="AC1201:AD1201"/>
    <mergeCell ref="AC1202:AD1202"/>
    <mergeCell ref="AC1203:AD1203"/>
    <mergeCell ref="AC1204:AD1204"/>
    <mergeCell ref="AC1205:AD1205"/>
    <mergeCell ref="AC1206:AD1206"/>
    <mergeCell ref="AC1207:AD1207"/>
    <mergeCell ref="AC1208:AD1208"/>
    <mergeCell ref="AC1209:AD1209"/>
    <mergeCell ref="AC1210:AD1210"/>
    <mergeCell ref="AC1211:AD1211"/>
    <mergeCell ref="AC1212:AD1212"/>
    <mergeCell ref="AC1213:AD1213"/>
    <mergeCell ref="AC1214:AD1214"/>
    <mergeCell ref="AC1215:AD1215"/>
    <mergeCell ref="AC1216:AD1216"/>
    <mergeCell ref="AC1217:AD1217"/>
    <mergeCell ref="AC1218:AD1218"/>
    <mergeCell ref="AC1219:AD1219"/>
    <mergeCell ref="AC1220:AD1220"/>
    <mergeCell ref="AC1221:AD1221"/>
    <mergeCell ref="AC1222:AD1222"/>
    <mergeCell ref="AC1223:AD1223"/>
    <mergeCell ref="AC1224:AD1224"/>
    <mergeCell ref="AC1225:AD1225"/>
    <mergeCell ref="AC1226:AD1226"/>
    <mergeCell ref="AC1276:AD1276"/>
    <mergeCell ref="AC1277:AD1277"/>
    <mergeCell ref="AC1278:AD1278"/>
    <mergeCell ref="AC1279:AD1279"/>
    <mergeCell ref="AC1280:AD1280"/>
    <mergeCell ref="AC1281:AD1281"/>
    <mergeCell ref="AC1282:AD1282"/>
    <mergeCell ref="AC1283:AD1283"/>
    <mergeCell ref="AC1284:AD1284"/>
    <mergeCell ref="AC1285:AD1285"/>
    <mergeCell ref="AC1286:AD1286"/>
    <mergeCell ref="AC1287:AD1287"/>
    <mergeCell ref="AC1288:AD1288"/>
    <mergeCell ref="AC1289:AD1289"/>
    <mergeCell ref="AC1290:AD1290"/>
    <mergeCell ref="AC1291:AD1291"/>
    <mergeCell ref="AC1292:AD1292"/>
    <mergeCell ref="AC1293:AD1293"/>
    <mergeCell ref="AC1294:AD1294"/>
    <mergeCell ref="AC1295:AD1295"/>
    <mergeCell ref="AC1296:AD1296"/>
    <mergeCell ref="AC1297:AD1297"/>
    <mergeCell ref="AC1298:AD1298"/>
    <mergeCell ref="AC1299:AD1299"/>
    <mergeCell ref="AC1300:AD1300"/>
    <mergeCell ref="AC1301:AD1301"/>
    <mergeCell ref="AC1302:AD1302"/>
    <mergeCell ref="AC1303:AD1303"/>
    <mergeCell ref="AC1304:AD1304"/>
    <mergeCell ref="AC1305:AD1305"/>
    <mergeCell ref="AC1306:AD1306"/>
    <mergeCell ref="AC1307:AD1307"/>
    <mergeCell ref="AC1308:AD1308"/>
    <mergeCell ref="AC1309:AD1309"/>
    <mergeCell ref="AC1310:AD1310"/>
    <mergeCell ref="AC1318:AD1318"/>
    <mergeCell ref="AC1319:AD1319"/>
    <mergeCell ref="AC1320:AD1320"/>
    <mergeCell ref="AC1321:AD1321"/>
    <mergeCell ref="AC1311:AD1311"/>
    <mergeCell ref="AC1312:AD1312"/>
    <mergeCell ref="AC1313:AD1313"/>
    <mergeCell ref="AC1314:AD1314"/>
    <mergeCell ref="AC1315:AD1315"/>
    <mergeCell ref="AC1316:AD1316"/>
    <mergeCell ref="AC1317:AD1317"/>
    <mergeCell ref="AC1227:AD1227"/>
    <mergeCell ref="AC1228:AD1228"/>
    <mergeCell ref="AC1229:AD1229"/>
    <mergeCell ref="AC1230:AD1230"/>
    <mergeCell ref="AC1231:AD1231"/>
    <mergeCell ref="AC1232:AD1232"/>
    <mergeCell ref="AC1233:AD1233"/>
    <mergeCell ref="AC1234:AD1234"/>
    <mergeCell ref="AC1235:AD1235"/>
    <mergeCell ref="AC1236:AD1236"/>
    <mergeCell ref="AC1237:AD1237"/>
    <mergeCell ref="AC1238:AD1238"/>
    <mergeCell ref="AC1239:AD1239"/>
    <mergeCell ref="AC1240:AD1240"/>
    <mergeCell ref="AC1241:AD1241"/>
    <mergeCell ref="AC1242:AD1242"/>
    <mergeCell ref="AC1243:AD1243"/>
    <mergeCell ref="AC1244:AD1244"/>
    <mergeCell ref="AC1245:AD1245"/>
    <mergeCell ref="AC1246:AD1246"/>
    <mergeCell ref="AC1247:AD1247"/>
    <mergeCell ref="AC1248:AD1248"/>
    <mergeCell ref="AC1249:AD1249"/>
    <mergeCell ref="AC1250:AD1250"/>
    <mergeCell ref="AC1251:AD1251"/>
    <mergeCell ref="AC1252:AD1252"/>
    <mergeCell ref="AC1253:AD1253"/>
    <mergeCell ref="AC1254:AD1254"/>
    <mergeCell ref="AC1255:AD1255"/>
    <mergeCell ref="AC1256:AD1256"/>
    <mergeCell ref="AC1257:AD1257"/>
    <mergeCell ref="AC1258:AD1258"/>
    <mergeCell ref="AC1259:AD1259"/>
    <mergeCell ref="AC1260:AD1260"/>
    <mergeCell ref="AC1261:AD1261"/>
    <mergeCell ref="AC1262:AD1262"/>
    <mergeCell ref="AC1263:AD1263"/>
    <mergeCell ref="AC1264:AD1264"/>
    <mergeCell ref="AC1265:AD1265"/>
    <mergeCell ref="AC1266:AD1266"/>
    <mergeCell ref="AC1267:AD1267"/>
    <mergeCell ref="AC1268:AD1268"/>
    <mergeCell ref="AC1269:AD1269"/>
    <mergeCell ref="AC1270:AD1270"/>
    <mergeCell ref="AC1271:AD1271"/>
    <mergeCell ref="AC1272:AD1272"/>
    <mergeCell ref="AC1273:AD1273"/>
    <mergeCell ref="AC1274:AD1274"/>
    <mergeCell ref="AC1275:AD1275"/>
    <mergeCell ref="W785:X785"/>
    <mergeCell ref="W786:X786"/>
    <mergeCell ref="W787:X787"/>
    <mergeCell ref="W788:X788"/>
    <mergeCell ref="W789:X789"/>
    <mergeCell ref="W790:X790"/>
    <mergeCell ref="W791:X791"/>
    <mergeCell ref="W792:X792"/>
    <mergeCell ref="W793:X793"/>
    <mergeCell ref="W794:X794"/>
    <mergeCell ref="W795:X795"/>
    <mergeCell ref="W796:X796"/>
    <mergeCell ref="W797:X797"/>
    <mergeCell ref="W798:X798"/>
    <mergeCell ref="W799:X799"/>
    <mergeCell ref="W800:X800"/>
    <mergeCell ref="W801:X801"/>
    <mergeCell ref="W802:X802"/>
    <mergeCell ref="W803:X803"/>
    <mergeCell ref="W804:X804"/>
    <mergeCell ref="W805:X805"/>
    <mergeCell ref="W806:X806"/>
    <mergeCell ref="W807:X807"/>
    <mergeCell ref="W808:X808"/>
    <mergeCell ref="W809:X809"/>
    <mergeCell ref="W810:X810"/>
    <mergeCell ref="W811:X811"/>
    <mergeCell ref="W812:X812"/>
    <mergeCell ref="W813:X813"/>
    <mergeCell ref="W814:X814"/>
    <mergeCell ref="W815:X815"/>
    <mergeCell ref="W816:X816"/>
    <mergeCell ref="W817:X817"/>
    <mergeCell ref="W818:X818"/>
    <mergeCell ref="W819:X819"/>
    <mergeCell ref="W820:X820"/>
    <mergeCell ref="W821:X821"/>
    <mergeCell ref="W822:X822"/>
    <mergeCell ref="W823:X823"/>
    <mergeCell ref="W824:X824"/>
    <mergeCell ref="W825:X825"/>
    <mergeCell ref="W826:X826"/>
    <mergeCell ref="W827:X827"/>
    <mergeCell ref="W828:X828"/>
    <mergeCell ref="W829:X829"/>
    <mergeCell ref="W830:X830"/>
    <mergeCell ref="W831:X831"/>
    <mergeCell ref="W832:X832"/>
    <mergeCell ref="W833:X833"/>
    <mergeCell ref="W834:X834"/>
    <mergeCell ref="W835:X835"/>
    <mergeCell ref="W836:X836"/>
    <mergeCell ref="W837:X837"/>
    <mergeCell ref="W838:X838"/>
    <mergeCell ref="W839:X839"/>
    <mergeCell ref="W840:X840"/>
    <mergeCell ref="W841:X841"/>
    <mergeCell ref="W842:X842"/>
    <mergeCell ref="W843:X843"/>
    <mergeCell ref="W844:X844"/>
    <mergeCell ref="W845:X845"/>
    <mergeCell ref="W846:X846"/>
    <mergeCell ref="W847:X847"/>
    <mergeCell ref="W848:X848"/>
    <mergeCell ref="W849:X849"/>
    <mergeCell ref="W850:X850"/>
    <mergeCell ref="W851:X851"/>
    <mergeCell ref="W852:X852"/>
    <mergeCell ref="W853:X853"/>
    <mergeCell ref="W854:X854"/>
    <mergeCell ref="W855:X855"/>
    <mergeCell ref="AC855:AD855"/>
    <mergeCell ref="AC856:AD856"/>
    <mergeCell ref="AC857:AD857"/>
    <mergeCell ref="AC858:AD858"/>
    <mergeCell ref="AC859:AD859"/>
    <mergeCell ref="AC860:AD860"/>
    <mergeCell ref="W856:X856"/>
    <mergeCell ref="W857:X857"/>
    <mergeCell ref="W858:X858"/>
    <mergeCell ref="W859:X859"/>
    <mergeCell ref="W860:X860"/>
    <mergeCell ref="W861:X861"/>
    <mergeCell ref="W862:X862"/>
    <mergeCell ref="AC861:AD861"/>
    <mergeCell ref="AC862:AD862"/>
    <mergeCell ref="AC863:AD863"/>
    <mergeCell ref="AC864:AD864"/>
    <mergeCell ref="AC865:AD865"/>
    <mergeCell ref="AC866:AD866"/>
    <mergeCell ref="AC867:AD867"/>
    <mergeCell ref="AC868:AD868"/>
    <mergeCell ref="AC869:AD869"/>
    <mergeCell ref="AC870:AD870"/>
    <mergeCell ref="AC871:AD871"/>
    <mergeCell ref="AC872:AD872"/>
    <mergeCell ref="AC873:AD873"/>
    <mergeCell ref="AC874:AD874"/>
    <mergeCell ref="W863:X863"/>
    <mergeCell ref="W864:X864"/>
    <mergeCell ref="W865:X865"/>
    <mergeCell ref="W866:X866"/>
    <mergeCell ref="W867:X867"/>
    <mergeCell ref="W868:X868"/>
    <mergeCell ref="W869:X869"/>
    <mergeCell ref="W870:X870"/>
    <mergeCell ref="W871:X871"/>
    <mergeCell ref="W872:X872"/>
    <mergeCell ref="W873:X873"/>
    <mergeCell ref="W874:X874"/>
    <mergeCell ref="W875:X875"/>
    <mergeCell ref="W876:X876"/>
    <mergeCell ref="W877:X877"/>
    <mergeCell ref="W878:X878"/>
    <mergeCell ref="W879:X879"/>
    <mergeCell ref="W880:X880"/>
    <mergeCell ref="W881:X881"/>
    <mergeCell ref="W882:X882"/>
    <mergeCell ref="W883:X883"/>
    <mergeCell ref="W884:X884"/>
    <mergeCell ref="W885:X885"/>
    <mergeCell ref="W886:X886"/>
    <mergeCell ref="W887:X887"/>
    <mergeCell ref="W888:X888"/>
    <mergeCell ref="W889:X889"/>
    <mergeCell ref="W890:X890"/>
    <mergeCell ref="W891:X891"/>
    <mergeCell ref="W892:X892"/>
    <mergeCell ref="W893:X893"/>
    <mergeCell ref="W894:X894"/>
    <mergeCell ref="W895:X895"/>
    <mergeCell ref="W896:X896"/>
    <mergeCell ref="W897:X897"/>
    <mergeCell ref="W898:X898"/>
    <mergeCell ref="W899:X899"/>
    <mergeCell ref="W900:X900"/>
    <mergeCell ref="W901:X901"/>
    <mergeCell ref="W902:X902"/>
    <mergeCell ref="W903:X903"/>
    <mergeCell ref="W904:X904"/>
    <mergeCell ref="W905:X905"/>
    <mergeCell ref="W906:X906"/>
    <mergeCell ref="W907:X907"/>
    <mergeCell ref="W908:X908"/>
    <mergeCell ref="W909:X909"/>
    <mergeCell ref="W910:X910"/>
    <mergeCell ref="W911:X911"/>
    <mergeCell ref="AC875:AD875"/>
    <mergeCell ref="AC876:AD876"/>
    <mergeCell ref="AC877:AD877"/>
    <mergeCell ref="AC878:AD878"/>
    <mergeCell ref="AC879:AD879"/>
    <mergeCell ref="AC880:AD880"/>
    <mergeCell ref="AC881:AD881"/>
    <mergeCell ref="AC882:AD882"/>
    <mergeCell ref="AC883:AD883"/>
    <mergeCell ref="AC884:AD884"/>
    <mergeCell ref="AC885:AD885"/>
    <mergeCell ref="AC886:AD886"/>
    <mergeCell ref="AC887:AD887"/>
    <mergeCell ref="AC888:AD888"/>
    <mergeCell ref="AC889:AD889"/>
    <mergeCell ref="AC890:AD890"/>
    <mergeCell ref="AC891:AD891"/>
    <mergeCell ref="AC892:AD892"/>
    <mergeCell ref="AC893:AD893"/>
    <mergeCell ref="AC894:AD894"/>
    <mergeCell ref="AC895:AD895"/>
    <mergeCell ref="AC896:AD896"/>
    <mergeCell ref="AC897:AD897"/>
    <mergeCell ref="AC898:AD898"/>
    <mergeCell ref="AC899:AD899"/>
    <mergeCell ref="AC900:AD900"/>
    <mergeCell ref="AC901:AD901"/>
    <mergeCell ref="AC902:AD902"/>
    <mergeCell ref="AC903:AD903"/>
    <mergeCell ref="AC904:AD904"/>
    <mergeCell ref="AC905:AD905"/>
    <mergeCell ref="AC906:AD906"/>
    <mergeCell ref="AC907:AD907"/>
    <mergeCell ref="AC908:AD908"/>
    <mergeCell ref="AC909:AD909"/>
    <mergeCell ref="AC910:AD910"/>
    <mergeCell ref="AC911:AD911"/>
    <mergeCell ref="AC912:AD912"/>
    <mergeCell ref="AC913:AD913"/>
    <mergeCell ref="AC914:AD914"/>
    <mergeCell ref="AC915:AD915"/>
    <mergeCell ref="AC916:AD916"/>
    <mergeCell ref="AC917:AD917"/>
    <mergeCell ref="AC918:AD918"/>
    <mergeCell ref="AC919:AD919"/>
    <mergeCell ref="AC920:AD920"/>
    <mergeCell ref="AC921:AD921"/>
    <mergeCell ref="AC922:AD922"/>
    <mergeCell ref="AC923:AD923"/>
    <mergeCell ref="W912:X912"/>
    <mergeCell ref="W913:X913"/>
    <mergeCell ref="W914:X914"/>
    <mergeCell ref="W915:X915"/>
    <mergeCell ref="W916:X916"/>
    <mergeCell ref="W917:X917"/>
    <mergeCell ref="W918:X918"/>
    <mergeCell ref="W919:X919"/>
    <mergeCell ref="W920:X920"/>
    <mergeCell ref="W921:X921"/>
    <mergeCell ref="W922:X922"/>
    <mergeCell ref="W923:X923"/>
    <mergeCell ref="W924:X924"/>
    <mergeCell ref="W925:X925"/>
    <mergeCell ref="W926:X926"/>
    <mergeCell ref="W927:X927"/>
    <mergeCell ref="W928:X928"/>
    <mergeCell ref="W929:X929"/>
    <mergeCell ref="W930:X930"/>
    <mergeCell ref="W931:X931"/>
    <mergeCell ref="W932:X932"/>
    <mergeCell ref="W933:X933"/>
    <mergeCell ref="W934:X934"/>
    <mergeCell ref="W935:X935"/>
    <mergeCell ref="W936:X936"/>
    <mergeCell ref="W937:X937"/>
    <mergeCell ref="W938:X938"/>
    <mergeCell ref="W939:X939"/>
    <mergeCell ref="W940:X940"/>
    <mergeCell ref="W941:X941"/>
    <mergeCell ref="W942:X942"/>
    <mergeCell ref="W943:X943"/>
    <mergeCell ref="W944:X944"/>
    <mergeCell ref="W945:X945"/>
    <mergeCell ref="W946:X946"/>
    <mergeCell ref="W947:X947"/>
    <mergeCell ref="W948:X948"/>
    <mergeCell ref="W949:X949"/>
    <mergeCell ref="W950:X950"/>
    <mergeCell ref="W951:X951"/>
    <mergeCell ref="W952:X952"/>
    <mergeCell ref="W953:X953"/>
    <mergeCell ref="W954:X954"/>
    <mergeCell ref="W955:X955"/>
    <mergeCell ref="W956:X956"/>
    <mergeCell ref="W957:X957"/>
    <mergeCell ref="W958:X958"/>
    <mergeCell ref="W959:X959"/>
    <mergeCell ref="W960:X960"/>
    <mergeCell ref="AC924:AD924"/>
    <mergeCell ref="AC925:AD925"/>
    <mergeCell ref="AC926:AD926"/>
    <mergeCell ref="AC927:AD927"/>
    <mergeCell ref="AC928:AD928"/>
    <mergeCell ref="AC929:AD929"/>
    <mergeCell ref="AC930:AD930"/>
    <mergeCell ref="AC931:AD931"/>
    <mergeCell ref="AC932:AD932"/>
    <mergeCell ref="AC933:AD933"/>
    <mergeCell ref="AC934:AD934"/>
    <mergeCell ref="AC935:AD935"/>
    <mergeCell ref="AC936:AD936"/>
    <mergeCell ref="AC937:AD937"/>
    <mergeCell ref="AC938:AD938"/>
    <mergeCell ref="AC939:AD939"/>
    <mergeCell ref="AC940:AD940"/>
    <mergeCell ref="AC941:AD941"/>
    <mergeCell ref="AC942:AD942"/>
    <mergeCell ref="AC943:AD943"/>
    <mergeCell ref="AC944:AD944"/>
    <mergeCell ref="AC945:AD945"/>
    <mergeCell ref="AC946:AD946"/>
    <mergeCell ref="AC947:AD947"/>
    <mergeCell ref="AC948:AD948"/>
    <mergeCell ref="AC949:AD949"/>
    <mergeCell ref="AC950:AD950"/>
    <mergeCell ref="AC951:AD951"/>
    <mergeCell ref="AC952:AD952"/>
    <mergeCell ref="AC953:AD953"/>
    <mergeCell ref="AC954:AD954"/>
    <mergeCell ref="AC955:AD955"/>
    <mergeCell ref="AC956:AD956"/>
    <mergeCell ref="AC957:AD957"/>
    <mergeCell ref="AC958:AD958"/>
    <mergeCell ref="AC959:AD959"/>
    <mergeCell ref="AC960:AD960"/>
    <mergeCell ref="AC961:AD961"/>
    <mergeCell ref="AC962:AD962"/>
    <mergeCell ref="AC963:AD963"/>
    <mergeCell ref="AC964:AD964"/>
    <mergeCell ref="AC965:AD965"/>
    <mergeCell ref="AC966:AD966"/>
    <mergeCell ref="AC967:AD967"/>
    <mergeCell ref="AC968:AD968"/>
    <mergeCell ref="AC969:AD969"/>
    <mergeCell ref="AC970:AD970"/>
    <mergeCell ref="AC971:AD971"/>
    <mergeCell ref="AC972:AD972"/>
    <mergeCell ref="AC973:AD973"/>
    <mergeCell ref="AC974:AD974"/>
    <mergeCell ref="AC975:AD975"/>
    <mergeCell ref="AC976:AD976"/>
    <mergeCell ref="AC977:AD977"/>
    <mergeCell ref="AC978:AD978"/>
    <mergeCell ref="AC979:AD979"/>
    <mergeCell ref="AC980:AD980"/>
    <mergeCell ref="AC981:AD981"/>
    <mergeCell ref="AC982:AD982"/>
    <mergeCell ref="AC983:AD983"/>
    <mergeCell ref="AC984:AD984"/>
    <mergeCell ref="AC985:AD985"/>
    <mergeCell ref="AC986:AD986"/>
    <mergeCell ref="AC987:AD987"/>
    <mergeCell ref="AC988:AD988"/>
    <mergeCell ref="AC989:AD989"/>
    <mergeCell ref="AC990:AD990"/>
    <mergeCell ref="AC991:AD991"/>
    <mergeCell ref="AC992:AD992"/>
    <mergeCell ref="AC993:AD993"/>
    <mergeCell ref="AC994:AD994"/>
    <mergeCell ref="AC995:AD995"/>
    <mergeCell ref="AC996:AD996"/>
    <mergeCell ref="AC997:AD997"/>
    <mergeCell ref="AC998:AD998"/>
    <mergeCell ref="AC999:AD999"/>
    <mergeCell ref="AC1000:AD1000"/>
    <mergeCell ref="AC1001:AD1001"/>
    <mergeCell ref="AC1002:AD1002"/>
    <mergeCell ref="AC1003:AD1003"/>
    <mergeCell ref="AC1004:AD1004"/>
    <mergeCell ref="AC1005:AD1005"/>
    <mergeCell ref="AC1006:AD1006"/>
    <mergeCell ref="AC1007:AD1007"/>
    <mergeCell ref="AC1008:AD1008"/>
    <mergeCell ref="AC1009:AD1009"/>
    <mergeCell ref="AC1010:AD1010"/>
    <mergeCell ref="AC1011:AD1011"/>
    <mergeCell ref="AC1012:AD1012"/>
    <mergeCell ref="AC1013:AD1013"/>
    <mergeCell ref="AC1014:AD1014"/>
    <mergeCell ref="AC1015:AD1015"/>
    <mergeCell ref="AC1016:AD1016"/>
    <mergeCell ref="AC1017:AD1017"/>
    <mergeCell ref="AC1018:AD1018"/>
    <mergeCell ref="AC1019:AD1019"/>
    <mergeCell ref="AC1020:AD1020"/>
    <mergeCell ref="AC1021:AD1021"/>
    <mergeCell ref="W131:X131"/>
    <mergeCell ref="W132:X132"/>
    <mergeCell ref="W124:X124"/>
    <mergeCell ref="W125:X125"/>
    <mergeCell ref="W126:X126"/>
    <mergeCell ref="W127:X127"/>
    <mergeCell ref="W128:X128"/>
    <mergeCell ref="W129:X129"/>
    <mergeCell ref="W130:X130"/>
    <mergeCell ref="W103:X103"/>
    <mergeCell ref="W104:X104"/>
    <mergeCell ref="Q105:R105"/>
    <mergeCell ref="W105:X105"/>
    <mergeCell ref="Q106:R106"/>
    <mergeCell ref="W106:X106"/>
    <mergeCell ref="W107:X107"/>
    <mergeCell ref="Q107:R107"/>
    <mergeCell ref="Q108:R108"/>
    <mergeCell ref="Q109:R109"/>
    <mergeCell ref="Q110:R110"/>
    <mergeCell ref="Q111:R111"/>
    <mergeCell ref="Q112:R112"/>
    <mergeCell ref="Q113:R113"/>
    <mergeCell ref="W110:X110"/>
    <mergeCell ref="W111:X111"/>
    <mergeCell ref="W112:X112"/>
    <mergeCell ref="W113:X113"/>
    <mergeCell ref="W114:X114"/>
    <mergeCell ref="W115:X115"/>
    <mergeCell ref="W116:X116"/>
    <mergeCell ref="Q114:R114"/>
    <mergeCell ref="Q115:R115"/>
    <mergeCell ref="Q116:R116"/>
    <mergeCell ref="Q117:R117"/>
    <mergeCell ref="Q118:R118"/>
    <mergeCell ref="Q119:R119"/>
    <mergeCell ref="Q120:R120"/>
    <mergeCell ref="Q121:R121"/>
    <mergeCell ref="Q122:R122"/>
    <mergeCell ref="Q123:R123"/>
    <mergeCell ref="Q124:R124"/>
    <mergeCell ref="Q125:R125"/>
    <mergeCell ref="Q126:R126"/>
    <mergeCell ref="Q127:R127"/>
    <mergeCell ref="W133:X133"/>
    <mergeCell ref="W134:X134"/>
    <mergeCell ref="W135:X135"/>
    <mergeCell ref="W117:X117"/>
    <mergeCell ref="W118:X118"/>
    <mergeCell ref="W119:X119"/>
    <mergeCell ref="W120:X120"/>
    <mergeCell ref="W121:X121"/>
    <mergeCell ref="W122:X122"/>
    <mergeCell ref="W123:X123"/>
    <mergeCell ref="AB1:AC1"/>
    <mergeCell ref="AD1:AF1"/>
    <mergeCell ref="A3:E3"/>
    <mergeCell ref="F3:M3"/>
    <mergeCell ref="B5:M5"/>
    <mergeCell ref="W5:W6"/>
    <mergeCell ref="X5:AA5"/>
    <mergeCell ref="X6:AA6"/>
    <mergeCell ref="AD7:AD8"/>
    <mergeCell ref="AG10:AG13"/>
    <mergeCell ref="AH10:AH13"/>
    <mergeCell ref="AI10:AJ12"/>
    <mergeCell ref="AK10:AL12"/>
    <mergeCell ref="AE12:AE13"/>
    <mergeCell ref="P11:X11"/>
    <mergeCell ref="Y11:AF11"/>
    <mergeCell ref="AC5:AC6"/>
    <mergeCell ref="AD5:AD6"/>
    <mergeCell ref="W7:W8"/>
    <mergeCell ref="X7:AA7"/>
    <mergeCell ref="AC7:AC8"/>
    <mergeCell ref="X8:AA8"/>
    <mergeCell ref="P10:AF10"/>
    <mergeCell ref="S12:S13"/>
    <mergeCell ref="T12:T13"/>
    <mergeCell ref="U12:U13"/>
    <mergeCell ref="V12:V13"/>
    <mergeCell ref="W12:X12"/>
    <mergeCell ref="Y12:Y13"/>
    <mergeCell ref="Z12:Z13"/>
    <mergeCell ref="W13:X13"/>
    <mergeCell ref="B14:I14"/>
    <mergeCell ref="Q14:R14"/>
    <mergeCell ref="W14:X14"/>
    <mergeCell ref="AN14:AO14"/>
    <mergeCell ref="AN15:AO15"/>
    <mergeCell ref="AN16:AO16"/>
    <mergeCell ref="AN17:AO17"/>
    <mergeCell ref="AN18:AO18"/>
    <mergeCell ref="AC18:AD18"/>
    <mergeCell ref="AC19:AD19"/>
    <mergeCell ref="AN19:AO19"/>
    <mergeCell ref="AN20:AO20"/>
    <mergeCell ref="AN21:AO21"/>
    <mergeCell ref="W31:X31"/>
    <mergeCell ref="W32:X32"/>
    <mergeCell ref="W24:X24"/>
    <mergeCell ref="W25:X25"/>
    <mergeCell ref="W26:X26"/>
    <mergeCell ref="W27:X27"/>
    <mergeCell ref="W28:X28"/>
    <mergeCell ref="W29:X29"/>
    <mergeCell ref="W30:X30"/>
    <mergeCell ref="P12:P13"/>
    <mergeCell ref="Q12:R13"/>
    <mergeCell ref="B6:C6"/>
    <mergeCell ref="D6:M6"/>
    <mergeCell ref="D7:M7"/>
    <mergeCell ref="B8:T9"/>
    <mergeCell ref="A10:A13"/>
    <mergeCell ref="K10:L12"/>
    <mergeCell ref="O10:O13"/>
    <mergeCell ref="B15:I15"/>
    <mergeCell ref="Q15:R15"/>
    <mergeCell ref="W15:X15"/>
    <mergeCell ref="B16:I16"/>
    <mergeCell ref="Q16:R16"/>
    <mergeCell ref="B17:I17"/>
    <mergeCell ref="W18:X18"/>
    <mergeCell ref="Q17:R17"/>
    <mergeCell ref="Q18:R18"/>
    <mergeCell ref="Q19:R19"/>
    <mergeCell ref="Q20:R20"/>
    <mergeCell ref="Q21:R21"/>
    <mergeCell ref="Q22:R22"/>
    <mergeCell ref="Q23:R23"/>
    <mergeCell ref="W16:X16"/>
    <mergeCell ref="W17:X17"/>
    <mergeCell ref="W19:X19"/>
    <mergeCell ref="W20:X20"/>
    <mergeCell ref="W21:X21"/>
    <mergeCell ref="W22:X22"/>
    <mergeCell ref="W23:X23"/>
    <mergeCell ref="Q24:R24"/>
    <mergeCell ref="Q25:R25"/>
    <mergeCell ref="Q26:R26"/>
    <mergeCell ref="Q27:R27"/>
    <mergeCell ref="Q28:R28"/>
    <mergeCell ref="Q29:R29"/>
    <mergeCell ref="Q30:R30"/>
    <mergeCell ref="W37:X37"/>
    <mergeCell ref="W38:X38"/>
    <mergeCell ref="W60:X60"/>
    <mergeCell ref="W61:X61"/>
    <mergeCell ref="W53:X53"/>
    <mergeCell ref="W54:X54"/>
    <mergeCell ref="W55:X55"/>
    <mergeCell ref="W56:X56"/>
    <mergeCell ref="W57:X57"/>
    <mergeCell ref="W58:X58"/>
    <mergeCell ref="W59:X59"/>
    <mergeCell ref="W62:X62"/>
    <mergeCell ref="W63:X63"/>
    <mergeCell ref="W64:X64"/>
    <mergeCell ref="W65:X65"/>
    <mergeCell ref="W66:X66"/>
    <mergeCell ref="W67:X67"/>
    <mergeCell ref="W68:X68"/>
    <mergeCell ref="Q73:R73"/>
    <mergeCell ref="Q74:R74"/>
    <mergeCell ref="W69:X69"/>
    <mergeCell ref="W70:X70"/>
    <mergeCell ref="Q71:R71"/>
    <mergeCell ref="W71:X71"/>
    <mergeCell ref="Q72:R72"/>
    <mergeCell ref="W72:X72"/>
    <mergeCell ref="W73:X73"/>
    <mergeCell ref="W74:X74"/>
    <mergeCell ref="AA12:AA13"/>
    <mergeCell ref="AB12:AB13"/>
    <mergeCell ref="AC12:AD13"/>
    <mergeCell ref="AC14:AD14"/>
    <mergeCell ref="AC15:AD15"/>
    <mergeCell ref="AC16:AD16"/>
    <mergeCell ref="AC17:AD17"/>
    <mergeCell ref="AC20:AD20"/>
    <mergeCell ref="AC21:AD21"/>
    <mergeCell ref="AC22:AD22"/>
    <mergeCell ref="AC23:AD23"/>
    <mergeCell ref="AC24:AD24"/>
    <mergeCell ref="AC25:AD25"/>
    <mergeCell ref="AC26:AD26"/>
    <mergeCell ref="AC27:AD27"/>
    <mergeCell ref="AC28:AD28"/>
    <mergeCell ref="AC29:AD29"/>
    <mergeCell ref="AC30:AD30"/>
    <mergeCell ref="AC31:AD31"/>
    <mergeCell ref="AC32:AD32"/>
    <mergeCell ref="AC33:AD33"/>
    <mergeCell ref="AC34:AD34"/>
    <mergeCell ref="AC35:AD35"/>
    <mergeCell ref="AC36:AD36"/>
    <mergeCell ref="AC37:AD37"/>
    <mergeCell ref="AC38:AD38"/>
    <mergeCell ref="AC39:AD39"/>
    <mergeCell ref="AC40:AD40"/>
    <mergeCell ref="AC41:AD41"/>
    <mergeCell ref="AC42:AD42"/>
    <mergeCell ref="AC43:AD43"/>
    <mergeCell ref="AC44:AD44"/>
    <mergeCell ref="AC45:AD45"/>
    <mergeCell ref="AC46:AD46"/>
    <mergeCell ref="AC47:AD47"/>
    <mergeCell ref="AC48:AD48"/>
    <mergeCell ref="AC49:AD49"/>
    <mergeCell ref="AC50:AD50"/>
    <mergeCell ref="AC51:AD51"/>
    <mergeCell ref="AC52:AD52"/>
    <mergeCell ref="AC53:AD53"/>
    <mergeCell ref="AC54:AD54"/>
    <mergeCell ref="AC55:AD55"/>
    <mergeCell ref="AC56:AD56"/>
    <mergeCell ref="AC57:AD57"/>
    <mergeCell ref="AC58:AD58"/>
    <mergeCell ref="AC59:AD59"/>
    <mergeCell ref="AC60:AD60"/>
    <mergeCell ref="AC61:AD61"/>
    <mergeCell ref="AC62:AD62"/>
    <mergeCell ref="AC63:AD63"/>
    <mergeCell ref="AC64:AD64"/>
    <mergeCell ref="AC65:AD65"/>
    <mergeCell ref="AC66:AD66"/>
    <mergeCell ref="AC67:AD67"/>
    <mergeCell ref="AC68:AD68"/>
    <mergeCell ref="AC69:AD69"/>
    <mergeCell ref="AC70:AD70"/>
    <mergeCell ref="AC71:AD71"/>
    <mergeCell ref="AC72:AD72"/>
    <mergeCell ref="AC73:AD73"/>
    <mergeCell ref="AC74:AD74"/>
    <mergeCell ref="AC75:AD75"/>
    <mergeCell ref="AC76:AD76"/>
    <mergeCell ref="AC77:AD77"/>
    <mergeCell ref="AC78:AD78"/>
    <mergeCell ref="AC79:AD79"/>
    <mergeCell ref="AC80:AD80"/>
    <mergeCell ref="AC81:AD81"/>
    <mergeCell ref="AC82:AD82"/>
    <mergeCell ref="AC83:AD83"/>
    <mergeCell ref="AC84:AD84"/>
    <mergeCell ref="AC85:AD85"/>
    <mergeCell ref="AC86:AD86"/>
    <mergeCell ref="AC87:AD87"/>
    <mergeCell ref="AC88:AD88"/>
    <mergeCell ref="AC89:AD89"/>
    <mergeCell ref="AC90:AD90"/>
    <mergeCell ref="AC91:AD91"/>
    <mergeCell ref="AC92:AD92"/>
    <mergeCell ref="AC93:AD93"/>
    <mergeCell ref="AC94:AD94"/>
    <mergeCell ref="AC95:AD95"/>
    <mergeCell ref="AC96:AD96"/>
    <mergeCell ref="AC97:AD97"/>
    <mergeCell ref="AC98:AD98"/>
    <mergeCell ref="AC99:AD99"/>
    <mergeCell ref="AC100:AD100"/>
    <mergeCell ref="AC101:AD101"/>
    <mergeCell ref="AC102:AD102"/>
    <mergeCell ref="AC103:AD103"/>
    <mergeCell ref="AC104:AD104"/>
    <mergeCell ref="AC105:AD105"/>
    <mergeCell ref="AC106:AD106"/>
    <mergeCell ref="AC107:AD107"/>
    <mergeCell ref="AC108:AD108"/>
    <mergeCell ref="AC109:AD109"/>
    <mergeCell ref="AC110:AD110"/>
    <mergeCell ref="Q151:R151"/>
    <mergeCell ref="Q152:R152"/>
    <mergeCell ref="Q153:R153"/>
    <mergeCell ref="Q154:R154"/>
    <mergeCell ref="Q155:R155"/>
    <mergeCell ref="Q156:R156"/>
    <mergeCell ref="Q157:R157"/>
    <mergeCell ref="Q165:R165"/>
    <mergeCell ref="Q166:R166"/>
    <mergeCell ref="Q167:R167"/>
    <mergeCell ref="Q168:R168"/>
    <mergeCell ref="Q169:R169"/>
    <mergeCell ref="Q170:R170"/>
    <mergeCell ref="Q158:R158"/>
    <mergeCell ref="Q159:R159"/>
    <mergeCell ref="Q160:R160"/>
    <mergeCell ref="Q161:R161"/>
    <mergeCell ref="Q162:R162"/>
    <mergeCell ref="Q163:R163"/>
    <mergeCell ref="Q164:R164"/>
    <mergeCell ref="Q128:R128"/>
    <mergeCell ref="Q129:R129"/>
    <mergeCell ref="Q130:R130"/>
    <mergeCell ref="Q131:R131"/>
    <mergeCell ref="Q132:R132"/>
    <mergeCell ref="Q133:R133"/>
    <mergeCell ref="Q134:R134"/>
    <mergeCell ref="Q135:R135"/>
    <mergeCell ref="Q136:R136"/>
    <mergeCell ref="W136:X136"/>
    <mergeCell ref="W137:X137"/>
    <mergeCell ref="W138:X138"/>
    <mergeCell ref="W139:X139"/>
    <mergeCell ref="W140:X140"/>
    <mergeCell ref="Q137:R137"/>
    <mergeCell ref="Q138:R138"/>
    <mergeCell ref="Q139:R139"/>
    <mergeCell ref="Q140:R140"/>
    <mergeCell ref="Q141:R141"/>
    <mergeCell ref="Q142:R142"/>
    <mergeCell ref="Q143:R143"/>
    <mergeCell ref="W141:X141"/>
    <mergeCell ref="W142:X142"/>
    <mergeCell ref="W143:X143"/>
    <mergeCell ref="W144:X144"/>
    <mergeCell ref="W145:X145"/>
    <mergeCell ref="W146:X146"/>
    <mergeCell ref="W147:X147"/>
    <mergeCell ref="Q144:R144"/>
    <mergeCell ref="Q145:R145"/>
    <mergeCell ref="Q146:R146"/>
    <mergeCell ref="Q147:R147"/>
    <mergeCell ref="Q148:R148"/>
    <mergeCell ref="Q149:R149"/>
    <mergeCell ref="Q150:R150"/>
    <mergeCell ref="W148:X148"/>
    <mergeCell ref="W149:X149"/>
    <mergeCell ref="W150:X150"/>
    <mergeCell ref="W151:X151"/>
    <mergeCell ref="W152:X152"/>
    <mergeCell ref="W153:X153"/>
    <mergeCell ref="W154:X154"/>
    <mergeCell ref="W155:X155"/>
    <mergeCell ref="W156:X156"/>
    <mergeCell ref="W157:X157"/>
    <mergeCell ref="W158:X158"/>
    <mergeCell ref="W159:X159"/>
    <mergeCell ref="W160:X160"/>
    <mergeCell ref="W161:X161"/>
    <mergeCell ref="Q187:R187"/>
    <mergeCell ref="Q188:R188"/>
    <mergeCell ref="Q189:R189"/>
    <mergeCell ref="Q190:R190"/>
    <mergeCell ref="Q191:R191"/>
    <mergeCell ref="Q192:R192"/>
    <mergeCell ref="Q193:R193"/>
    <mergeCell ref="Q201:R201"/>
    <mergeCell ref="Q202:R202"/>
    <mergeCell ref="Q203:R203"/>
    <mergeCell ref="Q194:R194"/>
    <mergeCell ref="Q195:R195"/>
    <mergeCell ref="Q196:R196"/>
    <mergeCell ref="Q197:R197"/>
    <mergeCell ref="Q198:R198"/>
    <mergeCell ref="Q199:R199"/>
    <mergeCell ref="Q200:R200"/>
    <mergeCell ref="W162:X162"/>
    <mergeCell ref="W163:X163"/>
    <mergeCell ref="W164:X164"/>
    <mergeCell ref="W165:X165"/>
    <mergeCell ref="W166:X166"/>
    <mergeCell ref="W167:X167"/>
    <mergeCell ref="W168:X168"/>
    <mergeCell ref="W169:X169"/>
    <mergeCell ref="W170:X170"/>
    <mergeCell ref="Q171:R171"/>
    <mergeCell ref="W171:X171"/>
    <mergeCell ref="Q172:R172"/>
    <mergeCell ref="W172:X172"/>
    <mergeCell ref="W173:X173"/>
    <mergeCell ref="Q173:R173"/>
    <mergeCell ref="Q174:R174"/>
    <mergeCell ref="Q175:R175"/>
    <mergeCell ref="Q176:R176"/>
    <mergeCell ref="Q177:R177"/>
    <mergeCell ref="Q178:R178"/>
    <mergeCell ref="Q179:R179"/>
    <mergeCell ref="W174:X174"/>
    <mergeCell ref="W175:X175"/>
    <mergeCell ref="W176:X176"/>
    <mergeCell ref="W177:X177"/>
    <mergeCell ref="W178:X178"/>
    <mergeCell ref="W179:X179"/>
    <mergeCell ref="W180:X180"/>
    <mergeCell ref="Q180:R180"/>
    <mergeCell ref="Q181:R181"/>
    <mergeCell ref="Q182:R182"/>
    <mergeCell ref="Q183:R183"/>
    <mergeCell ref="Q184:R184"/>
    <mergeCell ref="Q185:R185"/>
    <mergeCell ref="Q186:R186"/>
    <mergeCell ref="W181:X181"/>
    <mergeCell ref="W182:X182"/>
    <mergeCell ref="W183:X183"/>
    <mergeCell ref="W184:X184"/>
    <mergeCell ref="W185:X185"/>
    <mergeCell ref="W186:X186"/>
    <mergeCell ref="W187:X187"/>
    <mergeCell ref="W188:X188"/>
    <mergeCell ref="W189:X189"/>
    <mergeCell ref="W190:X190"/>
    <mergeCell ref="W191:X191"/>
    <mergeCell ref="W192:X192"/>
    <mergeCell ref="W193:X193"/>
    <mergeCell ref="W194:X194"/>
    <mergeCell ref="AC111:AD111"/>
    <mergeCell ref="AC112:AD112"/>
    <mergeCell ref="AC113:AD113"/>
    <mergeCell ref="AC114:AD114"/>
    <mergeCell ref="AC115:AD115"/>
    <mergeCell ref="AC116:AD116"/>
    <mergeCell ref="AC117:AD117"/>
    <mergeCell ref="AC118:AD118"/>
    <mergeCell ref="AC119:AD119"/>
    <mergeCell ref="AC120:AD120"/>
    <mergeCell ref="AC121:AD121"/>
    <mergeCell ref="AC122:AD122"/>
    <mergeCell ref="AC123:AD123"/>
    <mergeCell ref="AC124:AD124"/>
    <mergeCell ref="AC125:AD125"/>
    <mergeCell ref="AC126:AD126"/>
    <mergeCell ref="AC127:AD127"/>
    <mergeCell ref="AC128:AD128"/>
    <mergeCell ref="AC129:AD129"/>
    <mergeCell ref="AC130:AD130"/>
    <mergeCell ref="AC131:AD131"/>
    <mergeCell ref="AC132:AD132"/>
    <mergeCell ref="AC133:AD133"/>
    <mergeCell ref="AC134:AD134"/>
    <mergeCell ref="AC135:AD135"/>
    <mergeCell ref="AC136:AD136"/>
    <mergeCell ref="AC137:AD137"/>
    <mergeCell ref="AC138:AD138"/>
    <mergeCell ref="AC139:AD139"/>
    <mergeCell ref="AC140:AD140"/>
    <mergeCell ref="AC141:AD141"/>
    <mergeCell ref="AC142:AD142"/>
    <mergeCell ref="AC143:AD143"/>
    <mergeCell ref="AC144:AD144"/>
    <mergeCell ref="AC145:AD145"/>
    <mergeCell ref="AC146:AD146"/>
    <mergeCell ref="AC147:AD147"/>
    <mergeCell ref="AC148:AD148"/>
    <mergeCell ref="AC149:AD149"/>
    <mergeCell ref="AC150:AD150"/>
    <mergeCell ref="AC151:AD151"/>
    <mergeCell ref="AC152:AD152"/>
    <mergeCell ref="AC153:AD153"/>
    <mergeCell ref="AC154:AD154"/>
    <mergeCell ref="AC155:AD155"/>
    <mergeCell ref="AC156:AD156"/>
    <mergeCell ref="AC157:AD157"/>
    <mergeCell ref="AC158:AD158"/>
    <mergeCell ref="AC159:AD159"/>
    <mergeCell ref="AC160:AD160"/>
    <mergeCell ref="AC161:AD161"/>
    <mergeCell ref="AC162:AD162"/>
    <mergeCell ref="AC163:AD163"/>
    <mergeCell ref="AC164:AD164"/>
    <mergeCell ref="AC165:AD165"/>
    <mergeCell ref="AC166:AD166"/>
    <mergeCell ref="AC167:AD167"/>
    <mergeCell ref="AC168:AD168"/>
    <mergeCell ref="AC169:AD169"/>
    <mergeCell ref="AC170:AD170"/>
    <mergeCell ref="AC171:AD171"/>
    <mergeCell ref="AC172:AD172"/>
    <mergeCell ref="AC173:AD173"/>
    <mergeCell ref="AC174:AD174"/>
    <mergeCell ref="AC175:AD175"/>
    <mergeCell ref="AC176:AD176"/>
    <mergeCell ref="AC177:AD177"/>
    <mergeCell ref="AC178:AD178"/>
    <mergeCell ref="AC179:AD179"/>
    <mergeCell ref="AC180:AD180"/>
    <mergeCell ref="AC181:AD181"/>
    <mergeCell ref="AC182:AD182"/>
    <mergeCell ref="AC183:AD183"/>
    <mergeCell ref="AC184:AD184"/>
    <mergeCell ref="AC185:AD185"/>
    <mergeCell ref="AC186:AD186"/>
    <mergeCell ref="AC187:AD187"/>
    <mergeCell ref="AC188:AD188"/>
    <mergeCell ref="AC189:AD189"/>
    <mergeCell ref="AC190:AD190"/>
    <mergeCell ref="AC191:AD191"/>
    <mergeCell ref="AC192:AD192"/>
    <mergeCell ref="AC193:AD193"/>
    <mergeCell ref="AC194:AD194"/>
    <mergeCell ref="AC195:AD195"/>
    <mergeCell ref="AC196:AD196"/>
    <mergeCell ref="AC197:AD197"/>
    <mergeCell ref="AC198:AD198"/>
    <mergeCell ref="AC199:AD199"/>
    <mergeCell ref="AC200:AD200"/>
    <mergeCell ref="AC201:AD201"/>
    <mergeCell ref="AC202:AD202"/>
    <mergeCell ref="AC203:AD203"/>
    <mergeCell ref="AC204:AD204"/>
    <mergeCell ref="AC205:AD205"/>
    <mergeCell ref="AC206:AD206"/>
    <mergeCell ref="AC207:AD207"/>
    <mergeCell ref="AC208:AD208"/>
    <mergeCell ref="AC209:AD209"/>
    <mergeCell ref="AC210:AD210"/>
    <mergeCell ref="AC211:AD211"/>
    <mergeCell ref="AC212:AD212"/>
    <mergeCell ref="AC213:AD213"/>
    <mergeCell ref="AC214:AD214"/>
    <mergeCell ref="AC215:AD215"/>
    <mergeCell ref="AC216:AD216"/>
    <mergeCell ref="AC217:AD217"/>
    <mergeCell ref="AC218:AD218"/>
    <mergeCell ref="AC219:AD219"/>
    <mergeCell ref="AC220:AD220"/>
    <mergeCell ref="AC221:AD221"/>
    <mergeCell ref="AC222:AD222"/>
    <mergeCell ref="AC223:AD223"/>
    <mergeCell ref="AC224:AD224"/>
    <mergeCell ref="AC225:AD225"/>
    <mergeCell ref="AC226:AD226"/>
    <mergeCell ref="AC227:AD227"/>
    <mergeCell ref="AC228:AD228"/>
    <mergeCell ref="AC229:AD229"/>
    <mergeCell ref="AC230:AD230"/>
    <mergeCell ref="AC231:AD231"/>
    <mergeCell ref="AC232:AD232"/>
    <mergeCell ref="AC233:AD233"/>
    <mergeCell ref="AC234:AD234"/>
    <mergeCell ref="AC235:AD235"/>
    <mergeCell ref="AC236:AD236"/>
    <mergeCell ref="AC237:AD237"/>
    <mergeCell ref="AC238:AD238"/>
    <mergeCell ref="AC239:AD239"/>
    <mergeCell ref="AC240:AD240"/>
    <mergeCell ref="AC241:AD241"/>
    <mergeCell ref="AC242:AD242"/>
    <mergeCell ref="AC243:AD243"/>
    <mergeCell ref="AC244:AD244"/>
    <mergeCell ref="AC245:AD245"/>
    <mergeCell ref="AC246:AD246"/>
    <mergeCell ref="AC247:AD247"/>
    <mergeCell ref="AC248:AD248"/>
    <mergeCell ref="AC249:AD249"/>
    <mergeCell ref="AC250:AD250"/>
    <mergeCell ref="AC251:AD251"/>
    <mergeCell ref="AC252:AD252"/>
    <mergeCell ref="AC253:AD253"/>
    <mergeCell ref="AC254:AD254"/>
    <mergeCell ref="AC255:AD255"/>
    <mergeCell ref="AC256:AD256"/>
    <mergeCell ref="AC257:AD257"/>
    <mergeCell ref="AC258:AD258"/>
    <mergeCell ref="AC259:AD259"/>
    <mergeCell ref="AC260:AD260"/>
    <mergeCell ref="AC261:AD261"/>
    <mergeCell ref="AC262:AD262"/>
    <mergeCell ref="AC263:AD263"/>
    <mergeCell ref="AC264:AD264"/>
    <mergeCell ref="AC265:AD265"/>
    <mergeCell ref="AC266:AD266"/>
    <mergeCell ref="AC267:AD267"/>
    <mergeCell ref="AC268:AD268"/>
    <mergeCell ref="AC269:AD269"/>
    <mergeCell ref="AC270:AD270"/>
    <mergeCell ref="AC271:AD271"/>
    <mergeCell ref="AC272:AD272"/>
    <mergeCell ref="AC273:AD273"/>
    <mergeCell ref="AC274:AD274"/>
    <mergeCell ref="AC275:AD275"/>
    <mergeCell ref="AC276:AD276"/>
    <mergeCell ref="AC277:AD277"/>
    <mergeCell ref="AC278:AD278"/>
    <mergeCell ref="AC279:AD279"/>
    <mergeCell ref="AC280:AD280"/>
    <mergeCell ref="AC281:AD281"/>
    <mergeCell ref="AC282:AD282"/>
    <mergeCell ref="AC283:AD283"/>
    <mergeCell ref="AC284:AD284"/>
    <mergeCell ref="AC285:AD285"/>
    <mergeCell ref="AC286:AD286"/>
    <mergeCell ref="AC287:AD287"/>
    <mergeCell ref="AC288:AD288"/>
    <mergeCell ref="AC289:AD289"/>
    <mergeCell ref="AC290:AD290"/>
    <mergeCell ref="AC291:AD291"/>
    <mergeCell ref="AC292:AD292"/>
    <mergeCell ref="AC293:AD293"/>
    <mergeCell ref="AC294:AD294"/>
    <mergeCell ref="AC295:AD295"/>
    <mergeCell ref="AC296:AD296"/>
    <mergeCell ref="AC297:AD297"/>
    <mergeCell ref="AC298:AD298"/>
    <mergeCell ref="AC299:AD299"/>
    <mergeCell ref="AC300:AD300"/>
    <mergeCell ref="AC301:AD301"/>
    <mergeCell ref="AC302:AD302"/>
    <mergeCell ref="AC303:AD303"/>
    <mergeCell ref="AC304:AD304"/>
    <mergeCell ref="AC305:AD305"/>
    <mergeCell ref="AC306:AD306"/>
    <mergeCell ref="AC307:AD307"/>
    <mergeCell ref="AC308:AD308"/>
    <mergeCell ref="AC309:AD309"/>
    <mergeCell ref="AC310:AD310"/>
    <mergeCell ref="AC311:AD311"/>
    <mergeCell ref="AC312:AD312"/>
    <mergeCell ref="AC313:AD313"/>
    <mergeCell ref="AC314:AD314"/>
    <mergeCell ref="AC315:AD315"/>
    <mergeCell ref="AC316:AD316"/>
    <mergeCell ref="AC317:AD317"/>
    <mergeCell ref="AC318:AD318"/>
    <mergeCell ref="AC319:AD319"/>
    <mergeCell ref="AC320:AD320"/>
    <mergeCell ref="AC321:AD321"/>
    <mergeCell ref="AC322:AD322"/>
    <mergeCell ref="AC323:AD323"/>
    <mergeCell ref="AC324:AD324"/>
    <mergeCell ref="AC325:AD325"/>
    <mergeCell ref="AC326:AD326"/>
    <mergeCell ref="AC327:AD327"/>
    <mergeCell ref="AC328:AD328"/>
    <mergeCell ref="AC329:AD329"/>
    <mergeCell ref="AC330:AD330"/>
    <mergeCell ref="AC331:AD331"/>
    <mergeCell ref="AC332:AD332"/>
    <mergeCell ref="AC333:AD333"/>
    <mergeCell ref="AC334:AD334"/>
    <mergeCell ref="AC335:AD335"/>
    <mergeCell ref="AC336:AD336"/>
    <mergeCell ref="AC337:AD337"/>
    <mergeCell ref="AC338:AD338"/>
    <mergeCell ref="AC339:AD339"/>
    <mergeCell ref="AC340:AD340"/>
    <mergeCell ref="AC341:AD341"/>
    <mergeCell ref="AC342:AD342"/>
    <mergeCell ref="AC343:AD343"/>
    <mergeCell ref="AC344:AD344"/>
    <mergeCell ref="AC345:AD345"/>
    <mergeCell ref="AC346:AD346"/>
    <mergeCell ref="AC347:AD347"/>
    <mergeCell ref="AC348:AD348"/>
    <mergeCell ref="AC349:AD349"/>
    <mergeCell ref="AC350:AD350"/>
    <mergeCell ref="AC351:AD351"/>
    <mergeCell ref="AC352:AD352"/>
    <mergeCell ref="AC353:AD353"/>
    <mergeCell ref="AC354:AD354"/>
    <mergeCell ref="AC355:AD355"/>
    <mergeCell ref="AC356:AD356"/>
    <mergeCell ref="AC357:AD357"/>
    <mergeCell ref="AC358:AD358"/>
    <mergeCell ref="AC359:AD359"/>
    <mergeCell ref="AC360:AD360"/>
    <mergeCell ref="AC361:AD361"/>
    <mergeCell ref="AC362:AD362"/>
    <mergeCell ref="AC363:AD363"/>
    <mergeCell ref="AC364:AD364"/>
    <mergeCell ref="AC365:AD365"/>
    <mergeCell ref="AC366:AD366"/>
    <mergeCell ref="AC367:AD367"/>
    <mergeCell ref="AC368:AD368"/>
    <mergeCell ref="AC369:AD369"/>
    <mergeCell ref="AC370:AD370"/>
    <mergeCell ref="AC371:AD371"/>
    <mergeCell ref="AC372:AD372"/>
    <mergeCell ref="AC373:AD373"/>
    <mergeCell ref="AC374:AD374"/>
    <mergeCell ref="AC375:AD375"/>
    <mergeCell ref="AC376:AD376"/>
    <mergeCell ref="AC377:AD377"/>
    <mergeCell ref="AC378:AD378"/>
    <mergeCell ref="AC379:AD379"/>
    <mergeCell ref="AC380:AD380"/>
    <mergeCell ref="AC381:AD381"/>
    <mergeCell ref="AC382:AD382"/>
    <mergeCell ref="AC383:AD383"/>
    <mergeCell ref="AC384:AD384"/>
    <mergeCell ref="AC385:AD385"/>
    <mergeCell ref="AC386:AD386"/>
    <mergeCell ref="AC387:AD387"/>
    <mergeCell ref="AC388:AD388"/>
    <mergeCell ref="AC389:AD389"/>
    <mergeCell ref="AC390:AD390"/>
    <mergeCell ref="AC391:AD391"/>
    <mergeCell ref="AC392:AD392"/>
    <mergeCell ref="AC393:AD393"/>
    <mergeCell ref="AC394:AD394"/>
    <mergeCell ref="AC395:AD395"/>
    <mergeCell ref="AC396:AD396"/>
    <mergeCell ref="AC397:AD397"/>
    <mergeCell ref="AC398:AD398"/>
    <mergeCell ref="AC399:AD399"/>
    <mergeCell ref="AC400:AD400"/>
    <mergeCell ref="AC401:AD401"/>
    <mergeCell ref="AC402:AD402"/>
    <mergeCell ref="AC403:AD403"/>
    <mergeCell ref="AC404:AD404"/>
    <mergeCell ref="AC405:AD405"/>
    <mergeCell ref="AC406:AD406"/>
    <mergeCell ref="AC407:AD407"/>
    <mergeCell ref="AC408:AD408"/>
    <mergeCell ref="AC409:AD409"/>
    <mergeCell ref="AC410:AD410"/>
    <mergeCell ref="AC411:AD411"/>
    <mergeCell ref="AC412:AD412"/>
    <mergeCell ref="AC413:AD413"/>
    <mergeCell ref="AC414:AD414"/>
    <mergeCell ref="AC415:AD415"/>
    <mergeCell ref="AC416:AD416"/>
    <mergeCell ref="AC417:AD417"/>
    <mergeCell ref="AC418:AD418"/>
    <mergeCell ref="AC419:AD419"/>
    <mergeCell ref="AC420:AD420"/>
    <mergeCell ref="AC421:AD421"/>
    <mergeCell ref="AC422:AD422"/>
    <mergeCell ref="AC423:AD423"/>
    <mergeCell ref="AC424:AD424"/>
    <mergeCell ref="AC425:AD425"/>
    <mergeCell ref="AC426:AD426"/>
    <mergeCell ref="AC427:AD427"/>
    <mergeCell ref="AC428:AD428"/>
    <mergeCell ref="AC429:AD429"/>
    <mergeCell ref="AC430:AD430"/>
    <mergeCell ref="AC431:AD431"/>
    <mergeCell ref="AC432:AD432"/>
    <mergeCell ref="AC433:AD433"/>
    <mergeCell ref="AC434:AD434"/>
    <mergeCell ref="AC435:AD435"/>
    <mergeCell ref="AC436:AD436"/>
    <mergeCell ref="AC437:AD437"/>
    <mergeCell ref="AC438:AD438"/>
    <mergeCell ref="AC439:AD439"/>
    <mergeCell ref="AC440:AD440"/>
    <mergeCell ref="AC441:AD441"/>
    <mergeCell ref="AC442:AD442"/>
    <mergeCell ref="AC443:AD443"/>
    <mergeCell ref="AC444:AD444"/>
    <mergeCell ref="AC445:AD445"/>
    <mergeCell ref="AC446:AD446"/>
    <mergeCell ref="AC447:AD447"/>
    <mergeCell ref="AC448:AD448"/>
    <mergeCell ref="AC449:AD449"/>
    <mergeCell ref="AC450:AD450"/>
    <mergeCell ref="AC451:AD451"/>
    <mergeCell ref="AC452:AD452"/>
    <mergeCell ref="AC453:AD453"/>
    <mergeCell ref="W442:X442"/>
    <mergeCell ref="W443:X443"/>
    <mergeCell ref="W444:X444"/>
    <mergeCell ref="W445:X445"/>
    <mergeCell ref="W446:X446"/>
    <mergeCell ref="W447:X447"/>
    <mergeCell ref="W448:X448"/>
    <mergeCell ref="W449:X449"/>
    <mergeCell ref="W450:X450"/>
    <mergeCell ref="W451:X451"/>
    <mergeCell ref="W452:X452"/>
    <mergeCell ref="W453:X453"/>
    <mergeCell ref="W454:X454"/>
    <mergeCell ref="W455:X455"/>
    <mergeCell ref="W456:X456"/>
    <mergeCell ref="W457:X457"/>
    <mergeCell ref="W458:X458"/>
    <mergeCell ref="W459:X459"/>
    <mergeCell ref="W460:X460"/>
    <mergeCell ref="W461:X461"/>
    <mergeCell ref="W462:X462"/>
    <mergeCell ref="W463:X463"/>
    <mergeCell ref="W464:X464"/>
    <mergeCell ref="W465:X465"/>
    <mergeCell ref="W466:X466"/>
    <mergeCell ref="W467:X467"/>
    <mergeCell ref="W468:X468"/>
    <mergeCell ref="W469:X469"/>
    <mergeCell ref="W470:X470"/>
    <mergeCell ref="W471:X471"/>
    <mergeCell ref="W472:X472"/>
    <mergeCell ref="W473:X473"/>
    <mergeCell ref="W474:X474"/>
    <mergeCell ref="W475:X475"/>
    <mergeCell ref="W476:X476"/>
    <mergeCell ref="W477:X477"/>
    <mergeCell ref="W478:X478"/>
    <mergeCell ref="W479:X479"/>
    <mergeCell ref="W480:X480"/>
    <mergeCell ref="W481:X481"/>
    <mergeCell ref="W482:X482"/>
    <mergeCell ref="W483:X483"/>
    <mergeCell ref="W484:X484"/>
    <mergeCell ref="W485:X485"/>
    <mergeCell ref="W486:X486"/>
    <mergeCell ref="W487:X487"/>
    <mergeCell ref="W488:X488"/>
    <mergeCell ref="W489:X489"/>
    <mergeCell ref="W490:X490"/>
    <mergeCell ref="W491:X491"/>
    <mergeCell ref="W492:X492"/>
    <mergeCell ref="W493:X493"/>
    <mergeCell ref="W494:X494"/>
    <mergeCell ref="W495:X495"/>
    <mergeCell ref="W496:X496"/>
    <mergeCell ref="W497:X497"/>
    <mergeCell ref="W498:X498"/>
    <mergeCell ref="W499:X499"/>
    <mergeCell ref="W500:X500"/>
    <mergeCell ref="W501:X501"/>
    <mergeCell ref="W502:X502"/>
    <mergeCell ref="W503:X503"/>
    <mergeCell ref="W504:X504"/>
    <mergeCell ref="W505:X505"/>
    <mergeCell ref="W506:X506"/>
    <mergeCell ref="W507:X507"/>
    <mergeCell ref="W508:X508"/>
    <mergeCell ref="W509:X509"/>
    <mergeCell ref="W510:X510"/>
    <mergeCell ref="W511:X511"/>
    <mergeCell ref="W512:X512"/>
    <mergeCell ref="W513:X513"/>
    <mergeCell ref="W514:X514"/>
    <mergeCell ref="W515:X515"/>
    <mergeCell ref="W516:X516"/>
    <mergeCell ref="W517:X517"/>
    <mergeCell ref="W518:X518"/>
    <mergeCell ref="W519:X519"/>
    <mergeCell ref="W520:X520"/>
    <mergeCell ref="W521:X521"/>
    <mergeCell ref="W522:X522"/>
    <mergeCell ref="W523:X523"/>
    <mergeCell ref="W524:X524"/>
    <mergeCell ref="W525:X525"/>
    <mergeCell ref="W526:X526"/>
    <mergeCell ref="W527:X527"/>
    <mergeCell ref="W528:X528"/>
    <mergeCell ref="W529:X529"/>
    <mergeCell ref="W530:X530"/>
    <mergeCell ref="W531:X531"/>
    <mergeCell ref="W532:X532"/>
    <mergeCell ref="W533:X533"/>
    <mergeCell ref="W534:X534"/>
    <mergeCell ref="W535:X535"/>
    <mergeCell ref="W536:X536"/>
    <mergeCell ref="W537:X537"/>
    <mergeCell ref="W538:X538"/>
    <mergeCell ref="W539:X539"/>
    <mergeCell ref="W540:X540"/>
    <mergeCell ref="W541:X541"/>
    <mergeCell ref="W542:X542"/>
    <mergeCell ref="W543:X543"/>
    <mergeCell ref="W544:X544"/>
    <mergeCell ref="W545:X545"/>
    <mergeCell ref="W546:X546"/>
    <mergeCell ref="W547:X547"/>
    <mergeCell ref="W548:X548"/>
    <mergeCell ref="W549:X549"/>
    <mergeCell ref="W550:X550"/>
    <mergeCell ref="W551:X551"/>
    <mergeCell ref="W552:X552"/>
    <mergeCell ref="W553:X553"/>
    <mergeCell ref="W554:X554"/>
    <mergeCell ref="W555:X555"/>
    <mergeCell ref="W556:X556"/>
    <mergeCell ref="W557:X557"/>
    <mergeCell ref="W558:X558"/>
    <mergeCell ref="W559:X559"/>
    <mergeCell ref="W560:X560"/>
    <mergeCell ref="W561:X561"/>
    <mergeCell ref="W562:X562"/>
    <mergeCell ref="W563:X563"/>
    <mergeCell ref="W564:X564"/>
    <mergeCell ref="W565:X565"/>
    <mergeCell ref="W566:X566"/>
    <mergeCell ref="W567:X567"/>
    <mergeCell ref="W568:X568"/>
    <mergeCell ref="W569:X569"/>
    <mergeCell ref="W570:X570"/>
    <mergeCell ref="W571:X571"/>
    <mergeCell ref="W572:X572"/>
    <mergeCell ref="W573:X573"/>
    <mergeCell ref="W574:X574"/>
    <mergeCell ref="W575:X575"/>
    <mergeCell ref="W576:X576"/>
    <mergeCell ref="W577:X577"/>
    <mergeCell ref="W578:X578"/>
    <mergeCell ref="W579:X579"/>
    <mergeCell ref="W580:X580"/>
    <mergeCell ref="W581:X581"/>
    <mergeCell ref="W582:X582"/>
    <mergeCell ref="W583:X583"/>
    <mergeCell ref="W584:X584"/>
    <mergeCell ref="W585:X585"/>
    <mergeCell ref="W586:X586"/>
    <mergeCell ref="W587:X587"/>
    <mergeCell ref="W588:X588"/>
    <mergeCell ref="W589:X589"/>
    <mergeCell ref="W590:X590"/>
    <mergeCell ref="W591:X591"/>
    <mergeCell ref="W592:X592"/>
    <mergeCell ref="W593:X593"/>
    <mergeCell ref="W594:X594"/>
    <mergeCell ref="W595:X595"/>
    <mergeCell ref="W596:X596"/>
    <mergeCell ref="W597:X597"/>
    <mergeCell ref="W598:X598"/>
    <mergeCell ref="W599:X599"/>
    <mergeCell ref="W600:X600"/>
    <mergeCell ref="W601:X601"/>
    <mergeCell ref="W602:X602"/>
    <mergeCell ref="W603:X603"/>
    <mergeCell ref="W604:X604"/>
    <mergeCell ref="W605:X605"/>
    <mergeCell ref="W606:X606"/>
    <mergeCell ref="W607:X607"/>
    <mergeCell ref="W608:X608"/>
    <mergeCell ref="W609:X609"/>
    <mergeCell ref="W610:X610"/>
    <mergeCell ref="W611:X611"/>
    <mergeCell ref="W612:X612"/>
    <mergeCell ref="W613:X613"/>
    <mergeCell ref="W614:X614"/>
    <mergeCell ref="W615:X615"/>
    <mergeCell ref="W616:X616"/>
    <mergeCell ref="W617:X617"/>
    <mergeCell ref="W618:X618"/>
    <mergeCell ref="W619:X619"/>
    <mergeCell ref="W620:X620"/>
    <mergeCell ref="W621:X621"/>
    <mergeCell ref="W622:X622"/>
    <mergeCell ref="W623:X623"/>
    <mergeCell ref="W624:X624"/>
    <mergeCell ref="W625:X625"/>
    <mergeCell ref="W626:X626"/>
    <mergeCell ref="W627:X627"/>
    <mergeCell ref="W628:X628"/>
    <mergeCell ref="W629:X629"/>
    <mergeCell ref="W630:X630"/>
    <mergeCell ref="W631:X631"/>
    <mergeCell ref="W632:X632"/>
    <mergeCell ref="W633:X633"/>
    <mergeCell ref="W634:X634"/>
    <mergeCell ref="W635:X635"/>
    <mergeCell ref="W636:X636"/>
    <mergeCell ref="W637:X637"/>
    <mergeCell ref="W638:X638"/>
    <mergeCell ref="W639:X639"/>
    <mergeCell ref="W640:X640"/>
    <mergeCell ref="W641:X641"/>
    <mergeCell ref="W642:X642"/>
    <mergeCell ref="W643:X643"/>
    <mergeCell ref="W644:X644"/>
    <mergeCell ref="W645:X645"/>
    <mergeCell ref="W646:X646"/>
    <mergeCell ref="W647:X647"/>
    <mergeCell ref="W648:X648"/>
    <mergeCell ref="W649:X649"/>
    <mergeCell ref="W650:X650"/>
    <mergeCell ref="W651:X651"/>
    <mergeCell ref="W652:X652"/>
    <mergeCell ref="W653:X653"/>
    <mergeCell ref="W654:X654"/>
    <mergeCell ref="W655:X655"/>
    <mergeCell ref="W656:X656"/>
    <mergeCell ref="W657:X657"/>
    <mergeCell ref="W658:X658"/>
    <mergeCell ref="W659:X659"/>
    <mergeCell ref="W660:X660"/>
    <mergeCell ref="W661:X661"/>
    <mergeCell ref="W662:X662"/>
    <mergeCell ref="W663:X663"/>
    <mergeCell ref="W664:X664"/>
    <mergeCell ref="W665:X665"/>
    <mergeCell ref="W666:X666"/>
    <mergeCell ref="W667:X667"/>
    <mergeCell ref="W668:X668"/>
    <mergeCell ref="W669:X669"/>
    <mergeCell ref="W670:X670"/>
    <mergeCell ref="W671:X671"/>
    <mergeCell ref="W672:X672"/>
    <mergeCell ref="W673:X673"/>
    <mergeCell ref="W674:X674"/>
    <mergeCell ref="W675:X675"/>
    <mergeCell ref="W676:X676"/>
    <mergeCell ref="W677:X677"/>
    <mergeCell ref="W678:X678"/>
    <mergeCell ref="W679:X679"/>
    <mergeCell ref="W680:X680"/>
    <mergeCell ref="W681:X681"/>
    <mergeCell ref="W682:X682"/>
    <mergeCell ref="W683:X683"/>
    <mergeCell ref="W684:X684"/>
    <mergeCell ref="W685:X685"/>
    <mergeCell ref="W686:X686"/>
    <mergeCell ref="W687:X687"/>
    <mergeCell ref="W688:X688"/>
    <mergeCell ref="W689:X689"/>
    <mergeCell ref="W690:X690"/>
    <mergeCell ref="W691:X691"/>
    <mergeCell ref="W692:X692"/>
    <mergeCell ref="W693:X693"/>
    <mergeCell ref="W694:X694"/>
    <mergeCell ref="W695:X695"/>
    <mergeCell ref="W696:X696"/>
    <mergeCell ref="W697:X697"/>
    <mergeCell ref="W698:X698"/>
    <mergeCell ref="W699:X699"/>
    <mergeCell ref="W700:X700"/>
    <mergeCell ref="W701:X701"/>
    <mergeCell ref="W702:X702"/>
    <mergeCell ref="W703:X703"/>
    <mergeCell ref="W704:X704"/>
    <mergeCell ref="W705:X705"/>
    <mergeCell ref="W706:X706"/>
    <mergeCell ref="W707:X707"/>
    <mergeCell ref="W708:X708"/>
    <mergeCell ref="W709:X709"/>
    <mergeCell ref="W710:X710"/>
    <mergeCell ref="W711:X711"/>
    <mergeCell ref="W712:X712"/>
    <mergeCell ref="W713:X713"/>
    <mergeCell ref="W714:X714"/>
    <mergeCell ref="W715:X715"/>
    <mergeCell ref="W716:X716"/>
    <mergeCell ref="W717:X717"/>
    <mergeCell ref="W718:X718"/>
    <mergeCell ref="W719:X719"/>
    <mergeCell ref="W720:X720"/>
    <mergeCell ref="W721:X721"/>
    <mergeCell ref="W722:X722"/>
    <mergeCell ref="W723:X723"/>
    <mergeCell ref="W724:X724"/>
    <mergeCell ref="W725:X725"/>
    <mergeCell ref="W726:X726"/>
    <mergeCell ref="W727:X727"/>
    <mergeCell ref="W728:X728"/>
    <mergeCell ref="W729:X729"/>
    <mergeCell ref="W730:X730"/>
    <mergeCell ref="W731:X731"/>
    <mergeCell ref="W732:X732"/>
    <mergeCell ref="W733:X733"/>
    <mergeCell ref="W734:X734"/>
    <mergeCell ref="W735:X735"/>
    <mergeCell ref="W736:X736"/>
    <mergeCell ref="W737:X737"/>
    <mergeCell ref="W738:X738"/>
    <mergeCell ref="W739:X739"/>
    <mergeCell ref="W740:X740"/>
    <mergeCell ref="W741:X741"/>
    <mergeCell ref="W742:X742"/>
    <mergeCell ref="W743:X743"/>
    <mergeCell ref="W744:X744"/>
    <mergeCell ref="W745:X745"/>
    <mergeCell ref="W746:X746"/>
    <mergeCell ref="W747:X747"/>
    <mergeCell ref="W748:X748"/>
    <mergeCell ref="W749:X749"/>
    <mergeCell ref="W750:X750"/>
    <mergeCell ref="W751:X751"/>
    <mergeCell ref="W752:X752"/>
    <mergeCell ref="W753:X753"/>
    <mergeCell ref="W754:X754"/>
    <mergeCell ref="W755:X755"/>
    <mergeCell ref="W756:X756"/>
    <mergeCell ref="W757:X757"/>
    <mergeCell ref="W758:X758"/>
    <mergeCell ref="W759:X759"/>
    <mergeCell ref="W760:X760"/>
    <mergeCell ref="W761:X761"/>
    <mergeCell ref="W762:X762"/>
    <mergeCell ref="W763:X763"/>
    <mergeCell ref="W764:X764"/>
    <mergeCell ref="W765:X765"/>
    <mergeCell ref="W766:X766"/>
    <mergeCell ref="W767:X767"/>
    <mergeCell ref="W768:X768"/>
    <mergeCell ref="W769:X769"/>
    <mergeCell ref="W770:X770"/>
    <mergeCell ref="W771:X771"/>
    <mergeCell ref="W772:X772"/>
    <mergeCell ref="W773:X773"/>
    <mergeCell ref="W774:X774"/>
    <mergeCell ref="W775:X775"/>
    <mergeCell ref="W776:X776"/>
    <mergeCell ref="W777:X777"/>
    <mergeCell ref="W778:X778"/>
    <mergeCell ref="W779:X779"/>
    <mergeCell ref="W780:X780"/>
    <mergeCell ref="W781:X781"/>
    <mergeCell ref="W782:X782"/>
    <mergeCell ref="W783:X783"/>
    <mergeCell ref="W784:X784"/>
    <mergeCell ref="AC1078:AD1078"/>
    <mergeCell ref="AC1079:AD1079"/>
    <mergeCell ref="AC1071:AD1071"/>
    <mergeCell ref="AC1072:AD1072"/>
    <mergeCell ref="AC1073:AD1073"/>
    <mergeCell ref="AC1074:AD1074"/>
    <mergeCell ref="AC1075:AD1075"/>
    <mergeCell ref="AC1076:AD1076"/>
    <mergeCell ref="AC1077:AD1077"/>
    <mergeCell ref="AC1022:AD1022"/>
    <mergeCell ref="AC1023:AD1023"/>
    <mergeCell ref="AC1024:AD1024"/>
    <mergeCell ref="AC1025:AD1025"/>
    <mergeCell ref="AC1026:AD1026"/>
    <mergeCell ref="AC1027:AD1027"/>
    <mergeCell ref="AC1028:AD1028"/>
    <mergeCell ref="AC1029:AD1029"/>
    <mergeCell ref="AC1030:AD1030"/>
    <mergeCell ref="AC1031:AD1031"/>
    <mergeCell ref="AC1032:AD1032"/>
    <mergeCell ref="AC1033:AD1033"/>
    <mergeCell ref="AC1034:AD1034"/>
    <mergeCell ref="AC1035:AD1035"/>
    <mergeCell ref="AC1036:AD1036"/>
    <mergeCell ref="AC1037:AD1037"/>
    <mergeCell ref="AC1038:AD1038"/>
    <mergeCell ref="AC1039:AD1039"/>
    <mergeCell ref="AC1040:AD1040"/>
    <mergeCell ref="AC1041:AD1041"/>
    <mergeCell ref="AC1042:AD1042"/>
    <mergeCell ref="AC1043:AD1043"/>
    <mergeCell ref="AC1044:AD1044"/>
    <mergeCell ref="AC1045:AD1045"/>
    <mergeCell ref="AC1046:AD1046"/>
    <mergeCell ref="AC1047:AD1047"/>
    <mergeCell ref="AC1048:AD1048"/>
    <mergeCell ref="AC1049:AD1049"/>
    <mergeCell ref="AC1050:AD1050"/>
    <mergeCell ref="AC1051:AD1051"/>
    <mergeCell ref="AC1052:AD1052"/>
    <mergeCell ref="AC1053:AD1053"/>
    <mergeCell ref="AC1054:AD1054"/>
    <mergeCell ref="AC1055:AD1055"/>
    <mergeCell ref="AC1056:AD1056"/>
    <mergeCell ref="AC1057:AD1057"/>
    <mergeCell ref="AC1058:AD1058"/>
    <mergeCell ref="AC1059:AD1059"/>
    <mergeCell ref="AC1060:AD1060"/>
    <mergeCell ref="AC1061:AD1061"/>
    <mergeCell ref="AC1062:AD1062"/>
    <mergeCell ref="AC1063:AD1063"/>
    <mergeCell ref="AC1064:AD1064"/>
    <mergeCell ref="AC1065:AD1065"/>
    <mergeCell ref="AC1066:AD1066"/>
    <mergeCell ref="AC1067:AD1067"/>
    <mergeCell ref="AC1068:AD1068"/>
    <mergeCell ref="AC1069:AD1069"/>
    <mergeCell ref="AC1070:AD1070"/>
  </mergeCells>
  <conditionalFormatting sqref="O14:O1321">
    <cfRule type="expression" dxfId="7" priority="1">
      <formula>N14&lt;&gt;""</formula>
    </cfRule>
  </conditionalFormatting>
  <conditionalFormatting sqref="P14:Q1321 T14:T1321 Y14:Y1321">
    <cfRule type="expression" dxfId="8" priority="2">
      <formula>$N14&lt;&gt;""</formula>
    </cfRule>
  </conditionalFormatting>
  <conditionalFormatting sqref="Q14:Q1321">
    <cfRule type="expression" dxfId="9" priority="3">
      <formula>P14=""</formula>
    </cfRule>
  </conditionalFormatting>
  <conditionalFormatting sqref="V14:V1321">
    <cfRule type="expression" dxfId="8" priority="4">
      <formula>U14&lt;&gt;""</formula>
    </cfRule>
  </conditionalFormatting>
  <conditionalFormatting sqref="W14:X1321">
    <cfRule type="expression" dxfId="9" priority="5">
      <formula>$AI14=""</formula>
    </cfRule>
  </conditionalFormatting>
  <conditionalFormatting sqref="Z14:Z1321 AB14:AB1321">
    <cfRule type="expression" dxfId="9" priority="6">
      <formula>OR($Y14="",$Y14="―")</formula>
    </cfRule>
  </conditionalFormatting>
  <conditionalFormatting sqref="AC5 AC7">
    <cfRule type="expression" dxfId="1" priority="7">
      <formula>$AC5="○"</formula>
    </cfRule>
  </conditionalFormatting>
  <conditionalFormatting sqref="AC14:AC1321">
    <cfRule type="expression" dxfId="9" priority="8">
      <formula>OR(Z14="",Z14="ー")</formula>
    </cfRule>
  </conditionalFormatting>
  <conditionalFormatting sqref="AD5">
    <cfRule type="expression" dxfId="10" priority="9">
      <formula>$AC$5&lt;&gt;"×"</formula>
    </cfRule>
  </conditionalFormatting>
  <conditionalFormatting sqref="AD7">
    <cfRule type="expression" dxfId="10" priority="10">
      <formula>$AC$7&lt;&gt;"×"</formula>
    </cfRule>
  </conditionalFormatting>
  <conditionalFormatting sqref="AE14:AE1321">
    <cfRule type="expression" dxfId="8" priority="11">
      <formula>AC14&lt;&gt;""</formula>
    </cfRule>
  </conditionalFormatting>
  <conditionalFormatting sqref="AF14:AH1321">
    <cfRule type="expression" dxfId="9" priority="12">
      <formula>$AJ14=""</formula>
    </cfRule>
  </conditionalFormatting>
  <conditionalFormatting sqref="AN14:AN21">
    <cfRule type="expression" dxfId="9" priority="13">
      <formula>AM14=""</formula>
    </cfRule>
  </conditionalFormatting>
  <dataValidations>
    <dataValidation type="list" allowBlank="1" showErrorMessage="1" sqref="P14:P1321">
      <formula1>'【参考】数式用'!$L$4:$O$4</formula1>
    </dataValidation>
    <dataValidation type="list" allowBlank="1" showErrorMessage="1" sqref="Y14:Y1321">
      <formula1>'【参考】数式用'!$AP$2:$AP$6</formula1>
    </dataValidation>
    <dataValidation type="decimal" operator="greaterThanOrEqual" allowBlank="1" showInputMessage="1" showErrorMessage="1" prompt="要件を満たす職員数を記入してください。" sqref="W14:W1321 AF14:AF1321">
      <formula1>0.0</formula1>
    </dataValidation>
    <dataValidation type="list" allowBlank="1" showErrorMessage="1" sqref="O14:O1321">
      <formula1>'【参考】数式用'!$L$4:$AD$4</formula1>
    </dataValidation>
    <dataValidation type="list" allowBlank="1" showErrorMessage="1" sqref="T14:T1321 V14:V1321 AB14:AB1321 AE14:AE1321">
      <formula1>'【参考】数式用'!$AN$5:$AN$6</formula1>
    </dataValidation>
  </dataValidations>
  <printOptions horizontalCentered="1"/>
  <pageMargins bottom="0.7480314960629921" footer="0.0" header="0.0" left="0.5118110236220472" right="0.5118110236220472" top="0.7480314960629921"/>
  <pageSetup fitToHeight="0" paperSize="9" orientation="landscape"/>
  <drawing r:id="rId2"/>
  <legacyDrawing r:id="rId3"/>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workbookViewId="0"/>
  </sheetViews>
  <sheetFormatPr customHeight="1" defaultColWidth="14.43" defaultRowHeight="15.0"/>
  <cols>
    <col customWidth="1" min="1" max="1" width="42.71"/>
    <col customWidth="1" min="2" max="28" width="8.0"/>
    <col customWidth="1" min="29" max="29" width="9.0"/>
    <col customWidth="1" min="30" max="30" width="14.29"/>
    <col customWidth="1" min="31" max="31" width="11.57"/>
    <col customWidth="1" min="32" max="32" width="9.0"/>
    <col customWidth="1" min="33" max="33" width="40.29"/>
    <col customWidth="1" min="34" max="34" width="9.0"/>
    <col customWidth="1" min="35" max="35" width="12.29"/>
    <col customWidth="1" min="36" max="37" width="9.0"/>
    <col customWidth="1" min="38" max="38" width="10.57"/>
    <col customWidth="1" min="39" max="41" width="9.0"/>
    <col customWidth="1" min="42" max="42" width="13.86"/>
    <col customWidth="1" min="43" max="43" width="9.0"/>
    <col customWidth="1" min="44" max="44" width="32.86"/>
    <col customWidth="1" min="45" max="45" width="9.14"/>
    <col customWidth="1" min="46" max="46" width="11.43"/>
    <col customWidth="1" min="47" max="50" width="9.0"/>
    <col customWidth="1" min="51" max="51" width="17.57"/>
    <col customWidth="1" min="52" max="52" width="26.43"/>
    <col customWidth="1" min="53" max="53" width="50.43"/>
    <col customWidth="1" min="54" max="54" width="9.0"/>
  </cols>
  <sheetData>
    <row r="1" ht="13.5" customHeight="1">
      <c r="A1" s="119" t="s">
        <v>251</v>
      </c>
      <c r="B1" s="119"/>
      <c r="C1" s="119"/>
      <c r="D1" s="119"/>
      <c r="E1" s="119"/>
      <c r="F1" s="119"/>
      <c r="G1" s="119"/>
      <c r="H1" s="119"/>
      <c r="I1" s="119"/>
      <c r="J1" s="119"/>
      <c r="K1" s="119"/>
      <c r="L1" s="119"/>
      <c r="M1" s="119"/>
      <c r="N1" s="119"/>
      <c r="O1" s="119"/>
      <c r="P1" s="119"/>
      <c r="Q1" s="119"/>
      <c r="R1" s="119"/>
      <c r="S1" s="119"/>
      <c r="T1" s="119"/>
      <c r="U1" s="119"/>
      <c r="V1" s="119"/>
      <c r="W1" s="119"/>
      <c r="X1" s="119"/>
      <c r="Y1" s="119"/>
      <c r="Z1" s="119"/>
      <c r="AA1" s="119"/>
      <c r="AB1" s="119"/>
      <c r="AC1" s="119"/>
      <c r="AD1" s="119"/>
      <c r="AE1" s="119"/>
      <c r="AF1" s="2"/>
      <c r="AG1" s="696" t="s">
        <v>252</v>
      </c>
      <c r="AH1" s="697"/>
      <c r="AM1" s="2"/>
      <c r="AN1" s="698" t="s">
        <v>253</v>
      </c>
      <c r="AO1" s="2"/>
      <c r="AP1" s="119" t="s">
        <v>254</v>
      </c>
      <c r="AQ1" s="2"/>
      <c r="AR1" s="696" t="s">
        <v>255</v>
      </c>
      <c r="AS1" s="697"/>
      <c r="AX1" s="2"/>
      <c r="AY1" s="119" t="s">
        <v>256</v>
      </c>
      <c r="AZ1" s="2"/>
      <c r="BA1" s="119" t="s">
        <v>257</v>
      </c>
      <c r="BB1" s="119"/>
    </row>
    <row r="2" ht="13.5" customHeight="1">
      <c r="A2" s="699" t="s">
        <v>258</v>
      </c>
      <c r="B2" s="700" t="s">
        <v>259</v>
      </c>
      <c r="C2" s="701" t="s">
        <v>260</v>
      </c>
      <c r="D2" s="20"/>
      <c r="E2" s="20"/>
      <c r="F2" s="21"/>
      <c r="G2" s="702" t="s">
        <v>261</v>
      </c>
      <c r="H2" s="20"/>
      <c r="I2" s="21"/>
      <c r="J2" s="703" t="s">
        <v>262</v>
      </c>
      <c r="K2" s="201"/>
      <c r="L2" s="704" t="s">
        <v>233</v>
      </c>
      <c r="M2" s="20"/>
      <c r="N2" s="20"/>
      <c r="O2" s="20"/>
      <c r="P2" s="20"/>
      <c r="Q2" s="20"/>
      <c r="R2" s="20"/>
      <c r="S2" s="20"/>
      <c r="T2" s="20"/>
      <c r="U2" s="20"/>
      <c r="V2" s="20"/>
      <c r="W2" s="20"/>
      <c r="X2" s="20"/>
      <c r="Y2" s="20"/>
      <c r="Z2" s="20"/>
      <c r="AA2" s="20"/>
      <c r="AB2" s="20"/>
      <c r="AC2" s="20"/>
      <c r="AD2" s="21"/>
      <c r="AE2" s="705" t="s">
        <v>263</v>
      </c>
      <c r="AF2" s="706"/>
      <c r="AG2" s="699" t="s">
        <v>258</v>
      </c>
      <c r="AH2" s="700" t="s">
        <v>259</v>
      </c>
      <c r="AI2" s="707" t="s">
        <v>264</v>
      </c>
      <c r="AJ2" s="200"/>
      <c r="AK2" s="200"/>
      <c r="AL2" s="201"/>
      <c r="AM2" s="706"/>
      <c r="AN2" s="708" t="s">
        <v>265</v>
      </c>
      <c r="AO2" s="706"/>
      <c r="AP2" s="709" t="s">
        <v>88</v>
      </c>
      <c r="AQ2" s="2"/>
      <c r="AR2" s="699" t="s">
        <v>258</v>
      </c>
      <c r="AS2" s="700" t="s">
        <v>259</v>
      </c>
      <c r="AT2" s="707" t="s">
        <v>266</v>
      </c>
      <c r="AU2" s="200"/>
      <c r="AV2" s="200"/>
      <c r="AW2" s="201"/>
      <c r="AX2" s="2"/>
      <c r="AY2" s="705" t="s">
        <v>267</v>
      </c>
      <c r="AZ2" s="2"/>
      <c r="BA2" s="703" t="s">
        <v>268</v>
      </c>
      <c r="BB2" s="710" t="s">
        <v>269</v>
      </c>
    </row>
    <row r="3" ht="30.0" customHeight="1">
      <c r="A3" s="563"/>
      <c r="B3" s="131"/>
      <c r="C3" s="711" t="s">
        <v>270</v>
      </c>
      <c r="D3" s="17"/>
      <c r="E3" s="17"/>
      <c r="F3" s="34"/>
      <c r="G3" s="711" t="s">
        <v>271</v>
      </c>
      <c r="H3" s="17"/>
      <c r="I3" s="34"/>
      <c r="J3" s="712"/>
      <c r="K3" s="437"/>
      <c r="L3" s="711" t="s">
        <v>272</v>
      </c>
      <c r="M3" s="17"/>
      <c r="N3" s="17"/>
      <c r="O3" s="17"/>
      <c r="P3" s="17"/>
      <c r="Q3" s="17"/>
      <c r="R3" s="17"/>
      <c r="S3" s="17"/>
      <c r="T3" s="17"/>
      <c r="U3" s="17"/>
      <c r="V3" s="17"/>
      <c r="W3" s="17"/>
      <c r="X3" s="17"/>
      <c r="Y3" s="17"/>
      <c r="Z3" s="17"/>
      <c r="AA3" s="17"/>
      <c r="AB3" s="17"/>
      <c r="AC3" s="17"/>
      <c r="AD3" s="34"/>
      <c r="AE3" s="207"/>
      <c r="AF3" s="706"/>
      <c r="AG3" s="563"/>
      <c r="AH3" s="131"/>
      <c r="AI3" s="712"/>
      <c r="AJ3" s="135"/>
      <c r="AK3" s="135"/>
      <c r="AL3" s="437"/>
      <c r="AM3" s="706"/>
      <c r="AN3" s="713"/>
      <c r="AO3" s="706"/>
      <c r="AP3" s="714" t="s">
        <v>273</v>
      </c>
      <c r="AQ3" s="2"/>
      <c r="AR3" s="563"/>
      <c r="AS3" s="131"/>
      <c r="AT3" s="712"/>
      <c r="AU3" s="135"/>
      <c r="AV3" s="135"/>
      <c r="AW3" s="437"/>
      <c r="AX3" s="2"/>
      <c r="AY3" s="207"/>
      <c r="AZ3" s="2"/>
      <c r="BA3" s="208"/>
      <c r="BB3" s="715"/>
    </row>
    <row r="4" ht="13.5" customHeight="1">
      <c r="A4" s="583"/>
      <c r="B4" s="52"/>
      <c r="C4" s="716" t="s">
        <v>274</v>
      </c>
      <c r="D4" s="717" t="s">
        <v>275</v>
      </c>
      <c r="E4" s="717" t="s">
        <v>276</v>
      </c>
      <c r="F4" s="718" t="s">
        <v>277</v>
      </c>
      <c r="G4" s="716" t="s">
        <v>278</v>
      </c>
      <c r="H4" s="717" t="s">
        <v>279</v>
      </c>
      <c r="I4" s="718" t="s">
        <v>280</v>
      </c>
      <c r="J4" s="716" t="s">
        <v>281</v>
      </c>
      <c r="K4" s="718" t="s">
        <v>282</v>
      </c>
      <c r="L4" s="716" t="s">
        <v>88</v>
      </c>
      <c r="M4" s="717" t="s">
        <v>273</v>
      </c>
      <c r="N4" s="717" t="s">
        <v>283</v>
      </c>
      <c r="O4" s="717" t="s">
        <v>284</v>
      </c>
      <c r="P4" s="717" t="s">
        <v>285</v>
      </c>
      <c r="Q4" s="717" t="s">
        <v>286</v>
      </c>
      <c r="R4" s="717" t="s">
        <v>287</v>
      </c>
      <c r="S4" s="717" t="s">
        <v>288</v>
      </c>
      <c r="T4" s="717" t="s">
        <v>289</v>
      </c>
      <c r="U4" s="717" t="s">
        <v>290</v>
      </c>
      <c r="V4" s="717" t="s">
        <v>291</v>
      </c>
      <c r="W4" s="717" t="s">
        <v>292</v>
      </c>
      <c r="X4" s="717" t="s">
        <v>293</v>
      </c>
      <c r="Y4" s="717" t="s">
        <v>294</v>
      </c>
      <c r="Z4" s="717" t="s">
        <v>295</v>
      </c>
      <c r="AA4" s="717" t="s">
        <v>296</v>
      </c>
      <c r="AB4" s="717" t="s">
        <v>297</v>
      </c>
      <c r="AC4" s="719" t="s">
        <v>298</v>
      </c>
      <c r="AD4" s="718" t="s">
        <v>299</v>
      </c>
      <c r="AE4" s="175"/>
      <c r="AF4" s="706"/>
      <c r="AG4" s="583"/>
      <c r="AH4" s="52"/>
      <c r="AI4" s="720" t="s">
        <v>88</v>
      </c>
      <c r="AJ4" s="721" t="s">
        <v>273</v>
      </c>
      <c r="AK4" s="721" t="s">
        <v>283</v>
      </c>
      <c r="AL4" s="722" t="s">
        <v>284</v>
      </c>
      <c r="AM4" s="706"/>
      <c r="AN4" s="706"/>
      <c r="AO4" s="706"/>
      <c r="AP4" s="714" t="s">
        <v>283</v>
      </c>
      <c r="AQ4" s="2"/>
      <c r="AR4" s="583"/>
      <c r="AS4" s="52"/>
      <c r="AT4" s="720" t="s">
        <v>88</v>
      </c>
      <c r="AU4" s="721" t="s">
        <v>273</v>
      </c>
      <c r="AV4" s="721" t="s">
        <v>283</v>
      </c>
      <c r="AW4" s="722" t="s">
        <v>284</v>
      </c>
      <c r="AX4" s="2"/>
      <c r="AY4" s="175"/>
      <c r="AZ4" s="2"/>
      <c r="BA4" s="217"/>
      <c r="BB4" s="723"/>
    </row>
    <row r="5" ht="13.5" customHeight="1">
      <c r="A5" s="724" t="s">
        <v>300</v>
      </c>
      <c r="B5" s="725" t="s">
        <v>301</v>
      </c>
      <c r="C5" s="726">
        <v>0.274</v>
      </c>
      <c r="D5" s="727">
        <v>0.2</v>
      </c>
      <c r="E5" s="728">
        <v>0.111</v>
      </c>
      <c r="F5" s="729">
        <v>0.0</v>
      </c>
      <c r="G5" s="730">
        <v>0.07</v>
      </c>
      <c r="H5" s="731">
        <v>0.055</v>
      </c>
      <c r="I5" s="732">
        <v>0.0</v>
      </c>
      <c r="J5" s="733">
        <v>0.045</v>
      </c>
      <c r="K5" s="734">
        <v>0.0</v>
      </c>
      <c r="L5" s="735">
        <v>0.41700000000000004</v>
      </c>
      <c r="M5" s="736">
        <v>0.402</v>
      </c>
      <c r="N5" s="736">
        <v>0.34700000000000003</v>
      </c>
      <c r="O5" s="736">
        <v>0.273</v>
      </c>
      <c r="P5" s="736">
        <v>0.37200000000000005</v>
      </c>
      <c r="Q5" s="736">
        <v>0.343</v>
      </c>
      <c r="R5" s="736">
        <v>0.35700000000000004</v>
      </c>
      <c r="S5" s="736">
        <v>0.328</v>
      </c>
      <c r="T5" s="736">
        <v>0.29800000000000004</v>
      </c>
      <c r="U5" s="736">
        <v>0.28300000000000003</v>
      </c>
      <c r="V5" s="736">
        <v>0.254</v>
      </c>
      <c r="W5" s="736">
        <v>0.30200000000000005</v>
      </c>
      <c r="X5" s="736">
        <v>0.23900000000000002</v>
      </c>
      <c r="Y5" s="736">
        <v>0.209</v>
      </c>
      <c r="Z5" s="736">
        <v>0.228</v>
      </c>
      <c r="AA5" s="736">
        <v>0.194</v>
      </c>
      <c r="AB5" s="736">
        <v>0.184</v>
      </c>
      <c r="AC5" s="737">
        <v>0.139</v>
      </c>
      <c r="AD5" s="738">
        <v>0.0</v>
      </c>
      <c r="AE5" s="738">
        <v>0.028</v>
      </c>
      <c r="AF5" s="706"/>
      <c r="AG5" s="724" t="s">
        <v>300</v>
      </c>
      <c r="AH5" s="739" t="s">
        <v>301</v>
      </c>
      <c r="AI5" s="740">
        <f t="shared" ref="AI5:AI39" si="1">ROUNDDOWN(J5/L5,3)</f>
        <v>0.107</v>
      </c>
      <c r="AJ5" s="741">
        <f t="shared" ref="AJ5:AJ8" si="2">ROUNDDOWN(J5/M5,3)</f>
        <v>0.111</v>
      </c>
      <c r="AK5" s="741">
        <f t="shared" ref="AK5:AK39" si="3">ROUNDDOWN(J5/N5,3)</f>
        <v>0.129</v>
      </c>
      <c r="AL5" s="742">
        <f t="shared" ref="AL5:AL39" si="4">ROUNDDOWN(J5/O5,3)</f>
        <v>0.164</v>
      </c>
      <c r="AM5" s="706"/>
      <c r="AN5" s="708" t="s">
        <v>302</v>
      </c>
      <c r="AO5" s="706"/>
      <c r="AP5" s="714" t="s">
        <v>284</v>
      </c>
      <c r="AQ5" s="2"/>
      <c r="AR5" s="724" t="s">
        <v>300</v>
      </c>
      <c r="AS5" s="739" t="s">
        <v>301</v>
      </c>
      <c r="AT5" s="743">
        <f t="shared" ref="AT5:AT15" si="5">O5/L5</f>
        <v>0.654676259</v>
      </c>
      <c r="AU5" s="744">
        <f t="shared" ref="AU5:AU8" si="6">O5/M5</f>
        <v>0.6791044776</v>
      </c>
      <c r="AV5" s="744">
        <f t="shared" ref="AV5:AV15" si="7">O5/N5</f>
        <v>0.7867435159</v>
      </c>
      <c r="AW5" s="745">
        <f t="shared" ref="AW5:AW15" si="8">O5/O5</f>
        <v>1</v>
      </c>
      <c r="AX5" s="2"/>
      <c r="AY5" s="746" t="s">
        <v>285</v>
      </c>
      <c r="AZ5" s="2"/>
      <c r="BA5" s="747" t="s">
        <v>300</v>
      </c>
      <c r="BB5" s="748" t="s">
        <v>269</v>
      </c>
    </row>
    <row r="6" ht="13.5" customHeight="1">
      <c r="A6" s="749" t="s">
        <v>303</v>
      </c>
      <c r="B6" s="750" t="s">
        <v>304</v>
      </c>
      <c r="C6" s="733">
        <v>0.2</v>
      </c>
      <c r="D6" s="731">
        <v>0.146</v>
      </c>
      <c r="E6" s="730">
        <v>0.081</v>
      </c>
      <c r="F6" s="734">
        <v>0.0</v>
      </c>
      <c r="G6" s="730">
        <v>0.07</v>
      </c>
      <c r="H6" s="731">
        <v>0.055</v>
      </c>
      <c r="I6" s="732">
        <v>0.0</v>
      </c>
      <c r="J6" s="733">
        <v>0.045</v>
      </c>
      <c r="K6" s="734">
        <v>0.0</v>
      </c>
      <c r="L6" s="735">
        <v>0.343</v>
      </c>
      <c r="M6" s="736">
        <v>0.328</v>
      </c>
      <c r="N6" s="736">
        <v>0.273</v>
      </c>
      <c r="O6" s="736">
        <v>0.219</v>
      </c>
      <c r="P6" s="736">
        <v>0.29800000000000004</v>
      </c>
      <c r="Q6" s="736">
        <v>0.28900000000000003</v>
      </c>
      <c r="R6" s="736">
        <v>0.28300000000000003</v>
      </c>
      <c r="S6" s="736">
        <v>0.274</v>
      </c>
      <c r="T6" s="736">
        <v>0.244</v>
      </c>
      <c r="U6" s="736">
        <v>0.22899999999999998</v>
      </c>
      <c r="V6" s="736">
        <v>0.224</v>
      </c>
      <c r="W6" s="736">
        <v>0.228</v>
      </c>
      <c r="X6" s="736">
        <v>0.209</v>
      </c>
      <c r="Y6" s="736">
        <v>0.17900000000000002</v>
      </c>
      <c r="Z6" s="736">
        <v>0.174</v>
      </c>
      <c r="AA6" s="736">
        <v>0.164</v>
      </c>
      <c r="AB6" s="736">
        <v>0.154</v>
      </c>
      <c r="AC6" s="737">
        <v>0.109</v>
      </c>
      <c r="AD6" s="751">
        <v>0.0</v>
      </c>
      <c r="AE6" s="752">
        <v>0.028</v>
      </c>
      <c r="AF6" s="706"/>
      <c r="AG6" s="749" t="s">
        <v>303</v>
      </c>
      <c r="AH6" s="753" t="s">
        <v>304</v>
      </c>
      <c r="AI6" s="754">
        <f t="shared" si="1"/>
        <v>0.131</v>
      </c>
      <c r="AJ6" s="755">
        <f t="shared" si="2"/>
        <v>0.137</v>
      </c>
      <c r="AK6" s="755">
        <f t="shared" si="3"/>
        <v>0.164</v>
      </c>
      <c r="AL6" s="756">
        <f t="shared" si="4"/>
        <v>0.205</v>
      </c>
      <c r="AM6" s="706"/>
      <c r="AN6" s="713"/>
      <c r="AO6" s="706"/>
      <c r="AP6" s="757" t="s">
        <v>305</v>
      </c>
      <c r="AQ6" s="2"/>
      <c r="AR6" s="749" t="s">
        <v>303</v>
      </c>
      <c r="AS6" s="753" t="s">
        <v>304</v>
      </c>
      <c r="AT6" s="758">
        <f t="shared" si="5"/>
        <v>0.638483965</v>
      </c>
      <c r="AU6" s="759">
        <f t="shared" si="6"/>
        <v>0.6676829268</v>
      </c>
      <c r="AV6" s="759">
        <f t="shared" si="7"/>
        <v>0.8021978022</v>
      </c>
      <c r="AW6" s="760">
        <f t="shared" si="8"/>
        <v>1</v>
      </c>
      <c r="AX6" s="2"/>
      <c r="AY6" s="761" t="s">
        <v>287</v>
      </c>
      <c r="AZ6" s="2"/>
      <c r="BA6" s="762" t="s">
        <v>303</v>
      </c>
      <c r="BB6" s="763" t="s">
        <v>269</v>
      </c>
    </row>
    <row r="7" ht="13.5" customHeight="1">
      <c r="A7" s="749" t="s">
        <v>306</v>
      </c>
      <c r="B7" s="750" t="s">
        <v>307</v>
      </c>
      <c r="C7" s="733">
        <v>0.274</v>
      </c>
      <c r="D7" s="731">
        <v>0.2</v>
      </c>
      <c r="E7" s="730">
        <v>0.111</v>
      </c>
      <c r="F7" s="734">
        <v>0.0</v>
      </c>
      <c r="G7" s="730">
        <v>0.07</v>
      </c>
      <c r="H7" s="731">
        <v>0.055</v>
      </c>
      <c r="I7" s="732">
        <v>0.0</v>
      </c>
      <c r="J7" s="733">
        <v>0.045</v>
      </c>
      <c r="K7" s="734">
        <v>0.0</v>
      </c>
      <c r="L7" s="735">
        <v>0.41700000000000004</v>
      </c>
      <c r="M7" s="736">
        <v>0.402</v>
      </c>
      <c r="N7" s="736">
        <v>0.34700000000000003</v>
      </c>
      <c r="O7" s="736">
        <v>0.273</v>
      </c>
      <c r="P7" s="736">
        <v>0.37200000000000005</v>
      </c>
      <c r="Q7" s="736">
        <v>0.343</v>
      </c>
      <c r="R7" s="736">
        <v>0.35700000000000004</v>
      </c>
      <c r="S7" s="736">
        <v>0.328</v>
      </c>
      <c r="T7" s="736">
        <v>0.29800000000000004</v>
      </c>
      <c r="U7" s="736">
        <v>0.28300000000000003</v>
      </c>
      <c r="V7" s="736">
        <v>0.254</v>
      </c>
      <c r="W7" s="736">
        <v>0.30200000000000005</v>
      </c>
      <c r="X7" s="736">
        <v>0.23900000000000002</v>
      </c>
      <c r="Y7" s="736">
        <v>0.209</v>
      </c>
      <c r="Z7" s="736">
        <v>0.228</v>
      </c>
      <c r="AA7" s="736">
        <v>0.194</v>
      </c>
      <c r="AB7" s="736">
        <v>0.184</v>
      </c>
      <c r="AC7" s="737">
        <v>0.139</v>
      </c>
      <c r="AD7" s="751">
        <v>0.0</v>
      </c>
      <c r="AE7" s="752">
        <v>0.028</v>
      </c>
      <c r="AF7" s="706"/>
      <c r="AG7" s="749" t="s">
        <v>306</v>
      </c>
      <c r="AH7" s="753" t="s">
        <v>307</v>
      </c>
      <c r="AI7" s="754">
        <f t="shared" si="1"/>
        <v>0.107</v>
      </c>
      <c r="AJ7" s="755">
        <f t="shared" si="2"/>
        <v>0.111</v>
      </c>
      <c r="AK7" s="755">
        <f t="shared" si="3"/>
        <v>0.129</v>
      </c>
      <c r="AL7" s="756">
        <f t="shared" si="4"/>
        <v>0.164</v>
      </c>
      <c r="AM7" s="706"/>
      <c r="AN7" s="706"/>
      <c r="AO7" s="706"/>
      <c r="AP7" s="2"/>
      <c r="AQ7" s="2"/>
      <c r="AR7" s="749" t="s">
        <v>306</v>
      </c>
      <c r="AS7" s="753" t="s">
        <v>307</v>
      </c>
      <c r="AT7" s="758">
        <f t="shared" si="5"/>
        <v>0.654676259</v>
      </c>
      <c r="AU7" s="759">
        <f t="shared" si="6"/>
        <v>0.6791044776</v>
      </c>
      <c r="AV7" s="759">
        <f t="shared" si="7"/>
        <v>0.7867435159</v>
      </c>
      <c r="AW7" s="760">
        <f t="shared" si="8"/>
        <v>1</v>
      </c>
      <c r="AX7" s="2"/>
      <c r="AY7" s="761" t="s">
        <v>289</v>
      </c>
      <c r="AZ7" s="2"/>
      <c r="BA7" s="749" t="s">
        <v>306</v>
      </c>
      <c r="BB7" s="763" t="s">
        <v>269</v>
      </c>
    </row>
    <row r="8" ht="13.5" customHeight="1">
      <c r="A8" s="764" t="s">
        <v>308</v>
      </c>
      <c r="B8" s="750" t="s">
        <v>309</v>
      </c>
      <c r="C8" s="733">
        <v>0.239</v>
      </c>
      <c r="D8" s="731">
        <v>0.175</v>
      </c>
      <c r="E8" s="730">
        <v>0.097</v>
      </c>
      <c r="F8" s="734">
        <v>0.0</v>
      </c>
      <c r="G8" s="730">
        <v>0.07</v>
      </c>
      <c r="H8" s="731">
        <v>0.055</v>
      </c>
      <c r="I8" s="732">
        <v>0.0</v>
      </c>
      <c r="J8" s="733">
        <v>0.045</v>
      </c>
      <c r="K8" s="734">
        <v>0.0</v>
      </c>
      <c r="L8" s="735">
        <v>0.382</v>
      </c>
      <c r="M8" s="736">
        <v>0.367</v>
      </c>
      <c r="N8" s="736">
        <v>0.312</v>
      </c>
      <c r="O8" s="736">
        <v>0.24799999999999997</v>
      </c>
      <c r="P8" s="736">
        <v>0.337</v>
      </c>
      <c r="Q8" s="736">
        <v>0.318</v>
      </c>
      <c r="R8" s="736">
        <v>0.322</v>
      </c>
      <c r="S8" s="736">
        <v>0.303</v>
      </c>
      <c r="T8" s="736">
        <v>0.273</v>
      </c>
      <c r="U8" s="736">
        <v>0.258</v>
      </c>
      <c r="V8" s="736">
        <v>0.24000000000000002</v>
      </c>
      <c r="W8" s="736">
        <v>0.267</v>
      </c>
      <c r="X8" s="736">
        <v>0.225</v>
      </c>
      <c r="Y8" s="736">
        <v>0.195</v>
      </c>
      <c r="Z8" s="736">
        <v>0.20299999999999999</v>
      </c>
      <c r="AA8" s="736">
        <v>0.18</v>
      </c>
      <c r="AB8" s="736">
        <v>0.17</v>
      </c>
      <c r="AC8" s="737">
        <v>0.125</v>
      </c>
      <c r="AD8" s="751">
        <v>0.0</v>
      </c>
      <c r="AE8" s="752">
        <v>0.028</v>
      </c>
      <c r="AF8" s="706"/>
      <c r="AG8" s="764" t="s">
        <v>308</v>
      </c>
      <c r="AH8" s="753" t="s">
        <v>309</v>
      </c>
      <c r="AI8" s="754">
        <f t="shared" si="1"/>
        <v>0.117</v>
      </c>
      <c r="AJ8" s="755">
        <f t="shared" si="2"/>
        <v>0.122</v>
      </c>
      <c r="AK8" s="755">
        <f t="shared" si="3"/>
        <v>0.144</v>
      </c>
      <c r="AL8" s="756">
        <f t="shared" si="4"/>
        <v>0.181</v>
      </c>
      <c r="AM8" s="706"/>
      <c r="AN8" s="706"/>
      <c r="AO8" s="706"/>
      <c r="AP8" s="2"/>
      <c r="AQ8" s="2"/>
      <c r="AR8" s="764" t="s">
        <v>308</v>
      </c>
      <c r="AS8" s="753" t="s">
        <v>309</v>
      </c>
      <c r="AT8" s="758">
        <f t="shared" si="5"/>
        <v>0.6492146597</v>
      </c>
      <c r="AU8" s="759">
        <f t="shared" si="6"/>
        <v>0.6757493188</v>
      </c>
      <c r="AV8" s="759">
        <f t="shared" si="7"/>
        <v>0.7948717949</v>
      </c>
      <c r="AW8" s="760">
        <f t="shared" si="8"/>
        <v>1</v>
      </c>
      <c r="AX8" s="2"/>
      <c r="AY8" s="761" t="s">
        <v>290</v>
      </c>
      <c r="AZ8" s="2"/>
      <c r="BA8" s="762" t="s">
        <v>308</v>
      </c>
      <c r="BB8" s="763" t="s">
        <v>269</v>
      </c>
    </row>
    <row r="9" ht="13.5" customHeight="1">
      <c r="A9" s="749" t="s">
        <v>310</v>
      </c>
      <c r="B9" s="750" t="s">
        <v>311</v>
      </c>
      <c r="C9" s="733">
        <v>0.089</v>
      </c>
      <c r="D9" s="731">
        <v>0.065</v>
      </c>
      <c r="E9" s="730">
        <v>0.036</v>
      </c>
      <c r="F9" s="734">
        <v>0.0</v>
      </c>
      <c r="G9" s="730">
        <v>0.061</v>
      </c>
      <c r="H9" s="731" t="s">
        <v>312</v>
      </c>
      <c r="I9" s="732">
        <v>0.0</v>
      </c>
      <c r="J9" s="733">
        <v>0.045</v>
      </c>
      <c r="K9" s="734">
        <v>0.0</v>
      </c>
      <c r="L9" s="735">
        <v>0.223</v>
      </c>
      <c r="M9" s="731" t="s">
        <v>312</v>
      </c>
      <c r="N9" s="736">
        <v>0.162</v>
      </c>
      <c r="O9" s="736">
        <v>0.138</v>
      </c>
      <c r="P9" s="736">
        <v>0.178</v>
      </c>
      <c r="Q9" s="736">
        <v>0.19899999999999998</v>
      </c>
      <c r="R9" s="731" t="s">
        <v>312</v>
      </c>
      <c r="S9" s="731" t="s">
        <v>312</v>
      </c>
      <c r="T9" s="736">
        <v>0.154</v>
      </c>
      <c r="U9" s="731" t="s">
        <v>312</v>
      </c>
      <c r="V9" s="736">
        <v>0.17</v>
      </c>
      <c r="W9" s="736">
        <v>0.11699999999999999</v>
      </c>
      <c r="X9" s="731" t="s">
        <v>312</v>
      </c>
      <c r="Y9" s="736">
        <v>0.125</v>
      </c>
      <c r="Z9" s="736">
        <v>0.093</v>
      </c>
      <c r="AA9" s="731" t="s">
        <v>312</v>
      </c>
      <c r="AB9" s="736">
        <v>0.10899999999999999</v>
      </c>
      <c r="AC9" s="737">
        <v>0.064</v>
      </c>
      <c r="AD9" s="751">
        <v>0.0</v>
      </c>
      <c r="AE9" s="752">
        <v>0.028</v>
      </c>
      <c r="AF9" s="706"/>
      <c r="AG9" s="749" t="s">
        <v>310</v>
      </c>
      <c r="AH9" s="753" t="s">
        <v>311</v>
      </c>
      <c r="AI9" s="754">
        <f t="shared" si="1"/>
        <v>0.201</v>
      </c>
      <c r="AJ9" s="732" t="s">
        <v>312</v>
      </c>
      <c r="AK9" s="755">
        <f t="shared" si="3"/>
        <v>0.277</v>
      </c>
      <c r="AL9" s="756">
        <f t="shared" si="4"/>
        <v>0.326</v>
      </c>
      <c r="AM9" s="706"/>
      <c r="AN9" s="706"/>
      <c r="AO9" s="706"/>
      <c r="AP9" s="119" t="s">
        <v>313</v>
      </c>
      <c r="AQ9" s="2"/>
      <c r="AR9" s="749" t="s">
        <v>310</v>
      </c>
      <c r="AS9" s="753" t="s">
        <v>311</v>
      </c>
      <c r="AT9" s="758">
        <f t="shared" si="5"/>
        <v>0.6188340807</v>
      </c>
      <c r="AU9" s="732" t="s">
        <v>312</v>
      </c>
      <c r="AV9" s="759">
        <f t="shared" si="7"/>
        <v>0.8518518519</v>
      </c>
      <c r="AW9" s="760">
        <f t="shared" si="8"/>
        <v>1</v>
      </c>
      <c r="AX9" s="2"/>
      <c r="AY9" s="761" t="s">
        <v>292</v>
      </c>
      <c r="AZ9" s="2"/>
      <c r="BA9" s="762" t="s">
        <v>310</v>
      </c>
      <c r="BB9" s="763" t="s">
        <v>269</v>
      </c>
    </row>
    <row r="10" ht="13.5" customHeight="1">
      <c r="A10" s="749" t="s">
        <v>314</v>
      </c>
      <c r="B10" s="750" t="s">
        <v>315</v>
      </c>
      <c r="C10" s="733">
        <v>0.044</v>
      </c>
      <c r="D10" s="731">
        <v>0.032</v>
      </c>
      <c r="E10" s="730">
        <v>0.018</v>
      </c>
      <c r="F10" s="734">
        <v>0.0</v>
      </c>
      <c r="G10" s="730">
        <v>0.014</v>
      </c>
      <c r="H10" s="731">
        <v>0.013</v>
      </c>
      <c r="I10" s="732">
        <v>0.0</v>
      </c>
      <c r="J10" s="733">
        <v>0.011</v>
      </c>
      <c r="K10" s="734">
        <v>0.0</v>
      </c>
      <c r="L10" s="735">
        <v>0.08099999999999999</v>
      </c>
      <c r="M10" s="736">
        <v>0.07999999999999999</v>
      </c>
      <c r="N10" s="736">
        <v>0.06699999999999999</v>
      </c>
      <c r="O10" s="736">
        <v>0.05499999999999999</v>
      </c>
      <c r="P10" s="736">
        <v>0.06999999999999999</v>
      </c>
      <c r="Q10" s="736">
        <v>0.06899999999999999</v>
      </c>
      <c r="R10" s="736">
        <v>0.06899999999999999</v>
      </c>
      <c r="S10" s="736">
        <v>0.06799999999999999</v>
      </c>
      <c r="T10" s="736">
        <v>0.057999999999999996</v>
      </c>
      <c r="U10" s="736">
        <v>0.056999999999999995</v>
      </c>
      <c r="V10" s="736">
        <v>0.05499999999999999</v>
      </c>
      <c r="W10" s="736">
        <v>0.055999999999999994</v>
      </c>
      <c r="X10" s="736">
        <v>0.05399999999999999</v>
      </c>
      <c r="Y10" s="736">
        <v>0.044</v>
      </c>
      <c r="Z10" s="736">
        <v>0.044</v>
      </c>
      <c r="AA10" s="736">
        <v>0.043</v>
      </c>
      <c r="AB10" s="736">
        <v>0.040999999999999995</v>
      </c>
      <c r="AC10" s="737">
        <v>0.03</v>
      </c>
      <c r="AD10" s="751">
        <v>0.0</v>
      </c>
      <c r="AE10" s="752">
        <v>0.012</v>
      </c>
      <c r="AF10" s="706"/>
      <c r="AG10" s="749" t="s">
        <v>314</v>
      </c>
      <c r="AH10" s="753" t="s">
        <v>315</v>
      </c>
      <c r="AI10" s="754">
        <f t="shared" si="1"/>
        <v>0.135</v>
      </c>
      <c r="AJ10" s="755">
        <f>ROUNDDOWN(J10/M10,3)</f>
        <v>0.137</v>
      </c>
      <c r="AK10" s="755">
        <f t="shared" si="3"/>
        <v>0.164</v>
      </c>
      <c r="AL10" s="756">
        <f t="shared" si="4"/>
        <v>0.2</v>
      </c>
      <c r="AM10" s="706"/>
      <c r="AN10" s="706"/>
      <c r="AO10" s="706"/>
      <c r="AP10" s="709" t="s">
        <v>88</v>
      </c>
      <c r="AQ10" s="2"/>
      <c r="AR10" s="749" t="s">
        <v>314</v>
      </c>
      <c r="AS10" s="753" t="s">
        <v>315</v>
      </c>
      <c r="AT10" s="758">
        <f t="shared" si="5"/>
        <v>0.6790123457</v>
      </c>
      <c r="AU10" s="759">
        <f>O10/M10</f>
        <v>0.6875</v>
      </c>
      <c r="AV10" s="759">
        <f t="shared" si="7"/>
        <v>0.8208955224</v>
      </c>
      <c r="AW10" s="760">
        <f t="shared" si="8"/>
        <v>1</v>
      </c>
      <c r="AX10" s="2"/>
      <c r="AY10" s="761" t="s">
        <v>294</v>
      </c>
      <c r="AZ10" s="2"/>
      <c r="BA10" s="762" t="s">
        <v>314</v>
      </c>
      <c r="BB10" s="763" t="s">
        <v>269</v>
      </c>
    </row>
    <row r="11" ht="13.5" customHeight="1">
      <c r="A11" s="749" t="s">
        <v>316</v>
      </c>
      <c r="B11" s="750" t="s">
        <v>317</v>
      </c>
      <c r="C11" s="733">
        <v>0.086</v>
      </c>
      <c r="D11" s="731">
        <v>0.063</v>
      </c>
      <c r="E11" s="730">
        <v>0.035</v>
      </c>
      <c r="F11" s="734">
        <v>0.0</v>
      </c>
      <c r="G11" s="730">
        <v>0.021</v>
      </c>
      <c r="H11" s="731" t="s">
        <v>312</v>
      </c>
      <c r="I11" s="732">
        <v>0.0</v>
      </c>
      <c r="J11" s="733">
        <v>0.028</v>
      </c>
      <c r="K11" s="734">
        <v>0.0</v>
      </c>
      <c r="L11" s="735">
        <v>0.159</v>
      </c>
      <c r="M11" s="731" t="s">
        <v>312</v>
      </c>
      <c r="N11" s="736">
        <v>0.13799999999999998</v>
      </c>
      <c r="O11" s="736">
        <v>0.11499999999999999</v>
      </c>
      <c r="P11" s="736">
        <v>0.131</v>
      </c>
      <c r="Q11" s="736">
        <v>0.136</v>
      </c>
      <c r="R11" s="731" t="s">
        <v>312</v>
      </c>
      <c r="S11" s="731" t="s">
        <v>312</v>
      </c>
      <c r="T11" s="736">
        <v>0.10800000000000001</v>
      </c>
      <c r="U11" s="731" t="s">
        <v>312</v>
      </c>
      <c r="V11" s="736">
        <v>0.10800000000000001</v>
      </c>
      <c r="W11" s="736">
        <v>0.10999999999999999</v>
      </c>
      <c r="X11" s="731" t="s">
        <v>312</v>
      </c>
      <c r="Y11" s="736">
        <v>0.08000000000000002</v>
      </c>
      <c r="Z11" s="736">
        <v>0.087</v>
      </c>
      <c r="AA11" s="731" t="s">
        <v>312</v>
      </c>
      <c r="AB11" s="736">
        <v>0.087</v>
      </c>
      <c r="AC11" s="737">
        <v>0.059000000000000004</v>
      </c>
      <c r="AD11" s="751">
        <v>0.0</v>
      </c>
      <c r="AE11" s="752">
        <v>0.024</v>
      </c>
      <c r="AF11" s="706"/>
      <c r="AG11" s="749" t="s">
        <v>316</v>
      </c>
      <c r="AH11" s="753" t="s">
        <v>317</v>
      </c>
      <c r="AI11" s="754">
        <f t="shared" si="1"/>
        <v>0.176</v>
      </c>
      <c r="AJ11" s="732" t="s">
        <v>312</v>
      </c>
      <c r="AK11" s="755">
        <f t="shared" si="3"/>
        <v>0.202</v>
      </c>
      <c r="AL11" s="756">
        <f t="shared" si="4"/>
        <v>0.243</v>
      </c>
      <c r="AM11" s="706"/>
      <c r="AN11" s="706"/>
      <c r="AO11" s="706"/>
      <c r="AP11" s="714" t="s">
        <v>273</v>
      </c>
      <c r="AQ11" s="2"/>
      <c r="AR11" s="749" t="s">
        <v>316</v>
      </c>
      <c r="AS11" s="753" t="s">
        <v>317</v>
      </c>
      <c r="AT11" s="758">
        <f t="shared" si="5"/>
        <v>0.7232704403</v>
      </c>
      <c r="AU11" s="732" t="s">
        <v>312</v>
      </c>
      <c r="AV11" s="759">
        <f t="shared" si="7"/>
        <v>0.8333333333</v>
      </c>
      <c r="AW11" s="760">
        <f t="shared" si="8"/>
        <v>1</v>
      </c>
      <c r="AX11" s="2"/>
      <c r="AY11" s="761" t="s">
        <v>295</v>
      </c>
      <c r="AZ11" s="2"/>
      <c r="BA11" s="762" t="s">
        <v>316</v>
      </c>
      <c r="BB11" s="763" t="s">
        <v>269</v>
      </c>
    </row>
    <row r="12" ht="13.5" customHeight="1">
      <c r="A12" s="749" t="s">
        <v>318</v>
      </c>
      <c r="B12" s="750" t="s">
        <v>319</v>
      </c>
      <c r="C12" s="733">
        <v>0.086</v>
      </c>
      <c r="D12" s="731">
        <v>0.063</v>
      </c>
      <c r="E12" s="730">
        <v>0.035</v>
      </c>
      <c r="F12" s="734">
        <v>0.0</v>
      </c>
      <c r="G12" s="730">
        <v>0.021</v>
      </c>
      <c r="H12" s="731" t="s">
        <v>312</v>
      </c>
      <c r="I12" s="732">
        <v>0.0</v>
      </c>
      <c r="J12" s="733">
        <v>0.028</v>
      </c>
      <c r="K12" s="734">
        <v>0.0</v>
      </c>
      <c r="L12" s="735">
        <v>0.159</v>
      </c>
      <c r="M12" s="731" t="s">
        <v>312</v>
      </c>
      <c r="N12" s="736">
        <v>0.13799999999999998</v>
      </c>
      <c r="O12" s="736">
        <v>0.11499999999999999</v>
      </c>
      <c r="P12" s="736">
        <v>0.131</v>
      </c>
      <c r="Q12" s="736">
        <v>0.136</v>
      </c>
      <c r="R12" s="731" t="s">
        <v>312</v>
      </c>
      <c r="S12" s="731" t="s">
        <v>312</v>
      </c>
      <c r="T12" s="736">
        <v>0.10800000000000001</v>
      </c>
      <c r="U12" s="731" t="s">
        <v>312</v>
      </c>
      <c r="V12" s="736">
        <v>0.10800000000000001</v>
      </c>
      <c r="W12" s="736">
        <v>0.10999999999999999</v>
      </c>
      <c r="X12" s="731" t="s">
        <v>312</v>
      </c>
      <c r="Y12" s="736">
        <v>0.08000000000000002</v>
      </c>
      <c r="Z12" s="736">
        <v>0.087</v>
      </c>
      <c r="AA12" s="731" t="s">
        <v>312</v>
      </c>
      <c r="AB12" s="736">
        <v>0.087</v>
      </c>
      <c r="AC12" s="737">
        <v>0.059000000000000004</v>
      </c>
      <c r="AD12" s="751">
        <v>0.0</v>
      </c>
      <c r="AE12" s="752">
        <v>0.024</v>
      </c>
      <c r="AF12" s="706"/>
      <c r="AG12" s="749" t="s">
        <v>318</v>
      </c>
      <c r="AH12" s="753" t="s">
        <v>319</v>
      </c>
      <c r="AI12" s="754">
        <f t="shared" si="1"/>
        <v>0.176</v>
      </c>
      <c r="AJ12" s="732" t="s">
        <v>312</v>
      </c>
      <c r="AK12" s="755">
        <f t="shared" si="3"/>
        <v>0.202</v>
      </c>
      <c r="AL12" s="756">
        <f t="shared" si="4"/>
        <v>0.243</v>
      </c>
      <c r="AM12" s="706"/>
      <c r="AN12" s="706"/>
      <c r="AO12" s="706"/>
      <c r="AP12" s="714" t="s">
        <v>283</v>
      </c>
      <c r="AQ12" s="2"/>
      <c r="AR12" s="749" t="s">
        <v>318</v>
      </c>
      <c r="AS12" s="753" t="s">
        <v>319</v>
      </c>
      <c r="AT12" s="758">
        <f t="shared" si="5"/>
        <v>0.7232704403</v>
      </c>
      <c r="AU12" s="732" t="s">
        <v>312</v>
      </c>
      <c r="AV12" s="759">
        <f t="shared" si="7"/>
        <v>0.8333333333</v>
      </c>
      <c r="AW12" s="760">
        <f t="shared" si="8"/>
        <v>1</v>
      </c>
      <c r="AX12" s="2"/>
      <c r="AY12" s="761" t="s">
        <v>296</v>
      </c>
      <c r="AZ12" s="2"/>
      <c r="BA12" s="762" t="s">
        <v>318</v>
      </c>
      <c r="BB12" s="763" t="s">
        <v>269</v>
      </c>
    </row>
    <row r="13" ht="13.5" customHeight="1">
      <c r="A13" s="749" t="s">
        <v>320</v>
      </c>
      <c r="B13" s="750" t="s">
        <v>321</v>
      </c>
      <c r="C13" s="733">
        <v>0.064</v>
      </c>
      <c r="D13" s="731">
        <v>0.047</v>
      </c>
      <c r="E13" s="730">
        <v>0.026</v>
      </c>
      <c r="F13" s="734">
        <v>0.0</v>
      </c>
      <c r="G13" s="730">
        <v>0.021</v>
      </c>
      <c r="H13" s="731">
        <v>0.019</v>
      </c>
      <c r="I13" s="732">
        <v>0.0</v>
      </c>
      <c r="J13" s="733">
        <v>0.028</v>
      </c>
      <c r="K13" s="734">
        <v>0.0</v>
      </c>
      <c r="L13" s="735">
        <v>0.137</v>
      </c>
      <c r="M13" s="736">
        <v>0.135</v>
      </c>
      <c r="N13" s="736">
        <v>0.11599999999999999</v>
      </c>
      <c r="O13" s="736">
        <v>0.099</v>
      </c>
      <c r="P13" s="736">
        <v>0.10900000000000001</v>
      </c>
      <c r="Q13" s="736">
        <v>0.12</v>
      </c>
      <c r="R13" s="736">
        <v>0.10700000000000001</v>
      </c>
      <c r="S13" s="736">
        <v>0.118</v>
      </c>
      <c r="T13" s="736">
        <v>0.092</v>
      </c>
      <c r="U13" s="736">
        <v>0.09</v>
      </c>
      <c r="V13" s="736">
        <v>0.099</v>
      </c>
      <c r="W13" s="736">
        <v>0.088</v>
      </c>
      <c r="X13" s="736">
        <v>0.097</v>
      </c>
      <c r="Y13" s="736">
        <v>0.07100000000000001</v>
      </c>
      <c r="Z13" s="736">
        <v>0.07100000000000001</v>
      </c>
      <c r="AA13" s="736">
        <v>0.069</v>
      </c>
      <c r="AB13" s="736">
        <v>0.078</v>
      </c>
      <c r="AC13" s="737">
        <v>0.05</v>
      </c>
      <c r="AD13" s="751">
        <v>0.0</v>
      </c>
      <c r="AE13" s="752">
        <v>0.024</v>
      </c>
      <c r="AF13" s="706"/>
      <c r="AG13" s="749" t="s">
        <v>320</v>
      </c>
      <c r="AH13" s="753" t="s">
        <v>321</v>
      </c>
      <c r="AI13" s="754">
        <f t="shared" si="1"/>
        <v>0.204</v>
      </c>
      <c r="AJ13" s="755">
        <f t="shared" ref="AJ13:AJ21" si="9">ROUNDDOWN(J13/M13,3)</f>
        <v>0.207</v>
      </c>
      <c r="AK13" s="755">
        <f t="shared" si="3"/>
        <v>0.241</v>
      </c>
      <c r="AL13" s="756">
        <f t="shared" si="4"/>
        <v>0.282</v>
      </c>
      <c r="AM13" s="706"/>
      <c r="AN13" s="706"/>
      <c r="AO13" s="706"/>
      <c r="AP13" s="714" t="s">
        <v>284</v>
      </c>
      <c r="AQ13" s="2"/>
      <c r="AR13" s="749" t="s">
        <v>320</v>
      </c>
      <c r="AS13" s="753" t="s">
        <v>321</v>
      </c>
      <c r="AT13" s="758">
        <f t="shared" si="5"/>
        <v>0.7226277372</v>
      </c>
      <c r="AU13" s="759">
        <f t="shared" ref="AU13:AU15" si="10">O13/M13</f>
        <v>0.7333333333</v>
      </c>
      <c r="AV13" s="759">
        <f t="shared" si="7"/>
        <v>0.8534482759</v>
      </c>
      <c r="AW13" s="760">
        <f t="shared" si="8"/>
        <v>1</v>
      </c>
      <c r="AX13" s="2"/>
      <c r="AY13" s="765" t="s">
        <v>298</v>
      </c>
      <c r="AZ13" s="2"/>
      <c r="BA13" s="762" t="s">
        <v>320</v>
      </c>
      <c r="BB13" s="763" t="s">
        <v>269</v>
      </c>
    </row>
    <row r="14" ht="13.5" customHeight="1">
      <c r="A14" s="749" t="s">
        <v>322</v>
      </c>
      <c r="B14" s="750" t="s">
        <v>323</v>
      </c>
      <c r="C14" s="733">
        <v>0.067</v>
      </c>
      <c r="D14" s="731">
        <v>0.049</v>
      </c>
      <c r="E14" s="730">
        <v>0.027</v>
      </c>
      <c r="F14" s="734">
        <v>0.0</v>
      </c>
      <c r="G14" s="730">
        <v>0.04</v>
      </c>
      <c r="H14" s="731">
        <v>0.036</v>
      </c>
      <c r="I14" s="732">
        <v>0.0</v>
      </c>
      <c r="J14" s="733">
        <v>0.018</v>
      </c>
      <c r="K14" s="734">
        <v>0.0</v>
      </c>
      <c r="L14" s="735">
        <v>0.138</v>
      </c>
      <c r="M14" s="736">
        <v>0.134</v>
      </c>
      <c r="N14" s="736">
        <v>0.098</v>
      </c>
      <c r="O14" s="736">
        <v>0.08</v>
      </c>
      <c r="P14" s="736">
        <v>0.12000000000000001</v>
      </c>
      <c r="Q14" s="736">
        <v>0.12</v>
      </c>
      <c r="R14" s="736">
        <v>0.116</v>
      </c>
      <c r="S14" s="736">
        <v>0.11599999999999999</v>
      </c>
      <c r="T14" s="736">
        <v>0.102</v>
      </c>
      <c r="U14" s="736">
        <v>0.09799999999999999</v>
      </c>
      <c r="V14" s="736">
        <v>0.098</v>
      </c>
      <c r="W14" s="736">
        <v>0.08</v>
      </c>
      <c r="X14" s="736">
        <v>0.094</v>
      </c>
      <c r="Y14" s="736">
        <v>0.08</v>
      </c>
      <c r="Z14" s="736">
        <v>0.062</v>
      </c>
      <c r="AA14" s="736">
        <v>0.076</v>
      </c>
      <c r="AB14" s="736">
        <v>0.057999999999999996</v>
      </c>
      <c r="AC14" s="737">
        <v>0.04</v>
      </c>
      <c r="AD14" s="751">
        <v>0.0</v>
      </c>
      <c r="AE14" s="752">
        <v>0.013</v>
      </c>
      <c r="AF14" s="706"/>
      <c r="AG14" s="749" t="s">
        <v>322</v>
      </c>
      <c r="AH14" s="753" t="s">
        <v>323</v>
      </c>
      <c r="AI14" s="754">
        <f t="shared" si="1"/>
        <v>0.13</v>
      </c>
      <c r="AJ14" s="755">
        <f t="shared" si="9"/>
        <v>0.134</v>
      </c>
      <c r="AK14" s="755">
        <f t="shared" si="3"/>
        <v>0.183</v>
      </c>
      <c r="AL14" s="756">
        <f t="shared" si="4"/>
        <v>0.225</v>
      </c>
      <c r="AM14" s="706"/>
      <c r="AN14" s="706"/>
      <c r="AO14" s="706"/>
      <c r="AP14" s="757" t="s">
        <v>324</v>
      </c>
      <c r="AQ14" s="2"/>
      <c r="AR14" s="749" t="s">
        <v>322</v>
      </c>
      <c r="AS14" s="753" t="s">
        <v>323</v>
      </c>
      <c r="AT14" s="758">
        <f t="shared" si="5"/>
        <v>0.5797101449</v>
      </c>
      <c r="AU14" s="759">
        <f t="shared" si="10"/>
        <v>0.5970149254</v>
      </c>
      <c r="AV14" s="759">
        <f t="shared" si="7"/>
        <v>0.8163265306</v>
      </c>
      <c r="AW14" s="760">
        <f t="shared" si="8"/>
        <v>1</v>
      </c>
      <c r="AX14" s="2"/>
      <c r="AY14" s="2"/>
      <c r="AZ14" s="2"/>
      <c r="BA14" s="762" t="s">
        <v>322</v>
      </c>
      <c r="BB14" s="763" t="s">
        <v>269</v>
      </c>
    </row>
    <row r="15" ht="13.5" customHeight="1">
      <c r="A15" s="749" t="s">
        <v>325</v>
      </c>
      <c r="B15" s="750" t="s">
        <v>326</v>
      </c>
      <c r="C15" s="733">
        <v>0.067</v>
      </c>
      <c r="D15" s="731">
        <v>0.049</v>
      </c>
      <c r="E15" s="730">
        <v>0.027</v>
      </c>
      <c r="F15" s="734">
        <v>0.0</v>
      </c>
      <c r="G15" s="730">
        <v>0.04</v>
      </c>
      <c r="H15" s="731">
        <v>0.036</v>
      </c>
      <c r="I15" s="732">
        <v>0.0</v>
      </c>
      <c r="J15" s="733">
        <v>0.018</v>
      </c>
      <c r="K15" s="734">
        <v>0.0</v>
      </c>
      <c r="L15" s="735">
        <v>0.138</v>
      </c>
      <c r="M15" s="736">
        <v>0.134</v>
      </c>
      <c r="N15" s="736">
        <v>0.098</v>
      </c>
      <c r="O15" s="736">
        <v>0.08</v>
      </c>
      <c r="P15" s="736">
        <v>0.12000000000000001</v>
      </c>
      <c r="Q15" s="736">
        <v>0.12</v>
      </c>
      <c r="R15" s="736">
        <v>0.116</v>
      </c>
      <c r="S15" s="736">
        <v>0.11599999999999999</v>
      </c>
      <c r="T15" s="736">
        <v>0.102</v>
      </c>
      <c r="U15" s="736">
        <v>0.09799999999999999</v>
      </c>
      <c r="V15" s="736">
        <v>0.098</v>
      </c>
      <c r="W15" s="736">
        <v>0.08</v>
      </c>
      <c r="X15" s="736">
        <v>0.094</v>
      </c>
      <c r="Y15" s="736">
        <v>0.08</v>
      </c>
      <c r="Z15" s="736">
        <v>0.062</v>
      </c>
      <c r="AA15" s="736">
        <v>0.076</v>
      </c>
      <c r="AB15" s="736">
        <v>0.057999999999999996</v>
      </c>
      <c r="AC15" s="737">
        <v>0.04</v>
      </c>
      <c r="AD15" s="751">
        <v>0.0</v>
      </c>
      <c r="AE15" s="752">
        <v>0.013</v>
      </c>
      <c r="AF15" s="706"/>
      <c r="AG15" s="749" t="s">
        <v>325</v>
      </c>
      <c r="AH15" s="753" t="s">
        <v>326</v>
      </c>
      <c r="AI15" s="754">
        <f t="shared" si="1"/>
        <v>0.13</v>
      </c>
      <c r="AJ15" s="755">
        <f t="shared" si="9"/>
        <v>0.134</v>
      </c>
      <c r="AK15" s="755">
        <f t="shared" si="3"/>
        <v>0.183</v>
      </c>
      <c r="AL15" s="756">
        <f t="shared" si="4"/>
        <v>0.225</v>
      </c>
      <c r="AM15" s="706"/>
      <c r="AN15" s="706"/>
      <c r="AO15" s="706"/>
      <c r="AP15" s="2"/>
      <c r="AQ15" s="2"/>
      <c r="AR15" s="749" t="s">
        <v>325</v>
      </c>
      <c r="AS15" s="753" t="s">
        <v>326</v>
      </c>
      <c r="AT15" s="758">
        <f t="shared" si="5"/>
        <v>0.5797101449</v>
      </c>
      <c r="AU15" s="759">
        <f t="shared" si="10"/>
        <v>0.5970149254</v>
      </c>
      <c r="AV15" s="759">
        <f t="shared" si="7"/>
        <v>0.8163265306</v>
      </c>
      <c r="AW15" s="760">
        <f t="shared" si="8"/>
        <v>1</v>
      </c>
      <c r="AX15" s="2"/>
      <c r="AY15" s="2"/>
      <c r="AZ15" s="2"/>
      <c r="BA15" s="762" t="s">
        <v>325</v>
      </c>
      <c r="BB15" s="763" t="s">
        <v>269</v>
      </c>
    </row>
    <row r="16" ht="13.5" customHeight="1">
      <c r="A16" s="749" t="s">
        <v>327</v>
      </c>
      <c r="B16" s="750" t="s">
        <v>328</v>
      </c>
      <c r="C16" s="733">
        <v>0.067</v>
      </c>
      <c r="D16" s="731">
        <v>0.049</v>
      </c>
      <c r="E16" s="730">
        <v>0.027</v>
      </c>
      <c r="F16" s="734">
        <v>0.0</v>
      </c>
      <c r="G16" s="730">
        <v>0.04</v>
      </c>
      <c r="H16" s="731">
        <v>0.036</v>
      </c>
      <c r="I16" s="732">
        <v>0.0</v>
      </c>
      <c r="J16" s="733">
        <v>0.018</v>
      </c>
      <c r="K16" s="734">
        <v>0.0</v>
      </c>
      <c r="L16" s="735">
        <v>0.138</v>
      </c>
      <c r="M16" s="736">
        <v>0.134</v>
      </c>
      <c r="N16" s="736">
        <v>0.098</v>
      </c>
      <c r="O16" s="736">
        <v>0.08</v>
      </c>
      <c r="P16" s="736">
        <v>0.12000000000000001</v>
      </c>
      <c r="Q16" s="736">
        <v>0.12</v>
      </c>
      <c r="R16" s="736">
        <v>0.116</v>
      </c>
      <c r="S16" s="736">
        <v>0.11599999999999999</v>
      </c>
      <c r="T16" s="736">
        <v>0.102</v>
      </c>
      <c r="U16" s="736">
        <v>0.09799999999999999</v>
      </c>
      <c r="V16" s="736">
        <v>0.098</v>
      </c>
      <c r="W16" s="736">
        <v>0.08</v>
      </c>
      <c r="X16" s="736">
        <v>0.094</v>
      </c>
      <c r="Y16" s="736">
        <v>0.08</v>
      </c>
      <c r="Z16" s="736">
        <v>0.062</v>
      </c>
      <c r="AA16" s="736">
        <v>0.076</v>
      </c>
      <c r="AB16" s="736">
        <v>0.057999999999999996</v>
      </c>
      <c r="AC16" s="737">
        <v>0.04</v>
      </c>
      <c r="AD16" s="751">
        <v>0.0</v>
      </c>
      <c r="AE16" s="752">
        <v>0.013</v>
      </c>
      <c r="AF16" s="706"/>
      <c r="AG16" s="749" t="s">
        <v>327</v>
      </c>
      <c r="AH16" s="753" t="s">
        <v>328</v>
      </c>
      <c r="AI16" s="754">
        <f t="shared" si="1"/>
        <v>0.13</v>
      </c>
      <c r="AJ16" s="755">
        <f t="shared" si="9"/>
        <v>0.134</v>
      </c>
      <c r="AK16" s="755">
        <f t="shared" si="3"/>
        <v>0.183</v>
      </c>
      <c r="AL16" s="756">
        <f t="shared" si="4"/>
        <v>0.225</v>
      </c>
      <c r="AM16" s="706"/>
      <c r="AN16" s="706"/>
      <c r="AO16" s="706"/>
      <c r="AP16" s="2"/>
      <c r="AQ16" s="2"/>
      <c r="AR16" s="749" t="s">
        <v>327</v>
      </c>
      <c r="AS16" s="753" t="s">
        <v>328</v>
      </c>
      <c r="AT16" s="758">
        <v>0.5797101449275361</v>
      </c>
      <c r="AU16" s="759">
        <v>0.5970149253731343</v>
      </c>
      <c r="AV16" s="759">
        <v>0.8163265306122449</v>
      </c>
      <c r="AW16" s="760">
        <v>1.0</v>
      </c>
      <c r="AX16" s="2"/>
      <c r="AY16" s="2"/>
      <c r="AZ16" s="2"/>
      <c r="BA16" s="762" t="s">
        <v>327</v>
      </c>
      <c r="BB16" s="763" t="s">
        <v>269</v>
      </c>
    </row>
    <row r="17" ht="13.5" customHeight="1">
      <c r="A17" s="766" t="s">
        <v>329</v>
      </c>
      <c r="B17" s="767" t="s">
        <v>330</v>
      </c>
      <c r="C17" s="768"/>
      <c r="D17" s="769"/>
      <c r="E17" s="769"/>
      <c r="F17" s="770"/>
      <c r="G17" s="771"/>
      <c r="H17" s="769"/>
      <c r="I17" s="770"/>
      <c r="J17" s="771"/>
      <c r="K17" s="770"/>
      <c r="L17" s="772">
        <v>0.103</v>
      </c>
      <c r="M17" s="773">
        <v>0.10099999999999999</v>
      </c>
      <c r="N17" s="773">
        <v>0.086</v>
      </c>
      <c r="O17" s="773">
        <v>0.06899999999999999</v>
      </c>
      <c r="P17" s="769" t="s">
        <v>312</v>
      </c>
      <c r="Q17" s="769" t="s">
        <v>312</v>
      </c>
      <c r="R17" s="769" t="s">
        <v>312</v>
      </c>
      <c r="S17" s="769" t="s">
        <v>312</v>
      </c>
      <c r="T17" s="769" t="s">
        <v>312</v>
      </c>
      <c r="U17" s="769" t="s">
        <v>312</v>
      </c>
      <c r="V17" s="769" t="s">
        <v>312</v>
      </c>
      <c r="W17" s="769" t="s">
        <v>312</v>
      </c>
      <c r="X17" s="769" t="s">
        <v>312</v>
      </c>
      <c r="Y17" s="769" t="s">
        <v>312</v>
      </c>
      <c r="Z17" s="769" t="s">
        <v>312</v>
      </c>
      <c r="AA17" s="769" t="s">
        <v>312</v>
      </c>
      <c r="AB17" s="769" t="s">
        <v>312</v>
      </c>
      <c r="AC17" s="774" t="s">
        <v>312</v>
      </c>
      <c r="AD17" s="775">
        <v>0.0</v>
      </c>
      <c r="AE17" s="776">
        <v>0.009</v>
      </c>
      <c r="AF17" s="777"/>
      <c r="AG17" s="766" t="s">
        <v>329</v>
      </c>
      <c r="AH17" s="778" t="s">
        <v>330</v>
      </c>
      <c r="AI17" s="779">
        <f t="shared" si="1"/>
        <v>0</v>
      </c>
      <c r="AJ17" s="780">
        <f t="shared" si="9"/>
        <v>0</v>
      </c>
      <c r="AK17" s="780">
        <f t="shared" si="3"/>
        <v>0</v>
      </c>
      <c r="AL17" s="781">
        <f t="shared" si="4"/>
        <v>0</v>
      </c>
      <c r="AM17" s="777"/>
      <c r="AN17" s="777"/>
      <c r="AO17" s="777"/>
      <c r="AP17" s="782"/>
      <c r="AQ17" s="782"/>
      <c r="AR17" s="766" t="s">
        <v>329</v>
      </c>
      <c r="AS17" s="778" t="s">
        <v>330</v>
      </c>
      <c r="AT17" s="783">
        <f t="shared" ref="AT17:AT18" si="11">O17/L17</f>
        <v>0.6699029126</v>
      </c>
      <c r="AU17" s="784">
        <f t="shared" ref="AU17:AU18" si="12">O17/M17</f>
        <v>0.6831683168</v>
      </c>
      <c r="AV17" s="784">
        <f t="shared" ref="AV17:AV18" si="13">O17/N17</f>
        <v>0.8023255814</v>
      </c>
      <c r="AW17" s="785">
        <f t="shared" ref="AW17:AW18" si="14">O17/O17</f>
        <v>1</v>
      </c>
      <c r="AX17" s="782"/>
      <c r="AY17" s="782"/>
      <c r="AZ17" s="782"/>
      <c r="BA17" s="786" t="s">
        <v>329</v>
      </c>
      <c r="BB17" s="787" t="s">
        <v>269</v>
      </c>
    </row>
    <row r="18" ht="13.5" customHeight="1">
      <c r="A18" s="749" t="s">
        <v>331</v>
      </c>
      <c r="B18" s="750" t="s">
        <v>332</v>
      </c>
      <c r="C18" s="733">
        <v>0.064</v>
      </c>
      <c r="D18" s="731">
        <v>0.047</v>
      </c>
      <c r="E18" s="730">
        <v>0.026</v>
      </c>
      <c r="F18" s="734">
        <v>0.0</v>
      </c>
      <c r="G18" s="730">
        <v>0.017</v>
      </c>
      <c r="H18" s="731">
        <v>0.015</v>
      </c>
      <c r="I18" s="732">
        <v>0.0</v>
      </c>
      <c r="J18" s="733">
        <v>0.013</v>
      </c>
      <c r="K18" s="734">
        <v>0.0</v>
      </c>
      <c r="L18" s="735">
        <v>0.103</v>
      </c>
      <c r="M18" s="736">
        <v>0.10099999999999999</v>
      </c>
      <c r="N18" s="736">
        <v>0.086</v>
      </c>
      <c r="O18" s="736">
        <v>0.06899999999999999</v>
      </c>
      <c r="P18" s="736">
        <v>0.09</v>
      </c>
      <c r="Q18" s="736">
        <v>0.086</v>
      </c>
      <c r="R18" s="736">
        <v>0.088</v>
      </c>
      <c r="S18" s="736">
        <v>0.08399999999999999</v>
      </c>
      <c r="T18" s="736">
        <v>0.073</v>
      </c>
      <c r="U18" s="736">
        <v>0.071</v>
      </c>
      <c r="V18" s="736">
        <v>0.06499999999999999</v>
      </c>
      <c r="W18" s="736">
        <v>0.073</v>
      </c>
      <c r="X18" s="736">
        <v>0.06299999999999999</v>
      </c>
      <c r="Y18" s="736">
        <v>0.052</v>
      </c>
      <c r="Z18" s="736">
        <v>0.056</v>
      </c>
      <c r="AA18" s="736">
        <v>0.049999999999999996</v>
      </c>
      <c r="AB18" s="736">
        <v>0.048</v>
      </c>
      <c r="AC18" s="737">
        <v>0.034999999999999996</v>
      </c>
      <c r="AD18" s="751">
        <v>0.0</v>
      </c>
      <c r="AE18" s="752">
        <v>0.009</v>
      </c>
      <c r="AF18" s="706"/>
      <c r="AG18" s="749" t="s">
        <v>331</v>
      </c>
      <c r="AH18" s="753" t="s">
        <v>332</v>
      </c>
      <c r="AI18" s="754">
        <f t="shared" si="1"/>
        <v>0.126</v>
      </c>
      <c r="AJ18" s="755">
        <f t="shared" si="9"/>
        <v>0.128</v>
      </c>
      <c r="AK18" s="755">
        <f t="shared" si="3"/>
        <v>0.151</v>
      </c>
      <c r="AL18" s="756">
        <f t="shared" si="4"/>
        <v>0.188</v>
      </c>
      <c r="AM18" s="706"/>
      <c r="AN18" s="706"/>
      <c r="AO18" s="706"/>
      <c r="AP18" s="2"/>
      <c r="AQ18" s="2"/>
      <c r="AR18" s="749" t="s">
        <v>331</v>
      </c>
      <c r="AS18" s="753" t="s">
        <v>332</v>
      </c>
      <c r="AT18" s="758">
        <f t="shared" si="11"/>
        <v>0.6699029126</v>
      </c>
      <c r="AU18" s="759">
        <f t="shared" si="12"/>
        <v>0.6831683168</v>
      </c>
      <c r="AV18" s="759">
        <f t="shared" si="13"/>
        <v>0.8023255814</v>
      </c>
      <c r="AW18" s="760">
        <f t="shared" si="14"/>
        <v>1</v>
      </c>
      <c r="AX18" s="2"/>
      <c r="AY18" s="2"/>
      <c r="AZ18" s="2"/>
      <c r="BA18" s="762" t="s">
        <v>331</v>
      </c>
      <c r="BB18" s="763" t="s">
        <v>269</v>
      </c>
    </row>
    <row r="19" ht="13.5" customHeight="1">
      <c r="A19" s="749" t="s">
        <v>333</v>
      </c>
      <c r="B19" s="750" t="s">
        <v>334</v>
      </c>
      <c r="C19" s="733">
        <v>0.064</v>
      </c>
      <c r="D19" s="731">
        <v>0.047</v>
      </c>
      <c r="E19" s="730">
        <v>0.026</v>
      </c>
      <c r="F19" s="734">
        <v>0.0</v>
      </c>
      <c r="G19" s="730">
        <v>0.017</v>
      </c>
      <c r="H19" s="731">
        <v>0.015</v>
      </c>
      <c r="I19" s="732">
        <v>0.0</v>
      </c>
      <c r="J19" s="733">
        <v>0.013</v>
      </c>
      <c r="K19" s="734">
        <v>0.0</v>
      </c>
      <c r="L19" s="735">
        <v>0.103</v>
      </c>
      <c r="M19" s="736">
        <v>0.10099999999999999</v>
      </c>
      <c r="N19" s="736">
        <v>0.086</v>
      </c>
      <c r="O19" s="736">
        <v>0.06899999999999999</v>
      </c>
      <c r="P19" s="736">
        <v>0.09</v>
      </c>
      <c r="Q19" s="736">
        <v>0.086</v>
      </c>
      <c r="R19" s="736">
        <v>0.088</v>
      </c>
      <c r="S19" s="736">
        <v>0.08399999999999999</v>
      </c>
      <c r="T19" s="736">
        <v>0.073</v>
      </c>
      <c r="U19" s="736">
        <v>0.071</v>
      </c>
      <c r="V19" s="736">
        <v>0.06499999999999999</v>
      </c>
      <c r="W19" s="736">
        <v>0.073</v>
      </c>
      <c r="X19" s="736">
        <v>0.06299999999999999</v>
      </c>
      <c r="Y19" s="736">
        <v>0.052</v>
      </c>
      <c r="Z19" s="736">
        <v>0.056</v>
      </c>
      <c r="AA19" s="736">
        <v>0.049999999999999996</v>
      </c>
      <c r="AB19" s="736">
        <v>0.048</v>
      </c>
      <c r="AC19" s="737">
        <v>0.034999999999999996</v>
      </c>
      <c r="AD19" s="751">
        <v>0.0</v>
      </c>
      <c r="AE19" s="752">
        <v>0.009</v>
      </c>
      <c r="AF19" s="706"/>
      <c r="AG19" s="749" t="s">
        <v>333</v>
      </c>
      <c r="AH19" s="753" t="s">
        <v>334</v>
      </c>
      <c r="AI19" s="754">
        <f t="shared" si="1"/>
        <v>0.126</v>
      </c>
      <c r="AJ19" s="755">
        <f t="shared" si="9"/>
        <v>0.128</v>
      </c>
      <c r="AK19" s="755">
        <f t="shared" si="3"/>
        <v>0.151</v>
      </c>
      <c r="AL19" s="756">
        <f t="shared" si="4"/>
        <v>0.188</v>
      </c>
      <c r="AM19" s="706"/>
      <c r="AN19" s="706"/>
      <c r="AO19" s="706"/>
      <c r="AP19" s="2"/>
      <c r="AQ19" s="2"/>
      <c r="AR19" s="749" t="s">
        <v>333</v>
      </c>
      <c r="AS19" s="753" t="s">
        <v>334</v>
      </c>
      <c r="AT19" s="758">
        <v>0.6699029126213591</v>
      </c>
      <c r="AU19" s="759">
        <v>0.6831683168316831</v>
      </c>
      <c r="AV19" s="759">
        <v>0.8023255813953488</v>
      </c>
      <c r="AW19" s="760">
        <v>1.0</v>
      </c>
      <c r="AX19" s="2"/>
      <c r="AY19" s="2"/>
      <c r="AZ19" s="2"/>
      <c r="BA19" s="762" t="s">
        <v>333</v>
      </c>
      <c r="BB19" s="763" t="s">
        <v>269</v>
      </c>
    </row>
    <row r="20" ht="13.5" customHeight="1">
      <c r="A20" s="749" t="s">
        <v>335</v>
      </c>
      <c r="B20" s="750" t="s">
        <v>336</v>
      </c>
      <c r="C20" s="733">
        <v>0.057</v>
      </c>
      <c r="D20" s="731">
        <v>0.041</v>
      </c>
      <c r="E20" s="730">
        <v>0.023</v>
      </c>
      <c r="F20" s="734">
        <v>0.0</v>
      </c>
      <c r="G20" s="730">
        <v>0.017</v>
      </c>
      <c r="H20" s="731">
        <v>0.015</v>
      </c>
      <c r="I20" s="732">
        <v>0.0</v>
      </c>
      <c r="J20" s="733">
        <v>0.013</v>
      </c>
      <c r="K20" s="734">
        <v>0.0</v>
      </c>
      <c r="L20" s="735">
        <v>0.096</v>
      </c>
      <c r="M20" s="736">
        <v>0.094</v>
      </c>
      <c r="N20" s="736">
        <v>0.079</v>
      </c>
      <c r="O20" s="736">
        <v>0.063</v>
      </c>
      <c r="P20" s="736">
        <v>0.083</v>
      </c>
      <c r="Q20" s="736">
        <v>0.08</v>
      </c>
      <c r="R20" s="736">
        <v>0.081</v>
      </c>
      <c r="S20" s="736">
        <v>0.078</v>
      </c>
      <c r="T20" s="736">
        <v>0.067</v>
      </c>
      <c r="U20" s="736">
        <v>0.065</v>
      </c>
      <c r="V20" s="736">
        <v>0.062</v>
      </c>
      <c r="W20" s="736">
        <v>0.066</v>
      </c>
      <c r="X20" s="736">
        <v>0.06</v>
      </c>
      <c r="Y20" s="736">
        <v>0.049</v>
      </c>
      <c r="Z20" s="736">
        <v>0.05</v>
      </c>
      <c r="AA20" s="736">
        <v>0.047</v>
      </c>
      <c r="AB20" s="736">
        <v>0.045</v>
      </c>
      <c r="AC20" s="737">
        <v>0.032</v>
      </c>
      <c r="AD20" s="751">
        <v>0.0</v>
      </c>
      <c r="AE20" s="752">
        <v>0.009</v>
      </c>
      <c r="AF20" s="706"/>
      <c r="AG20" s="749" t="s">
        <v>335</v>
      </c>
      <c r="AH20" s="753" t="s">
        <v>336</v>
      </c>
      <c r="AI20" s="754">
        <f t="shared" si="1"/>
        <v>0.135</v>
      </c>
      <c r="AJ20" s="755">
        <f t="shared" si="9"/>
        <v>0.138</v>
      </c>
      <c r="AK20" s="755">
        <f t="shared" si="3"/>
        <v>0.164</v>
      </c>
      <c r="AL20" s="756">
        <f t="shared" si="4"/>
        <v>0.206</v>
      </c>
      <c r="AM20" s="706"/>
      <c r="AN20" s="706"/>
      <c r="AO20" s="706"/>
      <c r="AP20" s="2"/>
      <c r="AQ20" s="2"/>
      <c r="AR20" s="749" t="s">
        <v>335</v>
      </c>
      <c r="AS20" s="753" t="s">
        <v>336</v>
      </c>
      <c r="AT20" s="758">
        <f t="shared" ref="AT20:AT39" si="15">O20/L20</f>
        <v>0.65625</v>
      </c>
      <c r="AU20" s="759">
        <f t="shared" ref="AU20:AU21" si="16">O20/M20</f>
        <v>0.670212766</v>
      </c>
      <c r="AV20" s="759">
        <f t="shared" ref="AV20:AV39" si="17">O20/N20</f>
        <v>0.7974683544</v>
      </c>
      <c r="AW20" s="760">
        <f t="shared" ref="AW20:AW39" si="18">O20/O20</f>
        <v>1</v>
      </c>
      <c r="AX20" s="2"/>
      <c r="AY20" s="2"/>
      <c r="AZ20" s="2"/>
      <c r="BA20" s="762" t="s">
        <v>335</v>
      </c>
      <c r="BB20" s="763" t="s">
        <v>269</v>
      </c>
    </row>
    <row r="21" ht="13.5" customHeight="1">
      <c r="A21" s="749" t="s">
        <v>337</v>
      </c>
      <c r="B21" s="750" t="s">
        <v>338</v>
      </c>
      <c r="C21" s="733">
        <v>0.054</v>
      </c>
      <c r="D21" s="731">
        <v>0.04</v>
      </c>
      <c r="E21" s="730">
        <v>0.022</v>
      </c>
      <c r="F21" s="734">
        <v>0.0</v>
      </c>
      <c r="G21" s="730">
        <v>0.017</v>
      </c>
      <c r="H21" s="731">
        <v>0.015</v>
      </c>
      <c r="I21" s="732">
        <v>0.0</v>
      </c>
      <c r="J21" s="733">
        <v>0.013</v>
      </c>
      <c r="K21" s="734">
        <v>0.0</v>
      </c>
      <c r="L21" s="735">
        <v>0.093</v>
      </c>
      <c r="M21" s="736">
        <v>0.091</v>
      </c>
      <c r="N21" s="736">
        <v>0.076</v>
      </c>
      <c r="O21" s="736">
        <v>0.062</v>
      </c>
      <c r="P21" s="736">
        <v>0.08</v>
      </c>
      <c r="Q21" s="736">
        <v>0.079</v>
      </c>
      <c r="R21" s="736">
        <v>0.078</v>
      </c>
      <c r="S21" s="736">
        <v>0.077</v>
      </c>
      <c r="T21" s="736">
        <v>0.066</v>
      </c>
      <c r="U21" s="736">
        <v>0.064</v>
      </c>
      <c r="V21" s="736">
        <v>0.061</v>
      </c>
      <c r="W21" s="736">
        <v>0.063</v>
      </c>
      <c r="X21" s="736">
        <v>0.059</v>
      </c>
      <c r="Y21" s="736">
        <v>0.048</v>
      </c>
      <c r="Z21" s="736">
        <v>0.049</v>
      </c>
      <c r="AA21" s="736">
        <v>0.046</v>
      </c>
      <c r="AB21" s="736">
        <v>0.044</v>
      </c>
      <c r="AC21" s="737">
        <v>0.031</v>
      </c>
      <c r="AD21" s="751">
        <v>0.0</v>
      </c>
      <c r="AE21" s="752">
        <v>0.009</v>
      </c>
      <c r="AF21" s="706"/>
      <c r="AG21" s="749" t="s">
        <v>337</v>
      </c>
      <c r="AH21" s="753" t="s">
        <v>338</v>
      </c>
      <c r="AI21" s="754">
        <f t="shared" si="1"/>
        <v>0.139</v>
      </c>
      <c r="AJ21" s="755">
        <f t="shared" si="9"/>
        <v>0.142</v>
      </c>
      <c r="AK21" s="755">
        <f t="shared" si="3"/>
        <v>0.171</v>
      </c>
      <c r="AL21" s="756">
        <f t="shared" si="4"/>
        <v>0.209</v>
      </c>
      <c r="AM21" s="706"/>
      <c r="AN21" s="706"/>
      <c r="AO21" s="706"/>
      <c r="AP21" s="2"/>
      <c r="AQ21" s="2"/>
      <c r="AR21" s="749" t="s">
        <v>337</v>
      </c>
      <c r="AS21" s="753" t="s">
        <v>338</v>
      </c>
      <c r="AT21" s="758">
        <f t="shared" si="15"/>
        <v>0.6666666667</v>
      </c>
      <c r="AU21" s="759">
        <f t="shared" si="16"/>
        <v>0.6813186813</v>
      </c>
      <c r="AV21" s="759">
        <f t="shared" si="17"/>
        <v>0.8157894737</v>
      </c>
      <c r="AW21" s="760">
        <f t="shared" si="18"/>
        <v>1</v>
      </c>
      <c r="AX21" s="2"/>
      <c r="AY21" s="2"/>
      <c r="AZ21" s="2"/>
      <c r="BA21" s="762" t="s">
        <v>337</v>
      </c>
      <c r="BB21" s="763" t="s">
        <v>269</v>
      </c>
    </row>
    <row r="22" ht="13.5" customHeight="1">
      <c r="A22" s="749" t="s">
        <v>339</v>
      </c>
      <c r="B22" s="750" t="s">
        <v>340</v>
      </c>
      <c r="C22" s="733">
        <v>0.064</v>
      </c>
      <c r="D22" s="731">
        <v>0.047</v>
      </c>
      <c r="E22" s="730">
        <v>0.026</v>
      </c>
      <c r="F22" s="734">
        <v>0.0</v>
      </c>
      <c r="G22" s="730">
        <v>0.017</v>
      </c>
      <c r="H22" s="731" t="s">
        <v>312</v>
      </c>
      <c r="I22" s="732">
        <v>0.0</v>
      </c>
      <c r="J22" s="733">
        <v>0.013</v>
      </c>
      <c r="K22" s="734">
        <v>0.0</v>
      </c>
      <c r="L22" s="735">
        <v>0.103</v>
      </c>
      <c r="M22" s="731" t="s">
        <v>312</v>
      </c>
      <c r="N22" s="736">
        <v>0.086</v>
      </c>
      <c r="O22" s="736">
        <v>0.06899999999999999</v>
      </c>
      <c r="P22" s="736">
        <v>0.09</v>
      </c>
      <c r="Q22" s="736">
        <v>0.086</v>
      </c>
      <c r="R22" s="731" t="s">
        <v>312</v>
      </c>
      <c r="S22" s="731" t="s">
        <v>312</v>
      </c>
      <c r="T22" s="736">
        <v>0.073</v>
      </c>
      <c r="U22" s="731" t="s">
        <v>312</v>
      </c>
      <c r="V22" s="736">
        <v>0.06499999999999999</v>
      </c>
      <c r="W22" s="736">
        <v>0.073</v>
      </c>
      <c r="X22" s="731" t="s">
        <v>312</v>
      </c>
      <c r="Y22" s="736">
        <v>0.052</v>
      </c>
      <c r="Z22" s="736">
        <v>0.056</v>
      </c>
      <c r="AA22" s="731" t="s">
        <v>312</v>
      </c>
      <c r="AB22" s="736">
        <v>0.048</v>
      </c>
      <c r="AC22" s="737">
        <v>0.034999999999999996</v>
      </c>
      <c r="AD22" s="751">
        <v>0.0</v>
      </c>
      <c r="AE22" s="752">
        <v>0.009</v>
      </c>
      <c r="AF22" s="706"/>
      <c r="AG22" s="749" t="s">
        <v>339</v>
      </c>
      <c r="AH22" s="753" t="s">
        <v>340</v>
      </c>
      <c r="AI22" s="754">
        <f t="shared" si="1"/>
        <v>0.126</v>
      </c>
      <c r="AJ22" s="732" t="s">
        <v>312</v>
      </c>
      <c r="AK22" s="755">
        <f t="shared" si="3"/>
        <v>0.151</v>
      </c>
      <c r="AL22" s="756">
        <f t="shared" si="4"/>
        <v>0.188</v>
      </c>
      <c r="AM22" s="706"/>
      <c r="AN22" s="706"/>
      <c r="AO22" s="706"/>
      <c r="AP22" s="2"/>
      <c r="AQ22" s="2"/>
      <c r="AR22" s="749" t="s">
        <v>339</v>
      </c>
      <c r="AS22" s="753" t="s">
        <v>340</v>
      </c>
      <c r="AT22" s="758">
        <f t="shared" si="15"/>
        <v>0.6699029126</v>
      </c>
      <c r="AU22" s="732" t="s">
        <v>312</v>
      </c>
      <c r="AV22" s="759">
        <f t="shared" si="17"/>
        <v>0.8023255814</v>
      </c>
      <c r="AW22" s="760">
        <f t="shared" si="18"/>
        <v>1</v>
      </c>
      <c r="AX22" s="2"/>
      <c r="AY22" s="2"/>
      <c r="AZ22" s="2"/>
      <c r="BA22" s="762" t="s">
        <v>339</v>
      </c>
      <c r="BB22" s="763" t="s">
        <v>269</v>
      </c>
    </row>
    <row r="23" ht="13.5" customHeight="1">
      <c r="A23" s="749" t="s">
        <v>341</v>
      </c>
      <c r="B23" s="750" t="s">
        <v>342</v>
      </c>
      <c r="C23" s="733">
        <v>0.064</v>
      </c>
      <c r="D23" s="731">
        <v>0.047</v>
      </c>
      <c r="E23" s="730">
        <v>0.026</v>
      </c>
      <c r="F23" s="734">
        <v>0.0</v>
      </c>
      <c r="G23" s="730">
        <v>0.017</v>
      </c>
      <c r="H23" s="731">
        <v>0.015</v>
      </c>
      <c r="I23" s="732">
        <v>0.0</v>
      </c>
      <c r="J23" s="733">
        <v>0.013</v>
      </c>
      <c r="K23" s="734">
        <v>0.0</v>
      </c>
      <c r="L23" s="735">
        <v>0.103</v>
      </c>
      <c r="M23" s="736">
        <v>0.10099999999999999</v>
      </c>
      <c r="N23" s="736">
        <v>0.086</v>
      </c>
      <c r="O23" s="736">
        <v>0.06899999999999999</v>
      </c>
      <c r="P23" s="736">
        <v>0.09</v>
      </c>
      <c r="Q23" s="736">
        <v>0.086</v>
      </c>
      <c r="R23" s="736">
        <v>0.088</v>
      </c>
      <c r="S23" s="736">
        <v>0.08399999999999999</v>
      </c>
      <c r="T23" s="736">
        <v>0.073</v>
      </c>
      <c r="U23" s="736">
        <v>0.071</v>
      </c>
      <c r="V23" s="736">
        <v>0.06499999999999999</v>
      </c>
      <c r="W23" s="736">
        <v>0.073</v>
      </c>
      <c r="X23" s="736">
        <v>0.06299999999999999</v>
      </c>
      <c r="Y23" s="736">
        <v>0.052</v>
      </c>
      <c r="Z23" s="736">
        <v>0.056</v>
      </c>
      <c r="AA23" s="736">
        <v>0.049999999999999996</v>
      </c>
      <c r="AB23" s="736">
        <v>0.048</v>
      </c>
      <c r="AC23" s="737">
        <v>0.034999999999999996</v>
      </c>
      <c r="AD23" s="751">
        <v>0.0</v>
      </c>
      <c r="AE23" s="752">
        <v>0.009</v>
      </c>
      <c r="AF23" s="706"/>
      <c r="AG23" s="749" t="s">
        <v>341</v>
      </c>
      <c r="AH23" s="753" t="s">
        <v>342</v>
      </c>
      <c r="AI23" s="754">
        <f t="shared" si="1"/>
        <v>0.126</v>
      </c>
      <c r="AJ23" s="755">
        <f t="shared" ref="AJ23:AJ29" si="19">ROUNDDOWN(J23/M23,3)</f>
        <v>0.128</v>
      </c>
      <c r="AK23" s="755">
        <f t="shared" si="3"/>
        <v>0.151</v>
      </c>
      <c r="AL23" s="756">
        <f t="shared" si="4"/>
        <v>0.188</v>
      </c>
      <c r="AM23" s="706"/>
      <c r="AN23" s="706"/>
      <c r="AO23" s="706"/>
      <c r="AP23" s="2"/>
      <c r="AQ23" s="2"/>
      <c r="AR23" s="749" t="s">
        <v>341</v>
      </c>
      <c r="AS23" s="753" t="s">
        <v>342</v>
      </c>
      <c r="AT23" s="758">
        <f t="shared" si="15"/>
        <v>0.6699029126</v>
      </c>
      <c r="AU23" s="759">
        <f t="shared" ref="AU23:AU29" si="20">O23/M23</f>
        <v>0.6831683168</v>
      </c>
      <c r="AV23" s="759">
        <f t="shared" si="17"/>
        <v>0.8023255814</v>
      </c>
      <c r="AW23" s="760">
        <f t="shared" si="18"/>
        <v>1</v>
      </c>
      <c r="AX23" s="2"/>
      <c r="AY23" s="2"/>
      <c r="AZ23" s="2"/>
      <c r="BA23" s="762" t="s">
        <v>341</v>
      </c>
      <c r="BB23" s="763" t="s">
        <v>269</v>
      </c>
    </row>
    <row r="24" ht="13.5" customHeight="1">
      <c r="A24" s="749" t="s">
        <v>343</v>
      </c>
      <c r="B24" s="750" t="s">
        <v>344</v>
      </c>
      <c r="C24" s="733">
        <v>0.086</v>
      </c>
      <c r="D24" s="731">
        <v>0.063</v>
      </c>
      <c r="E24" s="730">
        <v>0.035</v>
      </c>
      <c r="F24" s="734">
        <v>0.0</v>
      </c>
      <c r="G24" s="730">
        <v>0.019</v>
      </c>
      <c r="H24" s="731">
        <v>0.016</v>
      </c>
      <c r="I24" s="732">
        <v>0.0</v>
      </c>
      <c r="J24" s="733">
        <v>0.026</v>
      </c>
      <c r="K24" s="734">
        <v>0.0</v>
      </c>
      <c r="L24" s="735">
        <v>0.14700000000000002</v>
      </c>
      <c r="M24" s="736">
        <v>0.14400000000000002</v>
      </c>
      <c r="N24" s="736">
        <v>0.128</v>
      </c>
      <c r="O24" s="736">
        <v>0.105</v>
      </c>
      <c r="P24" s="736">
        <v>0.121</v>
      </c>
      <c r="Q24" s="736">
        <v>0.124</v>
      </c>
      <c r="R24" s="736">
        <v>0.118</v>
      </c>
      <c r="S24" s="736">
        <v>0.121</v>
      </c>
      <c r="T24" s="736">
        <v>0.098</v>
      </c>
      <c r="U24" s="736">
        <v>0.095</v>
      </c>
      <c r="V24" s="736">
        <v>0.096</v>
      </c>
      <c r="W24" s="736">
        <v>0.102</v>
      </c>
      <c r="X24" s="736">
        <v>0.093</v>
      </c>
      <c r="Y24" s="736">
        <v>0.07</v>
      </c>
      <c r="Z24" s="736">
        <v>0.079</v>
      </c>
      <c r="AA24" s="736">
        <v>0.067</v>
      </c>
      <c r="AB24" s="736">
        <v>0.077</v>
      </c>
      <c r="AC24" s="737">
        <v>0.051000000000000004</v>
      </c>
      <c r="AD24" s="751">
        <v>0.0</v>
      </c>
      <c r="AE24" s="752">
        <v>0.016</v>
      </c>
      <c r="AF24" s="706"/>
      <c r="AG24" s="749" t="s">
        <v>343</v>
      </c>
      <c r="AH24" s="753" t="s">
        <v>344</v>
      </c>
      <c r="AI24" s="754">
        <f t="shared" si="1"/>
        <v>0.176</v>
      </c>
      <c r="AJ24" s="755">
        <f t="shared" si="19"/>
        <v>0.18</v>
      </c>
      <c r="AK24" s="755">
        <f t="shared" si="3"/>
        <v>0.203</v>
      </c>
      <c r="AL24" s="756">
        <f t="shared" si="4"/>
        <v>0.247</v>
      </c>
      <c r="AM24" s="706"/>
      <c r="AN24" s="706"/>
      <c r="AO24" s="706"/>
      <c r="AP24" s="2"/>
      <c r="AQ24" s="2"/>
      <c r="AR24" s="749" t="s">
        <v>343</v>
      </c>
      <c r="AS24" s="753" t="s">
        <v>344</v>
      </c>
      <c r="AT24" s="758">
        <f t="shared" si="15"/>
        <v>0.7142857143</v>
      </c>
      <c r="AU24" s="759">
        <f t="shared" si="20"/>
        <v>0.7291666667</v>
      </c>
      <c r="AV24" s="759">
        <f t="shared" si="17"/>
        <v>0.8203125</v>
      </c>
      <c r="AW24" s="760">
        <f t="shared" si="18"/>
        <v>1</v>
      </c>
      <c r="AX24" s="2"/>
      <c r="AY24" s="2"/>
      <c r="AZ24" s="2"/>
      <c r="BA24" s="762" t="s">
        <v>343</v>
      </c>
      <c r="BB24" s="763" t="s">
        <v>269</v>
      </c>
    </row>
    <row r="25" ht="13.5" customHeight="1">
      <c r="A25" s="749" t="s">
        <v>345</v>
      </c>
      <c r="B25" s="750" t="s">
        <v>344</v>
      </c>
      <c r="C25" s="733">
        <v>0.086</v>
      </c>
      <c r="D25" s="731">
        <v>0.063</v>
      </c>
      <c r="E25" s="730">
        <v>0.035</v>
      </c>
      <c r="F25" s="734">
        <v>0.0</v>
      </c>
      <c r="G25" s="730">
        <v>0.019</v>
      </c>
      <c r="H25" s="731">
        <v>0.016</v>
      </c>
      <c r="I25" s="732">
        <v>0.0</v>
      </c>
      <c r="J25" s="733">
        <v>0.026</v>
      </c>
      <c r="K25" s="734">
        <v>0.0</v>
      </c>
      <c r="L25" s="735">
        <v>0.14700000000000002</v>
      </c>
      <c r="M25" s="736">
        <v>0.14400000000000002</v>
      </c>
      <c r="N25" s="736">
        <v>0.128</v>
      </c>
      <c r="O25" s="736">
        <v>0.105</v>
      </c>
      <c r="P25" s="736">
        <v>0.121</v>
      </c>
      <c r="Q25" s="736">
        <v>0.124</v>
      </c>
      <c r="R25" s="736">
        <v>0.118</v>
      </c>
      <c r="S25" s="736">
        <v>0.121</v>
      </c>
      <c r="T25" s="736">
        <v>0.098</v>
      </c>
      <c r="U25" s="736">
        <v>0.095</v>
      </c>
      <c r="V25" s="736">
        <v>0.096</v>
      </c>
      <c r="W25" s="736">
        <v>0.102</v>
      </c>
      <c r="X25" s="736">
        <v>0.093</v>
      </c>
      <c r="Y25" s="736">
        <v>0.07</v>
      </c>
      <c r="Z25" s="736">
        <v>0.079</v>
      </c>
      <c r="AA25" s="736">
        <v>0.067</v>
      </c>
      <c r="AB25" s="736">
        <v>0.077</v>
      </c>
      <c r="AC25" s="737">
        <v>0.051000000000000004</v>
      </c>
      <c r="AD25" s="751">
        <v>0.0</v>
      </c>
      <c r="AE25" s="788">
        <v>0.016</v>
      </c>
      <c r="AF25" s="706"/>
      <c r="AG25" s="749" t="s">
        <v>345</v>
      </c>
      <c r="AH25" s="753" t="s">
        <v>344</v>
      </c>
      <c r="AI25" s="754">
        <f t="shared" si="1"/>
        <v>0.176</v>
      </c>
      <c r="AJ25" s="755">
        <f t="shared" si="19"/>
        <v>0.18</v>
      </c>
      <c r="AK25" s="755">
        <f t="shared" si="3"/>
        <v>0.203</v>
      </c>
      <c r="AL25" s="756">
        <f t="shared" si="4"/>
        <v>0.247</v>
      </c>
      <c r="AM25" s="706"/>
      <c r="AN25" s="706"/>
      <c r="AO25" s="706"/>
      <c r="AP25" s="2"/>
      <c r="AQ25" s="2"/>
      <c r="AR25" s="749" t="s">
        <v>345</v>
      </c>
      <c r="AS25" s="753" t="s">
        <v>344</v>
      </c>
      <c r="AT25" s="758">
        <f t="shared" si="15"/>
        <v>0.7142857143</v>
      </c>
      <c r="AU25" s="759">
        <f t="shared" si="20"/>
        <v>0.7291666667</v>
      </c>
      <c r="AV25" s="759">
        <f t="shared" si="17"/>
        <v>0.8203125</v>
      </c>
      <c r="AW25" s="760">
        <f t="shared" si="18"/>
        <v>1</v>
      </c>
      <c r="AX25" s="2"/>
      <c r="AY25" s="2"/>
      <c r="AZ25" s="2"/>
      <c r="BA25" s="762" t="s">
        <v>345</v>
      </c>
      <c r="BB25" s="763" t="s">
        <v>269</v>
      </c>
    </row>
    <row r="26" ht="13.5" customHeight="1">
      <c r="A26" s="749" t="s">
        <v>346</v>
      </c>
      <c r="B26" s="750" t="s">
        <v>344</v>
      </c>
      <c r="C26" s="733">
        <v>0.15</v>
      </c>
      <c r="D26" s="731">
        <v>0.11</v>
      </c>
      <c r="E26" s="730">
        <v>0.061</v>
      </c>
      <c r="F26" s="734">
        <v>0.0</v>
      </c>
      <c r="G26" s="730">
        <v>0.019</v>
      </c>
      <c r="H26" s="731">
        <v>0.016</v>
      </c>
      <c r="I26" s="732">
        <v>0.0</v>
      </c>
      <c r="J26" s="733">
        <v>0.026</v>
      </c>
      <c r="K26" s="734">
        <v>0.0</v>
      </c>
      <c r="L26" s="735">
        <v>0.21099999999999997</v>
      </c>
      <c r="M26" s="736">
        <v>0.20799999999999996</v>
      </c>
      <c r="N26" s="736">
        <v>0.192</v>
      </c>
      <c r="O26" s="736">
        <v>0.15200000000000002</v>
      </c>
      <c r="P26" s="736">
        <v>0.185</v>
      </c>
      <c r="Q26" s="736">
        <v>0.17099999999999999</v>
      </c>
      <c r="R26" s="736">
        <v>0.182</v>
      </c>
      <c r="S26" s="736">
        <v>0.16799999999999998</v>
      </c>
      <c r="T26" s="736">
        <v>0.14500000000000002</v>
      </c>
      <c r="U26" s="736">
        <v>0.14200000000000002</v>
      </c>
      <c r="V26" s="736">
        <v>0.122</v>
      </c>
      <c r="W26" s="736">
        <v>0.16599999999999998</v>
      </c>
      <c r="X26" s="736">
        <v>0.119</v>
      </c>
      <c r="Y26" s="736">
        <v>0.096</v>
      </c>
      <c r="Z26" s="736">
        <v>0.126</v>
      </c>
      <c r="AA26" s="736">
        <v>0.093</v>
      </c>
      <c r="AB26" s="736">
        <v>0.103</v>
      </c>
      <c r="AC26" s="737">
        <v>0.077</v>
      </c>
      <c r="AD26" s="751">
        <v>0.0</v>
      </c>
      <c r="AE26" s="788">
        <v>0.016</v>
      </c>
      <c r="AF26" s="706"/>
      <c r="AG26" s="749" t="s">
        <v>346</v>
      </c>
      <c r="AH26" s="753" t="s">
        <v>344</v>
      </c>
      <c r="AI26" s="754">
        <f t="shared" si="1"/>
        <v>0.123</v>
      </c>
      <c r="AJ26" s="755">
        <f t="shared" si="19"/>
        <v>0.125</v>
      </c>
      <c r="AK26" s="755">
        <f t="shared" si="3"/>
        <v>0.135</v>
      </c>
      <c r="AL26" s="756">
        <f t="shared" si="4"/>
        <v>0.171</v>
      </c>
      <c r="AM26" s="706"/>
      <c r="AN26" s="706"/>
      <c r="AO26" s="706"/>
      <c r="AP26" s="2"/>
      <c r="AQ26" s="2"/>
      <c r="AR26" s="749" t="s">
        <v>346</v>
      </c>
      <c r="AS26" s="753" t="s">
        <v>344</v>
      </c>
      <c r="AT26" s="758">
        <f t="shared" si="15"/>
        <v>0.7203791469</v>
      </c>
      <c r="AU26" s="759">
        <f t="shared" si="20"/>
        <v>0.7307692308</v>
      </c>
      <c r="AV26" s="759">
        <f t="shared" si="17"/>
        <v>0.7916666667</v>
      </c>
      <c r="AW26" s="760">
        <f t="shared" si="18"/>
        <v>1</v>
      </c>
      <c r="AX26" s="2"/>
      <c r="AY26" s="2"/>
      <c r="AZ26" s="2"/>
      <c r="BA26" s="762" t="s">
        <v>346</v>
      </c>
      <c r="BB26" s="763" t="s">
        <v>269</v>
      </c>
    </row>
    <row r="27" ht="13.5" customHeight="1">
      <c r="A27" s="749" t="s">
        <v>347</v>
      </c>
      <c r="B27" s="750" t="s">
        <v>348</v>
      </c>
      <c r="C27" s="733">
        <v>0.081</v>
      </c>
      <c r="D27" s="731">
        <v>0.059</v>
      </c>
      <c r="E27" s="731">
        <v>0.033</v>
      </c>
      <c r="F27" s="734">
        <v>0.0</v>
      </c>
      <c r="G27" s="730">
        <v>0.013</v>
      </c>
      <c r="H27" s="731">
        <v>0.01</v>
      </c>
      <c r="I27" s="732">
        <v>0.0</v>
      </c>
      <c r="J27" s="733">
        <v>0.02</v>
      </c>
      <c r="K27" s="734">
        <v>0.0</v>
      </c>
      <c r="L27" s="735">
        <v>0.131</v>
      </c>
      <c r="M27" s="736">
        <v>0.128</v>
      </c>
      <c r="N27" s="736">
        <v>0.11800000000000001</v>
      </c>
      <c r="O27" s="736">
        <v>0.096</v>
      </c>
      <c r="P27" s="736">
        <v>0.111</v>
      </c>
      <c r="Q27" s="736">
        <v>0.109</v>
      </c>
      <c r="R27" s="736">
        <v>0.108</v>
      </c>
      <c r="S27" s="736">
        <v>0.106</v>
      </c>
      <c r="T27" s="736">
        <v>0.089</v>
      </c>
      <c r="U27" s="736">
        <v>0.086</v>
      </c>
      <c r="V27" s="736">
        <v>0.083</v>
      </c>
      <c r="W27" s="736">
        <v>0.098</v>
      </c>
      <c r="X27" s="736">
        <v>0.08</v>
      </c>
      <c r="Y27" s="736">
        <v>0.063</v>
      </c>
      <c r="Z27" s="736">
        <v>0.076</v>
      </c>
      <c r="AA27" s="736">
        <v>0.060000000000000005</v>
      </c>
      <c r="AB27" s="736">
        <v>0.07</v>
      </c>
      <c r="AC27" s="737">
        <v>0.05</v>
      </c>
      <c r="AD27" s="751">
        <v>0.0</v>
      </c>
      <c r="AE27" s="788">
        <v>0.017</v>
      </c>
      <c r="AF27" s="706"/>
      <c r="AG27" s="749" t="s">
        <v>347</v>
      </c>
      <c r="AH27" s="753" t="s">
        <v>348</v>
      </c>
      <c r="AI27" s="754">
        <f t="shared" si="1"/>
        <v>0.152</v>
      </c>
      <c r="AJ27" s="755">
        <f t="shared" si="19"/>
        <v>0.156</v>
      </c>
      <c r="AK27" s="755">
        <f t="shared" si="3"/>
        <v>0.169</v>
      </c>
      <c r="AL27" s="756">
        <f t="shared" si="4"/>
        <v>0.208</v>
      </c>
      <c r="AM27" s="706"/>
      <c r="AN27" s="706"/>
      <c r="AO27" s="706"/>
      <c r="AP27" s="2"/>
      <c r="AQ27" s="2"/>
      <c r="AR27" s="749" t="s">
        <v>347</v>
      </c>
      <c r="AS27" s="753" t="s">
        <v>348</v>
      </c>
      <c r="AT27" s="758">
        <f t="shared" si="15"/>
        <v>0.7328244275</v>
      </c>
      <c r="AU27" s="759">
        <f t="shared" si="20"/>
        <v>0.75</v>
      </c>
      <c r="AV27" s="759">
        <f t="shared" si="17"/>
        <v>0.813559322</v>
      </c>
      <c r="AW27" s="760">
        <f t="shared" si="18"/>
        <v>1</v>
      </c>
      <c r="AX27" s="2"/>
      <c r="AY27" s="2"/>
      <c r="AZ27" s="2"/>
      <c r="BA27" s="762" t="s">
        <v>347</v>
      </c>
      <c r="BB27" s="763" t="s">
        <v>269</v>
      </c>
    </row>
    <row r="28" ht="13.5" customHeight="1">
      <c r="A28" s="749" t="s">
        <v>349</v>
      </c>
      <c r="B28" s="750" t="s">
        <v>350</v>
      </c>
      <c r="C28" s="733">
        <v>0.126</v>
      </c>
      <c r="D28" s="731">
        <v>0.092</v>
      </c>
      <c r="E28" s="731">
        <v>0.051</v>
      </c>
      <c r="F28" s="734">
        <v>0.0</v>
      </c>
      <c r="G28" s="730">
        <v>0.013</v>
      </c>
      <c r="H28" s="731">
        <v>0.01</v>
      </c>
      <c r="I28" s="732">
        <v>0.0</v>
      </c>
      <c r="J28" s="733">
        <v>0.02</v>
      </c>
      <c r="K28" s="734">
        <v>0.0</v>
      </c>
      <c r="L28" s="735">
        <v>0.176</v>
      </c>
      <c r="M28" s="736">
        <v>0.173</v>
      </c>
      <c r="N28" s="736">
        <v>0.16299999999999998</v>
      </c>
      <c r="O28" s="736">
        <v>0.129</v>
      </c>
      <c r="P28" s="736">
        <v>0.15600000000000003</v>
      </c>
      <c r="Q28" s="736">
        <v>0.14200000000000002</v>
      </c>
      <c r="R28" s="736">
        <v>0.15300000000000002</v>
      </c>
      <c r="S28" s="736">
        <v>0.139</v>
      </c>
      <c r="T28" s="736">
        <v>0.122</v>
      </c>
      <c r="U28" s="736">
        <v>0.119</v>
      </c>
      <c r="V28" s="736">
        <v>0.101</v>
      </c>
      <c r="W28" s="736">
        <v>0.14300000000000002</v>
      </c>
      <c r="X28" s="736">
        <v>0.098</v>
      </c>
      <c r="Y28" s="736">
        <v>0.081</v>
      </c>
      <c r="Z28" s="736">
        <v>0.109</v>
      </c>
      <c r="AA28" s="736">
        <v>0.078</v>
      </c>
      <c r="AB28" s="736">
        <v>0.088</v>
      </c>
      <c r="AC28" s="737">
        <v>0.068</v>
      </c>
      <c r="AD28" s="751">
        <v>0.0</v>
      </c>
      <c r="AE28" s="788">
        <v>0.017</v>
      </c>
      <c r="AF28" s="706"/>
      <c r="AG28" s="749" t="s">
        <v>349</v>
      </c>
      <c r="AH28" s="753" t="s">
        <v>350</v>
      </c>
      <c r="AI28" s="754">
        <f t="shared" si="1"/>
        <v>0.113</v>
      </c>
      <c r="AJ28" s="755">
        <f t="shared" si="19"/>
        <v>0.115</v>
      </c>
      <c r="AK28" s="755">
        <f t="shared" si="3"/>
        <v>0.122</v>
      </c>
      <c r="AL28" s="756">
        <f t="shared" si="4"/>
        <v>0.155</v>
      </c>
      <c r="AM28" s="706"/>
      <c r="AN28" s="706"/>
      <c r="AO28" s="706"/>
      <c r="AP28" s="2"/>
      <c r="AQ28" s="2"/>
      <c r="AR28" s="749" t="s">
        <v>349</v>
      </c>
      <c r="AS28" s="753" t="s">
        <v>350</v>
      </c>
      <c r="AT28" s="758">
        <f t="shared" si="15"/>
        <v>0.7329545455</v>
      </c>
      <c r="AU28" s="759">
        <f t="shared" si="20"/>
        <v>0.7456647399</v>
      </c>
      <c r="AV28" s="759">
        <f t="shared" si="17"/>
        <v>0.7914110429</v>
      </c>
      <c r="AW28" s="760">
        <f t="shared" si="18"/>
        <v>1</v>
      </c>
      <c r="AX28" s="2"/>
      <c r="AY28" s="2"/>
      <c r="AZ28" s="2"/>
      <c r="BA28" s="762" t="s">
        <v>349</v>
      </c>
      <c r="BB28" s="763" t="s">
        <v>269</v>
      </c>
    </row>
    <row r="29" ht="13.5" customHeight="1">
      <c r="A29" s="749" t="s">
        <v>351</v>
      </c>
      <c r="B29" s="750" t="s">
        <v>352</v>
      </c>
      <c r="C29" s="733">
        <v>0.084</v>
      </c>
      <c r="D29" s="731">
        <v>0.061</v>
      </c>
      <c r="E29" s="731">
        <v>0.034</v>
      </c>
      <c r="F29" s="734">
        <v>0.0</v>
      </c>
      <c r="G29" s="730">
        <v>0.013</v>
      </c>
      <c r="H29" s="731">
        <v>0.01</v>
      </c>
      <c r="I29" s="732">
        <v>0.0</v>
      </c>
      <c r="J29" s="733">
        <v>0.02</v>
      </c>
      <c r="K29" s="734">
        <v>0.0</v>
      </c>
      <c r="L29" s="735">
        <v>0.134</v>
      </c>
      <c r="M29" s="736">
        <v>0.131</v>
      </c>
      <c r="N29" s="736">
        <v>0.12100000000000001</v>
      </c>
      <c r="O29" s="736">
        <v>0.098</v>
      </c>
      <c r="P29" s="736">
        <v>0.114</v>
      </c>
      <c r="Q29" s="736">
        <v>0.111</v>
      </c>
      <c r="R29" s="736">
        <v>0.111</v>
      </c>
      <c r="S29" s="736">
        <v>0.108</v>
      </c>
      <c r="T29" s="736">
        <v>0.091</v>
      </c>
      <c r="U29" s="736">
        <v>0.088</v>
      </c>
      <c r="V29" s="736">
        <v>0.084</v>
      </c>
      <c r="W29" s="736">
        <v>0.101</v>
      </c>
      <c r="X29" s="736">
        <v>0.081</v>
      </c>
      <c r="Y29" s="736">
        <v>0.064</v>
      </c>
      <c r="Z29" s="736">
        <v>0.078</v>
      </c>
      <c r="AA29" s="736">
        <v>0.061000000000000006</v>
      </c>
      <c r="AB29" s="736">
        <v>0.07100000000000001</v>
      </c>
      <c r="AC29" s="737">
        <v>0.051000000000000004</v>
      </c>
      <c r="AD29" s="751">
        <v>0.0</v>
      </c>
      <c r="AE29" s="788">
        <v>0.017</v>
      </c>
      <c r="AF29" s="706"/>
      <c r="AG29" s="749" t="s">
        <v>351</v>
      </c>
      <c r="AH29" s="753" t="s">
        <v>352</v>
      </c>
      <c r="AI29" s="754">
        <f t="shared" si="1"/>
        <v>0.149</v>
      </c>
      <c r="AJ29" s="755">
        <f t="shared" si="19"/>
        <v>0.152</v>
      </c>
      <c r="AK29" s="755">
        <f t="shared" si="3"/>
        <v>0.165</v>
      </c>
      <c r="AL29" s="756">
        <f t="shared" si="4"/>
        <v>0.204</v>
      </c>
      <c r="AM29" s="706"/>
      <c r="AN29" s="706"/>
      <c r="AO29" s="706"/>
      <c r="AP29" s="2"/>
      <c r="AQ29" s="706"/>
      <c r="AR29" s="749" t="s">
        <v>351</v>
      </c>
      <c r="AS29" s="753" t="s">
        <v>352</v>
      </c>
      <c r="AT29" s="758">
        <f t="shared" si="15"/>
        <v>0.7313432836</v>
      </c>
      <c r="AU29" s="759">
        <f t="shared" si="20"/>
        <v>0.7480916031</v>
      </c>
      <c r="AV29" s="759">
        <f t="shared" si="17"/>
        <v>0.8099173554</v>
      </c>
      <c r="AW29" s="760">
        <f t="shared" si="18"/>
        <v>1</v>
      </c>
      <c r="AX29" s="2"/>
      <c r="AY29" s="2"/>
      <c r="AZ29" s="2"/>
      <c r="BA29" s="762" t="s">
        <v>351</v>
      </c>
      <c r="BB29" s="763" t="s">
        <v>269</v>
      </c>
    </row>
    <row r="30" ht="13.5" customHeight="1">
      <c r="A30" s="749" t="s">
        <v>353</v>
      </c>
      <c r="B30" s="750" t="s">
        <v>354</v>
      </c>
      <c r="C30" s="733">
        <v>0.081</v>
      </c>
      <c r="D30" s="731">
        <v>0.059</v>
      </c>
      <c r="E30" s="731">
        <v>0.033</v>
      </c>
      <c r="F30" s="734">
        <v>0.0</v>
      </c>
      <c r="G30" s="789">
        <v>0.011</v>
      </c>
      <c r="H30" s="731" t="s">
        <v>312</v>
      </c>
      <c r="I30" s="732">
        <v>0.0</v>
      </c>
      <c r="J30" s="758">
        <v>0.02</v>
      </c>
      <c r="K30" s="734">
        <v>0.0</v>
      </c>
      <c r="L30" s="790">
        <v>0.129</v>
      </c>
      <c r="M30" s="731" t="s">
        <v>312</v>
      </c>
      <c r="N30" s="791">
        <v>0.11800000000000001</v>
      </c>
      <c r="O30" s="791">
        <v>0.096</v>
      </c>
      <c r="P30" s="791">
        <v>0.109</v>
      </c>
      <c r="Q30" s="791">
        <v>0.107</v>
      </c>
      <c r="R30" s="731" t="s">
        <v>312</v>
      </c>
      <c r="S30" s="731" t="s">
        <v>312</v>
      </c>
      <c r="T30" s="791">
        <v>0.087</v>
      </c>
      <c r="U30" s="731" t="s">
        <v>312</v>
      </c>
      <c r="V30" s="791">
        <v>0.081</v>
      </c>
      <c r="W30" s="791">
        <v>0.098</v>
      </c>
      <c r="X30" s="731" t="s">
        <v>312</v>
      </c>
      <c r="Y30" s="791">
        <v>0.061</v>
      </c>
      <c r="Z30" s="791">
        <v>0.076</v>
      </c>
      <c r="AA30" s="731" t="s">
        <v>312</v>
      </c>
      <c r="AB30" s="791">
        <v>0.07</v>
      </c>
      <c r="AC30" s="792">
        <v>0.05</v>
      </c>
      <c r="AD30" s="751">
        <v>0.0</v>
      </c>
      <c r="AE30" s="788">
        <v>0.017</v>
      </c>
      <c r="AF30" s="706"/>
      <c r="AG30" s="749" t="s">
        <v>353</v>
      </c>
      <c r="AH30" s="753" t="s">
        <v>354</v>
      </c>
      <c r="AI30" s="754">
        <f t="shared" si="1"/>
        <v>0.155</v>
      </c>
      <c r="AJ30" s="732" t="s">
        <v>312</v>
      </c>
      <c r="AK30" s="755">
        <f t="shared" si="3"/>
        <v>0.169</v>
      </c>
      <c r="AL30" s="756">
        <f t="shared" si="4"/>
        <v>0.208</v>
      </c>
      <c r="AM30" s="706"/>
      <c r="AN30" s="706"/>
      <c r="AO30" s="706"/>
      <c r="AP30" s="2"/>
      <c r="AQ30" s="706"/>
      <c r="AR30" s="749" t="s">
        <v>353</v>
      </c>
      <c r="AS30" s="753" t="s">
        <v>354</v>
      </c>
      <c r="AT30" s="758">
        <f t="shared" si="15"/>
        <v>0.7441860465</v>
      </c>
      <c r="AU30" s="732" t="s">
        <v>312</v>
      </c>
      <c r="AV30" s="759">
        <f t="shared" si="17"/>
        <v>0.813559322</v>
      </c>
      <c r="AW30" s="760">
        <f t="shared" si="18"/>
        <v>1</v>
      </c>
      <c r="AX30" s="2"/>
      <c r="AY30" s="2"/>
      <c r="AZ30" s="2"/>
      <c r="BA30" s="762" t="s">
        <v>353</v>
      </c>
      <c r="BB30" s="763" t="s">
        <v>269</v>
      </c>
    </row>
    <row r="31" ht="13.5" customHeight="1">
      <c r="A31" s="749" t="s">
        <v>355</v>
      </c>
      <c r="B31" s="750" t="s">
        <v>356</v>
      </c>
      <c r="C31" s="758">
        <v>0.081</v>
      </c>
      <c r="D31" s="759">
        <v>0.059</v>
      </c>
      <c r="E31" s="759">
        <v>0.033</v>
      </c>
      <c r="F31" s="734">
        <v>0.0</v>
      </c>
      <c r="G31" s="789">
        <v>0.011</v>
      </c>
      <c r="H31" s="731" t="s">
        <v>312</v>
      </c>
      <c r="I31" s="732">
        <v>0.0</v>
      </c>
      <c r="J31" s="758">
        <v>0.02</v>
      </c>
      <c r="K31" s="734">
        <v>0.0</v>
      </c>
      <c r="L31" s="790">
        <v>0.129</v>
      </c>
      <c r="M31" s="731" t="s">
        <v>312</v>
      </c>
      <c r="N31" s="791">
        <v>0.11800000000000001</v>
      </c>
      <c r="O31" s="791">
        <v>0.096</v>
      </c>
      <c r="P31" s="791">
        <v>0.109</v>
      </c>
      <c r="Q31" s="791">
        <v>0.107</v>
      </c>
      <c r="R31" s="731" t="s">
        <v>312</v>
      </c>
      <c r="S31" s="731" t="s">
        <v>312</v>
      </c>
      <c r="T31" s="791">
        <v>0.087</v>
      </c>
      <c r="U31" s="731" t="s">
        <v>312</v>
      </c>
      <c r="V31" s="791">
        <v>0.081</v>
      </c>
      <c r="W31" s="791">
        <v>0.098</v>
      </c>
      <c r="X31" s="731" t="s">
        <v>312</v>
      </c>
      <c r="Y31" s="791">
        <v>0.061</v>
      </c>
      <c r="Z31" s="791">
        <v>0.076</v>
      </c>
      <c r="AA31" s="731" t="s">
        <v>312</v>
      </c>
      <c r="AB31" s="791">
        <v>0.07</v>
      </c>
      <c r="AC31" s="792">
        <v>0.05</v>
      </c>
      <c r="AD31" s="751">
        <v>0.0</v>
      </c>
      <c r="AE31" s="788">
        <v>0.017</v>
      </c>
      <c r="AF31" s="706"/>
      <c r="AG31" s="749" t="s">
        <v>355</v>
      </c>
      <c r="AH31" s="753" t="s">
        <v>356</v>
      </c>
      <c r="AI31" s="754">
        <f t="shared" si="1"/>
        <v>0.155</v>
      </c>
      <c r="AJ31" s="732" t="s">
        <v>312</v>
      </c>
      <c r="AK31" s="755">
        <f t="shared" si="3"/>
        <v>0.169</v>
      </c>
      <c r="AL31" s="756">
        <f t="shared" si="4"/>
        <v>0.208</v>
      </c>
      <c r="AM31" s="706"/>
      <c r="AN31" s="706"/>
      <c r="AO31" s="706"/>
      <c r="AP31" s="2"/>
      <c r="AQ31" s="706"/>
      <c r="AR31" s="749" t="s">
        <v>355</v>
      </c>
      <c r="AS31" s="753" t="s">
        <v>356</v>
      </c>
      <c r="AT31" s="758">
        <f t="shared" si="15"/>
        <v>0.7441860465</v>
      </c>
      <c r="AU31" s="732" t="s">
        <v>312</v>
      </c>
      <c r="AV31" s="759">
        <f t="shared" si="17"/>
        <v>0.813559322</v>
      </c>
      <c r="AW31" s="760">
        <f t="shared" si="18"/>
        <v>1</v>
      </c>
      <c r="AX31" s="2"/>
      <c r="AY31" s="2"/>
      <c r="AZ31" s="2"/>
      <c r="BA31" s="762" t="s">
        <v>355</v>
      </c>
      <c r="BB31" s="763" t="s">
        <v>269</v>
      </c>
    </row>
    <row r="32" ht="13.5" customHeight="1">
      <c r="A32" s="749" t="s">
        <v>357</v>
      </c>
      <c r="B32" s="750" t="s">
        <v>358</v>
      </c>
      <c r="C32" s="758">
        <v>0.099</v>
      </c>
      <c r="D32" s="759">
        <v>0.072</v>
      </c>
      <c r="E32" s="759">
        <v>0.04</v>
      </c>
      <c r="F32" s="734">
        <v>0.0</v>
      </c>
      <c r="G32" s="789">
        <v>0.043</v>
      </c>
      <c r="H32" s="759">
        <v>0.039</v>
      </c>
      <c r="I32" s="732">
        <v>0.0</v>
      </c>
      <c r="J32" s="758">
        <v>0.038</v>
      </c>
      <c r="K32" s="734">
        <v>0.0</v>
      </c>
      <c r="L32" s="790">
        <v>0.21100000000000002</v>
      </c>
      <c r="M32" s="791">
        <v>0.20700000000000002</v>
      </c>
      <c r="N32" s="791">
        <v>0.168</v>
      </c>
      <c r="O32" s="791">
        <v>0.141</v>
      </c>
      <c r="P32" s="791">
        <v>0.17300000000000001</v>
      </c>
      <c r="Q32" s="791">
        <v>0.184</v>
      </c>
      <c r="R32" s="791">
        <v>0.169</v>
      </c>
      <c r="S32" s="791">
        <v>0.18</v>
      </c>
      <c r="T32" s="791">
        <v>0.146</v>
      </c>
      <c r="U32" s="791">
        <v>0.142</v>
      </c>
      <c r="V32" s="791">
        <v>0.152</v>
      </c>
      <c r="W32" s="791">
        <v>0.13</v>
      </c>
      <c r="X32" s="791">
        <v>0.148</v>
      </c>
      <c r="Y32" s="791">
        <v>0.11399999999999999</v>
      </c>
      <c r="Z32" s="791">
        <v>0.103</v>
      </c>
      <c r="AA32" s="791">
        <v>0.11</v>
      </c>
      <c r="AB32" s="791">
        <v>0.109</v>
      </c>
      <c r="AC32" s="792">
        <v>0.07100000000000001</v>
      </c>
      <c r="AD32" s="751">
        <v>0.0</v>
      </c>
      <c r="AE32" s="788">
        <v>0.031</v>
      </c>
      <c r="AF32" s="706"/>
      <c r="AG32" s="749" t="s">
        <v>357</v>
      </c>
      <c r="AH32" s="753" t="s">
        <v>358</v>
      </c>
      <c r="AI32" s="754">
        <f t="shared" si="1"/>
        <v>0.18</v>
      </c>
      <c r="AJ32" s="755">
        <f t="shared" ref="AJ32:AJ33" si="21">ROUNDDOWN(J32/M32,3)</f>
        <v>0.183</v>
      </c>
      <c r="AK32" s="755">
        <f t="shared" si="3"/>
        <v>0.226</v>
      </c>
      <c r="AL32" s="756">
        <f t="shared" si="4"/>
        <v>0.269</v>
      </c>
      <c r="AM32" s="706"/>
      <c r="AN32" s="706"/>
      <c r="AO32" s="706"/>
      <c r="AP32" s="2"/>
      <c r="AQ32" s="706"/>
      <c r="AR32" s="749" t="s">
        <v>357</v>
      </c>
      <c r="AS32" s="753" t="s">
        <v>358</v>
      </c>
      <c r="AT32" s="758">
        <f t="shared" si="15"/>
        <v>0.6682464455</v>
      </c>
      <c r="AU32" s="759">
        <f t="shared" ref="AU32:AU33" si="22">O32/M32</f>
        <v>0.6811594203</v>
      </c>
      <c r="AV32" s="759">
        <f t="shared" si="17"/>
        <v>0.8392857143</v>
      </c>
      <c r="AW32" s="760">
        <f t="shared" si="18"/>
        <v>1</v>
      </c>
      <c r="AX32" s="2"/>
      <c r="AY32" s="2"/>
      <c r="AZ32" s="2"/>
      <c r="BA32" s="762" t="s">
        <v>357</v>
      </c>
      <c r="BB32" s="763" t="s">
        <v>269</v>
      </c>
    </row>
    <row r="33" ht="13.5" customHeight="1">
      <c r="A33" s="793" t="s">
        <v>359</v>
      </c>
      <c r="B33" s="794" t="s">
        <v>360</v>
      </c>
      <c r="C33" s="795">
        <v>0.079</v>
      </c>
      <c r="D33" s="796">
        <v>0.058</v>
      </c>
      <c r="E33" s="796">
        <v>0.032</v>
      </c>
      <c r="F33" s="797">
        <v>0.0</v>
      </c>
      <c r="G33" s="798">
        <v>0.043</v>
      </c>
      <c r="H33" s="796">
        <v>0.039</v>
      </c>
      <c r="I33" s="799">
        <v>0.0</v>
      </c>
      <c r="J33" s="795">
        <v>0.038</v>
      </c>
      <c r="K33" s="797">
        <v>0.0</v>
      </c>
      <c r="L33" s="800">
        <v>0.191</v>
      </c>
      <c r="M33" s="801">
        <v>0.187</v>
      </c>
      <c r="N33" s="801">
        <v>0.148</v>
      </c>
      <c r="O33" s="801">
        <v>0.127</v>
      </c>
      <c r="P33" s="801">
        <v>0.153</v>
      </c>
      <c r="Q33" s="801">
        <v>0.17</v>
      </c>
      <c r="R33" s="801">
        <v>0.149</v>
      </c>
      <c r="S33" s="801">
        <v>0.166</v>
      </c>
      <c r="T33" s="801">
        <v>0.132</v>
      </c>
      <c r="U33" s="801">
        <v>0.128</v>
      </c>
      <c r="V33" s="801">
        <v>0.144</v>
      </c>
      <c r="W33" s="801">
        <v>0.11</v>
      </c>
      <c r="X33" s="801">
        <v>0.14</v>
      </c>
      <c r="Y33" s="801">
        <v>0.106</v>
      </c>
      <c r="Z33" s="801">
        <v>0.089</v>
      </c>
      <c r="AA33" s="801">
        <v>0.10200000000000001</v>
      </c>
      <c r="AB33" s="801">
        <v>0.101</v>
      </c>
      <c r="AC33" s="802">
        <v>0.063</v>
      </c>
      <c r="AD33" s="803">
        <v>0.0</v>
      </c>
      <c r="AE33" s="804">
        <v>0.031</v>
      </c>
      <c r="AF33" s="706"/>
      <c r="AG33" s="749" t="s">
        <v>359</v>
      </c>
      <c r="AH33" s="753" t="s">
        <v>360</v>
      </c>
      <c r="AI33" s="754">
        <f t="shared" si="1"/>
        <v>0.198</v>
      </c>
      <c r="AJ33" s="755">
        <f t="shared" si="21"/>
        <v>0.203</v>
      </c>
      <c r="AK33" s="755">
        <f t="shared" si="3"/>
        <v>0.256</v>
      </c>
      <c r="AL33" s="756">
        <f t="shared" si="4"/>
        <v>0.299</v>
      </c>
      <c r="AM33" s="706"/>
      <c r="AN33" s="706"/>
      <c r="AO33" s="706"/>
      <c r="AP33" s="2"/>
      <c r="AQ33" s="706"/>
      <c r="AR33" s="749" t="s">
        <v>359</v>
      </c>
      <c r="AS33" s="753" t="s">
        <v>360</v>
      </c>
      <c r="AT33" s="758">
        <f t="shared" si="15"/>
        <v>0.664921466</v>
      </c>
      <c r="AU33" s="759">
        <f t="shared" si="22"/>
        <v>0.679144385</v>
      </c>
      <c r="AV33" s="759">
        <f t="shared" si="17"/>
        <v>0.8581081081</v>
      </c>
      <c r="AW33" s="760">
        <f t="shared" si="18"/>
        <v>1</v>
      </c>
      <c r="AX33" s="2"/>
      <c r="AY33" s="2"/>
      <c r="AZ33" s="2"/>
      <c r="BA33" s="805" t="s">
        <v>359</v>
      </c>
      <c r="BB33" s="763" t="s">
        <v>269</v>
      </c>
    </row>
    <row r="34" ht="13.5" customHeight="1">
      <c r="A34" s="806" t="s">
        <v>361</v>
      </c>
      <c r="B34" s="725" t="s">
        <v>315</v>
      </c>
      <c r="C34" s="807">
        <v>0.061000000000000006</v>
      </c>
      <c r="D34" s="808">
        <v>0.044000000000000004</v>
      </c>
      <c r="E34" s="808">
        <v>0.025</v>
      </c>
      <c r="F34" s="729">
        <v>0.0</v>
      </c>
      <c r="G34" s="809">
        <v>0.017</v>
      </c>
      <c r="H34" s="727" t="s">
        <v>312</v>
      </c>
      <c r="I34" s="810">
        <v>0.0</v>
      </c>
      <c r="J34" s="807">
        <v>0.011</v>
      </c>
      <c r="K34" s="729">
        <v>0.0</v>
      </c>
      <c r="L34" s="811">
        <v>0.101</v>
      </c>
      <c r="M34" s="727" t="s">
        <v>312</v>
      </c>
      <c r="N34" s="812">
        <v>0.084</v>
      </c>
      <c r="O34" s="812">
        <v>0.067</v>
      </c>
      <c r="P34" s="812">
        <v>0.09000000000000001</v>
      </c>
      <c r="Q34" s="812">
        <v>0.084</v>
      </c>
      <c r="R34" s="727" t="s">
        <v>312</v>
      </c>
      <c r="S34" s="727" t="s">
        <v>312</v>
      </c>
      <c r="T34" s="812">
        <v>0.07300000000000001</v>
      </c>
      <c r="U34" s="727" t="s">
        <v>312</v>
      </c>
      <c r="V34" s="812">
        <v>0.065</v>
      </c>
      <c r="W34" s="812">
        <v>0.07300000000000001</v>
      </c>
      <c r="X34" s="727" t="s">
        <v>312</v>
      </c>
      <c r="Y34" s="812">
        <v>0.054000000000000006</v>
      </c>
      <c r="Z34" s="812">
        <v>0.05600000000000001</v>
      </c>
      <c r="AA34" s="727" t="s">
        <v>312</v>
      </c>
      <c r="AB34" s="812">
        <v>0.048</v>
      </c>
      <c r="AC34" s="813">
        <v>0.037000000000000005</v>
      </c>
      <c r="AD34" s="751">
        <v>0.0</v>
      </c>
      <c r="AE34" s="814">
        <v>0.012</v>
      </c>
      <c r="AF34" s="706"/>
      <c r="AG34" s="749" t="s">
        <v>361</v>
      </c>
      <c r="AH34" s="753" t="s">
        <v>315</v>
      </c>
      <c r="AI34" s="754">
        <f t="shared" si="1"/>
        <v>0.108</v>
      </c>
      <c r="AJ34" s="732" t="s">
        <v>312</v>
      </c>
      <c r="AK34" s="755">
        <f t="shared" si="3"/>
        <v>0.13</v>
      </c>
      <c r="AL34" s="756">
        <f t="shared" si="4"/>
        <v>0.164</v>
      </c>
      <c r="AM34" s="706"/>
      <c r="AN34" s="706"/>
      <c r="AO34" s="706"/>
      <c r="AP34" s="2"/>
      <c r="AQ34" s="706"/>
      <c r="AR34" s="749" t="s">
        <v>361</v>
      </c>
      <c r="AS34" s="753" t="s">
        <v>315</v>
      </c>
      <c r="AT34" s="758">
        <f t="shared" si="15"/>
        <v>0.6633663366</v>
      </c>
      <c r="AU34" s="732" t="s">
        <v>312</v>
      </c>
      <c r="AV34" s="759">
        <f t="shared" si="17"/>
        <v>0.7976190476</v>
      </c>
      <c r="AW34" s="760">
        <f t="shared" si="18"/>
        <v>1</v>
      </c>
      <c r="AX34" s="2"/>
      <c r="AY34" s="2"/>
      <c r="AZ34" s="2"/>
      <c r="BA34" s="762" t="s">
        <v>361</v>
      </c>
      <c r="BB34" s="763" t="s">
        <v>269</v>
      </c>
    </row>
    <row r="35" ht="13.5" customHeight="1">
      <c r="A35" s="749" t="s">
        <v>362</v>
      </c>
      <c r="B35" s="750" t="s">
        <v>323</v>
      </c>
      <c r="C35" s="758">
        <v>0.068</v>
      </c>
      <c r="D35" s="759">
        <v>0.05</v>
      </c>
      <c r="E35" s="759">
        <v>0.028</v>
      </c>
      <c r="F35" s="734">
        <v>0.0</v>
      </c>
      <c r="G35" s="789">
        <v>0.026</v>
      </c>
      <c r="H35" s="731" t="s">
        <v>312</v>
      </c>
      <c r="I35" s="732">
        <v>0.0</v>
      </c>
      <c r="J35" s="758">
        <v>0.018</v>
      </c>
      <c r="K35" s="734">
        <v>0.0</v>
      </c>
      <c r="L35" s="790">
        <v>0.125</v>
      </c>
      <c r="M35" s="731" t="s">
        <v>312</v>
      </c>
      <c r="N35" s="791">
        <v>0.099</v>
      </c>
      <c r="O35" s="791">
        <v>0.081</v>
      </c>
      <c r="P35" s="791">
        <v>0.107</v>
      </c>
      <c r="Q35" s="791">
        <v>0.107</v>
      </c>
      <c r="R35" s="731" t="s">
        <v>312</v>
      </c>
      <c r="S35" s="731" t="s">
        <v>312</v>
      </c>
      <c r="T35" s="791">
        <v>0.089</v>
      </c>
      <c r="U35" s="731" t="s">
        <v>312</v>
      </c>
      <c r="V35" s="791">
        <v>0.08499999999999999</v>
      </c>
      <c r="W35" s="791">
        <v>0.081</v>
      </c>
      <c r="X35" s="731" t="s">
        <v>312</v>
      </c>
      <c r="Y35" s="791">
        <v>0.067</v>
      </c>
      <c r="Z35" s="791">
        <v>0.063</v>
      </c>
      <c r="AA35" s="731" t="s">
        <v>312</v>
      </c>
      <c r="AB35" s="791">
        <v>0.059</v>
      </c>
      <c r="AC35" s="792">
        <v>0.041</v>
      </c>
      <c r="AD35" s="751">
        <v>0.0</v>
      </c>
      <c r="AE35" s="815">
        <v>0.013</v>
      </c>
      <c r="AF35" s="706"/>
      <c r="AG35" s="749" t="s">
        <v>362</v>
      </c>
      <c r="AH35" s="753" t="s">
        <v>323</v>
      </c>
      <c r="AI35" s="754">
        <f t="shared" si="1"/>
        <v>0.144</v>
      </c>
      <c r="AJ35" s="732" t="s">
        <v>312</v>
      </c>
      <c r="AK35" s="755">
        <f t="shared" si="3"/>
        <v>0.181</v>
      </c>
      <c r="AL35" s="756">
        <f t="shared" si="4"/>
        <v>0.222</v>
      </c>
      <c r="AM35" s="706"/>
      <c r="AN35" s="706"/>
      <c r="AO35" s="706"/>
      <c r="AP35" s="2"/>
      <c r="AQ35" s="706"/>
      <c r="AR35" s="749" t="s">
        <v>362</v>
      </c>
      <c r="AS35" s="753" t="s">
        <v>323</v>
      </c>
      <c r="AT35" s="758">
        <f t="shared" si="15"/>
        <v>0.648</v>
      </c>
      <c r="AU35" s="732" t="s">
        <v>312</v>
      </c>
      <c r="AV35" s="759">
        <f t="shared" si="17"/>
        <v>0.8181818182</v>
      </c>
      <c r="AW35" s="760">
        <f t="shared" si="18"/>
        <v>1</v>
      </c>
      <c r="AX35" s="2"/>
      <c r="AY35" s="2"/>
      <c r="AZ35" s="2"/>
      <c r="BA35" s="762" t="s">
        <v>362</v>
      </c>
      <c r="BB35" s="763" t="s">
        <v>269</v>
      </c>
    </row>
    <row r="36" ht="13.5" customHeight="1">
      <c r="A36" s="749" t="s">
        <v>363</v>
      </c>
      <c r="B36" s="750" t="s">
        <v>326</v>
      </c>
      <c r="C36" s="758">
        <v>0.068</v>
      </c>
      <c r="D36" s="759">
        <v>0.05</v>
      </c>
      <c r="E36" s="759">
        <v>0.028</v>
      </c>
      <c r="F36" s="734">
        <v>0.0</v>
      </c>
      <c r="G36" s="789">
        <v>0.026</v>
      </c>
      <c r="H36" s="731" t="s">
        <v>312</v>
      </c>
      <c r="I36" s="732">
        <v>0.0</v>
      </c>
      <c r="J36" s="758">
        <v>0.018</v>
      </c>
      <c r="K36" s="734">
        <v>0.0</v>
      </c>
      <c r="L36" s="790">
        <v>0.125</v>
      </c>
      <c r="M36" s="731" t="s">
        <v>312</v>
      </c>
      <c r="N36" s="791">
        <v>0.099</v>
      </c>
      <c r="O36" s="791">
        <v>0.081</v>
      </c>
      <c r="P36" s="791">
        <v>0.107</v>
      </c>
      <c r="Q36" s="791">
        <v>0.107</v>
      </c>
      <c r="R36" s="731" t="s">
        <v>312</v>
      </c>
      <c r="S36" s="731" t="s">
        <v>312</v>
      </c>
      <c r="T36" s="791">
        <v>0.089</v>
      </c>
      <c r="U36" s="731" t="s">
        <v>312</v>
      </c>
      <c r="V36" s="791">
        <v>0.08499999999999999</v>
      </c>
      <c r="W36" s="791">
        <v>0.081</v>
      </c>
      <c r="X36" s="731" t="s">
        <v>312</v>
      </c>
      <c r="Y36" s="791">
        <v>0.067</v>
      </c>
      <c r="Z36" s="791">
        <v>0.063</v>
      </c>
      <c r="AA36" s="731" t="s">
        <v>312</v>
      </c>
      <c r="AB36" s="791">
        <v>0.059</v>
      </c>
      <c r="AC36" s="792">
        <v>0.041</v>
      </c>
      <c r="AD36" s="751">
        <v>0.0</v>
      </c>
      <c r="AE36" s="815">
        <v>0.013</v>
      </c>
      <c r="AF36" s="706"/>
      <c r="AG36" s="749" t="s">
        <v>363</v>
      </c>
      <c r="AH36" s="753" t="s">
        <v>326</v>
      </c>
      <c r="AI36" s="754">
        <f t="shared" si="1"/>
        <v>0.144</v>
      </c>
      <c r="AJ36" s="732" t="s">
        <v>312</v>
      </c>
      <c r="AK36" s="755">
        <f t="shared" si="3"/>
        <v>0.181</v>
      </c>
      <c r="AL36" s="756">
        <f t="shared" si="4"/>
        <v>0.222</v>
      </c>
      <c r="AM36" s="706"/>
      <c r="AN36" s="706"/>
      <c r="AO36" s="706"/>
      <c r="AP36" s="2"/>
      <c r="AQ36" s="706"/>
      <c r="AR36" s="749" t="s">
        <v>363</v>
      </c>
      <c r="AS36" s="753" t="s">
        <v>326</v>
      </c>
      <c r="AT36" s="758">
        <f t="shared" si="15"/>
        <v>0.648</v>
      </c>
      <c r="AU36" s="732" t="s">
        <v>312</v>
      </c>
      <c r="AV36" s="759">
        <f t="shared" si="17"/>
        <v>0.8181818182</v>
      </c>
      <c r="AW36" s="760">
        <f t="shared" si="18"/>
        <v>1</v>
      </c>
      <c r="AX36" s="2"/>
      <c r="AY36" s="2"/>
      <c r="AZ36" s="2"/>
      <c r="BA36" s="762" t="s">
        <v>363</v>
      </c>
      <c r="BB36" s="763" t="s">
        <v>269</v>
      </c>
    </row>
    <row r="37" ht="13.5" customHeight="1">
      <c r="A37" s="749" t="s">
        <v>364</v>
      </c>
      <c r="B37" s="750" t="s">
        <v>332</v>
      </c>
      <c r="C37" s="758">
        <v>0.067</v>
      </c>
      <c r="D37" s="759">
        <v>0.049</v>
      </c>
      <c r="E37" s="759">
        <v>0.027</v>
      </c>
      <c r="F37" s="734">
        <v>0.0</v>
      </c>
      <c r="G37" s="789">
        <v>0.018</v>
      </c>
      <c r="H37" s="731" t="s">
        <v>312</v>
      </c>
      <c r="I37" s="732">
        <v>0.0</v>
      </c>
      <c r="J37" s="758">
        <v>0.013</v>
      </c>
      <c r="K37" s="734">
        <v>0.0</v>
      </c>
      <c r="L37" s="790">
        <v>0.107</v>
      </c>
      <c r="M37" s="731" t="s">
        <v>312</v>
      </c>
      <c r="N37" s="791">
        <v>0.089</v>
      </c>
      <c r="O37" s="791">
        <v>0.071</v>
      </c>
      <c r="P37" s="791">
        <v>0.094</v>
      </c>
      <c r="Q37" s="791">
        <v>0.089</v>
      </c>
      <c r="R37" s="731" t="s">
        <v>312</v>
      </c>
      <c r="S37" s="731" t="s">
        <v>312</v>
      </c>
      <c r="T37" s="791">
        <v>0.076</v>
      </c>
      <c r="U37" s="731" t="s">
        <v>312</v>
      </c>
      <c r="V37" s="791">
        <v>0.06699999999999999</v>
      </c>
      <c r="W37" s="791">
        <v>0.076</v>
      </c>
      <c r="X37" s="731" t="s">
        <v>312</v>
      </c>
      <c r="Y37" s="791">
        <v>0.054</v>
      </c>
      <c r="Z37" s="791">
        <v>0.058</v>
      </c>
      <c r="AA37" s="731" t="s">
        <v>312</v>
      </c>
      <c r="AB37" s="791">
        <v>0.049</v>
      </c>
      <c r="AC37" s="792">
        <v>0.036</v>
      </c>
      <c r="AD37" s="751">
        <v>0.0</v>
      </c>
      <c r="AE37" s="815">
        <v>0.009</v>
      </c>
      <c r="AF37" s="706"/>
      <c r="AG37" s="749" t="s">
        <v>364</v>
      </c>
      <c r="AH37" s="753" t="s">
        <v>332</v>
      </c>
      <c r="AI37" s="754">
        <f t="shared" si="1"/>
        <v>0.121</v>
      </c>
      <c r="AJ37" s="732" t="s">
        <v>312</v>
      </c>
      <c r="AK37" s="755">
        <f t="shared" si="3"/>
        <v>0.146</v>
      </c>
      <c r="AL37" s="756">
        <f t="shared" si="4"/>
        <v>0.183</v>
      </c>
      <c r="AM37" s="706"/>
      <c r="AN37" s="706"/>
      <c r="AO37" s="706"/>
      <c r="AP37" s="2"/>
      <c r="AQ37" s="706"/>
      <c r="AR37" s="749" t="s">
        <v>364</v>
      </c>
      <c r="AS37" s="753" t="s">
        <v>332</v>
      </c>
      <c r="AT37" s="758">
        <f t="shared" si="15"/>
        <v>0.6635514019</v>
      </c>
      <c r="AU37" s="732" t="s">
        <v>312</v>
      </c>
      <c r="AV37" s="759">
        <f t="shared" si="17"/>
        <v>0.797752809</v>
      </c>
      <c r="AW37" s="760">
        <f t="shared" si="18"/>
        <v>1</v>
      </c>
      <c r="AX37" s="2"/>
      <c r="AY37" s="2"/>
      <c r="AZ37" s="2"/>
      <c r="BA37" s="805" t="s">
        <v>364</v>
      </c>
      <c r="BB37" s="763" t="s">
        <v>269</v>
      </c>
    </row>
    <row r="38" ht="13.5" customHeight="1">
      <c r="A38" s="749" t="s">
        <v>365</v>
      </c>
      <c r="B38" s="750" t="s">
        <v>336</v>
      </c>
      <c r="C38" s="758">
        <v>0.065</v>
      </c>
      <c r="D38" s="759">
        <v>0.047</v>
      </c>
      <c r="E38" s="759">
        <v>0.026000000000000002</v>
      </c>
      <c r="F38" s="734">
        <v>0.0</v>
      </c>
      <c r="G38" s="789">
        <v>0.018</v>
      </c>
      <c r="H38" s="731" t="s">
        <v>312</v>
      </c>
      <c r="I38" s="732">
        <v>0.0</v>
      </c>
      <c r="J38" s="758">
        <v>0.013</v>
      </c>
      <c r="K38" s="734">
        <v>0.0</v>
      </c>
      <c r="L38" s="790">
        <v>0.105</v>
      </c>
      <c r="M38" s="731" t="s">
        <v>312</v>
      </c>
      <c r="N38" s="791">
        <v>0.087</v>
      </c>
      <c r="O38" s="791">
        <v>0.06899999999999999</v>
      </c>
      <c r="P38" s="791">
        <v>0.092</v>
      </c>
      <c r="Q38" s="791">
        <v>0.087</v>
      </c>
      <c r="R38" s="731" t="s">
        <v>312</v>
      </c>
      <c r="S38" s="731" t="s">
        <v>312</v>
      </c>
      <c r="T38" s="791">
        <v>0.074</v>
      </c>
      <c r="U38" s="731" t="s">
        <v>312</v>
      </c>
      <c r="V38" s="791">
        <v>0.06599999999999999</v>
      </c>
      <c r="W38" s="791">
        <v>0.074</v>
      </c>
      <c r="X38" s="731" t="s">
        <v>312</v>
      </c>
      <c r="Y38" s="791">
        <v>0.053</v>
      </c>
      <c r="Z38" s="791">
        <v>0.056</v>
      </c>
      <c r="AA38" s="731" t="s">
        <v>312</v>
      </c>
      <c r="AB38" s="791">
        <v>0.048</v>
      </c>
      <c r="AC38" s="792">
        <v>0.035</v>
      </c>
      <c r="AD38" s="751">
        <v>0.0</v>
      </c>
      <c r="AE38" s="815">
        <v>0.009</v>
      </c>
      <c r="AF38" s="706"/>
      <c r="AG38" s="749" t="s">
        <v>365</v>
      </c>
      <c r="AH38" s="753" t="s">
        <v>336</v>
      </c>
      <c r="AI38" s="754">
        <f t="shared" si="1"/>
        <v>0.123</v>
      </c>
      <c r="AJ38" s="732" t="s">
        <v>312</v>
      </c>
      <c r="AK38" s="755">
        <f t="shared" si="3"/>
        <v>0.149</v>
      </c>
      <c r="AL38" s="756">
        <f t="shared" si="4"/>
        <v>0.188</v>
      </c>
      <c r="AM38" s="706"/>
      <c r="AN38" s="706"/>
      <c r="AO38" s="706"/>
      <c r="AP38" s="2"/>
      <c r="AQ38" s="706"/>
      <c r="AR38" s="749" t="s">
        <v>365</v>
      </c>
      <c r="AS38" s="753" t="s">
        <v>336</v>
      </c>
      <c r="AT38" s="758">
        <f t="shared" si="15"/>
        <v>0.6571428571</v>
      </c>
      <c r="AU38" s="732" t="s">
        <v>312</v>
      </c>
      <c r="AV38" s="759">
        <f t="shared" si="17"/>
        <v>0.7931034483</v>
      </c>
      <c r="AW38" s="760">
        <f t="shared" si="18"/>
        <v>1</v>
      </c>
      <c r="AX38" s="2"/>
      <c r="AY38" s="2"/>
      <c r="AZ38" s="2"/>
      <c r="BA38" s="762" t="s">
        <v>365</v>
      </c>
      <c r="BB38" s="763" t="s">
        <v>269</v>
      </c>
    </row>
    <row r="39" ht="13.5" customHeight="1">
      <c r="A39" s="816" t="s">
        <v>366</v>
      </c>
      <c r="B39" s="817" t="s">
        <v>338</v>
      </c>
      <c r="C39" s="818">
        <v>0.064</v>
      </c>
      <c r="D39" s="819">
        <v>0.047</v>
      </c>
      <c r="E39" s="819">
        <v>0.026000000000000002</v>
      </c>
      <c r="F39" s="820">
        <v>0.0</v>
      </c>
      <c r="G39" s="821">
        <v>0.018</v>
      </c>
      <c r="H39" s="822" t="s">
        <v>312</v>
      </c>
      <c r="I39" s="823">
        <v>0.0</v>
      </c>
      <c r="J39" s="818">
        <v>0.013</v>
      </c>
      <c r="K39" s="820">
        <v>0.0</v>
      </c>
      <c r="L39" s="824">
        <v>0.104</v>
      </c>
      <c r="M39" s="822" t="s">
        <v>312</v>
      </c>
      <c r="N39" s="825">
        <v>0.086</v>
      </c>
      <c r="O39" s="825">
        <v>0.06899999999999999</v>
      </c>
      <c r="P39" s="825">
        <v>0.091</v>
      </c>
      <c r="Q39" s="825">
        <v>0.087</v>
      </c>
      <c r="R39" s="822" t="s">
        <v>312</v>
      </c>
      <c r="S39" s="822" t="s">
        <v>312</v>
      </c>
      <c r="T39" s="825">
        <v>0.074</v>
      </c>
      <c r="U39" s="822" t="s">
        <v>312</v>
      </c>
      <c r="V39" s="825">
        <v>0.06599999999999999</v>
      </c>
      <c r="W39" s="825">
        <v>0.073</v>
      </c>
      <c r="X39" s="822" t="s">
        <v>312</v>
      </c>
      <c r="Y39" s="825">
        <v>0.053</v>
      </c>
      <c r="Z39" s="825">
        <v>0.056</v>
      </c>
      <c r="AA39" s="822" t="s">
        <v>312</v>
      </c>
      <c r="AB39" s="825">
        <v>0.048</v>
      </c>
      <c r="AC39" s="825">
        <v>0.035</v>
      </c>
      <c r="AD39" s="826">
        <v>0.0</v>
      </c>
      <c r="AE39" s="827">
        <v>0.009</v>
      </c>
      <c r="AF39" s="706"/>
      <c r="AG39" s="816" t="s">
        <v>366</v>
      </c>
      <c r="AH39" s="828" t="s">
        <v>338</v>
      </c>
      <c r="AI39" s="754">
        <f t="shared" si="1"/>
        <v>0.125</v>
      </c>
      <c r="AJ39" s="823" t="s">
        <v>312</v>
      </c>
      <c r="AK39" s="755">
        <f t="shared" si="3"/>
        <v>0.151</v>
      </c>
      <c r="AL39" s="756">
        <f t="shared" si="4"/>
        <v>0.188</v>
      </c>
      <c r="AM39" s="706"/>
      <c r="AN39" s="706"/>
      <c r="AO39" s="706"/>
      <c r="AP39" s="2"/>
      <c r="AQ39" s="706"/>
      <c r="AR39" s="816" t="s">
        <v>366</v>
      </c>
      <c r="AS39" s="828" t="s">
        <v>338</v>
      </c>
      <c r="AT39" s="818">
        <f t="shared" si="15"/>
        <v>0.6634615385</v>
      </c>
      <c r="AU39" s="823" t="s">
        <v>312</v>
      </c>
      <c r="AV39" s="819">
        <f t="shared" si="17"/>
        <v>0.8023255814</v>
      </c>
      <c r="AW39" s="829">
        <f t="shared" si="18"/>
        <v>1</v>
      </c>
      <c r="AX39" s="2"/>
      <c r="AY39" s="2"/>
      <c r="AZ39" s="2"/>
      <c r="BA39" s="830" t="s">
        <v>366</v>
      </c>
      <c r="BB39" s="831" t="s">
        <v>269</v>
      </c>
    </row>
    <row r="40" ht="13.5" customHeight="1">
      <c r="A40" s="388"/>
      <c r="B40" s="832"/>
      <c r="C40" s="833"/>
      <c r="D40" s="833"/>
      <c r="E40" s="833"/>
      <c r="F40" s="833"/>
      <c r="G40" s="833"/>
      <c r="H40" s="833"/>
      <c r="I40" s="833"/>
      <c r="J40" s="833"/>
      <c r="K40" s="833"/>
      <c r="L40" s="834"/>
      <c r="M40" s="834"/>
      <c r="N40" s="834"/>
      <c r="O40" s="834"/>
      <c r="P40" s="834"/>
      <c r="Q40" s="834"/>
      <c r="R40" s="834"/>
      <c r="S40" s="834"/>
      <c r="T40" s="834"/>
      <c r="U40" s="834"/>
      <c r="V40" s="834"/>
      <c r="W40" s="834"/>
      <c r="X40" s="834"/>
      <c r="Y40" s="834"/>
      <c r="Z40" s="834"/>
      <c r="AA40" s="834"/>
      <c r="AB40" s="834"/>
      <c r="AC40" s="834"/>
      <c r="AD40" s="834"/>
      <c r="AE40" s="834"/>
      <c r="AF40" s="2"/>
      <c r="AG40" s="388"/>
      <c r="AH40" s="835"/>
      <c r="AI40" s="836"/>
      <c r="AJ40" s="836"/>
      <c r="AK40" s="836"/>
      <c r="AL40" s="836"/>
      <c r="AM40" s="2"/>
      <c r="AN40" s="2"/>
      <c r="AO40" s="2"/>
      <c r="AP40" s="2"/>
      <c r="AQ40" s="2"/>
      <c r="AR40" s="388"/>
      <c r="AS40" s="835"/>
      <c r="AT40" s="837"/>
      <c r="AU40" s="837"/>
      <c r="AV40" s="837"/>
      <c r="AW40" s="837"/>
      <c r="AX40" s="2"/>
      <c r="AY40" s="2"/>
      <c r="AZ40" s="2"/>
      <c r="BA40" s="838"/>
      <c r="BB40" s="839"/>
    </row>
    <row r="41" ht="13.5" customHeight="1">
      <c r="A41" s="119"/>
      <c r="B41" s="840"/>
      <c r="C41" s="841"/>
      <c r="D41" s="841"/>
      <c r="E41" s="841"/>
      <c r="F41" s="841"/>
      <c r="G41" s="841"/>
      <c r="H41" s="841"/>
      <c r="I41" s="841"/>
      <c r="J41" s="841"/>
      <c r="K41" s="841"/>
      <c r="L41" s="842"/>
      <c r="M41" s="842"/>
      <c r="N41" s="842"/>
      <c r="O41" s="842"/>
      <c r="P41" s="842"/>
      <c r="Q41" s="842"/>
      <c r="R41" s="842"/>
      <c r="S41" s="842"/>
      <c r="T41" s="842"/>
      <c r="U41" s="842"/>
      <c r="V41" s="842"/>
      <c r="W41" s="842"/>
      <c r="X41" s="842"/>
      <c r="Y41" s="842"/>
      <c r="Z41" s="842"/>
      <c r="AA41" s="842"/>
      <c r="AB41" s="842"/>
      <c r="AC41" s="842"/>
      <c r="AD41" s="842"/>
      <c r="AE41" s="842"/>
      <c r="AF41" s="2"/>
      <c r="AG41" s="119"/>
      <c r="AH41" s="843"/>
      <c r="AI41" s="844"/>
      <c r="AJ41" s="844"/>
      <c r="AK41" s="844"/>
      <c r="AL41" s="844"/>
      <c r="AM41" s="2"/>
      <c r="AN41" s="2"/>
      <c r="AO41" s="2"/>
      <c r="AP41" s="2"/>
      <c r="AQ41" s="2"/>
      <c r="AR41" s="119"/>
      <c r="AS41" s="843"/>
      <c r="AT41" s="845"/>
      <c r="AU41" s="845"/>
      <c r="AV41" s="845"/>
      <c r="AW41" s="845"/>
      <c r="AX41" s="2"/>
      <c r="AY41" s="2"/>
      <c r="AZ41" s="2"/>
      <c r="BA41" s="846"/>
      <c r="BB41" s="847"/>
    </row>
    <row r="42" ht="13.5" customHeight="1">
      <c r="A42" s="119"/>
      <c r="B42" s="840"/>
      <c r="C42" s="841"/>
      <c r="D42" s="841"/>
      <c r="E42" s="841"/>
      <c r="F42" s="841"/>
      <c r="G42" s="841"/>
      <c r="H42" s="841"/>
      <c r="I42" s="841"/>
      <c r="J42" s="841"/>
      <c r="K42" s="841"/>
      <c r="L42" s="842"/>
      <c r="M42" s="842"/>
      <c r="N42" s="842"/>
      <c r="O42" s="842"/>
      <c r="P42" s="842"/>
      <c r="Q42" s="842"/>
      <c r="R42" s="842"/>
      <c r="S42" s="842"/>
      <c r="T42" s="842"/>
      <c r="U42" s="842"/>
      <c r="V42" s="842"/>
      <c r="W42" s="842"/>
      <c r="X42" s="842"/>
      <c r="Y42" s="842"/>
      <c r="Z42" s="842"/>
      <c r="AA42" s="842"/>
      <c r="AB42" s="842"/>
      <c r="AC42" s="842"/>
      <c r="AD42" s="842"/>
      <c r="AE42" s="842"/>
      <c r="AF42" s="2"/>
      <c r="AG42" s="119"/>
      <c r="AH42" s="843"/>
      <c r="AI42" s="844"/>
      <c r="AJ42" s="844"/>
      <c r="AK42" s="844"/>
      <c r="AL42" s="844"/>
      <c r="AM42" s="2"/>
      <c r="AN42" s="2"/>
      <c r="AO42" s="2"/>
      <c r="AP42" s="2"/>
      <c r="AQ42" s="2"/>
      <c r="AR42" s="119"/>
      <c r="AS42" s="843"/>
      <c r="AT42" s="845"/>
      <c r="AU42" s="845"/>
      <c r="AV42" s="845"/>
      <c r="AW42" s="845"/>
      <c r="AX42" s="2"/>
      <c r="AY42" s="2"/>
      <c r="AZ42" s="2"/>
      <c r="BA42" s="119"/>
      <c r="BB42" s="847"/>
    </row>
    <row r="43" ht="13.5" customHeight="1">
      <c r="A43" s="119"/>
      <c r="B43" s="840"/>
      <c r="C43" s="841"/>
      <c r="D43" s="841"/>
      <c r="E43" s="841"/>
      <c r="F43" s="841"/>
      <c r="G43" s="841"/>
      <c r="H43" s="841"/>
      <c r="I43" s="841"/>
      <c r="J43" s="841"/>
      <c r="K43" s="841"/>
      <c r="L43" s="842"/>
      <c r="M43" s="842"/>
      <c r="N43" s="842"/>
      <c r="O43" s="842"/>
      <c r="P43" s="842"/>
      <c r="Q43" s="842"/>
      <c r="R43" s="842"/>
      <c r="S43" s="842"/>
      <c r="T43" s="842"/>
      <c r="U43" s="842"/>
      <c r="V43" s="842"/>
      <c r="W43" s="842"/>
      <c r="X43" s="842"/>
      <c r="Y43" s="842"/>
      <c r="Z43" s="842"/>
      <c r="AA43" s="842"/>
      <c r="AB43" s="842"/>
      <c r="AC43" s="842"/>
      <c r="AD43" s="842"/>
      <c r="AE43" s="842"/>
      <c r="AF43" s="2"/>
      <c r="AG43" s="119"/>
      <c r="AH43" s="843"/>
      <c r="AI43" s="844"/>
      <c r="AJ43" s="844"/>
      <c r="AK43" s="844"/>
      <c r="AL43" s="844"/>
      <c r="AM43" s="2"/>
      <c r="AN43" s="2"/>
      <c r="AO43" s="2"/>
      <c r="AP43" s="2"/>
      <c r="AQ43" s="2"/>
      <c r="AR43" s="119"/>
      <c r="AS43" s="843"/>
      <c r="AT43" s="845"/>
      <c r="AU43" s="845"/>
      <c r="AV43" s="845"/>
      <c r="AW43" s="845"/>
      <c r="AX43" s="2"/>
      <c r="AY43" s="2"/>
      <c r="AZ43" s="2"/>
      <c r="BA43" s="846"/>
      <c r="BB43" s="847"/>
    </row>
    <row r="44" ht="13.5" customHeight="1">
      <c r="A44" s="119"/>
      <c r="B44" s="840"/>
      <c r="C44" s="841"/>
      <c r="D44" s="841"/>
      <c r="E44" s="841"/>
      <c r="F44" s="841"/>
      <c r="G44" s="841"/>
      <c r="H44" s="841"/>
      <c r="I44" s="841"/>
      <c r="J44" s="841"/>
      <c r="K44" s="841"/>
      <c r="L44" s="842"/>
      <c r="M44" s="842"/>
      <c r="N44" s="842"/>
      <c r="O44" s="842"/>
      <c r="P44" s="842"/>
      <c r="Q44" s="842"/>
      <c r="R44" s="842"/>
      <c r="S44" s="842"/>
      <c r="T44" s="842"/>
      <c r="U44" s="842"/>
      <c r="V44" s="842"/>
      <c r="W44" s="842"/>
      <c r="X44" s="842"/>
      <c r="Y44" s="842"/>
      <c r="Z44" s="842"/>
      <c r="AA44" s="842"/>
      <c r="AB44" s="842"/>
      <c r="AC44" s="842"/>
      <c r="AD44" s="842"/>
      <c r="AE44" s="842"/>
      <c r="AF44" s="2"/>
      <c r="AG44" s="119"/>
      <c r="AH44" s="843"/>
      <c r="AI44" s="844"/>
      <c r="AJ44" s="844"/>
      <c r="AK44" s="844"/>
      <c r="AL44" s="844"/>
      <c r="AM44" s="2"/>
      <c r="AN44" s="2"/>
      <c r="AO44" s="2"/>
      <c r="AP44" s="2"/>
      <c r="AQ44" s="2"/>
      <c r="AR44" s="119"/>
      <c r="AS44" s="843"/>
      <c r="AT44" s="845"/>
      <c r="AU44" s="845"/>
      <c r="AV44" s="845"/>
      <c r="AW44" s="845"/>
      <c r="AX44" s="2"/>
      <c r="AY44" s="2"/>
      <c r="AZ44" s="2"/>
      <c r="BA44" s="846"/>
      <c r="BB44" s="847"/>
    </row>
    <row r="45" ht="13.5" customHeight="1">
      <c r="A45" s="119"/>
      <c r="B45" s="840"/>
      <c r="C45" s="841"/>
      <c r="D45" s="841"/>
      <c r="E45" s="841"/>
      <c r="F45" s="841"/>
      <c r="G45" s="841"/>
      <c r="H45" s="841"/>
      <c r="I45" s="841"/>
      <c r="J45" s="841"/>
      <c r="K45" s="841"/>
      <c r="L45" s="842"/>
      <c r="M45" s="842"/>
      <c r="N45" s="842"/>
      <c r="O45" s="842"/>
      <c r="P45" s="842"/>
      <c r="Q45" s="842"/>
      <c r="R45" s="842"/>
      <c r="S45" s="842"/>
      <c r="T45" s="842"/>
      <c r="U45" s="842"/>
      <c r="V45" s="842"/>
      <c r="W45" s="842"/>
      <c r="X45" s="842"/>
      <c r="Y45" s="842"/>
      <c r="Z45" s="842"/>
      <c r="AA45" s="842"/>
      <c r="AB45" s="842"/>
      <c r="AC45" s="842"/>
      <c r="AD45" s="842"/>
      <c r="AE45" s="842"/>
      <c r="AF45" s="2"/>
      <c r="AG45" s="119"/>
      <c r="AH45" s="843"/>
      <c r="AI45" s="844"/>
      <c r="AJ45" s="844"/>
      <c r="AK45" s="844"/>
      <c r="AL45" s="844"/>
      <c r="AM45" s="2"/>
      <c r="AN45" s="2"/>
      <c r="AO45" s="2"/>
      <c r="AP45" s="2"/>
      <c r="AQ45" s="2"/>
      <c r="AR45" s="119"/>
      <c r="AS45" s="843"/>
      <c r="AT45" s="845"/>
      <c r="AU45" s="845"/>
      <c r="AV45" s="845"/>
      <c r="AW45" s="845"/>
      <c r="AX45" s="2"/>
      <c r="AY45" s="2"/>
      <c r="AZ45" s="2"/>
      <c r="BA45" s="846"/>
      <c r="BB45" s="847"/>
    </row>
    <row r="46" ht="13.5" customHeight="1">
      <c r="A46" s="119"/>
      <c r="B46" s="840"/>
      <c r="C46" s="841"/>
      <c r="D46" s="841"/>
      <c r="E46" s="841"/>
      <c r="F46" s="841"/>
      <c r="G46" s="841"/>
      <c r="H46" s="841"/>
      <c r="I46" s="841"/>
      <c r="J46" s="841"/>
      <c r="K46" s="841"/>
      <c r="L46" s="842"/>
      <c r="M46" s="842"/>
      <c r="N46" s="842"/>
      <c r="O46" s="842"/>
      <c r="P46" s="842"/>
      <c r="Q46" s="842"/>
      <c r="R46" s="842"/>
      <c r="S46" s="842"/>
      <c r="T46" s="842"/>
      <c r="U46" s="842"/>
      <c r="V46" s="842"/>
      <c r="W46" s="842"/>
      <c r="X46" s="842"/>
      <c r="Y46" s="842"/>
      <c r="Z46" s="842"/>
      <c r="AA46" s="842"/>
      <c r="AB46" s="842"/>
      <c r="AC46" s="842"/>
      <c r="AD46" s="842"/>
      <c r="AE46" s="842"/>
      <c r="AF46" s="2"/>
      <c r="AG46" s="119"/>
      <c r="AH46" s="843"/>
      <c r="AI46" s="844"/>
      <c r="AJ46" s="844"/>
      <c r="AK46" s="844"/>
      <c r="AL46" s="844"/>
      <c r="AM46" s="2"/>
      <c r="AN46" s="2"/>
      <c r="AO46" s="2"/>
      <c r="AP46" s="2"/>
      <c r="AQ46" s="2"/>
      <c r="AR46" s="119"/>
      <c r="AS46" s="843"/>
      <c r="AT46" s="845"/>
      <c r="AU46" s="845"/>
      <c r="AV46" s="845"/>
      <c r="AW46" s="845"/>
      <c r="AX46" s="2"/>
      <c r="AY46" s="2"/>
      <c r="AZ46" s="2"/>
      <c r="BA46" s="846"/>
      <c r="BB46" s="847"/>
    </row>
    <row r="47" ht="13.5" customHeight="1">
      <c r="A47" s="119"/>
      <c r="B47" s="840"/>
      <c r="C47" s="841"/>
      <c r="D47" s="841"/>
      <c r="E47" s="841"/>
      <c r="F47" s="841"/>
      <c r="G47" s="841"/>
      <c r="H47" s="841"/>
      <c r="I47" s="841"/>
      <c r="J47" s="841"/>
      <c r="K47" s="841"/>
      <c r="L47" s="842"/>
      <c r="M47" s="842"/>
      <c r="N47" s="842"/>
      <c r="O47" s="842"/>
      <c r="P47" s="842"/>
      <c r="Q47" s="842"/>
      <c r="R47" s="842"/>
      <c r="S47" s="842"/>
      <c r="T47" s="842"/>
      <c r="U47" s="842"/>
      <c r="V47" s="842"/>
      <c r="W47" s="842"/>
      <c r="X47" s="842"/>
      <c r="Y47" s="842"/>
      <c r="Z47" s="842"/>
      <c r="AA47" s="842"/>
      <c r="AB47" s="842"/>
      <c r="AC47" s="842"/>
      <c r="AD47" s="842"/>
      <c r="AE47" s="842"/>
      <c r="AF47" s="2"/>
      <c r="AG47" s="119"/>
      <c r="AH47" s="843"/>
      <c r="AI47" s="844"/>
      <c r="AJ47" s="844"/>
      <c r="AK47" s="844"/>
      <c r="AL47" s="844"/>
      <c r="AM47" s="2"/>
      <c r="AN47" s="2"/>
      <c r="AO47" s="2"/>
      <c r="AP47" s="2"/>
      <c r="AQ47" s="2"/>
      <c r="AR47" s="119"/>
      <c r="AS47" s="843"/>
      <c r="AT47" s="845"/>
      <c r="AU47" s="845"/>
      <c r="AV47" s="845"/>
      <c r="AW47" s="845"/>
      <c r="AX47" s="2"/>
      <c r="AY47" s="2"/>
      <c r="AZ47" s="2"/>
      <c r="BA47" s="846"/>
      <c r="BB47" s="847"/>
    </row>
    <row r="48" ht="13.5" customHeight="1">
      <c r="A48" s="119"/>
      <c r="B48" s="840"/>
      <c r="C48" s="841"/>
      <c r="D48" s="841"/>
      <c r="E48" s="841"/>
      <c r="F48" s="841"/>
      <c r="G48" s="841"/>
      <c r="H48" s="841"/>
      <c r="I48" s="841"/>
      <c r="J48" s="841"/>
      <c r="K48" s="841"/>
      <c r="L48" s="842"/>
      <c r="M48" s="842"/>
      <c r="N48" s="842"/>
      <c r="O48" s="842"/>
      <c r="P48" s="842"/>
      <c r="Q48" s="842"/>
      <c r="R48" s="842"/>
      <c r="S48" s="842"/>
      <c r="T48" s="842"/>
      <c r="U48" s="842"/>
      <c r="V48" s="842"/>
      <c r="W48" s="842"/>
      <c r="X48" s="842"/>
      <c r="Y48" s="842"/>
      <c r="Z48" s="842"/>
      <c r="AA48" s="842"/>
      <c r="AB48" s="842"/>
      <c r="AC48" s="842"/>
      <c r="AD48" s="842"/>
      <c r="AE48" s="842"/>
      <c r="AF48" s="2"/>
      <c r="AG48" s="119"/>
      <c r="AH48" s="843"/>
      <c r="AI48" s="844"/>
      <c r="AJ48" s="844"/>
      <c r="AK48" s="844"/>
      <c r="AL48" s="844"/>
      <c r="AM48" s="2"/>
      <c r="AN48" s="2"/>
      <c r="AO48" s="2"/>
      <c r="AP48" s="2"/>
      <c r="AQ48" s="2"/>
      <c r="AR48" s="119"/>
      <c r="AS48" s="843"/>
      <c r="AT48" s="845"/>
      <c r="AU48" s="845"/>
      <c r="AV48" s="845"/>
      <c r="AW48" s="845"/>
      <c r="AX48" s="2"/>
      <c r="AY48" s="2"/>
      <c r="AZ48" s="2"/>
      <c r="BA48" s="846"/>
      <c r="BB48" s="847"/>
    </row>
    <row r="49" ht="13.5" customHeight="1">
      <c r="A49" s="119"/>
      <c r="B49" s="840"/>
      <c r="C49" s="841"/>
      <c r="D49" s="841"/>
      <c r="E49" s="841"/>
      <c r="F49" s="841"/>
      <c r="G49" s="841"/>
      <c r="H49" s="841"/>
      <c r="I49" s="841"/>
      <c r="J49" s="841"/>
      <c r="K49" s="841"/>
      <c r="L49" s="842"/>
      <c r="M49" s="842"/>
      <c r="N49" s="842"/>
      <c r="O49" s="842"/>
      <c r="P49" s="842"/>
      <c r="Q49" s="842"/>
      <c r="R49" s="842"/>
      <c r="S49" s="842"/>
      <c r="T49" s="842"/>
      <c r="U49" s="842"/>
      <c r="V49" s="842"/>
      <c r="W49" s="842"/>
      <c r="X49" s="842"/>
      <c r="Y49" s="842"/>
      <c r="Z49" s="842"/>
      <c r="AA49" s="842"/>
      <c r="AB49" s="842"/>
      <c r="AC49" s="842"/>
      <c r="AD49" s="842"/>
      <c r="AE49" s="842"/>
      <c r="AF49" s="2"/>
      <c r="AG49" s="119"/>
      <c r="AH49" s="843"/>
      <c r="AI49" s="844"/>
      <c r="AJ49" s="844"/>
      <c r="AK49" s="844"/>
      <c r="AL49" s="844"/>
      <c r="AM49" s="2"/>
      <c r="AN49" s="2"/>
      <c r="AO49" s="2"/>
      <c r="AP49" s="2"/>
      <c r="AQ49" s="2"/>
      <c r="AR49" s="119"/>
      <c r="AS49" s="843"/>
      <c r="AT49" s="845"/>
      <c r="AU49" s="845"/>
      <c r="AV49" s="845"/>
      <c r="AW49" s="845"/>
      <c r="AX49" s="2"/>
      <c r="AY49" s="2"/>
      <c r="AZ49" s="2"/>
      <c r="BA49" s="846"/>
      <c r="BB49" s="847"/>
    </row>
    <row r="50" ht="13.5" customHeight="1">
      <c r="A50" s="119"/>
      <c r="B50" s="840"/>
      <c r="C50" s="841"/>
      <c r="D50" s="841"/>
      <c r="E50" s="841"/>
      <c r="F50" s="841"/>
      <c r="G50" s="841"/>
      <c r="H50" s="841"/>
      <c r="I50" s="841"/>
      <c r="J50" s="841"/>
      <c r="K50" s="841"/>
      <c r="L50" s="842"/>
      <c r="M50" s="842"/>
      <c r="N50" s="842"/>
      <c r="O50" s="842"/>
      <c r="P50" s="842"/>
      <c r="Q50" s="842"/>
      <c r="R50" s="842"/>
      <c r="S50" s="842"/>
      <c r="T50" s="842"/>
      <c r="U50" s="842"/>
      <c r="V50" s="842"/>
      <c r="W50" s="842"/>
      <c r="X50" s="842"/>
      <c r="Y50" s="842"/>
      <c r="Z50" s="842"/>
      <c r="AA50" s="842"/>
      <c r="AB50" s="842"/>
      <c r="AC50" s="842"/>
      <c r="AD50" s="842"/>
      <c r="AE50" s="842"/>
      <c r="AF50" s="2"/>
      <c r="AG50" s="119"/>
      <c r="AH50" s="843"/>
      <c r="AI50" s="844"/>
      <c r="AJ50" s="844"/>
      <c r="AK50" s="844"/>
      <c r="AL50" s="844"/>
      <c r="AM50" s="2"/>
      <c r="AN50" s="2"/>
      <c r="AO50" s="2"/>
      <c r="AP50" s="2"/>
      <c r="AQ50" s="2"/>
      <c r="AR50" s="119"/>
      <c r="AS50" s="843"/>
      <c r="AT50" s="845"/>
      <c r="AU50" s="845"/>
      <c r="AV50" s="845"/>
      <c r="AW50" s="845"/>
      <c r="AX50" s="2"/>
      <c r="AY50" s="2"/>
      <c r="AZ50" s="2"/>
      <c r="BA50" s="846"/>
      <c r="BB50" s="847"/>
    </row>
    <row r="51" ht="13.5" customHeight="1">
      <c r="A51" s="2"/>
      <c r="B51" s="2"/>
      <c r="C51" s="2"/>
      <c r="D51" s="2"/>
      <c r="E51" s="2"/>
      <c r="F51" s="2"/>
      <c r="G51" s="2"/>
      <c r="H51" s="2"/>
      <c r="I51" s="2"/>
      <c r="J51" s="2"/>
      <c r="K51" s="2"/>
      <c r="L51" s="2"/>
      <c r="M51" s="2"/>
      <c r="N51" s="2"/>
      <c r="O51" s="2"/>
      <c r="P51" s="2"/>
      <c r="Q51" s="2"/>
      <c r="R51" s="2"/>
      <c r="S51" s="2"/>
      <c r="T51" s="2"/>
      <c r="U51" s="2"/>
      <c r="V51" s="2"/>
      <c r="W51" s="2"/>
      <c r="X51" s="2"/>
      <c r="Y51" s="2"/>
      <c r="Z51" s="2"/>
      <c r="AA51" s="2"/>
      <c r="AB51" s="2"/>
      <c r="AC51" s="2"/>
      <c r="AD51" s="2"/>
      <c r="AE51" s="2"/>
      <c r="AF51" s="2"/>
      <c r="AG51" s="2"/>
      <c r="AH51" s="101"/>
      <c r="AI51" s="2"/>
      <c r="AJ51" s="2"/>
      <c r="AK51" s="2"/>
      <c r="AL51" s="2"/>
      <c r="AM51" s="2"/>
      <c r="AN51" s="2"/>
      <c r="AO51" s="2"/>
      <c r="AP51" s="2"/>
      <c r="AQ51" s="2"/>
      <c r="AR51" s="2"/>
      <c r="AS51" s="101"/>
      <c r="AT51" s="2"/>
      <c r="AU51" s="2"/>
      <c r="AV51" s="2"/>
      <c r="AW51" s="2"/>
      <c r="AX51" s="2"/>
      <c r="AY51" s="2"/>
      <c r="AZ51" s="2"/>
      <c r="BA51" s="2"/>
      <c r="BB51" s="2"/>
    </row>
    <row r="52" ht="13.5" customHeight="1">
      <c r="A52" s="2"/>
      <c r="B52" s="2"/>
      <c r="C52" s="2"/>
      <c r="D52" s="2"/>
      <c r="E52" s="2"/>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101"/>
      <c r="AI52" s="2"/>
      <c r="AJ52" s="2"/>
      <c r="AK52" s="2"/>
      <c r="AL52" s="2"/>
      <c r="AM52" s="2"/>
      <c r="AN52" s="2"/>
      <c r="AO52" s="2"/>
      <c r="AP52" s="2"/>
      <c r="AQ52" s="2"/>
      <c r="AR52" s="2"/>
      <c r="AS52" s="101"/>
      <c r="AT52" s="2"/>
      <c r="AU52" s="2"/>
      <c r="AV52" s="2"/>
      <c r="AW52" s="2"/>
      <c r="AX52" s="2"/>
      <c r="AY52" s="2"/>
      <c r="AZ52" s="2"/>
      <c r="BA52" s="2"/>
      <c r="BB52" s="2"/>
    </row>
    <row r="53" ht="13.5" customHeight="1">
      <c r="A53" s="2"/>
      <c r="B53" s="2"/>
      <c r="C53" s="2"/>
      <c r="D53" s="2"/>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101"/>
      <c r="AI53" s="2"/>
      <c r="AJ53" s="2"/>
      <c r="AK53" s="2"/>
      <c r="AL53" s="2"/>
      <c r="AM53" s="2"/>
      <c r="AN53" s="2"/>
      <c r="AO53" s="2"/>
      <c r="AP53" s="2"/>
      <c r="AQ53" s="2"/>
      <c r="AR53" s="2"/>
      <c r="AS53" s="101"/>
      <c r="AT53" s="2"/>
      <c r="AU53" s="2"/>
      <c r="AV53" s="2"/>
      <c r="AW53" s="2"/>
      <c r="AX53" s="2"/>
      <c r="AY53" s="2"/>
      <c r="AZ53" s="2"/>
      <c r="BA53" s="2"/>
      <c r="BB53" s="2"/>
    </row>
    <row r="54" ht="13.5" customHeight="1">
      <c r="A54" s="2"/>
      <c r="B54" s="2"/>
      <c r="C54" s="2"/>
      <c r="D54" s="2"/>
      <c r="E54" s="2"/>
      <c r="F54" s="2"/>
      <c r="G54" s="2"/>
      <c r="H54" s="2"/>
      <c r="I54" s="2"/>
      <c r="J54" s="2"/>
      <c r="K54" s="2"/>
      <c r="L54" s="2"/>
      <c r="M54" s="2"/>
      <c r="N54" s="2"/>
      <c r="O54" s="2"/>
      <c r="P54" s="2"/>
      <c r="Q54" s="2"/>
      <c r="R54" s="2"/>
      <c r="S54" s="2"/>
      <c r="T54" s="2"/>
      <c r="U54" s="2"/>
      <c r="V54" s="2"/>
      <c r="W54" s="2"/>
      <c r="X54" s="2"/>
      <c r="Y54" s="2"/>
      <c r="Z54" s="2"/>
      <c r="AA54" s="2"/>
      <c r="AB54" s="2"/>
      <c r="AC54" s="2"/>
      <c r="AD54" s="2"/>
      <c r="AE54" s="2"/>
      <c r="AF54" s="2"/>
      <c r="AG54" s="2"/>
      <c r="AH54" s="101"/>
      <c r="AI54" s="2"/>
      <c r="AJ54" s="2"/>
      <c r="AK54" s="2"/>
      <c r="AL54" s="2"/>
      <c r="AM54" s="2"/>
      <c r="AN54" s="2"/>
      <c r="AO54" s="2"/>
      <c r="AP54" s="2"/>
      <c r="AQ54" s="2"/>
      <c r="AR54" s="2"/>
      <c r="AS54" s="101"/>
      <c r="AT54" s="2"/>
      <c r="AU54" s="2"/>
      <c r="AV54" s="2"/>
      <c r="AW54" s="2"/>
      <c r="AX54" s="2"/>
      <c r="AY54" s="2"/>
      <c r="AZ54" s="2"/>
      <c r="BA54" s="2"/>
      <c r="BB54" s="2"/>
    </row>
    <row r="55" ht="13.5" customHeight="1">
      <c r="A55" s="2"/>
      <c r="B55" s="2"/>
      <c r="C55" s="2"/>
      <c r="D55" s="2"/>
      <c r="E55" s="2"/>
      <c r="F55" s="2"/>
      <c r="G55" s="2"/>
      <c r="H55" s="2"/>
      <c r="I55" s="2"/>
      <c r="J55" s="2"/>
      <c r="K55" s="2"/>
      <c r="L55" s="2"/>
      <c r="M55" s="2"/>
      <c r="N55" s="2"/>
      <c r="O55" s="2"/>
      <c r="P55" s="2"/>
      <c r="Q55" s="2"/>
      <c r="R55" s="2"/>
      <c r="S55" s="2"/>
      <c r="T55" s="2"/>
      <c r="U55" s="2"/>
      <c r="V55" s="2"/>
      <c r="W55" s="2"/>
      <c r="X55" s="2"/>
      <c r="Y55" s="2"/>
      <c r="Z55" s="2"/>
      <c r="AA55" s="2"/>
      <c r="AB55" s="2"/>
      <c r="AC55" s="2"/>
      <c r="AD55" s="2"/>
      <c r="AE55" s="2"/>
      <c r="AF55" s="2"/>
      <c r="AG55" s="2"/>
      <c r="AH55" s="101"/>
      <c r="AI55" s="2"/>
      <c r="AJ55" s="2"/>
      <c r="AK55" s="2"/>
      <c r="AL55" s="2"/>
      <c r="AM55" s="2"/>
      <c r="AN55" s="2"/>
      <c r="AO55" s="2"/>
      <c r="AP55" s="2"/>
      <c r="AQ55" s="2"/>
      <c r="AR55" s="2"/>
      <c r="AS55" s="101"/>
      <c r="AT55" s="2"/>
      <c r="AU55" s="2"/>
      <c r="AV55" s="2"/>
      <c r="AW55" s="2"/>
      <c r="AX55" s="2"/>
      <c r="AY55" s="2"/>
      <c r="AZ55" s="2"/>
      <c r="BA55" s="2"/>
      <c r="BB55" s="2"/>
    </row>
    <row r="56" ht="13.5" customHeight="1">
      <c r="A56" s="2"/>
      <c r="B56" s="2"/>
      <c r="C56" s="2"/>
      <c r="D56" s="2"/>
      <c r="E56" s="2"/>
      <c r="F56" s="2"/>
      <c r="G56" s="2"/>
      <c r="H56" s="2"/>
      <c r="I56" s="2"/>
      <c r="J56" s="2"/>
      <c r="K56" s="2"/>
      <c r="L56" s="2"/>
      <c r="M56" s="2"/>
      <c r="N56" s="2"/>
      <c r="O56" s="2"/>
      <c r="P56" s="2"/>
      <c r="Q56" s="2"/>
      <c r="R56" s="2"/>
      <c r="S56" s="2"/>
      <c r="T56" s="2"/>
      <c r="U56" s="2"/>
      <c r="V56" s="2"/>
      <c r="W56" s="2"/>
      <c r="X56" s="2"/>
      <c r="Y56" s="2"/>
      <c r="Z56" s="2"/>
      <c r="AA56" s="2"/>
      <c r="AB56" s="2"/>
      <c r="AC56" s="2"/>
      <c r="AD56" s="2"/>
      <c r="AE56" s="2"/>
      <c r="AF56" s="2"/>
      <c r="AG56" s="2"/>
      <c r="AH56" s="101"/>
      <c r="AI56" s="2"/>
      <c r="AJ56" s="2"/>
      <c r="AK56" s="2"/>
      <c r="AL56" s="2"/>
      <c r="AM56" s="2"/>
      <c r="AN56" s="2"/>
      <c r="AO56" s="2"/>
      <c r="AP56" s="2"/>
      <c r="AQ56" s="2"/>
      <c r="AR56" s="2"/>
      <c r="AS56" s="101"/>
      <c r="AT56" s="2"/>
      <c r="AU56" s="2"/>
      <c r="AV56" s="2"/>
      <c r="AW56" s="2"/>
      <c r="AX56" s="2"/>
      <c r="AY56" s="2"/>
      <c r="AZ56" s="2"/>
      <c r="BA56" s="2"/>
      <c r="BB56" s="2"/>
    </row>
    <row r="57" ht="13.5" customHeight="1">
      <c r="A57" s="2"/>
      <c r="B57" s="2"/>
      <c r="C57" s="2"/>
      <c r="D57" s="2"/>
      <c r="E57" s="2"/>
      <c r="F57" s="2"/>
      <c r="G57" s="2"/>
      <c r="H57" s="2"/>
      <c r="I57" s="2"/>
      <c r="J57" s="2"/>
      <c r="K57" s="2"/>
      <c r="L57" s="2"/>
      <c r="M57" s="2"/>
      <c r="N57" s="2"/>
      <c r="O57" s="2"/>
      <c r="P57" s="2"/>
      <c r="Q57" s="2"/>
      <c r="R57" s="2"/>
      <c r="S57" s="2"/>
      <c r="T57" s="2"/>
      <c r="U57" s="2"/>
      <c r="V57" s="2"/>
      <c r="W57" s="2"/>
      <c r="X57" s="2"/>
      <c r="Y57" s="2"/>
      <c r="Z57" s="2"/>
      <c r="AA57" s="2"/>
      <c r="AB57" s="2"/>
      <c r="AC57" s="2"/>
      <c r="AD57" s="2"/>
      <c r="AE57" s="2"/>
      <c r="AF57" s="2"/>
      <c r="AG57" s="2"/>
      <c r="AH57" s="101"/>
      <c r="AI57" s="2"/>
      <c r="AJ57" s="2"/>
      <c r="AK57" s="2"/>
      <c r="AL57" s="2"/>
      <c r="AM57" s="2"/>
      <c r="AN57" s="2"/>
      <c r="AO57" s="2"/>
      <c r="AP57" s="2"/>
      <c r="AQ57" s="2"/>
      <c r="AR57" s="2"/>
      <c r="AS57" s="101"/>
      <c r="AT57" s="2"/>
      <c r="AU57" s="2"/>
      <c r="AV57" s="2"/>
      <c r="AW57" s="2"/>
      <c r="AX57" s="2"/>
      <c r="AY57" s="2"/>
      <c r="AZ57" s="2"/>
      <c r="BA57" s="2"/>
      <c r="BB57" s="2"/>
    </row>
    <row r="58" ht="13.5" customHeight="1">
      <c r="A58" s="2"/>
      <c r="B58" s="2"/>
      <c r="C58" s="2"/>
      <c r="D58" s="2"/>
      <c r="E58" s="2"/>
      <c r="F58" s="2"/>
      <c r="G58" s="2"/>
      <c r="H58" s="2"/>
      <c r="I58" s="2"/>
      <c r="J58" s="2"/>
      <c r="K58" s="2"/>
      <c r="L58" s="2"/>
      <c r="M58" s="2"/>
      <c r="N58" s="2"/>
      <c r="O58" s="2"/>
      <c r="P58" s="2"/>
      <c r="Q58" s="2"/>
      <c r="R58" s="2"/>
      <c r="S58" s="2"/>
      <c r="T58" s="2"/>
      <c r="U58" s="2"/>
      <c r="V58" s="2"/>
      <c r="W58" s="2"/>
      <c r="X58" s="2"/>
      <c r="Y58" s="2"/>
      <c r="Z58" s="2"/>
      <c r="AA58" s="2"/>
      <c r="AB58" s="2"/>
      <c r="AC58" s="2"/>
      <c r="AD58" s="2"/>
      <c r="AE58" s="2"/>
      <c r="AF58" s="2"/>
      <c r="AG58" s="2"/>
      <c r="AH58" s="101"/>
      <c r="AI58" s="2"/>
      <c r="AJ58" s="2"/>
      <c r="AK58" s="2"/>
      <c r="AL58" s="2"/>
      <c r="AM58" s="2"/>
      <c r="AN58" s="2"/>
      <c r="AO58" s="2"/>
      <c r="AP58" s="2"/>
      <c r="AQ58" s="2"/>
      <c r="AR58" s="2"/>
      <c r="AS58" s="101"/>
      <c r="AT58" s="2"/>
      <c r="AU58" s="2"/>
      <c r="AV58" s="2"/>
      <c r="AW58" s="2"/>
      <c r="AX58" s="2"/>
      <c r="AY58" s="2"/>
      <c r="AZ58" s="2"/>
      <c r="BA58" s="2"/>
      <c r="BB58" s="2"/>
    </row>
    <row r="59" ht="13.5" customHeight="1">
      <c r="A59" s="2"/>
      <c r="B59" s="2"/>
      <c r="C59" s="2"/>
      <c r="D59" s="2"/>
      <c r="E59" s="2"/>
      <c r="F59" s="2"/>
      <c r="G59" s="2"/>
      <c r="H59" s="2"/>
      <c r="I59" s="2"/>
      <c r="J59" s="2"/>
      <c r="K59" s="2"/>
      <c r="L59" s="2"/>
      <c r="M59" s="2"/>
      <c r="N59" s="2"/>
      <c r="O59" s="2"/>
      <c r="P59" s="2"/>
      <c r="Q59" s="2"/>
      <c r="R59" s="2"/>
      <c r="S59" s="2"/>
      <c r="T59" s="2"/>
      <c r="U59" s="2"/>
      <c r="V59" s="2"/>
      <c r="W59" s="2"/>
      <c r="X59" s="2"/>
      <c r="Y59" s="2"/>
      <c r="Z59" s="2"/>
      <c r="AA59" s="2"/>
      <c r="AB59" s="2"/>
      <c r="AC59" s="2"/>
      <c r="AD59" s="2"/>
      <c r="AE59" s="2"/>
      <c r="AF59" s="2"/>
      <c r="AG59" s="2"/>
      <c r="AH59" s="101"/>
      <c r="AI59" s="2"/>
      <c r="AJ59" s="2"/>
      <c r="AK59" s="2"/>
      <c r="AL59" s="2"/>
      <c r="AM59" s="2"/>
      <c r="AN59" s="2"/>
      <c r="AO59" s="2"/>
      <c r="AP59" s="2"/>
      <c r="AQ59" s="2"/>
      <c r="AR59" s="2"/>
      <c r="AS59" s="101"/>
      <c r="AT59" s="2"/>
      <c r="AU59" s="2"/>
      <c r="AV59" s="2"/>
      <c r="AW59" s="2"/>
      <c r="AX59" s="2"/>
      <c r="AY59" s="2"/>
      <c r="AZ59" s="2"/>
      <c r="BA59" s="2"/>
      <c r="BB59" s="2"/>
    </row>
    <row r="60" ht="13.5" customHeight="1">
      <c r="A60" s="2"/>
      <c r="B60" s="2"/>
      <c r="C60" s="2"/>
      <c r="D60" s="2"/>
      <c r="E60" s="2"/>
      <c r="F60" s="2"/>
      <c r="G60" s="2"/>
      <c r="H60" s="2"/>
      <c r="I60" s="2"/>
      <c r="J60" s="2"/>
      <c r="K60" s="2"/>
      <c r="L60" s="2"/>
      <c r="M60" s="2"/>
      <c r="N60" s="2"/>
      <c r="O60" s="2"/>
      <c r="P60" s="2"/>
      <c r="Q60" s="2"/>
      <c r="R60" s="2"/>
      <c r="S60" s="2"/>
      <c r="T60" s="2"/>
      <c r="U60" s="2"/>
      <c r="V60" s="2"/>
      <c r="W60" s="2"/>
      <c r="X60" s="2"/>
      <c r="Y60" s="2"/>
      <c r="Z60" s="2"/>
      <c r="AA60" s="2"/>
      <c r="AB60" s="2"/>
      <c r="AC60" s="2"/>
      <c r="AD60" s="2"/>
      <c r="AE60" s="2"/>
      <c r="AF60" s="2"/>
      <c r="AG60" s="2"/>
      <c r="AH60" s="101"/>
      <c r="AI60" s="2"/>
      <c r="AJ60" s="2"/>
      <c r="AK60" s="2"/>
      <c r="AL60" s="2"/>
      <c r="AM60" s="2"/>
      <c r="AN60" s="2"/>
      <c r="AO60" s="2"/>
      <c r="AP60" s="2"/>
      <c r="AQ60" s="2"/>
      <c r="AR60" s="2"/>
      <c r="AS60" s="101"/>
      <c r="AT60" s="2"/>
      <c r="AU60" s="2"/>
      <c r="AV60" s="2"/>
      <c r="AW60" s="2"/>
      <c r="AX60" s="2"/>
      <c r="AY60" s="2"/>
      <c r="AZ60" s="2"/>
      <c r="BA60" s="2"/>
      <c r="BB60" s="2"/>
    </row>
    <row r="61" ht="13.5" customHeight="1">
      <c r="A61" s="2"/>
      <c r="B61" s="2"/>
      <c r="C61" s="2"/>
      <c r="D61" s="2"/>
      <c r="E61" s="2"/>
      <c r="F61" s="2"/>
      <c r="G61" s="2"/>
      <c r="H61" s="2"/>
      <c r="I61" s="2"/>
      <c r="J61" s="2"/>
      <c r="K61" s="2"/>
      <c r="L61" s="2"/>
      <c r="M61" s="2"/>
      <c r="N61" s="2"/>
      <c r="O61" s="2"/>
      <c r="P61" s="2"/>
      <c r="Q61" s="2"/>
      <c r="R61" s="2"/>
      <c r="S61" s="2"/>
      <c r="T61" s="2"/>
      <c r="U61" s="2"/>
      <c r="V61" s="2"/>
      <c r="W61" s="2"/>
      <c r="X61" s="2"/>
      <c r="Y61" s="2"/>
      <c r="Z61" s="2"/>
      <c r="AA61" s="2"/>
      <c r="AB61" s="2"/>
      <c r="AC61" s="2"/>
      <c r="AD61" s="2"/>
      <c r="AE61" s="2"/>
      <c r="AF61" s="2"/>
      <c r="AG61" s="2"/>
      <c r="AH61" s="101"/>
      <c r="AI61" s="2"/>
      <c r="AJ61" s="2"/>
      <c r="AK61" s="2"/>
      <c r="AL61" s="2"/>
      <c r="AM61" s="2"/>
      <c r="AN61" s="2"/>
      <c r="AO61" s="2"/>
      <c r="AP61" s="2"/>
      <c r="AQ61" s="2"/>
      <c r="AR61" s="2"/>
      <c r="AS61" s="101"/>
      <c r="AT61" s="2"/>
      <c r="AU61" s="2"/>
      <c r="AV61" s="2"/>
      <c r="AW61" s="2"/>
      <c r="AX61" s="2"/>
      <c r="AY61" s="2"/>
      <c r="AZ61" s="2"/>
      <c r="BA61" s="2"/>
      <c r="BB61" s="2"/>
    </row>
    <row r="62" ht="13.5" customHeight="1">
      <c r="A62" s="2"/>
      <c r="B62" s="2"/>
      <c r="C62" s="2"/>
      <c r="D62" s="2"/>
      <c r="E62" s="2"/>
      <c r="F62" s="2"/>
      <c r="G62" s="2"/>
      <c r="H62" s="2"/>
      <c r="I62" s="2"/>
      <c r="J62" s="2"/>
      <c r="K62" s="2"/>
      <c r="L62" s="2"/>
      <c r="M62" s="2"/>
      <c r="N62" s="2"/>
      <c r="O62" s="2"/>
      <c r="P62" s="2"/>
      <c r="Q62" s="2"/>
      <c r="R62" s="2"/>
      <c r="S62" s="2"/>
      <c r="T62" s="2"/>
      <c r="U62" s="2"/>
      <c r="V62" s="2"/>
      <c r="W62" s="2"/>
      <c r="X62" s="2"/>
      <c r="Y62" s="2"/>
      <c r="Z62" s="2"/>
      <c r="AA62" s="2"/>
      <c r="AB62" s="2"/>
      <c r="AC62" s="2"/>
      <c r="AD62" s="2"/>
      <c r="AE62" s="2"/>
      <c r="AF62" s="2"/>
      <c r="AG62" s="2"/>
      <c r="AH62" s="101"/>
      <c r="AI62" s="2"/>
      <c r="AJ62" s="2"/>
      <c r="AK62" s="2"/>
      <c r="AL62" s="2"/>
      <c r="AM62" s="2"/>
      <c r="AN62" s="2"/>
      <c r="AO62" s="2"/>
      <c r="AP62" s="2"/>
      <c r="AQ62" s="2"/>
      <c r="AR62" s="2"/>
      <c r="AS62" s="101"/>
      <c r="AT62" s="2"/>
      <c r="AU62" s="2"/>
      <c r="AV62" s="2"/>
      <c r="AW62" s="2"/>
      <c r="AX62" s="2"/>
      <c r="AY62" s="2"/>
      <c r="AZ62" s="2"/>
      <c r="BA62" s="2"/>
      <c r="BB62" s="2"/>
    </row>
    <row r="63" ht="13.5" customHeight="1">
      <c r="A63" s="2"/>
      <c r="B63" s="2"/>
      <c r="C63" s="2"/>
      <c r="D63" s="2"/>
      <c r="E63" s="2"/>
      <c r="F63" s="2"/>
      <c r="G63" s="2"/>
      <c r="H63" s="2"/>
      <c r="I63" s="2"/>
      <c r="J63" s="2"/>
      <c r="K63" s="2"/>
      <c r="L63" s="2"/>
      <c r="M63" s="2"/>
      <c r="N63" s="2"/>
      <c r="O63" s="2"/>
      <c r="P63" s="2"/>
      <c r="Q63" s="2"/>
      <c r="R63" s="2"/>
      <c r="S63" s="2"/>
      <c r="T63" s="2"/>
      <c r="U63" s="2"/>
      <c r="V63" s="2"/>
      <c r="W63" s="2"/>
      <c r="X63" s="2"/>
      <c r="Y63" s="2"/>
      <c r="Z63" s="2"/>
      <c r="AA63" s="2"/>
      <c r="AB63" s="2"/>
      <c r="AC63" s="2"/>
      <c r="AD63" s="2"/>
      <c r="AE63" s="2"/>
      <c r="AF63" s="2"/>
      <c r="AG63" s="2"/>
      <c r="AH63" s="101"/>
      <c r="AI63" s="2"/>
      <c r="AJ63" s="2"/>
      <c r="AK63" s="2"/>
      <c r="AL63" s="2"/>
      <c r="AM63" s="2"/>
      <c r="AN63" s="2"/>
      <c r="AO63" s="2"/>
      <c r="AP63" s="2"/>
      <c r="AQ63" s="2"/>
      <c r="AR63" s="2"/>
      <c r="AS63" s="101"/>
      <c r="AT63" s="2"/>
      <c r="AU63" s="2"/>
      <c r="AV63" s="2"/>
      <c r="AW63" s="2"/>
      <c r="AX63" s="2"/>
      <c r="AY63" s="2"/>
      <c r="AZ63" s="2"/>
      <c r="BA63" s="2"/>
      <c r="BB63" s="2"/>
    </row>
    <row r="64" ht="13.5" customHeight="1">
      <c r="A64" s="2"/>
      <c r="B64" s="2"/>
      <c r="C64" s="2"/>
      <c r="D64" s="2"/>
      <c r="E64" s="2"/>
      <c r="F64" s="2"/>
      <c r="G64" s="2"/>
      <c r="H64" s="2"/>
      <c r="I64" s="2"/>
      <c r="J64" s="2"/>
      <c r="K64" s="2"/>
      <c r="L64" s="2"/>
      <c r="M64" s="2"/>
      <c r="N64" s="2"/>
      <c r="O64" s="2"/>
      <c r="P64" s="2"/>
      <c r="Q64" s="2"/>
      <c r="R64" s="2"/>
      <c r="S64" s="2"/>
      <c r="T64" s="2"/>
      <c r="U64" s="2"/>
      <c r="V64" s="2"/>
      <c r="W64" s="2"/>
      <c r="X64" s="2"/>
      <c r="Y64" s="2"/>
      <c r="Z64" s="2"/>
      <c r="AA64" s="2"/>
      <c r="AB64" s="2"/>
      <c r="AC64" s="2"/>
      <c r="AD64" s="2"/>
      <c r="AE64" s="2"/>
      <c r="AF64" s="2"/>
      <c r="AG64" s="2"/>
      <c r="AH64" s="101"/>
      <c r="AI64" s="2"/>
      <c r="AJ64" s="2"/>
      <c r="AK64" s="2"/>
      <c r="AL64" s="2"/>
      <c r="AM64" s="2"/>
      <c r="AN64" s="2"/>
      <c r="AO64" s="2"/>
      <c r="AP64" s="2"/>
      <c r="AQ64" s="2"/>
      <c r="AR64" s="2"/>
      <c r="AS64" s="101"/>
      <c r="AT64" s="2"/>
      <c r="AU64" s="2"/>
      <c r="AV64" s="2"/>
      <c r="AW64" s="2"/>
      <c r="AX64" s="2"/>
      <c r="AY64" s="2"/>
      <c r="AZ64" s="2"/>
      <c r="BA64" s="2"/>
      <c r="BB64" s="2"/>
    </row>
    <row r="65" ht="13.5" customHeight="1">
      <c r="A65" s="2"/>
      <c r="B65" s="2"/>
      <c r="C65" s="2"/>
      <c r="D65" s="2"/>
      <c r="E65" s="2"/>
      <c r="F65" s="2"/>
      <c r="G65" s="2"/>
      <c r="H65" s="2"/>
      <c r="I65" s="2"/>
      <c r="J65" s="2"/>
      <c r="K65" s="2"/>
      <c r="L65" s="2"/>
      <c r="M65" s="2"/>
      <c r="N65" s="2"/>
      <c r="O65" s="2"/>
      <c r="P65" s="2"/>
      <c r="Q65" s="2"/>
      <c r="R65" s="2"/>
      <c r="S65" s="2"/>
      <c r="T65" s="2"/>
      <c r="U65" s="2"/>
      <c r="V65" s="2"/>
      <c r="W65" s="2"/>
      <c r="X65" s="2"/>
      <c r="Y65" s="2"/>
      <c r="Z65" s="2"/>
      <c r="AA65" s="2"/>
      <c r="AB65" s="2"/>
      <c r="AC65" s="2"/>
      <c r="AD65" s="2"/>
      <c r="AE65" s="2"/>
      <c r="AF65" s="2"/>
      <c r="AG65" s="2"/>
      <c r="AH65" s="101"/>
      <c r="AI65" s="2"/>
      <c r="AJ65" s="2"/>
      <c r="AK65" s="2"/>
      <c r="AL65" s="2"/>
      <c r="AM65" s="2"/>
      <c r="AN65" s="2"/>
      <c r="AO65" s="2"/>
      <c r="AP65" s="2"/>
      <c r="AQ65" s="2"/>
      <c r="AR65" s="2"/>
      <c r="AS65" s="101"/>
      <c r="AT65" s="2"/>
      <c r="AU65" s="2"/>
      <c r="AV65" s="2"/>
      <c r="AW65" s="2"/>
      <c r="AX65" s="2"/>
      <c r="AY65" s="2"/>
      <c r="AZ65" s="2"/>
      <c r="BA65" s="2"/>
      <c r="BB65" s="2"/>
    </row>
    <row r="66" ht="13.5" customHeight="1">
      <c r="A66" s="2"/>
      <c r="B66" s="2"/>
      <c r="C66" s="2"/>
      <c r="D66" s="2"/>
      <c r="E66" s="2"/>
      <c r="F66" s="2"/>
      <c r="G66" s="2"/>
      <c r="H66" s="2"/>
      <c r="I66" s="2"/>
      <c r="J66" s="2"/>
      <c r="K66" s="2"/>
      <c r="L66" s="2"/>
      <c r="M66" s="2"/>
      <c r="N66" s="2"/>
      <c r="O66" s="2"/>
      <c r="P66" s="2"/>
      <c r="Q66" s="2"/>
      <c r="R66" s="2"/>
      <c r="S66" s="2"/>
      <c r="T66" s="2"/>
      <c r="U66" s="2"/>
      <c r="V66" s="2"/>
      <c r="W66" s="2"/>
      <c r="X66" s="2"/>
      <c r="Y66" s="2"/>
      <c r="Z66" s="2"/>
      <c r="AA66" s="2"/>
      <c r="AB66" s="2"/>
      <c r="AC66" s="2"/>
      <c r="AD66" s="2"/>
      <c r="AE66" s="2"/>
      <c r="AF66" s="2"/>
      <c r="AG66" s="2"/>
      <c r="AH66" s="101"/>
      <c r="AI66" s="2"/>
      <c r="AJ66" s="2"/>
      <c r="AK66" s="2"/>
      <c r="AL66" s="2"/>
      <c r="AM66" s="2"/>
      <c r="AN66" s="2"/>
      <c r="AO66" s="2"/>
      <c r="AP66" s="2"/>
      <c r="AQ66" s="2"/>
      <c r="AR66" s="2"/>
      <c r="AS66" s="101"/>
      <c r="AT66" s="2"/>
      <c r="AU66" s="2"/>
      <c r="AV66" s="2"/>
      <c r="AW66" s="2"/>
      <c r="AX66" s="2"/>
      <c r="AY66" s="2"/>
      <c r="AZ66" s="2"/>
      <c r="BA66" s="2"/>
      <c r="BB66" s="2"/>
    </row>
    <row r="67" ht="13.5" customHeight="1">
      <c r="A67" s="2"/>
      <c r="B67" s="2"/>
      <c r="C67" s="2"/>
      <c r="D67" s="2"/>
      <c r="E67" s="2"/>
      <c r="F67" s="2"/>
      <c r="G67" s="2"/>
      <c r="H67" s="2"/>
      <c r="I67" s="2"/>
      <c r="J67" s="2"/>
      <c r="K67" s="2"/>
      <c r="L67" s="2"/>
      <c r="M67" s="2"/>
      <c r="N67" s="2"/>
      <c r="O67" s="2"/>
      <c r="P67" s="2"/>
      <c r="Q67" s="2"/>
      <c r="R67" s="2"/>
      <c r="S67" s="2"/>
      <c r="T67" s="2"/>
      <c r="U67" s="2"/>
      <c r="V67" s="2"/>
      <c r="W67" s="2"/>
      <c r="X67" s="2"/>
      <c r="Y67" s="2"/>
      <c r="Z67" s="2"/>
      <c r="AA67" s="2"/>
      <c r="AB67" s="2"/>
      <c r="AC67" s="2"/>
      <c r="AD67" s="2"/>
      <c r="AE67" s="2"/>
      <c r="AF67" s="2"/>
      <c r="AG67" s="2"/>
      <c r="AH67" s="101"/>
      <c r="AI67" s="2"/>
      <c r="AJ67" s="2"/>
      <c r="AK67" s="2"/>
      <c r="AL67" s="2"/>
      <c r="AM67" s="2"/>
      <c r="AN67" s="2"/>
      <c r="AO67" s="2"/>
      <c r="AP67" s="2"/>
      <c r="AQ67" s="2"/>
      <c r="AR67" s="2"/>
      <c r="AS67" s="101"/>
      <c r="AT67" s="2"/>
      <c r="AU67" s="2"/>
      <c r="AV67" s="2"/>
      <c r="AW67" s="2"/>
      <c r="AX67" s="2"/>
      <c r="AY67" s="2"/>
      <c r="AZ67" s="2"/>
      <c r="BA67" s="2"/>
      <c r="BB67" s="2"/>
    </row>
    <row r="68" ht="13.5" customHeight="1">
      <c r="A68" s="2"/>
      <c r="B68" s="2"/>
      <c r="C68" s="2"/>
      <c r="D68" s="2"/>
      <c r="E68" s="2"/>
      <c r="F68" s="2"/>
      <c r="G68" s="2"/>
      <c r="H68" s="2"/>
      <c r="I68" s="2"/>
      <c r="J68" s="2"/>
      <c r="K68" s="2"/>
      <c r="L68" s="2"/>
      <c r="M68" s="2"/>
      <c r="N68" s="2"/>
      <c r="O68" s="2"/>
      <c r="P68" s="2"/>
      <c r="Q68" s="2"/>
      <c r="R68" s="2"/>
      <c r="S68" s="2"/>
      <c r="T68" s="2"/>
      <c r="U68" s="2"/>
      <c r="V68" s="2"/>
      <c r="W68" s="2"/>
      <c r="X68" s="2"/>
      <c r="Y68" s="2"/>
      <c r="Z68" s="2"/>
      <c r="AA68" s="2"/>
      <c r="AB68" s="2"/>
      <c r="AC68" s="2"/>
      <c r="AD68" s="2"/>
      <c r="AE68" s="2"/>
      <c r="AF68" s="2"/>
      <c r="AG68" s="2"/>
      <c r="AH68" s="101"/>
      <c r="AI68" s="2"/>
      <c r="AJ68" s="2"/>
      <c r="AK68" s="2"/>
      <c r="AL68" s="2"/>
      <c r="AM68" s="2"/>
      <c r="AN68" s="2"/>
      <c r="AO68" s="2"/>
      <c r="AP68" s="2"/>
      <c r="AQ68" s="2"/>
      <c r="AR68" s="2"/>
      <c r="AS68" s="101"/>
      <c r="AT68" s="2"/>
      <c r="AU68" s="2"/>
      <c r="AV68" s="2"/>
      <c r="AW68" s="2"/>
      <c r="AX68" s="2"/>
      <c r="AY68" s="2"/>
      <c r="AZ68" s="2"/>
      <c r="BA68" s="2"/>
      <c r="BB68" s="2"/>
    </row>
    <row r="69" ht="13.5" customHeight="1">
      <c r="A69" s="2"/>
      <c r="B69" s="2"/>
      <c r="C69" s="2"/>
      <c r="D69" s="2"/>
      <c r="E69" s="2"/>
      <c r="F69" s="2"/>
      <c r="G69" s="2"/>
      <c r="H69" s="2"/>
      <c r="I69" s="2"/>
      <c r="J69" s="2"/>
      <c r="K69" s="2"/>
      <c r="L69" s="2"/>
      <c r="M69" s="2"/>
      <c r="N69" s="2"/>
      <c r="O69" s="2"/>
      <c r="P69" s="2"/>
      <c r="Q69" s="2"/>
      <c r="R69" s="2"/>
      <c r="S69" s="2"/>
      <c r="T69" s="2"/>
      <c r="U69" s="2"/>
      <c r="V69" s="2"/>
      <c r="W69" s="2"/>
      <c r="X69" s="2"/>
      <c r="Y69" s="2"/>
      <c r="Z69" s="2"/>
      <c r="AA69" s="2"/>
      <c r="AB69" s="2"/>
      <c r="AC69" s="2"/>
      <c r="AD69" s="2"/>
      <c r="AE69" s="2"/>
      <c r="AF69" s="2"/>
      <c r="AG69" s="2"/>
      <c r="AH69" s="101"/>
      <c r="AI69" s="2"/>
      <c r="AJ69" s="2"/>
      <c r="AK69" s="2"/>
      <c r="AL69" s="2"/>
      <c r="AM69" s="2"/>
      <c r="AN69" s="2"/>
      <c r="AO69" s="2"/>
      <c r="AP69" s="2"/>
      <c r="AQ69" s="2"/>
      <c r="AR69" s="2"/>
      <c r="AS69" s="101"/>
      <c r="AT69" s="2"/>
      <c r="AU69" s="2"/>
      <c r="AV69" s="2"/>
      <c r="AW69" s="2"/>
      <c r="AX69" s="2"/>
      <c r="AY69" s="2"/>
      <c r="AZ69" s="2"/>
      <c r="BA69" s="2"/>
      <c r="BB69" s="2"/>
    </row>
    <row r="70" ht="13.5" customHeight="1">
      <c r="A70" s="2"/>
      <c r="B70" s="2"/>
      <c r="C70" s="2"/>
      <c r="D70" s="2"/>
      <c r="E70" s="2"/>
      <c r="F70" s="2"/>
      <c r="G70" s="2"/>
      <c r="H70" s="2"/>
      <c r="I70" s="2"/>
      <c r="J70" s="2"/>
      <c r="K70" s="2"/>
      <c r="L70" s="2"/>
      <c r="M70" s="2"/>
      <c r="N70" s="2"/>
      <c r="O70" s="2"/>
      <c r="P70" s="2"/>
      <c r="Q70" s="2"/>
      <c r="R70" s="2"/>
      <c r="S70" s="2"/>
      <c r="T70" s="2"/>
      <c r="U70" s="2"/>
      <c r="V70" s="2"/>
      <c r="W70" s="2"/>
      <c r="X70" s="2"/>
      <c r="Y70" s="2"/>
      <c r="Z70" s="2"/>
      <c r="AA70" s="2"/>
      <c r="AB70" s="2"/>
      <c r="AC70" s="2"/>
      <c r="AD70" s="2"/>
      <c r="AE70" s="2"/>
      <c r="AF70" s="2"/>
      <c r="AG70" s="2"/>
      <c r="AH70" s="101"/>
      <c r="AI70" s="2"/>
      <c r="AJ70" s="2"/>
      <c r="AK70" s="2"/>
      <c r="AL70" s="2"/>
      <c r="AM70" s="2"/>
      <c r="AN70" s="2"/>
      <c r="AO70" s="2"/>
      <c r="AP70" s="2"/>
      <c r="AQ70" s="2"/>
      <c r="AR70" s="2"/>
      <c r="AS70" s="101"/>
      <c r="AT70" s="2"/>
      <c r="AU70" s="2"/>
      <c r="AV70" s="2"/>
      <c r="AW70" s="2"/>
      <c r="AX70" s="2"/>
      <c r="AY70" s="2"/>
      <c r="AZ70" s="2"/>
      <c r="BA70" s="2"/>
      <c r="BB70" s="2"/>
    </row>
    <row r="71" ht="13.5" customHeight="1">
      <c r="A71" s="2"/>
      <c r="B71" s="2"/>
      <c r="C71" s="2"/>
      <c r="D71" s="2"/>
      <c r="E71" s="2"/>
      <c r="F71" s="2"/>
      <c r="G71" s="2"/>
      <c r="H71" s="2"/>
      <c r="I71" s="2"/>
      <c r="J71" s="2"/>
      <c r="K71" s="2"/>
      <c r="L71" s="2"/>
      <c r="M71" s="2"/>
      <c r="N71" s="2"/>
      <c r="O71" s="2"/>
      <c r="P71" s="2"/>
      <c r="Q71" s="2"/>
      <c r="R71" s="2"/>
      <c r="S71" s="2"/>
      <c r="T71" s="2"/>
      <c r="U71" s="2"/>
      <c r="V71" s="2"/>
      <c r="W71" s="2"/>
      <c r="X71" s="2"/>
      <c r="Y71" s="2"/>
      <c r="Z71" s="2"/>
      <c r="AA71" s="2"/>
      <c r="AB71" s="2"/>
      <c r="AC71" s="2"/>
      <c r="AD71" s="2"/>
      <c r="AE71" s="2"/>
      <c r="AF71" s="2"/>
      <c r="AG71" s="2"/>
      <c r="AH71" s="101"/>
      <c r="AI71" s="2"/>
      <c r="AJ71" s="2"/>
      <c r="AK71" s="2"/>
      <c r="AL71" s="2"/>
      <c r="AM71" s="2"/>
      <c r="AN71" s="2"/>
      <c r="AO71" s="2"/>
      <c r="AP71" s="2"/>
      <c r="AQ71" s="2"/>
      <c r="AR71" s="2"/>
      <c r="AS71" s="101"/>
      <c r="AT71" s="2"/>
      <c r="AU71" s="2"/>
      <c r="AV71" s="2"/>
      <c r="AW71" s="2"/>
      <c r="AX71" s="2"/>
      <c r="AY71" s="2"/>
      <c r="AZ71" s="2"/>
      <c r="BA71" s="2"/>
      <c r="BB71" s="2"/>
    </row>
    <row r="72" ht="13.5" customHeight="1">
      <c r="A72" s="2"/>
      <c r="B72" s="2"/>
      <c r="C72" s="2"/>
      <c r="D72" s="2"/>
      <c r="E72" s="2"/>
      <c r="F72" s="2"/>
      <c r="G72" s="2"/>
      <c r="H72" s="2"/>
      <c r="I72" s="2"/>
      <c r="J72" s="2"/>
      <c r="K72" s="2"/>
      <c r="L72" s="2"/>
      <c r="M72" s="2"/>
      <c r="N72" s="2"/>
      <c r="O72" s="2"/>
      <c r="P72" s="2"/>
      <c r="Q72" s="2"/>
      <c r="R72" s="2"/>
      <c r="S72" s="2"/>
      <c r="T72" s="2"/>
      <c r="U72" s="2"/>
      <c r="V72" s="2"/>
      <c r="W72" s="2"/>
      <c r="X72" s="2"/>
      <c r="Y72" s="2"/>
      <c r="Z72" s="2"/>
      <c r="AA72" s="2"/>
      <c r="AB72" s="2"/>
      <c r="AC72" s="2"/>
      <c r="AD72" s="2"/>
      <c r="AE72" s="2"/>
      <c r="AF72" s="2"/>
      <c r="AG72" s="2"/>
      <c r="AH72" s="101"/>
      <c r="AI72" s="2"/>
      <c r="AJ72" s="2"/>
      <c r="AK72" s="2"/>
      <c r="AL72" s="2"/>
      <c r="AM72" s="2"/>
      <c r="AN72" s="2"/>
      <c r="AO72" s="2"/>
      <c r="AP72" s="2"/>
      <c r="AQ72" s="2"/>
      <c r="AR72" s="2"/>
      <c r="AS72" s="101"/>
      <c r="AT72" s="2"/>
      <c r="AU72" s="2"/>
      <c r="AV72" s="2"/>
      <c r="AW72" s="2"/>
      <c r="AX72" s="2"/>
      <c r="AY72" s="2"/>
      <c r="AZ72" s="2"/>
      <c r="BA72" s="2"/>
      <c r="BB72" s="2"/>
    </row>
    <row r="73" ht="13.5" customHeight="1">
      <c r="A73" s="2"/>
      <c r="B73" s="2"/>
      <c r="C73" s="2"/>
      <c r="D73" s="2"/>
      <c r="E73" s="2"/>
      <c r="F73" s="2"/>
      <c r="G73" s="2"/>
      <c r="H73" s="2"/>
      <c r="I73" s="2"/>
      <c r="J73" s="2"/>
      <c r="K73" s="2"/>
      <c r="L73" s="2"/>
      <c r="M73" s="2"/>
      <c r="N73" s="2"/>
      <c r="O73" s="2"/>
      <c r="P73" s="2"/>
      <c r="Q73" s="2"/>
      <c r="R73" s="2"/>
      <c r="S73" s="2"/>
      <c r="T73" s="2"/>
      <c r="U73" s="2"/>
      <c r="V73" s="2"/>
      <c r="W73" s="2"/>
      <c r="X73" s="2"/>
      <c r="Y73" s="2"/>
      <c r="Z73" s="2"/>
      <c r="AA73" s="2"/>
      <c r="AB73" s="2"/>
      <c r="AC73" s="2"/>
      <c r="AD73" s="2"/>
      <c r="AE73" s="2"/>
      <c r="AF73" s="2"/>
      <c r="AG73" s="2"/>
      <c r="AH73" s="101"/>
      <c r="AI73" s="2"/>
      <c r="AJ73" s="2"/>
      <c r="AK73" s="2"/>
      <c r="AL73" s="2"/>
      <c r="AM73" s="2"/>
      <c r="AN73" s="2"/>
      <c r="AO73" s="2"/>
      <c r="AP73" s="2"/>
      <c r="AQ73" s="2"/>
      <c r="AR73" s="2"/>
      <c r="AS73" s="101"/>
      <c r="AT73" s="2"/>
      <c r="AU73" s="2"/>
      <c r="AV73" s="2"/>
      <c r="AW73" s="2"/>
      <c r="AX73" s="2"/>
      <c r="AY73" s="2"/>
      <c r="AZ73" s="2"/>
      <c r="BA73" s="2"/>
      <c r="BB73" s="2"/>
    </row>
    <row r="74" ht="13.5" customHeight="1">
      <c r="A74" s="2"/>
      <c r="B74" s="2"/>
      <c r="C74" s="2"/>
      <c r="D74" s="2"/>
      <c r="E74" s="2"/>
      <c r="F74" s="2"/>
      <c r="G74" s="2"/>
      <c r="H74" s="2"/>
      <c r="I74" s="2"/>
      <c r="J74" s="2"/>
      <c r="K74" s="2"/>
      <c r="L74" s="2"/>
      <c r="M74" s="2"/>
      <c r="N74" s="2"/>
      <c r="O74" s="2"/>
      <c r="P74" s="2"/>
      <c r="Q74" s="2"/>
      <c r="R74" s="2"/>
      <c r="S74" s="2"/>
      <c r="T74" s="2"/>
      <c r="U74" s="2"/>
      <c r="V74" s="2"/>
      <c r="W74" s="2"/>
      <c r="X74" s="2"/>
      <c r="Y74" s="2"/>
      <c r="Z74" s="2"/>
      <c r="AA74" s="2"/>
      <c r="AB74" s="2"/>
      <c r="AC74" s="2"/>
      <c r="AD74" s="2"/>
      <c r="AE74" s="2"/>
      <c r="AF74" s="2"/>
      <c r="AG74" s="2"/>
      <c r="AH74" s="101"/>
      <c r="AI74" s="2"/>
      <c r="AJ74" s="2"/>
      <c r="AK74" s="2"/>
      <c r="AL74" s="2"/>
      <c r="AM74" s="2"/>
      <c r="AN74" s="2"/>
      <c r="AO74" s="2"/>
      <c r="AP74" s="2"/>
      <c r="AQ74" s="2"/>
      <c r="AR74" s="2"/>
      <c r="AS74" s="101"/>
      <c r="AT74" s="2"/>
      <c r="AU74" s="2"/>
      <c r="AV74" s="2"/>
      <c r="AW74" s="2"/>
      <c r="AX74" s="2"/>
      <c r="AY74" s="2"/>
      <c r="AZ74" s="2"/>
      <c r="BA74" s="2"/>
      <c r="BB74" s="2"/>
    </row>
    <row r="75" ht="13.5" customHeight="1">
      <c r="A75" s="2"/>
      <c r="B75" s="2"/>
      <c r="C75" s="2"/>
      <c r="D75" s="2"/>
      <c r="E75" s="2"/>
      <c r="F75" s="2"/>
      <c r="G75" s="2"/>
      <c r="H75" s="2"/>
      <c r="I75" s="2"/>
      <c r="J75" s="2"/>
      <c r="K75" s="2"/>
      <c r="L75" s="2"/>
      <c r="M75" s="2"/>
      <c r="N75" s="2"/>
      <c r="O75" s="2"/>
      <c r="P75" s="2"/>
      <c r="Q75" s="2"/>
      <c r="R75" s="2"/>
      <c r="S75" s="2"/>
      <c r="T75" s="2"/>
      <c r="U75" s="2"/>
      <c r="V75" s="2"/>
      <c r="W75" s="2"/>
      <c r="X75" s="2"/>
      <c r="Y75" s="2"/>
      <c r="Z75" s="2"/>
      <c r="AA75" s="2"/>
      <c r="AB75" s="2"/>
      <c r="AC75" s="2"/>
      <c r="AD75" s="2"/>
      <c r="AE75" s="2"/>
      <c r="AF75" s="2"/>
      <c r="AG75" s="2"/>
      <c r="AH75" s="101"/>
      <c r="AI75" s="2"/>
      <c r="AJ75" s="2"/>
      <c r="AK75" s="2"/>
      <c r="AL75" s="2"/>
      <c r="AM75" s="2"/>
      <c r="AN75" s="2"/>
      <c r="AO75" s="2"/>
      <c r="AP75" s="2"/>
      <c r="AQ75" s="2"/>
      <c r="AR75" s="2"/>
      <c r="AS75" s="101"/>
      <c r="AT75" s="2"/>
      <c r="AU75" s="2"/>
      <c r="AV75" s="2"/>
      <c r="AW75" s="2"/>
      <c r="AX75" s="2"/>
      <c r="AY75" s="2"/>
      <c r="AZ75" s="2"/>
      <c r="BA75" s="2"/>
      <c r="BB75" s="2"/>
    </row>
    <row r="76" ht="13.5" customHeight="1">
      <c r="A76" s="2"/>
      <c r="B76" s="2"/>
      <c r="C76" s="2"/>
      <c r="D76" s="2"/>
      <c r="E76" s="2"/>
      <c r="F76" s="2"/>
      <c r="G76" s="2"/>
      <c r="H76" s="2"/>
      <c r="I76" s="2"/>
      <c r="J76" s="2"/>
      <c r="K76" s="2"/>
      <c r="L76" s="2"/>
      <c r="M76" s="2"/>
      <c r="N76" s="2"/>
      <c r="O76" s="2"/>
      <c r="P76" s="2"/>
      <c r="Q76" s="2"/>
      <c r="R76" s="2"/>
      <c r="S76" s="2"/>
      <c r="T76" s="2"/>
      <c r="U76" s="2"/>
      <c r="V76" s="2"/>
      <c r="W76" s="2"/>
      <c r="X76" s="2"/>
      <c r="Y76" s="2"/>
      <c r="Z76" s="2"/>
      <c r="AA76" s="2"/>
      <c r="AB76" s="2"/>
      <c r="AC76" s="2"/>
      <c r="AD76" s="2"/>
      <c r="AE76" s="2"/>
      <c r="AF76" s="2"/>
      <c r="AG76" s="2"/>
      <c r="AH76" s="101"/>
      <c r="AI76" s="2"/>
      <c r="AJ76" s="2"/>
      <c r="AK76" s="2"/>
      <c r="AL76" s="2"/>
      <c r="AM76" s="2"/>
      <c r="AN76" s="2"/>
      <c r="AO76" s="2"/>
      <c r="AP76" s="2"/>
      <c r="AQ76" s="2"/>
      <c r="AR76" s="2"/>
      <c r="AS76" s="101"/>
      <c r="AT76" s="2"/>
      <c r="AU76" s="2"/>
      <c r="AV76" s="2"/>
      <c r="AW76" s="2"/>
      <c r="AX76" s="2"/>
      <c r="AY76" s="2"/>
      <c r="AZ76" s="2"/>
      <c r="BA76" s="2"/>
      <c r="BB76" s="2"/>
    </row>
    <row r="77" ht="13.5" customHeight="1">
      <c r="A77" s="2"/>
      <c r="B77" s="2"/>
      <c r="C77" s="2"/>
      <c r="D77" s="2"/>
      <c r="E77" s="2"/>
      <c r="F77" s="2"/>
      <c r="G77" s="2"/>
      <c r="H77" s="2"/>
      <c r="I77" s="2"/>
      <c r="J77" s="2"/>
      <c r="K77" s="2"/>
      <c r="L77" s="2"/>
      <c r="M77" s="2"/>
      <c r="N77" s="2"/>
      <c r="O77" s="2"/>
      <c r="P77" s="2"/>
      <c r="Q77" s="2"/>
      <c r="R77" s="2"/>
      <c r="S77" s="2"/>
      <c r="T77" s="2"/>
      <c r="U77" s="2"/>
      <c r="V77" s="2"/>
      <c r="W77" s="2"/>
      <c r="X77" s="2"/>
      <c r="Y77" s="2"/>
      <c r="Z77" s="2"/>
      <c r="AA77" s="2"/>
      <c r="AB77" s="2"/>
      <c r="AC77" s="2"/>
      <c r="AD77" s="2"/>
      <c r="AE77" s="2"/>
      <c r="AF77" s="2"/>
      <c r="AG77" s="2"/>
      <c r="AH77" s="101"/>
      <c r="AI77" s="2"/>
      <c r="AJ77" s="2"/>
      <c r="AK77" s="2"/>
      <c r="AL77" s="2"/>
      <c r="AM77" s="2"/>
      <c r="AN77" s="2"/>
      <c r="AO77" s="2"/>
      <c r="AP77" s="2"/>
      <c r="AQ77" s="2"/>
      <c r="AR77" s="2"/>
      <c r="AS77" s="101"/>
      <c r="AT77" s="2"/>
      <c r="AU77" s="2"/>
      <c r="AV77" s="2"/>
      <c r="AW77" s="2"/>
      <c r="AX77" s="2"/>
      <c r="AY77" s="2"/>
      <c r="AZ77" s="2"/>
      <c r="BA77" s="2"/>
      <c r="BB77" s="2"/>
    </row>
    <row r="78" ht="13.5" customHeight="1">
      <c r="A78" s="2"/>
      <c r="B78" s="2"/>
      <c r="C78" s="2"/>
      <c r="D78" s="2"/>
      <c r="E78" s="2"/>
      <c r="F78" s="2"/>
      <c r="G78" s="2"/>
      <c r="H78" s="2"/>
      <c r="I78" s="2"/>
      <c r="J78" s="2"/>
      <c r="K78" s="2"/>
      <c r="L78" s="2"/>
      <c r="M78" s="2"/>
      <c r="N78" s="2"/>
      <c r="O78" s="2"/>
      <c r="P78" s="2"/>
      <c r="Q78" s="2"/>
      <c r="R78" s="2"/>
      <c r="S78" s="2"/>
      <c r="T78" s="2"/>
      <c r="U78" s="2"/>
      <c r="V78" s="2"/>
      <c r="W78" s="2"/>
      <c r="X78" s="2"/>
      <c r="Y78" s="2"/>
      <c r="Z78" s="2"/>
      <c r="AA78" s="2"/>
      <c r="AB78" s="2"/>
      <c r="AC78" s="2"/>
      <c r="AD78" s="2"/>
      <c r="AE78" s="2"/>
      <c r="AF78" s="2"/>
      <c r="AG78" s="2"/>
      <c r="AH78" s="101"/>
      <c r="AI78" s="2"/>
      <c r="AJ78" s="2"/>
      <c r="AK78" s="2"/>
      <c r="AL78" s="2"/>
      <c r="AM78" s="2"/>
      <c r="AN78" s="2"/>
      <c r="AO78" s="2"/>
      <c r="AP78" s="2"/>
      <c r="AQ78" s="2"/>
      <c r="AR78" s="2"/>
      <c r="AS78" s="101"/>
      <c r="AT78" s="2"/>
      <c r="AU78" s="2"/>
      <c r="AV78" s="2"/>
      <c r="AW78" s="2"/>
      <c r="AX78" s="2"/>
      <c r="AY78" s="2"/>
      <c r="AZ78" s="2"/>
      <c r="BA78" s="2"/>
      <c r="BB78" s="2"/>
    </row>
    <row r="79" ht="13.5" customHeight="1">
      <c r="A79" s="2"/>
      <c r="B79" s="2"/>
      <c r="C79" s="2"/>
      <c r="D79" s="2"/>
      <c r="E79" s="2"/>
      <c r="F79" s="2"/>
      <c r="G79" s="2"/>
      <c r="H79" s="2"/>
      <c r="I79" s="2"/>
      <c r="J79" s="2"/>
      <c r="K79" s="2"/>
      <c r="L79" s="2"/>
      <c r="M79" s="2"/>
      <c r="N79" s="2"/>
      <c r="O79" s="2"/>
      <c r="P79" s="2"/>
      <c r="Q79" s="2"/>
      <c r="R79" s="2"/>
      <c r="S79" s="2"/>
      <c r="T79" s="2"/>
      <c r="U79" s="2"/>
      <c r="V79" s="2"/>
      <c r="W79" s="2"/>
      <c r="X79" s="2"/>
      <c r="Y79" s="2"/>
      <c r="Z79" s="2"/>
      <c r="AA79" s="2"/>
      <c r="AB79" s="2"/>
      <c r="AC79" s="2"/>
      <c r="AD79" s="2"/>
      <c r="AE79" s="2"/>
      <c r="AF79" s="2"/>
      <c r="AG79" s="2"/>
      <c r="AH79" s="101"/>
      <c r="AI79" s="2"/>
      <c r="AJ79" s="2"/>
      <c r="AK79" s="2"/>
      <c r="AL79" s="2"/>
      <c r="AM79" s="2"/>
      <c r="AN79" s="2"/>
      <c r="AO79" s="2"/>
      <c r="AP79" s="2"/>
      <c r="AQ79" s="2"/>
      <c r="AR79" s="2"/>
      <c r="AS79" s="101"/>
      <c r="AT79" s="2"/>
      <c r="AU79" s="2"/>
      <c r="AV79" s="2"/>
      <c r="AW79" s="2"/>
      <c r="AX79" s="2"/>
      <c r="AY79" s="2"/>
      <c r="AZ79" s="2"/>
      <c r="BA79" s="2"/>
      <c r="BB79" s="2"/>
    </row>
    <row r="80" ht="13.5" customHeight="1">
      <c r="A80" s="2"/>
      <c r="B80" s="2"/>
      <c r="C80" s="2"/>
      <c r="D80" s="2"/>
      <c r="E80" s="2"/>
      <c r="F80" s="2"/>
      <c r="G80" s="2"/>
      <c r="H80" s="2"/>
      <c r="I80" s="2"/>
      <c r="J80" s="2"/>
      <c r="K80" s="2"/>
      <c r="L80" s="2"/>
      <c r="M80" s="2"/>
      <c r="N80" s="2"/>
      <c r="O80" s="2"/>
      <c r="P80" s="2"/>
      <c r="Q80" s="2"/>
      <c r="R80" s="2"/>
      <c r="S80" s="2"/>
      <c r="T80" s="2"/>
      <c r="U80" s="2"/>
      <c r="V80" s="2"/>
      <c r="W80" s="2"/>
      <c r="X80" s="2"/>
      <c r="Y80" s="2"/>
      <c r="Z80" s="2"/>
      <c r="AA80" s="2"/>
      <c r="AB80" s="2"/>
      <c r="AC80" s="2"/>
      <c r="AD80" s="2"/>
      <c r="AE80" s="2"/>
      <c r="AF80" s="2"/>
      <c r="AG80" s="2"/>
      <c r="AH80" s="101"/>
      <c r="AI80" s="2"/>
      <c r="AJ80" s="2"/>
      <c r="AK80" s="2"/>
      <c r="AL80" s="2"/>
      <c r="AM80" s="2"/>
      <c r="AN80" s="2"/>
      <c r="AO80" s="2"/>
      <c r="AP80" s="2"/>
      <c r="AQ80" s="2"/>
      <c r="AR80" s="2"/>
      <c r="AS80" s="101"/>
      <c r="AT80" s="2"/>
      <c r="AU80" s="2"/>
      <c r="AV80" s="2"/>
      <c r="AW80" s="2"/>
      <c r="AX80" s="2"/>
      <c r="AY80" s="2"/>
      <c r="AZ80" s="2"/>
      <c r="BA80" s="2"/>
      <c r="BB80" s="2"/>
    </row>
    <row r="81" ht="13.5" customHeight="1">
      <c r="A81" s="2"/>
      <c r="B81" s="2"/>
      <c r="C81" s="2"/>
      <c r="D81" s="2"/>
      <c r="E81" s="2"/>
      <c r="F81" s="2"/>
      <c r="G81" s="2"/>
      <c r="H81" s="2"/>
      <c r="I81" s="2"/>
      <c r="J81" s="2"/>
      <c r="K81" s="2"/>
      <c r="L81" s="2"/>
      <c r="M81" s="2"/>
      <c r="N81" s="2"/>
      <c r="O81" s="2"/>
      <c r="P81" s="2"/>
      <c r="Q81" s="2"/>
      <c r="R81" s="2"/>
      <c r="S81" s="2"/>
      <c r="T81" s="2"/>
      <c r="U81" s="2"/>
      <c r="V81" s="2"/>
      <c r="W81" s="2"/>
      <c r="X81" s="2"/>
      <c r="Y81" s="2"/>
      <c r="Z81" s="2"/>
      <c r="AA81" s="2"/>
      <c r="AB81" s="2"/>
      <c r="AC81" s="2"/>
      <c r="AD81" s="2"/>
      <c r="AE81" s="2"/>
      <c r="AF81" s="2"/>
      <c r="AG81" s="2"/>
      <c r="AH81" s="101"/>
      <c r="AI81" s="2"/>
      <c r="AJ81" s="2"/>
      <c r="AK81" s="2"/>
      <c r="AL81" s="2"/>
      <c r="AM81" s="2"/>
      <c r="AN81" s="2"/>
      <c r="AO81" s="2"/>
      <c r="AP81" s="2"/>
      <c r="AQ81" s="2"/>
      <c r="AR81" s="2"/>
      <c r="AS81" s="101"/>
      <c r="AT81" s="2"/>
      <c r="AU81" s="2"/>
      <c r="AV81" s="2"/>
      <c r="AW81" s="2"/>
      <c r="AX81" s="2"/>
      <c r="AY81" s="2"/>
      <c r="AZ81" s="2"/>
      <c r="BA81" s="2"/>
      <c r="BB81" s="2"/>
    </row>
    <row r="82" ht="13.5" customHeight="1">
      <c r="A82" s="2"/>
      <c r="B82" s="2"/>
      <c r="C82" s="2"/>
      <c r="D82" s="2"/>
      <c r="E82" s="2"/>
      <c r="F82" s="2"/>
      <c r="G82" s="2"/>
      <c r="H82" s="2"/>
      <c r="I82" s="2"/>
      <c r="J82" s="2"/>
      <c r="K82" s="2"/>
      <c r="L82" s="2"/>
      <c r="M82" s="2"/>
      <c r="N82" s="2"/>
      <c r="O82" s="2"/>
      <c r="P82" s="2"/>
      <c r="Q82" s="2"/>
      <c r="R82" s="2"/>
      <c r="S82" s="2"/>
      <c r="T82" s="2"/>
      <c r="U82" s="2"/>
      <c r="V82" s="2"/>
      <c r="W82" s="2"/>
      <c r="X82" s="2"/>
      <c r="Y82" s="2"/>
      <c r="Z82" s="2"/>
      <c r="AA82" s="2"/>
      <c r="AB82" s="2"/>
      <c r="AC82" s="2"/>
      <c r="AD82" s="2"/>
      <c r="AE82" s="2"/>
      <c r="AF82" s="2"/>
      <c r="AG82" s="2"/>
      <c r="AH82" s="101"/>
      <c r="AI82" s="2"/>
      <c r="AJ82" s="2"/>
      <c r="AK82" s="2"/>
      <c r="AL82" s="2"/>
      <c r="AM82" s="2"/>
      <c r="AN82" s="2"/>
      <c r="AO82" s="2"/>
      <c r="AP82" s="2"/>
      <c r="AQ82" s="2"/>
      <c r="AR82" s="2"/>
      <c r="AS82" s="101"/>
      <c r="AT82" s="2"/>
      <c r="AU82" s="2"/>
      <c r="AV82" s="2"/>
      <c r="AW82" s="2"/>
      <c r="AX82" s="2"/>
      <c r="AY82" s="2"/>
      <c r="AZ82" s="2"/>
      <c r="BA82" s="2"/>
      <c r="BB82" s="2"/>
    </row>
    <row r="83" ht="13.5" customHeight="1">
      <c r="A83" s="2"/>
      <c r="B83" s="2"/>
      <c r="C83" s="2"/>
      <c r="D83" s="2"/>
      <c r="E83" s="2"/>
      <c r="F83" s="2"/>
      <c r="G83" s="2"/>
      <c r="H83" s="2"/>
      <c r="I83" s="2"/>
      <c r="J83" s="2"/>
      <c r="K83" s="2"/>
      <c r="L83" s="2"/>
      <c r="M83" s="2"/>
      <c r="N83" s="2"/>
      <c r="O83" s="2"/>
      <c r="P83" s="2"/>
      <c r="Q83" s="2"/>
      <c r="R83" s="2"/>
      <c r="S83" s="2"/>
      <c r="T83" s="2"/>
      <c r="U83" s="2"/>
      <c r="V83" s="2"/>
      <c r="W83" s="2"/>
      <c r="X83" s="2"/>
      <c r="Y83" s="2"/>
      <c r="Z83" s="2"/>
      <c r="AA83" s="2"/>
      <c r="AB83" s="2"/>
      <c r="AC83" s="2"/>
      <c r="AD83" s="2"/>
      <c r="AE83" s="2"/>
      <c r="AF83" s="2"/>
      <c r="AG83" s="2"/>
      <c r="AH83" s="101"/>
      <c r="AI83" s="2"/>
      <c r="AJ83" s="2"/>
      <c r="AK83" s="2"/>
      <c r="AL83" s="2"/>
      <c r="AM83" s="2"/>
      <c r="AN83" s="2"/>
      <c r="AO83" s="2"/>
      <c r="AP83" s="2"/>
      <c r="AQ83" s="2"/>
      <c r="AR83" s="2"/>
      <c r="AS83" s="101"/>
      <c r="AT83" s="2"/>
      <c r="AU83" s="2"/>
      <c r="AV83" s="2"/>
      <c r="AW83" s="2"/>
      <c r="AX83" s="2"/>
      <c r="AY83" s="2"/>
      <c r="AZ83" s="2"/>
      <c r="BA83" s="2"/>
      <c r="BB83" s="2"/>
    </row>
    <row r="84" ht="13.5" customHeight="1">
      <c r="A84" s="2"/>
      <c r="B84" s="2"/>
      <c r="C84" s="2"/>
      <c r="D84" s="2"/>
      <c r="E84" s="2"/>
      <c r="F84" s="2"/>
      <c r="G84" s="2"/>
      <c r="H84" s="2"/>
      <c r="I84" s="2"/>
      <c r="J84" s="2"/>
      <c r="K84" s="2"/>
      <c r="L84" s="2"/>
      <c r="M84" s="2"/>
      <c r="N84" s="2"/>
      <c r="O84" s="2"/>
      <c r="P84" s="2"/>
      <c r="Q84" s="2"/>
      <c r="R84" s="2"/>
      <c r="S84" s="2"/>
      <c r="T84" s="2"/>
      <c r="U84" s="2"/>
      <c r="V84" s="2"/>
      <c r="W84" s="2"/>
      <c r="X84" s="2"/>
      <c r="Y84" s="2"/>
      <c r="Z84" s="2"/>
      <c r="AA84" s="2"/>
      <c r="AB84" s="2"/>
      <c r="AC84" s="2"/>
      <c r="AD84" s="2"/>
      <c r="AE84" s="2"/>
      <c r="AF84" s="2"/>
      <c r="AG84" s="2"/>
      <c r="AH84" s="101"/>
      <c r="AI84" s="2"/>
      <c r="AJ84" s="2"/>
      <c r="AK84" s="2"/>
      <c r="AL84" s="2"/>
      <c r="AM84" s="2"/>
      <c r="AN84" s="2"/>
      <c r="AO84" s="2"/>
      <c r="AP84" s="2"/>
      <c r="AQ84" s="2"/>
      <c r="AR84" s="2"/>
      <c r="AS84" s="101"/>
      <c r="AT84" s="2"/>
      <c r="AU84" s="2"/>
      <c r="AV84" s="2"/>
      <c r="AW84" s="2"/>
      <c r="AX84" s="2"/>
      <c r="AY84" s="2"/>
      <c r="AZ84" s="2"/>
      <c r="BA84" s="2"/>
      <c r="BB84" s="2"/>
    </row>
    <row r="85" ht="13.5" customHeight="1">
      <c r="A85" s="2"/>
      <c r="B85" s="2"/>
      <c r="C85" s="2"/>
      <c r="D85" s="2"/>
      <c r="E85" s="2"/>
      <c r="F85" s="2"/>
      <c r="G85" s="2"/>
      <c r="H85" s="2"/>
      <c r="I85" s="2"/>
      <c r="J85" s="2"/>
      <c r="K85" s="2"/>
      <c r="L85" s="2"/>
      <c r="M85" s="2"/>
      <c r="N85" s="2"/>
      <c r="O85" s="2"/>
      <c r="P85" s="2"/>
      <c r="Q85" s="2"/>
      <c r="R85" s="2"/>
      <c r="S85" s="2"/>
      <c r="T85" s="2"/>
      <c r="U85" s="2"/>
      <c r="V85" s="2"/>
      <c r="W85" s="2"/>
      <c r="X85" s="2"/>
      <c r="Y85" s="2"/>
      <c r="Z85" s="2"/>
      <c r="AA85" s="2"/>
      <c r="AB85" s="2"/>
      <c r="AC85" s="2"/>
      <c r="AD85" s="2"/>
      <c r="AE85" s="2"/>
      <c r="AF85" s="2"/>
      <c r="AG85" s="2"/>
      <c r="AH85" s="101"/>
      <c r="AI85" s="2"/>
      <c r="AJ85" s="2"/>
      <c r="AK85" s="2"/>
      <c r="AL85" s="2"/>
      <c r="AM85" s="2"/>
      <c r="AN85" s="2"/>
      <c r="AO85" s="2"/>
      <c r="AP85" s="2"/>
      <c r="AQ85" s="2"/>
      <c r="AR85" s="2"/>
      <c r="AS85" s="101"/>
      <c r="AT85" s="2"/>
      <c r="AU85" s="2"/>
      <c r="AV85" s="2"/>
      <c r="AW85" s="2"/>
      <c r="AX85" s="2"/>
      <c r="AY85" s="2"/>
      <c r="AZ85" s="2"/>
      <c r="BA85" s="2"/>
      <c r="BB85" s="2"/>
    </row>
    <row r="86" ht="13.5" customHeight="1">
      <c r="A86" s="2"/>
      <c r="B86" s="2"/>
      <c r="C86" s="2"/>
      <c r="D86" s="2"/>
      <c r="E86" s="2"/>
      <c r="F86" s="2"/>
      <c r="G86" s="2"/>
      <c r="H86" s="2"/>
      <c r="I86" s="2"/>
      <c r="J86" s="2"/>
      <c r="K86" s="2"/>
      <c r="L86" s="2"/>
      <c r="M86" s="2"/>
      <c r="N86" s="2"/>
      <c r="O86" s="2"/>
      <c r="P86" s="2"/>
      <c r="Q86" s="2"/>
      <c r="R86" s="2"/>
      <c r="S86" s="2"/>
      <c r="T86" s="2"/>
      <c r="U86" s="2"/>
      <c r="V86" s="2"/>
      <c r="W86" s="2"/>
      <c r="X86" s="2"/>
      <c r="Y86" s="2"/>
      <c r="Z86" s="2"/>
      <c r="AA86" s="2"/>
      <c r="AB86" s="2"/>
      <c r="AC86" s="2"/>
      <c r="AD86" s="2"/>
      <c r="AE86" s="2"/>
      <c r="AF86" s="2"/>
      <c r="AG86" s="2"/>
      <c r="AH86" s="101"/>
      <c r="AI86" s="2"/>
      <c r="AJ86" s="2"/>
      <c r="AK86" s="2"/>
      <c r="AL86" s="2"/>
      <c r="AM86" s="2"/>
      <c r="AN86" s="2"/>
      <c r="AO86" s="2"/>
      <c r="AP86" s="2"/>
      <c r="AQ86" s="2"/>
      <c r="AR86" s="2"/>
      <c r="AS86" s="101"/>
      <c r="AT86" s="2"/>
      <c r="AU86" s="2"/>
      <c r="AV86" s="2"/>
      <c r="AW86" s="2"/>
      <c r="AX86" s="2"/>
      <c r="AY86" s="2"/>
      <c r="AZ86" s="2"/>
      <c r="BA86" s="2"/>
      <c r="BB86" s="2"/>
    </row>
    <row r="87" ht="13.5" customHeight="1">
      <c r="A87" s="2"/>
      <c r="B87" s="2"/>
      <c r="C87" s="2"/>
      <c r="D87" s="2"/>
      <c r="E87" s="2"/>
      <c r="F87" s="2"/>
      <c r="G87" s="2"/>
      <c r="H87" s="2"/>
      <c r="I87" s="2"/>
      <c r="J87" s="2"/>
      <c r="K87" s="2"/>
      <c r="L87" s="2"/>
      <c r="M87" s="2"/>
      <c r="N87" s="2"/>
      <c r="O87" s="2"/>
      <c r="P87" s="2"/>
      <c r="Q87" s="2"/>
      <c r="R87" s="2"/>
      <c r="S87" s="2"/>
      <c r="T87" s="2"/>
      <c r="U87" s="2"/>
      <c r="V87" s="2"/>
      <c r="W87" s="2"/>
      <c r="X87" s="2"/>
      <c r="Y87" s="2"/>
      <c r="Z87" s="2"/>
      <c r="AA87" s="2"/>
      <c r="AB87" s="2"/>
      <c r="AC87" s="2"/>
      <c r="AD87" s="2"/>
      <c r="AE87" s="2"/>
      <c r="AF87" s="2"/>
      <c r="AG87" s="2"/>
      <c r="AH87" s="101"/>
      <c r="AI87" s="2"/>
      <c r="AJ87" s="2"/>
      <c r="AK87" s="2"/>
      <c r="AL87" s="2"/>
      <c r="AM87" s="2"/>
      <c r="AN87" s="2"/>
      <c r="AO87" s="2"/>
      <c r="AP87" s="2"/>
      <c r="AQ87" s="2"/>
      <c r="AR87" s="2"/>
      <c r="AS87" s="101"/>
      <c r="AT87" s="2"/>
      <c r="AU87" s="2"/>
      <c r="AV87" s="2"/>
      <c r="AW87" s="2"/>
      <c r="AX87" s="2"/>
      <c r="AY87" s="2"/>
      <c r="AZ87" s="2"/>
      <c r="BA87" s="2"/>
      <c r="BB87" s="2"/>
    </row>
    <row r="88" ht="13.5" customHeight="1">
      <c r="A88" s="2"/>
      <c r="B88" s="2"/>
      <c r="C88" s="2"/>
      <c r="D88" s="2"/>
      <c r="E88" s="2"/>
      <c r="F88" s="2"/>
      <c r="G88" s="2"/>
      <c r="H88" s="2"/>
      <c r="I88" s="2"/>
      <c r="J88" s="2"/>
      <c r="K88" s="2"/>
      <c r="L88" s="2"/>
      <c r="M88" s="2"/>
      <c r="N88" s="2"/>
      <c r="O88" s="2"/>
      <c r="P88" s="2"/>
      <c r="Q88" s="2"/>
      <c r="R88" s="2"/>
      <c r="S88" s="2"/>
      <c r="T88" s="2"/>
      <c r="U88" s="2"/>
      <c r="V88" s="2"/>
      <c r="W88" s="2"/>
      <c r="X88" s="2"/>
      <c r="Y88" s="2"/>
      <c r="Z88" s="2"/>
      <c r="AA88" s="2"/>
      <c r="AB88" s="2"/>
      <c r="AC88" s="2"/>
      <c r="AD88" s="2"/>
      <c r="AE88" s="2"/>
      <c r="AF88" s="2"/>
      <c r="AG88" s="2"/>
      <c r="AH88" s="101"/>
      <c r="AI88" s="2"/>
      <c r="AJ88" s="2"/>
      <c r="AK88" s="2"/>
      <c r="AL88" s="2"/>
      <c r="AM88" s="2"/>
      <c r="AN88" s="2"/>
      <c r="AO88" s="2"/>
      <c r="AP88" s="2"/>
      <c r="AQ88" s="2"/>
      <c r="AR88" s="2"/>
      <c r="AS88" s="101"/>
      <c r="AT88" s="2"/>
      <c r="AU88" s="2"/>
      <c r="AV88" s="2"/>
      <c r="AW88" s="2"/>
      <c r="AX88" s="2"/>
      <c r="AY88" s="2"/>
      <c r="AZ88" s="2"/>
      <c r="BA88" s="2"/>
      <c r="BB88" s="2"/>
    </row>
    <row r="89" ht="13.5" customHeight="1">
      <c r="A89" s="2"/>
      <c r="B89" s="2"/>
      <c r="C89" s="2"/>
      <c r="D89" s="2"/>
      <c r="E89" s="2"/>
      <c r="F89" s="2"/>
      <c r="G89" s="2"/>
      <c r="H89" s="2"/>
      <c r="I89" s="2"/>
      <c r="J89" s="2"/>
      <c r="K89" s="2"/>
      <c r="L89" s="2"/>
      <c r="M89" s="2"/>
      <c r="N89" s="2"/>
      <c r="O89" s="2"/>
      <c r="P89" s="2"/>
      <c r="Q89" s="2"/>
      <c r="R89" s="2"/>
      <c r="S89" s="2"/>
      <c r="T89" s="2"/>
      <c r="U89" s="2"/>
      <c r="V89" s="2"/>
      <c r="W89" s="2"/>
      <c r="X89" s="2"/>
      <c r="Y89" s="2"/>
      <c r="Z89" s="2"/>
      <c r="AA89" s="2"/>
      <c r="AB89" s="2"/>
      <c r="AC89" s="2"/>
      <c r="AD89" s="2"/>
      <c r="AE89" s="2"/>
      <c r="AF89" s="2"/>
      <c r="AG89" s="2"/>
      <c r="AH89" s="101"/>
      <c r="AI89" s="2"/>
      <c r="AJ89" s="2"/>
      <c r="AK89" s="2"/>
      <c r="AL89" s="2"/>
      <c r="AM89" s="2"/>
      <c r="AN89" s="2"/>
      <c r="AO89" s="2"/>
      <c r="AP89" s="2"/>
      <c r="AQ89" s="2"/>
      <c r="AR89" s="2"/>
      <c r="AS89" s="101"/>
      <c r="AT89" s="2"/>
      <c r="AU89" s="2"/>
      <c r="AV89" s="2"/>
      <c r="AW89" s="2"/>
      <c r="AX89" s="2"/>
      <c r="AY89" s="2"/>
      <c r="AZ89" s="2"/>
      <c r="BA89" s="2"/>
      <c r="BB89" s="2"/>
    </row>
    <row r="90" ht="13.5" customHeight="1">
      <c r="A90" s="2"/>
      <c r="B90" s="2"/>
      <c r="C90" s="2"/>
      <c r="D90" s="2"/>
      <c r="E90" s="2"/>
      <c r="F90" s="2"/>
      <c r="G90" s="2"/>
      <c r="H90" s="2"/>
      <c r="I90" s="2"/>
      <c r="J90" s="2"/>
      <c r="K90" s="2"/>
      <c r="L90" s="2"/>
      <c r="M90" s="2"/>
      <c r="N90" s="2"/>
      <c r="O90" s="2"/>
      <c r="P90" s="2"/>
      <c r="Q90" s="2"/>
      <c r="R90" s="2"/>
      <c r="S90" s="2"/>
      <c r="T90" s="2"/>
      <c r="U90" s="2"/>
      <c r="V90" s="2"/>
      <c r="W90" s="2"/>
      <c r="X90" s="2"/>
      <c r="Y90" s="2"/>
      <c r="Z90" s="2"/>
      <c r="AA90" s="2"/>
      <c r="AB90" s="2"/>
      <c r="AC90" s="2"/>
      <c r="AD90" s="2"/>
      <c r="AE90" s="2"/>
      <c r="AF90" s="2"/>
      <c r="AG90" s="2"/>
      <c r="AH90" s="101"/>
      <c r="AI90" s="2"/>
      <c r="AJ90" s="2"/>
      <c r="AK90" s="2"/>
      <c r="AL90" s="2"/>
      <c r="AM90" s="2"/>
      <c r="AN90" s="2"/>
      <c r="AO90" s="2"/>
      <c r="AP90" s="2"/>
      <c r="AQ90" s="2"/>
      <c r="AR90" s="2"/>
      <c r="AS90" s="101"/>
      <c r="AT90" s="2"/>
      <c r="AU90" s="2"/>
      <c r="AV90" s="2"/>
      <c r="AW90" s="2"/>
      <c r="AX90" s="2"/>
      <c r="AY90" s="2"/>
      <c r="AZ90" s="2"/>
      <c r="BA90" s="2"/>
      <c r="BB90" s="2"/>
    </row>
    <row r="91" ht="13.5" customHeight="1">
      <c r="A91" s="2"/>
      <c r="B91" s="2"/>
      <c r="C91" s="2"/>
      <c r="D91" s="2"/>
      <c r="E91" s="2"/>
      <c r="F91" s="2"/>
      <c r="G91" s="2"/>
      <c r="H91" s="2"/>
      <c r="I91" s="2"/>
      <c r="J91" s="2"/>
      <c r="K91" s="2"/>
      <c r="L91" s="2"/>
      <c r="M91" s="2"/>
      <c r="N91" s="2"/>
      <c r="O91" s="2"/>
      <c r="P91" s="2"/>
      <c r="Q91" s="2"/>
      <c r="R91" s="2"/>
      <c r="S91" s="2"/>
      <c r="T91" s="2"/>
      <c r="U91" s="2"/>
      <c r="V91" s="2"/>
      <c r="W91" s="2"/>
      <c r="X91" s="2"/>
      <c r="Y91" s="2"/>
      <c r="Z91" s="2"/>
      <c r="AA91" s="2"/>
      <c r="AB91" s="2"/>
      <c r="AC91" s="2"/>
      <c r="AD91" s="2"/>
      <c r="AE91" s="2"/>
      <c r="AF91" s="2"/>
      <c r="AG91" s="2"/>
      <c r="AH91" s="101"/>
      <c r="AI91" s="2"/>
      <c r="AJ91" s="2"/>
      <c r="AK91" s="2"/>
      <c r="AL91" s="2"/>
      <c r="AM91" s="2"/>
      <c r="AN91" s="2"/>
      <c r="AO91" s="2"/>
      <c r="AP91" s="2"/>
      <c r="AQ91" s="2"/>
      <c r="AR91" s="2"/>
      <c r="AS91" s="101"/>
      <c r="AT91" s="2"/>
      <c r="AU91" s="2"/>
      <c r="AV91" s="2"/>
      <c r="AW91" s="2"/>
      <c r="AX91" s="2"/>
      <c r="AY91" s="2"/>
      <c r="AZ91" s="2"/>
      <c r="BA91" s="2"/>
      <c r="BB91" s="2"/>
    </row>
    <row r="92" ht="13.5" customHeight="1">
      <c r="A92" s="2"/>
      <c r="B92" s="2"/>
      <c r="C92" s="2"/>
      <c r="D92" s="2"/>
      <c r="E92" s="2"/>
      <c r="F92" s="2"/>
      <c r="G92" s="2"/>
      <c r="H92" s="2"/>
      <c r="I92" s="2"/>
      <c r="J92" s="2"/>
      <c r="K92" s="2"/>
      <c r="L92" s="2"/>
      <c r="M92" s="2"/>
      <c r="N92" s="2"/>
      <c r="O92" s="2"/>
      <c r="P92" s="2"/>
      <c r="Q92" s="2"/>
      <c r="R92" s="2"/>
      <c r="S92" s="2"/>
      <c r="T92" s="2"/>
      <c r="U92" s="2"/>
      <c r="V92" s="2"/>
      <c r="W92" s="2"/>
      <c r="X92" s="2"/>
      <c r="Y92" s="2"/>
      <c r="Z92" s="2"/>
      <c r="AA92" s="2"/>
      <c r="AB92" s="2"/>
      <c r="AC92" s="2"/>
      <c r="AD92" s="2"/>
      <c r="AE92" s="2"/>
      <c r="AF92" s="2"/>
      <c r="AG92" s="2"/>
      <c r="AH92" s="101"/>
      <c r="AI92" s="2"/>
      <c r="AJ92" s="2"/>
      <c r="AK92" s="2"/>
      <c r="AL92" s="2"/>
      <c r="AM92" s="2"/>
      <c r="AN92" s="2"/>
      <c r="AO92" s="2"/>
      <c r="AP92" s="2"/>
      <c r="AQ92" s="2"/>
      <c r="AR92" s="2"/>
      <c r="AS92" s="101"/>
      <c r="AT92" s="2"/>
      <c r="AU92" s="2"/>
      <c r="AV92" s="2"/>
      <c r="AW92" s="2"/>
      <c r="AX92" s="2"/>
      <c r="AY92" s="2"/>
      <c r="AZ92" s="2"/>
      <c r="BA92" s="2"/>
      <c r="BB92" s="2"/>
    </row>
    <row r="93" ht="13.5" customHeight="1">
      <c r="A93" s="2"/>
      <c r="B93" s="2"/>
      <c r="C93" s="2"/>
      <c r="D93" s="2"/>
      <c r="E93" s="2"/>
      <c r="F93" s="2"/>
      <c r="G93" s="2"/>
      <c r="H93" s="2"/>
      <c r="I93" s="2"/>
      <c r="J93" s="2"/>
      <c r="K93" s="2"/>
      <c r="L93" s="2"/>
      <c r="M93" s="2"/>
      <c r="N93" s="2"/>
      <c r="O93" s="2"/>
      <c r="P93" s="2"/>
      <c r="Q93" s="2"/>
      <c r="R93" s="2"/>
      <c r="S93" s="2"/>
      <c r="T93" s="2"/>
      <c r="U93" s="2"/>
      <c r="V93" s="2"/>
      <c r="W93" s="2"/>
      <c r="X93" s="2"/>
      <c r="Y93" s="2"/>
      <c r="Z93" s="2"/>
      <c r="AA93" s="2"/>
      <c r="AB93" s="2"/>
      <c r="AC93" s="2"/>
      <c r="AD93" s="2"/>
      <c r="AE93" s="2"/>
      <c r="AF93" s="2"/>
      <c r="AG93" s="2"/>
      <c r="AH93" s="101"/>
      <c r="AI93" s="2"/>
      <c r="AJ93" s="2"/>
      <c r="AK93" s="2"/>
      <c r="AL93" s="2"/>
      <c r="AM93" s="2"/>
      <c r="AN93" s="2"/>
      <c r="AO93" s="2"/>
      <c r="AP93" s="2"/>
      <c r="AQ93" s="2"/>
      <c r="AR93" s="2"/>
      <c r="AS93" s="101"/>
      <c r="AT93" s="2"/>
      <c r="AU93" s="2"/>
      <c r="AV93" s="2"/>
      <c r="AW93" s="2"/>
      <c r="AX93" s="2"/>
      <c r="AY93" s="2"/>
      <c r="AZ93" s="2"/>
      <c r="BA93" s="2"/>
      <c r="BB93" s="2"/>
    </row>
    <row r="94" ht="13.5" customHeight="1">
      <c r="A94" s="2"/>
      <c r="B94" s="2"/>
      <c r="C94" s="2"/>
      <c r="D94" s="2"/>
      <c r="E94" s="2"/>
      <c r="F94" s="2"/>
      <c r="G94" s="2"/>
      <c r="H94" s="2"/>
      <c r="I94" s="2"/>
      <c r="J94" s="2"/>
      <c r="K94" s="2"/>
      <c r="L94" s="2"/>
      <c r="M94" s="2"/>
      <c r="N94" s="2"/>
      <c r="O94" s="2"/>
      <c r="P94" s="2"/>
      <c r="Q94" s="2"/>
      <c r="R94" s="2"/>
      <c r="S94" s="2"/>
      <c r="T94" s="2"/>
      <c r="U94" s="2"/>
      <c r="V94" s="2"/>
      <c r="W94" s="2"/>
      <c r="X94" s="2"/>
      <c r="Y94" s="2"/>
      <c r="Z94" s="2"/>
      <c r="AA94" s="2"/>
      <c r="AB94" s="2"/>
      <c r="AC94" s="2"/>
      <c r="AD94" s="2"/>
      <c r="AE94" s="2"/>
      <c r="AF94" s="2"/>
      <c r="AG94" s="2"/>
      <c r="AH94" s="101"/>
      <c r="AI94" s="2"/>
      <c r="AJ94" s="2"/>
      <c r="AK94" s="2"/>
      <c r="AL94" s="2"/>
      <c r="AM94" s="2"/>
      <c r="AN94" s="2"/>
      <c r="AO94" s="2"/>
      <c r="AP94" s="2"/>
      <c r="AQ94" s="2"/>
      <c r="AR94" s="2"/>
      <c r="AS94" s="101"/>
      <c r="AT94" s="2"/>
      <c r="AU94" s="2"/>
      <c r="AV94" s="2"/>
      <c r="AW94" s="2"/>
      <c r="AX94" s="2"/>
      <c r="AY94" s="2"/>
      <c r="AZ94" s="2"/>
      <c r="BA94" s="2"/>
      <c r="BB94" s="2"/>
    </row>
    <row r="95" ht="13.5" customHeight="1">
      <c r="A95" s="2"/>
      <c r="B95" s="2"/>
      <c r="C95" s="2"/>
      <c r="D95" s="2"/>
      <c r="E95" s="2"/>
      <c r="F95" s="2"/>
      <c r="G95" s="2"/>
      <c r="H95" s="2"/>
      <c r="I95" s="2"/>
      <c r="J95" s="2"/>
      <c r="K95" s="2"/>
      <c r="L95" s="2"/>
      <c r="M95" s="2"/>
      <c r="N95" s="2"/>
      <c r="O95" s="2"/>
      <c r="P95" s="2"/>
      <c r="Q95" s="2"/>
      <c r="R95" s="2"/>
      <c r="S95" s="2"/>
      <c r="T95" s="2"/>
      <c r="U95" s="2"/>
      <c r="V95" s="2"/>
      <c r="W95" s="2"/>
      <c r="X95" s="2"/>
      <c r="Y95" s="2"/>
      <c r="Z95" s="2"/>
      <c r="AA95" s="2"/>
      <c r="AB95" s="2"/>
      <c r="AC95" s="2"/>
      <c r="AD95" s="2"/>
      <c r="AE95" s="2"/>
      <c r="AF95" s="2"/>
      <c r="AG95" s="2"/>
      <c r="AH95" s="101"/>
      <c r="AI95" s="2"/>
      <c r="AJ95" s="2"/>
      <c r="AK95" s="2"/>
      <c r="AL95" s="2"/>
      <c r="AM95" s="2"/>
      <c r="AN95" s="2"/>
      <c r="AO95" s="2"/>
      <c r="AP95" s="2"/>
      <c r="AQ95" s="2"/>
      <c r="AR95" s="2"/>
      <c r="AS95" s="101"/>
      <c r="AT95" s="2"/>
      <c r="AU95" s="2"/>
      <c r="AV95" s="2"/>
      <c r="AW95" s="2"/>
      <c r="AX95" s="2"/>
      <c r="AY95" s="2"/>
      <c r="AZ95" s="2"/>
      <c r="BA95" s="2"/>
      <c r="BB95" s="2"/>
    </row>
    <row r="96" ht="13.5" customHeight="1">
      <c r="A96" s="2"/>
      <c r="B96" s="2"/>
      <c r="C96" s="2"/>
      <c r="D96" s="2"/>
      <c r="E96" s="2"/>
      <c r="F96" s="2"/>
      <c r="G96" s="2"/>
      <c r="H96" s="2"/>
      <c r="I96" s="2"/>
      <c r="J96" s="2"/>
      <c r="K96" s="2"/>
      <c r="L96" s="2"/>
      <c r="M96" s="2"/>
      <c r="N96" s="2"/>
      <c r="O96" s="2"/>
      <c r="P96" s="2"/>
      <c r="Q96" s="2"/>
      <c r="R96" s="2"/>
      <c r="S96" s="2"/>
      <c r="T96" s="2"/>
      <c r="U96" s="2"/>
      <c r="V96" s="2"/>
      <c r="W96" s="2"/>
      <c r="X96" s="2"/>
      <c r="Y96" s="2"/>
      <c r="Z96" s="2"/>
      <c r="AA96" s="2"/>
      <c r="AB96" s="2"/>
      <c r="AC96" s="2"/>
      <c r="AD96" s="2"/>
      <c r="AE96" s="2"/>
      <c r="AF96" s="2"/>
      <c r="AG96" s="2"/>
      <c r="AH96" s="101"/>
      <c r="AI96" s="2"/>
      <c r="AJ96" s="2"/>
      <c r="AK96" s="2"/>
      <c r="AL96" s="2"/>
      <c r="AM96" s="2"/>
      <c r="AN96" s="2"/>
      <c r="AO96" s="2"/>
      <c r="AP96" s="2"/>
      <c r="AQ96" s="2"/>
      <c r="AR96" s="2"/>
      <c r="AS96" s="101"/>
      <c r="AT96" s="2"/>
      <c r="AU96" s="2"/>
      <c r="AV96" s="2"/>
      <c r="AW96" s="2"/>
      <c r="AX96" s="2"/>
      <c r="AY96" s="2"/>
      <c r="AZ96" s="2"/>
      <c r="BA96" s="2"/>
      <c r="BB96" s="2"/>
    </row>
    <row r="97" ht="13.5" customHeight="1">
      <c r="A97" s="2"/>
      <c r="B97" s="2"/>
      <c r="C97" s="2"/>
      <c r="D97" s="2"/>
      <c r="E97" s="2"/>
      <c r="F97" s="2"/>
      <c r="G97" s="2"/>
      <c r="H97" s="2"/>
      <c r="I97" s="2"/>
      <c r="J97" s="2"/>
      <c r="K97" s="2"/>
      <c r="L97" s="2"/>
      <c r="M97" s="2"/>
      <c r="N97" s="2"/>
      <c r="O97" s="2"/>
      <c r="P97" s="2"/>
      <c r="Q97" s="2"/>
      <c r="R97" s="2"/>
      <c r="S97" s="2"/>
      <c r="T97" s="2"/>
      <c r="U97" s="2"/>
      <c r="V97" s="2"/>
      <c r="W97" s="2"/>
      <c r="X97" s="2"/>
      <c r="Y97" s="2"/>
      <c r="Z97" s="2"/>
      <c r="AA97" s="2"/>
      <c r="AB97" s="2"/>
      <c r="AC97" s="2"/>
      <c r="AD97" s="2"/>
      <c r="AE97" s="2"/>
      <c r="AF97" s="2"/>
      <c r="AG97" s="2"/>
      <c r="AH97" s="101"/>
      <c r="AI97" s="2"/>
      <c r="AJ97" s="2"/>
      <c r="AK97" s="2"/>
      <c r="AL97" s="2"/>
      <c r="AM97" s="2"/>
      <c r="AN97" s="2"/>
      <c r="AO97" s="2"/>
      <c r="AP97" s="2"/>
      <c r="AQ97" s="2"/>
      <c r="AR97" s="2"/>
      <c r="AS97" s="101"/>
      <c r="AT97" s="2"/>
      <c r="AU97" s="2"/>
      <c r="AV97" s="2"/>
      <c r="AW97" s="2"/>
      <c r="AX97" s="2"/>
      <c r="AY97" s="2"/>
      <c r="AZ97" s="2"/>
      <c r="BA97" s="2"/>
      <c r="BB97" s="2"/>
    </row>
    <row r="98" ht="13.5" customHeight="1">
      <c r="A98" s="2"/>
      <c r="B98" s="2"/>
      <c r="C98" s="2"/>
      <c r="D98" s="2"/>
      <c r="E98" s="2"/>
      <c r="F98" s="2"/>
      <c r="G98" s="2"/>
      <c r="H98" s="2"/>
      <c r="I98" s="2"/>
      <c r="J98" s="2"/>
      <c r="K98" s="2"/>
      <c r="L98" s="2"/>
      <c r="M98" s="2"/>
      <c r="N98" s="2"/>
      <c r="O98" s="2"/>
      <c r="P98" s="2"/>
      <c r="Q98" s="2"/>
      <c r="R98" s="2"/>
      <c r="S98" s="2"/>
      <c r="T98" s="2"/>
      <c r="U98" s="2"/>
      <c r="V98" s="2"/>
      <c r="W98" s="2"/>
      <c r="X98" s="2"/>
      <c r="Y98" s="2"/>
      <c r="Z98" s="2"/>
      <c r="AA98" s="2"/>
      <c r="AB98" s="2"/>
      <c r="AC98" s="2"/>
      <c r="AD98" s="2"/>
      <c r="AE98" s="2"/>
      <c r="AF98" s="2"/>
      <c r="AG98" s="2"/>
      <c r="AH98" s="101"/>
      <c r="AI98" s="2"/>
      <c r="AJ98" s="2"/>
      <c r="AK98" s="2"/>
      <c r="AL98" s="2"/>
      <c r="AM98" s="2"/>
      <c r="AN98" s="2"/>
      <c r="AO98" s="2"/>
      <c r="AP98" s="2"/>
      <c r="AQ98" s="2"/>
      <c r="AR98" s="2"/>
      <c r="AS98" s="101"/>
      <c r="AT98" s="2"/>
      <c r="AU98" s="2"/>
      <c r="AV98" s="2"/>
      <c r="AW98" s="2"/>
      <c r="AX98" s="2"/>
      <c r="AY98" s="2"/>
      <c r="AZ98" s="2"/>
      <c r="BA98" s="2"/>
      <c r="BB98" s="2"/>
    </row>
    <row r="99" ht="13.5" customHeight="1">
      <c r="A99" s="2"/>
      <c r="B99" s="2"/>
      <c r="C99" s="2"/>
      <c r="D99" s="2"/>
      <c r="E99" s="2"/>
      <c r="F99" s="2"/>
      <c r="G99" s="2"/>
      <c r="H99" s="2"/>
      <c r="I99" s="2"/>
      <c r="J99" s="2"/>
      <c r="K99" s="2"/>
      <c r="L99" s="2"/>
      <c r="M99" s="2"/>
      <c r="N99" s="2"/>
      <c r="O99" s="2"/>
      <c r="P99" s="2"/>
      <c r="Q99" s="2"/>
      <c r="R99" s="2"/>
      <c r="S99" s="2"/>
      <c r="T99" s="2"/>
      <c r="U99" s="2"/>
      <c r="V99" s="2"/>
      <c r="W99" s="2"/>
      <c r="X99" s="2"/>
      <c r="Y99" s="2"/>
      <c r="Z99" s="2"/>
      <c r="AA99" s="2"/>
      <c r="AB99" s="2"/>
      <c r="AC99" s="2"/>
      <c r="AD99" s="2"/>
      <c r="AE99" s="2"/>
      <c r="AF99" s="2"/>
      <c r="AG99" s="2"/>
      <c r="AH99" s="101"/>
      <c r="AI99" s="2"/>
      <c r="AJ99" s="2"/>
      <c r="AK99" s="2"/>
      <c r="AL99" s="2"/>
      <c r="AM99" s="2"/>
      <c r="AN99" s="2"/>
      <c r="AO99" s="2"/>
      <c r="AP99" s="2"/>
      <c r="AQ99" s="2"/>
      <c r="AR99" s="2"/>
      <c r="AS99" s="101"/>
      <c r="AT99" s="2"/>
      <c r="AU99" s="2"/>
      <c r="AV99" s="2"/>
      <c r="AW99" s="2"/>
      <c r="AX99" s="2"/>
      <c r="AY99" s="2"/>
      <c r="AZ99" s="2"/>
      <c r="BA99" s="2"/>
      <c r="BB99" s="2"/>
    </row>
    <row r="100" ht="13.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c r="AA100" s="2"/>
      <c r="AB100" s="2"/>
      <c r="AC100" s="2"/>
      <c r="AD100" s="2"/>
      <c r="AE100" s="2"/>
      <c r="AF100" s="2"/>
      <c r="AG100" s="2"/>
      <c r="AH100" s="101"/>
      <c r="AI100" s="2"/>
      <c r="AJ100" s="2"/>
      <c r="AK100" s="2"/>
      <c r="AL100" s="2"/>
      <c r="AM100" s="2"/>
      <c r="AN100" s="2"/>
      <c r="AO100" s="2"/>
      <c r="AP100" s="2"/>
      <c r="AQ100" s="2"/>
      <c r="AR100" s="2"/>
      <c r="AS100" s="101"/>
      <c r="AT100" s="2"/>
      <c r="AU100" s="2"/>
      <c r="AV100" s="2"/>
      <c r="AW100" s="2"/>
      <c r="AX100" s="2"/>
      <c r="AY100" s="2"/>
      <c r="AZ100" s="2"/>
      <c r="BA100" s="2"/>
      <c r="BB100" s="2"/>
    </row>
    <row r="101" ht="13.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c r="AA101" s="2"/>
      <c r="AB101" s="2"/>
      <c r="AC101" s="2"/>
      <c r="AD101" s="2"/>
      <c r="AE101" s="2"/>
      <c r="AF101" s="2"/>
      <c r="AG101" s="2"/>
      <c r="AH101" s="101"/>
      <c r="AI101" s="2"/>
      <c r="AJ101" s="2"/>
      <c r="AK101" s="2"/>
      <c r="AL101" s="2"/>
      <c r="AM101" s="2"/>
      <c r="AN101" s="2"/>
      <c r="AO101" s="2"/>
      <c r="AP101" s="2"/>
      <c r="AQ101" s="2"/>
      <c r="AR101" s="2"/>
      <c r="AS101" s="101"/>
      <c r="AT101" s="2"/>
      <c r="AU101" s="2"/>
      <c r="AV101" s="2"/>
      <c r="AW101" s="2"/>
      <c r="AX101" s="2"/>
      <c r="AY101" s="2"/>
      <c r="AZ101" s="2"/>
      <c r="BA101" s="2"/>
      <c r="BB101" s="2"/>
    </row>
    <row r="102" ht="13.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c r="AA102" s="2"/>
      <c r="AB102" s="2"/>
      <c r="AC102" s="2"/>
      <c r="AD102" s="2"/>
      <c r="AE102" s="2"/>
      <c r="AF102" s="2"/>
      <c r="AG102" s="2"/>
      <c r="AH102" s="101"/>
      <c r="AI102" s="2"/>
      <c r="AJ102" s="2"/>
      <c r="AK102" s="2"/>
      <c r="AL102" s="2"/>
      <c r="AM102" s="2"/>
      <c r="AN102" s="2"/>
      <c r="AO102" s="2"/>
      <c r="AP102" s="2"/>
      <c r="AQ102" s="2"/>
      <c r="AR102" s="2"/>
      <c r="AS102" s="101"/>
      <c r="AT102" s="2"/>
      <c r="AU102" s="2"/>
      <c r="AV102" s="2"/>
      <c r="AW102" s="2"/>
      <c r="AX102" s="2"/>
      <c r="AY102" s="2"/>
      <c r="AZ102" s="2"/>
      <c r="BA102" s="2"/>
      <c r="BB102" s="2"/>
    </row>
    <row r="103" ht="13.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c r="AA103" s="2"/>
      <c r="AB103" s="2"/>
      <c r="AC103" s="2"/>
      <c r="AD103" s="2"/>
      <c r="AE103" s="2"/>
      <c r="AF103" s="2"/>
      <c r="AG103" s="2"/>
      <c r="AH103" s="101"/>
      <c r="AI103" s="2"/>
      <c r="AJ103" s="2"/>
      <c r="AK103" s="2"/>
      <c r="AL103" s="2"/>
      <c r="AM103" s="2"/>
      <c r="AN103" s="2"/>
      <c r="AO103" s="2"/>
      <c r="AP103" s="2"/>
      <c r="AQ103" s="2"/>
      <c r="AR103" s="2"/>
      <c r="AS103" s="101"/>
      <c r="AT103" s="2"/>
      <c r="AU103" s="2"/>
      <c r="AV103" s="2"/>
      <c r="AW103" s="2"/>
      <c r="AX103" s="2"/>
      <c r="AY103" s="2"/>
      <c r="AZ103" s="2"/>
      <c r="BA103" s="2"/>
      <c r="BB103" s="2"/>
    </row>
    <row r="104" ht="13.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c r="AA104" s="2"/>
      <c r="AB104" s="2"/>
      <c r="AC104" s="2"/>
      <c r="AD104" s="2"/>
      <c r="AE104" s="2"/>
      <c r="AF104" s="2"/>
      <c r="AG104" s="2"/>
      <c r="AH104" s="101"/>
      <c r="AI104" s="2"/>
      <c r="AJ104" s="2"/>
      <c r="AK104" s="2"/>
      <c r="AL104" s="2"/>
      <c r="AM104" s="2"/>
      <c r="AN104" s="2"/>
      <c r="AO104" s="2"/>
      <c r="AP104" s="2"/>
      <c r="AQ104" s="2"/>
      <c r="AR104" s="2"/>
      <c r="AS104" s="101"/>
      <c r="AT104" s="2"/>
      <c r="AU104" s="2"/>
      <c r="AV104" s="2"/>
      <c r="AW104" s="2"/>
      <c r="AX104" s="2"/>
      <c r="AY104" s="2"/>
      <c r="AZ104" s="2"/>
      <c r="BA104" s="2"/>
      <c r="BB104" s="2"/>
    </row>
    <row r="105" ht="13.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c r="AA105" s="2"/>
      <c r="AB105" s="2"/>
      <c r="AC105" s="2"/>
      <c r="AD105" s="2"/>
      <c r="AE105" s="2"/>
      <c r="AF105" s="2"/>
      <c r="AG105" s="2"/>
      <c r="AH105" s="101"/>
      <c r="AI105" s="2"/>
      <c r="AJ105" s="2"/>
      <c r="AK105" s="2"/>
      <c r="AL105" s="2"/>
      <c r="AM105" s="2"/>
      <c r="AN105" s="2"/>
      <c r="AO105" s="2"/>
      <c r="AP105" s="2"/>
      <c r="AQ105" s="2"/>
      <c r="AR105" s="2"/>
      <c r="AS105" s="101"/>
      <c r="AT105" s="2"/>
      <c r="AU105" s="2"/>
      <c r="AV105" s="2"/>
      <c r="AW105" s="2"/>
      <c r="AX105" s="2"/>
      <c r="AY105" s="2"/>
      <c r="AZ105" s="2"/>
      <c r="BA105" s="2"/>
      <c r="BB105" s="2"/>
    </row>
    <row r="106" ht="13.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c r="AA106" s="2"/>
      <c r="AB106" s="2"/>
      <c r="AC106" s="2"/>
      <c r="AD106" s="2"/>
      <c r="AE106" s="2"/>
      <c r="AF106" s="2"/>
      <c r="AG106" s="2"/>
      <c r="AH106" s="101"/>
      <c r="AI106" s="2"/>
      <c r="AJ106" s="2"/>
      <c r="AK106" s="2"/>
      <c r="AL106" s="2"/>
      <c r="AM106" s="2"/>
      <c r="AN106" s="2"/>
      <c r="AO106" s="2"/>
      <c r="AP106" s="2"/>
      <c r="AQ106" s="2"/>
      <c r="AR106" s="2"/>
      <c r="AS106" s="101"/>
      <c r="AT106" s="2"/>
      <c r="AU106" s="2"/>
      <c r="AV106" s="2"/>
      <c r="AW106" s="2"/>
      <c r="AX106" s="2"/>
      <c r="AY106" s="2"/>
      <c r="AZ106" s="2"/>
      <c r="BA106" s="2"/>
      <c r="BB106" s="2"/>
    </row>
    <row r="107" ht="13.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c r="AA107" s="2"/>
      <c r="AB107" s="2"/>
      <c r="AC107" s="2"/>
      <c r="AD107" s="2"/>
      <c r="AE107" s="2"/>
      <c r="AF107" s="2"/>
      <c r="AG107" s="2"/>
      <c r="AH107" s="101"/>
      <c r="AI107" s="2"/>
      <c r="AJ107" s="2"/>
      <c r="AK107" s="2"/>
      <c r="AL107" s="2"/>
      <c r="AM107" s="2"/>
      <c r="AN107" s="2"/>
      <c r="AO107" s="2"/>
      <c r="AP107" s="2"/>
      <c r="AQ107" s="2"/>
      <c r="AR107" s="2"/>
      <c r="AS107" s="101"/>
      <c r="AT107" s="2"/>
      <c r="AU107" s="2"/>
      <c r="AV107" s="2"/>
      <c r="AW107" s="2"/>
      <c r="AX107" s="2"/>
      <c r="AY107" s="2"/>
      <c r="AZ107" s="2"/>
      <c r="BA107" s="2"/>
      <c r="BB107" s="2"/>
    </row>
    <row r="108" ht="13.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c r="AA108" s="2"/>
      <c r="AB108" s="2"/>
      <c r="AC108" s="2"/>
      <c r="AD108" s="2"/>
      <c r="AE108" s="2"/>
      <c r="AF108" s="2"/>
      <c r="AG108" s="2"/>
      <c r="AH108" s="101"/>
      <c r="AI108" s="2"/>
      <c r="AJ108" s="2"/>
      <c r="AK108" s="2"/>
      <c r="AL108" s="2"/>
      <c r="AM108" s="2"/>
      <c r="AN108" s="2"/>
      <c r="AO108" s="2"/>
      <c r="AP108" s="2"/>
      <c r="AQ108" s="2"/>
      <c r="AR108" s="2"/>
      <c r="AS108" s="101"/>
      <c r="AT108" s="2"/>
      <c r="AU108" s="2"/>
      <c r="AV108" s="2"/>
      <c r="AW108" s="2"/>
      <c r="AX108" s="2"/>
      <c r="AY108" s="2"/>
      <c r="AZ108" s="2"/>
      <c r="BA108" s="2"/>
      <c r="BB108" s="2"/>
    </row>
    <row r="109" ht="13.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c r="AA109" s="2"/>
      <c r="AB109" s="2"/>
      <c r="AC109" s="2"/>
      <c r="AD109" s="2"/>
      <c r="AE109" s="2"/>
      <c r="AF109" s="2"/>
      <c r="AG109" s="2"/>
      <c r="AH109" s="101"/>
      <c r="AI109" s="2"/>
      <c r="AJ109" s="2"/>
      <c r="AK109" s="2"/>
      <c r="AL109" s="2"/>
      <c r="AM109" s="2"/>
      <c r="AN109" s="2"/>
      <c r="AO109" s="2"/>
      <c r="AP109" s="2"/>
      <c r="AQ109" s="2"/>
      <c r="AR109" s="2"/>
      <c r="AS109" s="101"/>
      <c r="AT109" s="2"/>
      <c r="AU109" s="2"/>
      <c r="AV109" s="2"/>
      <c r="AW109" s="2"/>
      <c r="AX109" s="2"/>
      <c r="AY109" s="2"/>
      <c r="AZ109" s="2"/>
      <c r="BA109" s="2"/>
      <c r="BB109" s="2"/>
    </row>
    <row r="110" ht="13.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c r="AA110" s="2"/>
      <c r="AB110" s="2"/>
      <c r="AC110" s="2"/>
      <c r="AD110" s="2"/>
      <c r="AE110" s="2"/>
      <c r="AF110" s="2"/>
      <c r="AG110" s="2"/>
      <c r="AH110" s="101"/>
      <c r="AI110" s="2"/>
      <c r="AJ110" s="2"/>
      <c r="AK110" s="2"/>
      <c r="AL110" s="2"/>
      <c r="AM110" s="2"/>
      <c r="AN110" s="2"/>
      <c r="AO110" s="2"/>
      <c r="AP110" s="2"/>
      <c r="AQ110" s="2"/>
      <c r="AR110" s="2"/>
      <c r="AS110" s="101"/>
      <c r="AT110" s="2"/>
      <c r="AU110" s="2"/>
      <c r="AV110" s="2"/>
      <c r="AW110" s="2"/>
      <c r="AX110" s="2"/>
      <c r="AY110" s="2"/>
      <c r="AZ110" s="2"/>
      <c r="BA110" s="2"/>
      <c r="BB110" s="2"/>
    </row>
    <row r="111" ht="13.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c r="AA111" s="2"/>
      <c r="AB111" s="2"/>
      <c r="AC111" s="2"/>
      <c r="AD111" s="2"/>
      <c r="AE111" s="2"/>
      <c r="AF111" s="2"/>
      <c r="AG111" s="2"/>
      <c r="AH111" s="101"/>
      <c r="AI111" s="2"/>
      <c r="AJ111" s="2"/>
      <c r="AK111" s="2"/>
      <c r="AL111" s="2"/>
      <c r="AM111" s="2"/>
      <c r="AN111" s="2"/>
      <c r="AO111" s="2"/>
      <c r="AP111" s="2"/>
      <c r="AQ111" s="2"/>
      <c r="AR111" s="2"/>
      <c r="AS111" s="101"/>
      <c r="AT111" s="2"/>
      <c r="AU111" s="2"/>
      <c r="AV111" s="2"/>
      <c r="AW111" s="2"/>
      <c r="AX111" s="2"/>
      <c r="AY111" s="2"/>
      <c r="AZ111" s="2"/>
      <c r="BA111" s="2"/>
      <c r="BB111" s="2"/>
    </row>
    <row r="112" ht="13.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c r="AA112" s="2"/>
      <c r="AB112" s="2"/>
      <c r="AC112" s="2"/>
      <c r="AD112" s="2"/>
      <c r="AE112" s="2"/>
      <c r="AF112" s="2"/>
      <c r="AG112" s="2"/>
      <c r="AH112" s="101"/>
      <c r="AI112" s="2"/>
      <c r="AJ112" s="2"/>
      <c r="AK112" s="2"/>
      <c r="AL112" s="2"/>
      <c r="AM112" s="2"/>
      <c r="AN112" s="2"/>
      <c r="AO112" s="2"/>
      <c r="AP112" s="2"/>
      <c r="AQ112" s="2"/>
      <c r="AR112" s="2"/>
      <c r="AS112" s="101"/>
      <c r="AT112" s="2"/>
      <c r="AU112" s="2"/>
      <c r="AV112" s="2"/>
      <c r="AW112" s="2"/>
      <c r="AX112" s="2"/>
      <c r="AY112" s="2"/>
      <c r="AZ112" s="2"/>
      <c r="BA112" s="2"/>
      <c r="BB112" s="2"/>
    </row>
    <row r="113" ht="13.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c r="AA113" s="2"/>
      <c r="AB113" s="2"/>
      <c r="AC113" s="2"/>
      <c r="AD113" s="2"/>
      <c r="AE113" s="2"/>
      <c r="AF113" s="2"/>
      <c r="AG113" s="2"/>
      <c r="AH113" s="101"/>
      <c r="AI113" s="2"/>
      <c r="AJ113" s="2"/>
      <c r="AK113" s="2"/>
      <c r="AL113" s="2"/>
      <c r="AM113" s="2"/>
      <c r="AN113" s="2"/>
      <c r="AO113" s="2"/>
      <c r="AP113" s="2"/>
      <c r="AQ113" s="2"/>
      <c r="AR113" s="2"/>
      <c r="AS113" s="101"/>
      <c r="AT113" s="2"/>
      <c r="AU113" s="2"/>
      <c r="AV113" s="2"/>
      <c r="AW113" s="2"/>
      <c r="AX113" s="2"/>
      <c r="AY113" s="2"/>
      <c r="AZ113" s="2"/>
      <c r="BA113" s="2"/>
      <c r="BB113" s="2"/>
    </row>
    <row r="114" ht="13.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c r="AA114" s="2"/>
      <c r="AB114" s="2"/>
      <c r="AC114" s="2"/>
      <c r="AD114" s="2"/>
      <c r="AE114" s="2"/>
      <c r="AF114" s="2"/>
      <c r="AG114" s="2"/>
      <c r="AH114" s="101"/>
      <c r="AI114" s="2"/>
      <c r="AJ114" s="2"/>
      <c r="AK114" s="2"/>
      <c r="AL114" s="2"/>
      <c r="AM114" s="2"/>
      <c r="AN114" s="2"/>
      <c r="AO114" s="2"/>
      <c r="AP114" s="2"/>
      <c r="AQ114" s="2"/>
      <c r="AR114" s="2"/>
      <c r="AS114" s="101"/>
      <c r="AT114" s="2"/>
      <c r="AU114" s="2"/>
      <c r="AV114" s="2"/>
      <c r="AW114" s="2"/>
      <c r="AX114" s="2"/>
      <c r="AY114" s="2"/>
      <c r="AZ114" s="2"/>
      <c r="BA114" s="2"/>
      <c r="BB114" s="2"/>
    </row>
    <row r="115" ht="13.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101"/>
      <c r="AI115" s="2"/>
      <c r="AJ115" s="2"/>
      <c r="AK115" s="2"/>
      <c r="AL115" s="2"/>
      <c r="AM115" s="2"/>
      <c r="AN115" s="2"/>
      <c r="AO115" s="2"/>
      <c r="AP115" s="2"/>
      <c r="AQ115" s="2"/>
      <c r="AR115" s="2"/>
      <c r="AS115" s="101"/>
      <c r="AT115" s="2"/>
      <c r="AU115" s="2"/>
      <c r="AV115" s="2"/>
      <c r="AW115" s="2"/>
      <c r="AX115" s="2"/>
      <c r="AY115" s="2"/>
      <c r="AZ115" s="2"/>
      <c r="BA115" s="2"/>
      <c r="BB115" s="2"/>
    </row>
    <row r="116" ht="13.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c r="AA116" s="2"/>
      <c r="AB116" s="2"/>
      <c r="AC116" s="2"/>
      <c r="AD116" s="2"/>
      <c r="AE116" s="2"/>
      <c r="AF116" s="2"/>
      <c r="AG116" s="2"/>
      <c r="AH116" s="101"/>
      <c r="AI116" s="2"/>
      <c r="AJ116" s="2"/>
      <c r="AK116" s="2"/>
      <c r="AL116" s="2"/>
      <c r="AM116" s="2"/>
      <c r="AN116" s="2"/>
      <c r="AO116" s="2"/>
      <c r="AP116" s="2"/>
      <c r="AQ116" s="2"/>
      <c r="AR116" s="2"/>
      <c r="AS116" s="101"/>
      <c r="AT116" s="2"/>
      <c r="AU116" s="2"/>
      <c r="AV116" s="2"/>
      <c r="AW116" s="2"/>
      <c r="AX116" s="2"/>
      <c r="AY116" s="2"/>
      <c r="AZ116" s="2"/>
      <c r="BA116" s="2"/>
      <c r="BB116" s="2"/>
    </row>
    <row r="117" ht="13.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c r="AA117" s="2"/>
      <c r="AB117" s="2"/>
      <c r="AC117" s="2"/>
      <c r="AD117" s="2"/>
      <c r="AE117" s="2"/>
      <c r="AF117" s="2"/>
      <c r="AG117" s="2"/>
      <c r="AH117" s="101"/>
      <c r="AI117" s="2"/>
      <c r="AJ117" s="2"/>
      <c r="AK117" s="2"/>
      <c r="AL117" s="2"/>
      <c r="AM117" s="2"/>
      <c r="AN117" s="2"/>
      <c r="AO117" s="2"/>
      <c r="AP117" s="2"/>
      <c r="AQ117" s="2"/>
      <c r="AR117" s="2"/>
      <c r="AS117" s="101"/>
      <c r="AT117" s="2"/>
      <c r="AU117" s="2"/>
      <c r="AV117" s="2"/>
      <c r="AW117" s="2"/>
      <c r="AX117" s="2"/>
      <c r="AY117" s="2"/>
      <c r="AZ117" s="2"/>
      <c r="BA117" s="2"/>
      <c r="BB117" s="2"/>
    </row>
    <row r="118" ht="13.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c r="AA118" s="2"/>
      <c r="AB118" s="2"/>
      <c r="AC118" s="2"/>
      <c r="AD118" s="2"/>
      <c r="AE118" s="2"/>
      <c r="AF118" s="2"/>
      <c r="AG118" s="2"/>
      <c r="AH118" s="101"/>
      <c r="AI118" s="2"/>
      <c r="AJ118" s="2"/>
      <c r="AK118" s="2"/>
      <c r="AL118" s="2"/>
      <c r="AM118" s="2"/>
      <c r="AN118" s="2"/>
      <c r="AO118" s="2"/>
      <c r="AP118" s="2"/>
      <c r="AQ118" s="2"/>
      <c r="AR118" s="2"/>
      <c r="AS118" s="101"/>
      <c r="AT118" s="2"/>
      <c r="AU118" s="2"/>
      <c r="AV118" s="2"/>
      <c r="AW118" s="2"/>
      <c r="AX118" s="2"/>
      <c r="AY118" s="2"/>
      <c r="AZ118" s="2"/>
      <c r="BA118" s="2"/>
      <c r="BB118" s="2"/>
    </row>
    <row r="119" ht="13.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c r="AA119" s="2"/>
      <c r="AB119" s="2"/>
      <c r="AC119" s="2"/>
      <c r="AD119" s="2"/>
      <c r="AE119" s="2"/>
      <c r="AF119" s="2"/>
      <c r="AG119" s="2"/>
      <c r="AH119" s="101"/>
      <c r="AI119" s="2"/>
      <c r="AJ119" s="2"/>
      <c r="AK119" s="2"/>
      <c r="AL119" s="2"/>
      <c r="AM119" s="2"/>
      <c r="AN119" s="2"/>
      <c r="AO119" s="2"/>
      <c r="AP119" s="2"/>
      <c r="AQ119" s="2"/>
      <c r="AR119" s="2"/>
      <c r="AS119" s="101"/>
      <c r="AT119" s="2"/>
      <c r="AU119" s="2"/>
      <c r="AV119" s="2"/>
      <c r="AW119" s="2"/>
      <c r="AX119" s="2"/>
      <c r="AY119" s="2"/>
      <c r="AZ119" s="2"/>
      <c r="BA119" s="2"/>
      <c r="BB119" s="2"/>
    </row>
    <row r="120" ht="13.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c r="AA120" s="2"/>
      <c r="AB120" s="2"/>
      <c r="AC120" s="2"/>
      <c r="AD120" s="2"/>
      <c r="AE120" s="2"/>
      <c r="AF120" s="2"/>
      <c r="AG120" s="2"/>
      <c r="AH120" s="101"/>
      <c r="AI120" s="2"/>
      <c r="AJ120" s="2"/>
      <c r="AK120" s="2"/>
      <c r="AL120" s="2"/>
      <c r="AM120" s="2"/>
      <c r="AN120" s="2"/>
      <c r="AO120" s="2"/>
      <c r="AP120" s="2"/>
      <c r="AQ120" s="2"/>
      <c r="AR120" s="2"/>
      <c r="AS120" s="101"/>
      <c r="AT120" s="2"/>
      <c r="AU120" s="2"/>
      <c r="AV120" s="2"/>
      <c r="AW120" s="2"/>
      <c r="AX120" s="2"/>
      <c r="AY120" s="2"/>
      <c r="AZ120" s="2"/>
      <c r="BA120" s="2"/>
      <c r="BB120" s="2"/>
    </row>
    <row r="121" ht="13.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c r="AA121" s="2"/>
      <c r="AB121" s="2"/>
      <c r="AC121" s="2"/>
      <c r="AD121" s="2"/>
      <c r="AE121" s="2"/>
      <c r="AF121" s="2"/>
      <c r="AG121" s="2"/>
      <c r="AH121" s="101"/>
      <c r="AI121" s="2"/>
      <c r="AJ121" s="2"/>
      <c r="AK121" s="2"/>
      <c r="AL121" s="2"/>
      <c r="AM121" s="2"/>
      <c r="AN121" s="2"/>
      <c r="AO121" s="2"/>
      <c r="AP121" s="2"/>
      <c r="AQ121" s="2"/>
      <c r="AR121" s="2"/>
      <c r="AS121" s="101"/>
      <c r="AT121" s="2"/>
      <c r="AU121" s="2"/>
      <c r="AV121" s="2"/>
      <c r="AW121" s="2"/>
      <c r="AX121" s="2"/>
      <c r="AY121" s="2"/>
      <c r="AZ121" s="2"/>
      <c r="BA121" s="2"/>
      <c r="BB121" s="2"/>
    </row>
    <row r="122" ht="13.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c r="AA122" s="2"/>
      <c r="AB122" s="2"/>
      <c r="AC122" s="2"/>
      <c r="AD122" s="2"/>
      <c r="AE122" s="2"/>
      <c r="AF122" s="2"/>
      <c r="AG122" s="2"/>
      <c r="AH122" s="101"/>
      <c r="AI122" s="2"/>
      <c r="AJ122" s="2"/>
      <c r="AK122" s="2"/>
      <c r="AL122" s="2"/>
      <c r="AM122" s="2"/>
      <c r="AN122" s="2"/>
      <c r="AO122" s="2"/>
      <c r="AP122" s="2"/>
      <c r="AQ122" s="2"/>
      <c r="AR122" s="2"/>
      <c r="AS122" s="101"/>
      <c r="AT122" s="2"/>
      <c r="AU122" s="2"/>
      <c r="AV122" s="2"/>
      <c r="AW122" s="2"/>
      <c r="AX122" s="2"/>
      <c r="AY122" s="2"/>
      <c r="AZ122" s="2"/>
      <c r="BA122" s="2"/>
      <c r="BB122" s="2"/>
    </row>
    <row r="123" ht="13.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c r="AA123" s="2"/>
      <c r="AB123" s="2"/>
      <c r="AC123" s="2"/>
      <c r="AD123" s="2"/>
      <c r="AE123" s="2"/>
      <c r="AF123" s="2"/>
      <c r="AG123" s="2"/>
      <c r="AH123" s="101"/>
      <c r="AI123" s="2"/>
      <c r="AJ123" s="2"/>
      <c r="AK123" s="2"/>
      <c r="AL123" s="2"/>
      <c r="AM123" s="2"/>
      <c r="AN123" s="2"/>
      <c r="AO123" s="2"/>
      <c r="AP123" s="2"/>
      <c r="AQ123" s="2"/>
      <c r="AR123" s="2"/>
      <c r="AS123" s="101"/>
      <c r="AT123" s="2"/>
      <c r="AU123" s="2"/>
      <c r="AV123" s="2"/>
      <c r="AW123" s="2"/>
      <c r="AX123" s="2"/>
      <c r="AY123" s="2"/>
      <c r="AZ123" s="2"/>
      <c r="BA123" s="2"/>
      <c r="BB123" s="2"/>
    </row>
    <row r="124" ht="13.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c r="AA124" s="2"/>
      <c r="AB124" s="2"/>
      <c r="AC124" s="2"/>
      <c r="AD124" s="2"/>
      <c r="AE124" s="2"/>
      <c r="AF124" s="2"/>
      <c r="AG124" s="2"/>
      <c r="AH124" s="101"/>
      <c r="AI124" s="2"/>
      <c r="AJ124" s="2"/>
      <c r="AK124" s="2"/>
      <c r="AL124" s="2"/>
      <c r="AM124" s="2"/>
      <c r="AN124" s="2"/>
      <c r="AO124" s="2"/>
      <c r="AP124" s="2"/>
      <c r="AQ124" s="2"/>
      <c r="AR124" s="2"/>
      <c r="AS124" s="101"/>
      <c r="AT124" s="2"/>
      <c r="AU124" s="2"/>
      <c r="AV124" s="2"/>
      <c r="AW124" s="2"/>
      <c r="AX124" s="2"/>
      <c r="AY124" s="2"/>
      <c r="AZ124" s="2"/>
      <c r="BA124" s="2"/>
      <c r="BB124" s="2"/>
    </row>
    <row r="125" ht="13.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c r="AA125" s="2"/>
      <c r="AB125" s="2"/>
      <c r="AC125" s="2"/>
      <c r="AD125" s="2"/>
      <c r="AE125" s="2"/>
      <c r="AF125" s="2"/>
      <c r="AG125" s="2"/>
      <c r="AH125" s="101"/>
      <c r="AI125" s="2"/>
      <c r="AJ125" s="2"/>
      <c r="AK125" s="2"/>
      <c r="AL125" s="2"/>
      <c r="AM125" s="2"/>
      <c r="AN125" s="2"/>
      <c r="AO125" s="2"/>
      <c r="AP125" s="2"/>
      <c r="AQ125" s="2"/>
      <c r="AR125" s="2"/>
      <c r="AS125" s="101"/>
      <c r="AT125" s="2"/>
      <c r="AU125" s="2"/>
      <c r="AV125" s="2"/>
      <c r="AW125" s="2"/>
      <c r="AX125" s="2"/>
      <c r="AY125" s="2"/>
      <c r="AZ125" s="2"/>
      <c r="BA125" s="2"/>
      <c r="BB125" s="2"/>
    </row>
    <row r="126" ht="13.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c r="AA126" s="2"/>
      <c r="AB126" s="2"/>
      <c r="AC126" s="2"/>
      <c r="AD126" s="2"/>
      <c r="AE126" s="2"/>
      <c r="AF126" s="2"/>
      <c r="AG126" s="2"/>
      <c r="AH126" s="101"/>
      <c r="AI126" s="2"/>
      <c r="AJ126" s="2"/>
      <c r="AK126" s="2"/>
      <c r="AL126" s="2"/>
      <c r="AM126" s="2"/>
      <c r="AN126" s="2"/>
      <c r="AO126" s="2"/>
      <c r="AP126" s="2"/>
      <c r="AQ126" s="2"/>
      <c r="AR126" s="2"/>
      <c r="AS126" s="101"/>
      <c r="AT126" s="2"/>
      <c r="AU126" s="2"/>
      <c r="AV126" s="2"/>
      <c r="AW126" s="2"/>
      <c r="AX126" s="2"/>
      <c r="AY126" s="2"/>
      <c r="AZ126" s="2"/>
      <c r="BA126" s="2"/>
      <c r="BB126" s="2"/>
    </row>
    <row r="127" ht="13.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c r="AA127" s="2"/>
      <c r="AB127" s="2"/>
      <c r="AC127" s="2"/>
      <c r="AD127" s="2"/>
      <c r="AE127" s="2"/>
      <c r="AF127" s="2"/>
      <c r="AG127" s="2"/>
      <c r="AH127" s="101"/>
      <c r="AI127" s="2"/>
      <c r="AJ127" s="2"/>
      <c r="AK127" s="2"/>
      <c r="AL127" s="2"/>
      <c r="AM127" s="2"/>
      <c r="AN127" s="2"/>
      <c r="AO127" s="2"/>
      <c r="AP127" s="2"/>
      <c r="AQ127" s="2"/>
      <c r="AR127" s="2"/>
      <c r="AS127" s="101"/>
      <c r="AT127" s="2"/>
      <c r="AU127" s="2"/>
      <c r="AV127" s="2"/>
      <c r="AW127" s="2"/>
      <c r="AX127" s="2"/>
      <c r="AY127" s="2"/>
      <c r="AZ127" s="2"/>
      <c r="BA127" s="2"/>
      <c r="BB127" s="2"/>
    </row>
    <row r="128" ht="13.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c r="AA128" s="2"/>
      <c r="AB128" s="2"/>
      <c r="AC128" s="2"/>
      <c r="AD128" s="2"/>
      <c r="AE128" s="2"/>
      <c r="AF128" s="2"/>
      <c r="AG128" s="2"/>
      <c r="AH128" s="101"/>
      <c r="AI128" s="2"/>
      <c r="AJ128" s="2"/>
      <c r="AK128" s="2"/>
      <c r="AL128" s="2"/>
      <c r="AM128" s="2"/>
      <c r="AN128" s="2"/>
      <c r="AO128" s="2"/>
      <c r="AP128" s="2"/>
      <c r="AQ128" s="2"/>
      <c r="AR128" s="2"/>
      <c r="AS128" s="101"/>
      <c r="AT128" s="2"/>
      <c r="AU128" s="2"/>
      <c r="AV128" s="2"/>
      <c r="AW128" s="2"/>
      <c r="AX128" s="2"/>
      <c r="AY128" s="2"/>
      <c r="AZ128" s="2"/>
      <c r="BA128" s="2"/>
      <c r="BB128" s="2"/>
    </row>
    <row r="129" ht="13.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c r="AA129" s="2"/>
      <c r="AB129" s="2"/>
      <c r="AC129" s="2"/>
      <c r="AD129" s="2"/>
      <c r="AE129" s="2"/>
      <c r="AF129" s="2"/>
      <c r="AG129" s="2"/>
      <c r="AH129" s="101"/>
      <c r="AI129" s="2"/>
      <c r="AJ129" s="2"/>
      <c r="AK129" s="2"/>
      <c r="AL129" s="2"/>
      <c r="AM129" s="2"/>
      <c r="AN129" s="2"/>
      <c r="AO129" s="2"/>
      <c r="AP129" s="2"/>
      <c r="AQ129" s="2"/>
      <c r="AR129" s="2"/>
      <c r="AS129" s="101"/>
      <c r="AT129" s="2"/>
      <c r="AU129" s="2"/>
      <c r="AV129" s="2"/>
      <c r="AW129" s="2"/>
      <c r="AX129" s="2"/>
      <c r="AY129" s="2"/>
      <c r="AZ129" s="2"/>
      <c r="BA129" s="2"/>
      <c r="BB129" s="2"/>
    </row>
    <row r="130" ht="13.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c r="AA130" s="2"/>
      <c r="AB130" s="2"/>
      <c r="AC130" s="2"/>
      <c r="AD130" s="2"/>
      <c r="AE130" s="2"/>
      <c r="AF130" s="2"/>
      <c r="AG130" s="2"/>
      <c r="AH130" s="101"/>
      <c r="AI130" s="2"/>
      <c r="AJ130" s="2"/>
      <c r="AK130" s="2"/>
      <c r="AL130" s="2"/>
      <c r="AM130" s="2"/>
      <c r="AN130" s="2"/>
      <c r="AO130" s="2"/>
      <c r="AP130" s="2"/>
      <c r="AQ130" s="2"/>
      <c r="AR130" s="2"/>
      <c r="AS130" s="101"/>
      <c r="AT130" s="2"/>
      <c r="AU130" s="2"/>
      <c r="AV130" s="2"/>
      <c r="AW130" s="2"/>
      <c r="AX130" s="2"/>
      <c r="AY130" s="2"/>
      <c r="AZ130" s="2"/>
      <c r="BA130" s="2"/>
      <c r="BB130" s="2"/>
    </row>
    <row r="131" ht="13.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c r="AA131" s="2"/>
      <c r="AB131" s="2"/>
      <c r="AC131" s="2"/>
      <c r="AD131" s="2"/>
      <c r="AE131" s="2"/>
      <c r="AF131" s="2"/>
      <c r="AG131" s="2"/>
      <c r="AH131" s="101"/>
      <c r="AI131" s="2"/>
      <c r="AJ131" s="2"/>
      <c r="AK131" s="2"/>
      <c r="AL131" s="2"/>
      <c r="AM131" s="2"/>
      <c r="AN131" s="2"/>
      <c r="AO131" s="2"/>
      <c r="AP131" s="2"/>
      <c r="AQ131" s="2"/>
      <c r="AR131" s="2"/>
      <c r="AS131" s="101"/>
      <c r="AT131" s="2"/>
      <c r="AU131" s="2"/>
      <c r="AV131" s="2"/>
      <c r="AW131" s="2"/>
      <c r="AX131" s="2"/>
      <c r="AY131" s="2"/>
      <c r="AZ131" s="2"/>
      <c r="BA131" s="2"/>
      <c r="BB131" s="2"/>
    </row>
    <row r="132" ht="13.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c r="AA132" s="2"/>
      <c r="AB132" s="2"/>
      <c r="AC132" s="2"/>
      <c r="AD132" s="2"/>
      <c r="AE132" s="2"/>
      <c r="AF132" s="2"/>
      <c r="AG132" s="2"/>
      <c r="AH132" s="101"/>
      <c r="AI132" s="2"/>
      <c r="AJ132" s="2"/>
      <c r="AK132" s="2"/>
      <c r="AL132" s="2"/>
      <c r="AM132" s="2"/>
      <c r="AN132" s="2"/>
      <c r="AO132" s="2"/>
      <c r="AP132" s="2"/>
      <c r="AQ132" s="2"/>
      <c r="AR132" s="2"/>
      <c r="AS132" s="101"/>
      <c r="AT132" s="2"/>
      <c r="AU132" s="2"/>
      <c r="AV132" s="2"/>
      <c r="AW132" s="2"/>
      <c r="AX132" s="2"/>
      <c r="AY132" s="2"/>
      <c r="AZ132" s="2"/>
      <c r="BA132" s="2"/>
      <c r="BB132" s="2"/>
    </row>
    <row r="133" ht="13.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c r="AA133" s="2"/>
      <c r="AB133" s="2"/>
      <c r="AC133" s="2"/>
      <c r="AD133" s="2"/>
      <c r="AE133" s="2"/>
      <c r="AF133" s="2"/>
      <c r="AG133" s="2"/>
      <c r="AH133" s="101"/>
      <c r="AI133" s="2"/>
      <c r="AJ133" s="2"/>
      <c r="AK133" s="2"/>
      <c r="AL133" s="2"/>
      <c r="AM133" s="2"/>
      <c r="AN133" s="2"/>
      <c r="AO133" s="2"/>
      <c r="AP133" s="2"/>
      <c r="AQ133" s="2"/>
      <c r="AR133" s="2"/>
      <c r="AS133" s="101"/>
      <c r="AT133" s="2"/>
      <c r="AU133" s="2"/>
      <c r="AV133" s="2"/>
      <c r="AW133" s="2"/>
      <c r="AX133" s="2"/>
      <c r="AY133" s="2"/>
      <c r="AZ133" s="2"/>
      <c r="BA133" s="2"/>
      <c r="BB133" s="2"/>
    </row>
    <row r="134" ht="13.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c r="AA134" s="2"/>
      <c r="AB134" s="2"/>
      <c r="AC134" s="2"/>
      <c r="AD134" s="2"/>
      <c r="AE134" s="2"/>
      <c r="AF134" s="2"/>
      <c r="AG134" s="2"/>
      <c r="AH134" s="101"/>
      <c r="AI134" s="2"/>
      <c r="AJ134" s="2"/>
      <c r="AK134" s="2"/>
      <c r="AL134" s="2"/>
      <c r="AM134" s="2"/>
      <c r="AN134" s="2"/>
      <c r="AO134" s="2"/>
      <c r="AP134" s="2"/>
      <c r="AQ134" s="2"/>
      <c r="AR134" s="2"/>
      <c r="AS134" s="101"/>
      <c r="AT134" s="2"/>
      <c r="AU134" s="2"/>
      <c r="AV134" s="2"/>
      <c r="AW134" s="2"/>
      <c r="AX134" s="2"/>
      <c r="AY134" s="2"/>
      <c r="AZ134" s="2"/>
      <c r="BA134" s="2"/>
      <c r="BB134" s="2"/>
    </row>
    <row r="135" ht="13.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c r="AA135" s="2"/>
      <c r="AB135" s="2"/>
      <c r="AC135" s="2"/>
      <c r="AD135" s="2"/>
      <c r="AE135" s="2"/>
      <c r="AF135" s="2"/>
      <c r="AG135" s="2"/>
      <c r="AH135" s="101"/>
      <c r="AI135" s="2"/>
      <c r="AJ135" s="2"/>
      <c r="AK135" s="2"/>
      <c r="AL135" s="2"/>
      <c r="AM135" s="2"/>
      <c r="AN135" s="2"/>
      <c r="AO135" s="2"/>
      <c r="AP135" s="2"/>
      <c r="AQ135" s="2"/>
      <c r="AR135" s="2"/>
      <c r="AS135" s="101"/>
      <c r="AT135" s="2"/>
      <c r="AU135" s="2"/>
      <c r="AV135" s="2"/>
      <c r="AW135" s="2"/>
      <c r="AX135" s="2"/>
      <c r="AY135" s="2"/>
      <c r="AZ135" s="2"/>
      <c r="BA135" s="2"/>
      <c r="BB135" s="2"/>
    </row>
    <row r="136" ht="13.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c r="AA136" s="2"/>
      <c r="AB136" s="2"/>
      <c r="AC136" s="2"/>
      <c r="AD136" s="2"/>
      <c r="AE136" s="2"/>
      <c r="AF136" s="2"/>
      <c r="AG136" s="2"/>
      <c r="AH136" s="101"/>
      <c r="AI136" s="2"/>
      <c r="AJ136" s="2"/>
      <c r="AK136" s="2"/>
      <c r="AL136" s="2"/>
      <c r="AM136" s="2"/>
      <c r="AN136" s="2"/>
      <c r="AO136" s="2"/>
      <c r="AP136" s="2"/>
      <c r="AQ136" s="2"/>
      <c r="AR136" s="2"/>
      <c r="AS136" s="101"/>
      <c r="AT136" s="2"/>
      <c r="AU136" s="2"/>
      <c r="AV136" s="2"/>
      <c r="AW136" s="2"/>
      <c r="AX136" s="2"/>
      <c r="AY136" s="2"/>
      <c r="AZ136" s="2"/>
      <c r="BA136" s="2"/>
      <c r="BB136" s="2"/>
    </row>
    <row r="137" ht="13.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c r="AA137" s="2"/>
      <c r="AB137" s="2"/>
      <c r="AC137" s="2"/>
      <c r="AD137" s="2"/>
      <c r="AE137" s="2"/>
      <c r="AF137" s="2"/>
      <c r="AG137" s="2"/>
      <c r="AH137" s="101"/>
      <c r="AI137" s="2"/>
      <c r="AJ137" s="2"/>
      <c r="AK137" s="2"/>
      <c r="AL137" s="2"/>
      <c r="AM137" s="2"/>
      <c r="AN137" s="2"/>
      <c r="AO137" s="2"/>
      <c r="AP137" s="2"/>
      <c r="AQ137" s="2"/>
      <c r="AR137" s="2"/>
      <c r="AS137" s="101"/>
      <c r="AT137" s="2"/>
      <c r="AU137" s="2"/>
      <c r="AV137" s="2"/>
      <c r="AW137" s="2"/>
      <c r="AX137" s="2"/>
      <c r="AY137" s="2"/>
      <c r="AZ137" s="2"/>
      <c r="BA137" s="2"/>
      <c r="BB137" s="2"/>
    </row>
    <row r="138" ht="13.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c r="AA138" s="2"/>
      <c r="AB138" s="2"/>
      <c r="AC138" s="2"/>
      <c r="AD138" s="2"/>
      <c r="AE138" s="2"/>
      <c r="AF138" s="2"/>
      <c r="AG138" s="2"/>
      <c r="AH138" s="101"/>
      <c r="AI138" s="2"/>
      <c r="AJ138" s="2"/>
      <c r="AK138" s="2"/>
      <c r="AL138" s="2"/>
      <c r="AM138" s="2"/>
      <c r="AN138" s="2"/>
      <c r="AO138" s="2"/>
      <c r="AP138" s="2"/>
      <c r="AQ138" s="2"/>
      <c r="AR138" s="2"/>
      <c r="AS138" s="101"/>
      <c r="AT138" s="2"/>
      <c r="AU138" s="2"/>
      <c r="AV138" s="2"/>
      <c r="AW138" s="2"/>
      <c r="AX138" s="2"/>
      <c r="AY138" s="2"/>
      <c r="AZ138" s="2"/>
      <c r="BA138" s="2"/>
      <c r="BB138" s="2"/>
    </row>
    <row r="139" ht="13.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c r="AA139" s="2"/>
      <c r="AB139" s="2"/>
      <c r="AC139" s="2"/>
      <c r="AD139" s="2"/>
      <c r="AE139" s="2"/>
      <c r="AF139" s="2"/>
      <c r="AG139" s="2"/>
      <c r="AH139" s="101"/>
      <c r="AI139" s="2"/>
      <c r="AJ139" s="2"/>
      <c r="AK139" s="2"/>
      <c r="AL139" s="2"/>
      <c r="AM139" s="2"/>
      <c r="AN139" s="2"/>
      <c r="AO139" s="2"/>
      <c r="AP139" s="2"/>
      <c r="AQ139" s="2"/>
      <c r="AR139" s="2"/>
      <c r="AS139" s="101"/>
      <c r="AT139" s="2"/>
      <c r="AU139" s="2"/>
      <c r="AV139" s="2"/>
      <c r="AW139" s="2"/>
      <c r="AX139" s="2"/>
      <c r="AY139" s="2"/>
      <c r="AZ139" s="2"/>
      <c r="BA139" s="2"/>
      <c r="BB139" s="2"/>
    </row>
    <row r="140" ht="13.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c r="AA140" s="2"/>
      <c r="AB140" s="2"/>
      <c r="AC140" s="2"/>
      <c r="AD140" s="2"/>
      <c r="AE140" s="2"/>
      <c r="AF140" s="2"/>
      <c r="AG140" s="2"/>
      <c r="AH140" s="101"/>
      <c r="AI140" s="2"/>
      <c r="AJ140" s="2"/>
      <c r="AK140" s="2"/>
      <c r="AL140" s="2"/>
      <c r="AM140" s="2"/>
      <c r="AN140" s="2"/>
      <c r="AO140" s="2"/>
      <c r="AP140" s="2"/>
      <c r="AQ140" s="2"/>
      <c r="AR140" s="2"/>
      <c r="AS140" s="101"/>
      <c r="AT140" s="2"/>
      <c r="AU140" s="2"/>
      <c r="AV140" s="2"/>
      <c r="AW140" s="2"/>
      <c r="AX140" s="2"/>
      <c r="AY140" s="2"/>
      <c r="AZ140" s="2"/>
      <c r="BA140" s="2"/>
      <c r="BB140" s="2"/>
    </row>
    <row r="141" ht="13.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c r="AA141" s="2"/>
      <c r="AB141" s="2"/>
      <c r="AC141" s="2"/>
      <c r="AD141" s="2"/>
      <c r="AE141" s="2"/>
      <c r="AF141" s="2"/>
      <c r="AG141" s="2"/>
      <c r="AH141" s="101"/>
      <c r="AI141" s="2"/>
      <c r="AJ141" s="2"/>
      <c r="AK141" s="2"/>
      <c r="AL141" s="2"/>
      <c r="AM141" s="2"/>
      <c r="AN141" s="2"/>
      <c r="AO141" s="2"/>
      <c r="AP141" s="2"/>
      <c r="AQ141" s="2"/>
      <c r="AR141" s="2"/>
      <c r="AS141" s="101"/>
      <c r="AT141" s="2"/>
      <c r="AU141" s="2"/>
      <c r="AV141" s="2"/>
      <c r="AW141" s="2"/>
      <c r="AX141" s="2"/>
      <c r="AY141" s="2"/>
      <c r="AZ141" s="2"/>
      <c r="BA141" s="2"/>
      <c r="BB141" s="2"/>
    </row>
    <row r="142" ht="13.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c r="AA142" s="2"/>
      <c r="AB142" s="2"/>
      <c r="AC142" s="2"/>
      <c r="AD142" s="2"/>
      <c r="AE142" s="2"/>
      <c r="AF142" s="2"/>
      <c r="AG142" s="2"/>
      <c r="AH142" s="101"/>
      <c r="AI142" s="2"/>
      <c r="AJ142" s="2"/>
      <c r="AK142" s="2"/>
      <c r="AL142" s="2"/>
      <c r="AM142" s="2"/>
      <c r="AN142" s="2"/>
      <c r="AO142" s="2"/>
      <c r="AP142" s="2"/>
      <c r="AQ142" s="2"/>
      <c r="AR142" s="2"/>
      <c r="AS142" s="101"/>
      <c r="AT142" s="2"/>
      <c r="AU142" s="2"/>
      <c r="AV142" s="2"/>
      <c r="AW142" s="2"/>
      <c r="AX142" s="2"/>
      <c r="AY142" s="2"/>
      <c r="AZ142" s="2"/>
      <c r="BA142" s="2"/>
      <c r="BB142" s="2"/>
    </row>
    <row r="143" ht="13.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c r="AA143" s="2"/>
      <c r="AB143" s="2"/>
      <c r="AC143" s="2"/>
      <c r="AD143" s="2"/>
      <c r="AE143" s="2"/>
      <c r="AF143" s="2"/>
      <c r="AG143" s="2"/>
      <c r="AH143" s="101"/>
      <c r="AI143" s="2"/>
      <c r="AJ143" s="2"/>
      <c r="AK143" s="2"/>
      <c r="AL143" s="2"/>
      <c r="AM143" s="2"/>
      <c r="AN143" s="2"/>
      <c r="AO143" s="2"/>
      <c r="AP143" s="2"/>
      <c r="AQ143" s="2"/>
      <c r="AR143" s="2"/>
      <c r="AS143" s="101"/>
      <c r="AT143" s="2"/>
      <c r="AU143" s="2"/>
      <c r="AV143" s="2"/>
      <c r="AW143" s="2"/>
      <c r="AX143" s="2"/>
      <c r="AY143" s="2"/>
      <c r="AZ143" s="2"/>
      <c r="BA143" s="2"/>
      <c r="BB143" s="2"/>
    </row>
    <row r="144" ht="13.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c r="AA144" s="2"/>
      <c r="AB144" s="2"/>
      <c r="AC144" s="2"/>
      <c r="AD144" s="2"/>
      <c r="AE144" s="2"/>
      <c r="AF144" s="2"/>
      <c r="AG144" s="2"/>
      <c r="AH144" s="101"/>
      <c r="AI144" s="2"/>
      <c r="AJ144" s="2"/>
      <c r="AK144" s="2"/>
      <c r="AL144" s="2"/>
      <c r="AM144" s="2"/>
      <c r="AN144" s="2"/>
      <c r="AO144" s="2"/>
      <c r="AP144" s="2"/>
      <c r="AQ144" s="2"/>
      <c r="AR144" s="2"/>
      <c r="AS144" s="101"/>
      <c r="AT144" s="2"/>
      <c r="AU144" s="2"/>
      <c r="AV144" s="2"/>
      <c r="AW144" s="2"/>
      <c r="AX144" s="2"/>
      <c r="AY144" s="2"/>
      <c r="AZ144" s="2"/>
      <c r="BA144" s="2"/>
      <c r="BB144" s="2"/>
    </row>
    <row r="145" ht="13.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c r="AA145" s="2"/>
      <c r="AB145" s="2"/>
      <c r="AC145" s="2"/>
      <c r="AD145" s="2"/>
      <c r="AE145" s="2"/>
      <c r="AF145" s="2"/>
      <c r="AG145" s="2"/>
      <c r="AH145" s="101"/>
      <c r="AI145" s="2"/>
      <c r="AJ145" s="2"/>
      <c r="AK145" s="2"/>
      <c r="AL145" s="2"/>
      <c r="AM145" s="2"/>
      <c r="AN145" s="2"/>
      <c r="AO145" s="2"/>
      <c r="AP145" s="2"/>
      <c r="AQ145" s="2"/>
      <c r="AR145" s="2"/>
      <c r="AS145" s="101"/>
      <c r="AT145" s="2"/>
      <c r="AU145" s="2"/>
      <c r="AV145" s="2"/>
      <c r="AW145" s="2"/>
      <c r="AX145" s="2"/>
      <c r="AY145" s="2"/>
      <c r="AZ145" s="2"/>
      <c r="BA145" s="2"/>
      <c r="BB145" s="2"/>
    </row>
    <row r="146" ht="13.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c r="AA146" s="2"/>
      <c r="AB146" s="2"/>
      <c r="AC146" s="2"/>
      <c r="AD146" s="2"/>
      <c r="AE146" s="2"/>
      <c r="AF146" s="2"/>
      <c r="AG146" s="2"/>
      <c r="AH146" s="101"/>
      <c r="AI146" s="2"/>
      <c r="AJ146" s="2"/>
      <c r="AK146" s="2"/>
      <c r="AL146" s="2"/>
      <c r="AM146" s="2"/>
      <c r="AN146" s="2"/>
      <c r="AO146" s="2"/>
      <c r="AP146" s="2"/>
      <c r="AQ146" s="2"/>
      <c r="AR146" s="2"/>
      <c r="AS146" s="101"/>
      <c r="AT146" s="2"/>
      <c r="AU146" s="2"/>
      <c r="AV146" s="2"/>
      <c r="AW146" s="2"/>
      <c r="AX146" s="2"/>
      <c r="AY146" s="2"/>
      <c r="AZ146" s="2"/>
      <c r="BA146" s="2"/>
      <c r="BB146" s="2"/>
    </row>
    <row r="147" ht="13.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c r="AA147" s="2"/>
      <c r="AB147" s="2"/>
      <c r="AC147" s="2"/>
      <c r="AD147" s="2"/>
      <c r="AE147" s="2"/>
      <c r="AF147" s="2"/>
      <c r="AG147" s="2"/>
      <c r="AH147" s="101"/>
      <c r="AI147" s="2"/>
      <c r="AJ147" s="2"/>
      <c r="AK147" s="2"/>
      <c r="AL147" s="2"/>
      <c r="AM147" s="2"/>
      <c r="AN147" s="2"/>
      <c r="AO147" s="2"/>
      <c r="AP147" s="2"/>
      <c r="AQ147" s="2"/>
      <c r="AR147" s="2"/>
      <c r="AS147" s="101"/>
      <c r="AT147" s="2"/>
      <c r="AU147" s="2"/>
      <c r="AV147" s="2"/>
      <c r="AW147" s="2"/>
      <c r="AX147" s="2"/>
      <c r="AY147" s="2"/>
      <c r="AZ147" s="2"/>
      <c r="BA147" s="2"/>
      <c r="BB147" s="2"/>
    </row>
    <row r="148" ht="13.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c r="AA148" s="2"/>
      <c r="AB148" s="2"/>
      <c r="AC148" s="2"/>
      <c r="AD148" s="2"/>
      <c r="AE148" s="2"/>
      <c r="AF148" s="2"/>
      <c r="AG148" s="2"/>
      <c r="AH148" s="101"/>
      <c r="AI148" s="2"/>
      <c r="AJ148" s="2"/>
      <c r="AK148" s="2"/>
      <c r="AL148" s="2"/>
      <c r="AM148" s="2"/>
      <c r="AN148" s="2"/>
      <c r="AO148" s="2"/>
      <c r="AP148" s="2"/>
      <c r="AQ148" s="2"/>
      <c r="AR148" s="2"/>
      <c r="AS148" s="101"/>
      <c r="AT148" s="2"/>
      <c r="AU148" s="2"/>
      <c r="AV148" s="2"/>
      <c r="AW148" s="2"/>
      <c r="AX148" s="2"/>
      <c r="AY148" s="2"/>
      <c r="AZ148" s="2"/>
      <c r="BA148" s="2"/>
      <c r="BB148" s="2"/>
    </row>
    <row r="149" ht="13.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c r="AA149" s="2"/>
      <c r="AB149" s="2"/>
      <c r="AC149" s="2"/>
      <c r="AD149" s="2"/>
      <c r="AE149" s="2"/>
      <c r="AF149" s="2"/>
      <c r="AG149" s="2"/>
      <c r="AH149" s="101"/>
      <c r="AI149" s="2"/>
      <c r="AJ149" s="2"/>
      <c r="AK149" s="2"/>
      <c r="AL149" s="2"/>
      <c r="AM149" s="2"/>
      <c r="AN149" s="2"/>
      <c r="AO149" s="2"/>
      <c r="AP149" s="2"/>
      <c r="AQ149" s="2"/>
      <c r="AR149" s="2"/>
      <c r="AS149" s="101"/>
      <c r="AT149" s="2"/>
      <c r="AU149" s="2"/>
      <c r="AV149" s="2"/>
      <c r="AW149" s="2"/>
      <c r="AX149" s="2"/>
      <c r="AY149" s="2"/>
      <c r="AZ149" s="2"/>
      <c r="BA149" s="2"/>
      <c r="BB149" s="2"/>
    </row>
    <row r="150" ht="13.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c r="AA150" s="2"/>
      <c r="AB150" s="2"/>
      <c r="AC150" s="2"/>
      <c r="AD150" s="2"/>
      <c r="AE150" s="2"/>
      <c r="AF150" s="2"/>
      <c r="AG150" s="2"/>
      <c r="AH150" s="101"/>
      <c r="AI150" s="2"/>
      <c r="AJ150" s="2"/>
      <c r="AK150" s="2"/>
      <c r="AL150" s="2"/>
      <c r="AM150" s="2"/>
      <c r="AN150" s="2"/>
      <c r="AO150" s="2"/>
      <c r="AP150" s="2"/>
      <c r="AQ150" s="2"/>
      <c r="AR150" s="2"/>
      <c r="AS150" s="101"/>
      <c r="AT150" s="2"/>
      <c r="AU150" s="2"/>
      <c r="AV150" s="2"/>
      <c r="AW150" s="2"/>
      <c r="AX150" s="2"/>
      <c r="AY150" s="2"/>
      <c r="AZ150" s="2"/>
      <c r="BA150" s="2"/>
      <c r="BB150" s="2"/>
    </row>
    <row r="151" ht="13.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c r="AA151" s="2"/>
      <c r="AB151" s="2"/>
      <c r="AC151" s="2"/>
      <c r="AD151" s="2"/>
      <c r="AE151" s="2"/>
      <c r="AF151" s="2"/>
      <c r="AG151" s="2"/>
      <c r="AH151" s="101"/>
      <c r="AI151" s="2"/>
      <c r="AJ151" s="2"/>
      <c r="AK151" s="2"/>
      <c r="AL151" s="2"/>
      <c r="AM151" s="2"/>
      <c r="AN151" s="2"/>
      <c r="AO151" s="2"/>
      <c r="AP151" s="2"/>
      <c r="AQ151" s="2"/>
      <c r="AR151" s="2"/>
      <c r="AS151" s="101"/>
      <c r="AT151" s="2"/>
      <c r="AU151" s="2"/>
      <c r="AV151" s="2"/>
      <c r="AW151" s="2"/>
      <c r="AX151" s="2"/>
      <c r="AY151" s="2"/>
      <c r="AZ151" s="2"/>
      <c r="BA151" s="2"/>
      <c r="BB151" s="2"/>
    </row>
    <row r="152" ht="13.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c r="AA152" s="2"/>
      <c r="AB152" s="2"/>
      <c r="AC152" s="2"/>
      <c r="AD152" s="2"/>
      <c r="AE152" s="2"/>
      <c r="AF152" s="2"/>
      <c r="AG152" s="2"/>
      <c r="AH152" s="101"/>
      <c r="AI152" s="2"/>
      <c r="AJ152" s="2"/>
      <c r="AK152" s="2"/>
      <c r="AL152" s="2"/>
      <c r="AM152" s="2"/>
      <c r="AN152" s="2"/>
      <c r="AO152" s="2"/>
      <c r="AP152" s="2"/>
      <c r="AQ152" s="2"/>
      <c r="AR152" s="2"/>
      <c r="AS152" s="101"/>
      <c r="AT152" s="2"/>
      <c r="AU152" s="2"/>
      <c r="AV152" s="2"/>
      <c r="AW152" s="2"/>
      <c r="AX152" s="2"/>
      <c r="AY152" s="2"/>
      <c r="AZ152" s="2"/>
      <c r="BA152" s="2"/>
      <c r="BB152" s="2"/>
    </row>
    <row r="153" ht="13.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c r="AA153" s="2"/>
      <c r="AB153" s="2"/>
      <c r="AC153" s="2"/>
      <c r="AD153" s="2"/>
      <c r="AE153" s="2"/>
      <c r="AF153" s="2"/>
      <c r="AG153" s="2"/>
      <c r="AH153" s="101"/>
      <c r="AI153" s="2"/>
      <c r="AJ153" s="2"/>
      <c r="AK153" s="2"/>
      <c r="AL153" s="2"/>
      <c r="AM153" s="2"/>
      <c r="AN153" s="2"/>
      <c r="AO153" s="2"/>
      <c r="AP153" s="2"/>
      <c r="AQ153" s="2"/>
      <c r="AR153" s="2"/>
      <c r="AS153" s="101"/>
      <c r="AT153" s="2"/>
      <c r="AU153" s="2"/>
      <c r="AV153" s="2"/>
      <c r="AW153" s="2"/>
      <c r="AX153" s="2"/>
      <c r="AY153" s="2"/>
      <c r="AZ153" s="2"/>
      <c r="BA153" s="2"/>
      <c r="BB153" s="2"/>
    </row>
    <row r="154" ht="13.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c r="AA154" s="2"/>
      <c r="AB154" s="2"/>
      <c r="AC154" s="2"/>
      <c r="AD154" s="2"/>
      <c r="AE154" s="2"/>
      <c r="AF154" s="2"/>
      <c r="AG154" s="2"/>
      <c r="AH154" s="101"/>
      <c r="AI154" s="2"/>
      <c r="AJ154" s="2"/>
      <c r="AK154" s="2"/>
      <c r="AL154" s="2"/>
      <c r="AM154" s="2"/>
      <c r="AN154" s="2"/>
      <c r="AO154" s="2"/>
      <c r="AP154" s="2"/>
      <c r="AQ154" s="2"/>
      <c r="AR154" s="2"/>
      <c r="AS154" s="101"/>
      <c r="AT154" s="2"/>
      <c r="AU154" s="2"/>
      <c r="AV154" s="2"/>
      <c r="AW154" s="2"/>
      <c r="AX154" s="2"/>
      <c r="AY154" s="2"/>
      <c r="AZ154" s="2"/>
      <c r="BA154" s="2"/>
      <c r="BB154" s="2"/>
    </row>
    <row r="155" ht="13.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c r="AA155" s="2"/>
      <c r="AB155" s="2"/>
      <c r="AC155" s="2"/>
      <c r="AD155" s="2"/>
      <c r="AE155" s="2"/>
      <c r="AF155" s="2"/>
      <c r="AG155" s="2"/>
      <c r="AH155" s="101"/>
      <c r="AI155" s="2"/>
      <c r="AJ155" s="2"/>
      <c r="AK155" s="2"/>
      <c r="AL155" s="2"/>
      <c r="AM155" s="2"/>
      <c r="AN155" s="2"/>
      <c r="AO155" s="2"/>
      <c r="AP155" s="2"/>
      <c r="AQ155" s="2"/>
      <c r="AR155" s="2"/>
      <c r="AS155" s="101"/>
      <c r="AT155" s="2"/>
      <c r="AU155" s="2"/>
      <c r="AV155" s="2"/>
      <c r="AW155" s="2"/>
      <c r="AX155" s="2"/>
      <c r="AY155" s="2"/>
      <c r="AZ155" s="2"/>
      <c r="BA155" s="2"/>
      <c r="BB155" s="2"/>
    </row>
    <row r="156" ht="13.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c r="AA156" s="2"/>
      <c r="AB156" s="2"/>
      <c r="AC156" s="2"/>
      <c r="AD156" s="2"/>
      <c r="AE156" s="2"/>
      <c r="AF156" s="2"/>
      <c r="AG156" s="2"/>
      <c r="AH156" s="101"/>
      <c r="AI156" s="2"/>
      <c r="AJ156" s="2"/>
      <c r="AK156" s="2"/>
      <c r="AL156" s="2"/>
      <c r="AM156" s="2"/>
      <c r="AN156" s="2"/>
      <c r="AO156" s="2"/>
      <c r="AP156" s="2"/>
      <c r="AQ156" s="2"/>
      <c r="AR156" s="2"/>
      <c r="AS156" s="101"/>
      <c r="AT156" s="2"/>
      <c r="AU156" s="2"/>
      <c r="AV156" s="2"/>
      <c r="AW156" s="2"/>
      <c r="AX156" s="2"/>
      <c r="AY156" s="2"/>
      <c r="AZ156" s="2"/>
      <c r="BA156" s="2"/>
      <c r="BB156" s="2"/>
    </row>
    <row r="157" ht="13.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c r="AA157" s="2"/>
      <c r="AB157" s="2"/>
      <c r="AC157" s="2"/>
      <c r="AD157" s="2"/>
      <c r="AE157" s="2"/>
      <c r="AF157" s="2"/>
      <c r="AG157" s="2"/>
      <c r="AH157" s="101"/>
      <c r="AI157" s="2"/>
      <c r="AJ157" s="2"/>
      <c r="AK157" s="2"/>
      <c r="AL157" s="2"/>
      <c r="AM157" s="2"/>
      <c r="AN157" s="2"/>
      <c r="AO157" s="2"/>
      <c r="AP157" s="2"/>
      <c r="AQ157" s="2"/>
      <c r="AR157" s="2"/>
      <c r="AS157" s="101"/>
      <c r="AT157" s="2"/>
      <c r="AU157" s="2"/>
      <c r="AV157" s="2"/>
      <c r="AW157" s="2"/>
      <c r="AX157" s="2"/>
      <c r="AY157" s="2"/>
      <c r="AZ157" s="2"/>
      <c r="BA157" s="2"/>
      <c r="BB157" s="2"/>
    </row>
    <row r="158" ht="13.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c r="AA158" s="2"/>
      <c r="AB158" s="2"/>
      <c r="AC158" s="2"/>
      <c r="AD158" s="2"/>
      <c r="AE158" s="2"/>
      <c r="AF158" s="2"/>
      <c r="AG158" s="2"/>
      <c r="AH158" s="101"/>
      <c r="AI158" s="2"/>
      <c r="AJ158" s="2"/>
      <c r="AK158" s="2"/>
      <c r="AL158" s="2"/>
      <c r="AM158" s="2"/>
      <c r="AN158" s="2"/>
      <c r="AO158" s="2"/>
      <c r="AP158" s="2"/>
      <c r="AQ158" s="2"/>
      <c r="AR158" s="2"/>
      <c r="AS158" s="101"/>
      <c r="AT158" s="2"/>
      <c r="AU158" s="2"/>
      <c r="AV158" s="2"/>
      <c r="AW158" s="2"/>
      <c r="AX158" s="2"/>
      <c r="AY158" s="2"/>
      <c r="AZ158" s="2"/>
      <c r="BA158" s="2"/>
      <c r="BB158" s="2"/>
    </row>
    <row r="159" ht="13.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c r="AA159" s="2"/>
      <c r="AB159" s="2"/>
      <c r="AC159" s="2"/>
      <c r="AD159" s="2"/>
      <c r="AE159" s="2"/>
      <c r="AF159" s="2"/>
      <c r="AG159" s="2"/>
      <c r="AH159" s="101"/>
      <c r="AI159" s="2"/>
      <c r="AJ159" s="2"/>
      <c r="AK159" s="2"/>
      <c r="AL159" s="2"/>
      <c r="AM159" s="2"/>
      <c r="AN159" s="2"/>
      <c r="AO159" s="2"/>
      <c r="AP159" s="2"/>
      <c r="AQ159" s="2"/>
      <c r="AR159" s="2"/>
      <c r="AS159" s="101"/>
      <c r="AT159" s="2"/>
      <c r="AU159" s="2"/>
      <c r="AV159" s="2"/>
      <c r="AW159" s="2"/>
      <c r="AX159" s="2"/>
      <c r="AY159" s="2"/>
      <c r="AZ159" s="2"/>
      <c r="BA159" s="2"/>
      <c r="BB159" s="2"/>
    </row>
    <row r="160" ht="13.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c r="AA160" s="2"/>
      <c r="AB160" s="2"/>
      <c r="AC160" s="2"/>
      <c r="AD160" s="2"/>
      <c r="AE160" s="2"/>
      <c r="AF160" s="2"/>
      <c r="AG160" s="2"/>
      <c r="AH160" s="101"/>
      <c r="AI160" s="2"/>
      <c r="AJ160" s="2"/>
      <c r="AK160" s="2"/>
      <c r="AL160" s="2"/>
      <c r="AM160" s="2"/>
      <c r="AN160" s="2"/>
      <c r="AO160" s="2"/>
      <c r="AP160" s="2"/>
      <c r="AQ160" s="2"/>
      <c r="AR160" s="2"/>
      <c r="AS160" s="101"/>
      <c r="AT160" s="2"/>
      <c r="AU160" s="2"/>
      <c r="AV160" s="2"/>
      <c r="AW160" s="2"/>
      <c r="AX160" s="2"/>
      <c r="AY160" s="2"/>
      <c r="AZ160" s="2"/>
      <c r="BA160" s="2"/>
      <c r="BB160" s="2"/>
    </row>
    <row r="161" ht="13.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c r="AA161" s="2"/>
      <c r="AB161" s="2"/>
      <c r="AC161" s="2"/>
      <c r="AD161" s="2"/>
      <c r="AE161" s="2"/>
      <c r="AF161" s="2"/>
      <c r="AG161" s="2"/>
      <c r="AH161" s="101"/>
      <c r="AI161" s="2"/>
      <c r="AJ161" s="2"/>
      <c r="AK161" s="2"/>
      <c r="AL161" s="2"/>
      <c r="AM161" s="2"/>
      <c r="AN161" s="2"/>
      <c r="AO161" s="2"/>
      <c r="AP161" s="2"/>
      <c r="AQ161" s="2"/>
      <c r="AR161" s="2"/>
      <c r="AS161" s="101"/>
      <c r="AT161" s="2"/>
      <c r="AU161" s="2"/>
      <c r="AV161" s="2"/>
      <c r="AW161" s="2"/>
      <c r="AX161" s="2"/>
      <c r="AY161" s="2"/>
      <c r="AZ161" s="2"/>
      <c r="BA161" s="2"/>
      <c r="BB161" s="2"/>
    </row>
    <row r="162" ht="13.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c r="AA162" s="2"/>
      <c r="AB162" s="2"/>
      <c r="AC162" s="2"/>
      <c r="AD162" s="2"/>
      <c r="AE162" s="2"/>
      <c r="AF162" s="2"/>
      <c r="AG162" s="2"/>
      <c r="AH162" s="101"/>
      <c r="AI162" s="2"/>
      <c r="AJ162" s="2"/>
      <c r="AK162" s="2"/>
      <c r="AL162" s="2"/>
      <c r="AM162" s="2"/>
      <c r="AN162" s="2"/>
      <c r="AO162" s="2"/>
      <c r="AP162" s="2"/>
      <c r="AQ162" s="2"/>
      <c r="AR162" s="2"/>
      <c r="AS162" s="101"/>
      <c r="AT162" s="2"/>
      <c r="AU162" s="2"/>
      <c r="AV162" s="2"/>
      <c r="AW162" s="2"/>
      <c r="AX162" s="2"/>
      <c r="AY162" s="2"/>
      <c r="AZ162" s="2"/>
      <c r="BA162" s="2"/>
      <c r="BB162" s="2"/>
    </row>
    <row r="163" ht="13.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c r="AA163" s="2"/>
      <c r="AB163" s="2"/>
      <c r="AC163" s="2"/>
      <c r="AD163" s="2"/>
      <c r="AE163" s="2"/>
      <c r="AF163" s="2"/>
      <c r="AG163" s="2"/>
      <c r="AH163" s="101"/>
      <c r="AI163" s="2"/>
      <c r="AJ163" s="2"/>
      <c r="AK163" s="2"/>
      <c r="AL163" s="2"/>
      <c r="AM163" s="2"/>
      <c r="AN163" s="2"/>
      <c r="AO163" s="2"/>
      <c r="AP163" s="2"/>
      <c r="AQ163" s="2"/>
      <c r="AR163" s="2"/>
      <c r="AS163" s="101"/>
      <c r="AT163" s="2"/>
      <c r="AU163" s="2"/>
      <c r="AV163" s="2"/>
      <c r="AW163" s="2"/>
      <c r="AX163" s="2"/>
      <c r="AY163" s="2"/>
      <c r="AZ163" s="2"/>
      <c r="BA163" s="2"/>
      <c r="BB163" s="2"/>
    </row>
    <row r="164" ht="13.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c r="AA164" s="2"/>
      <c r="AB164" s="2"/>
      <c r="AC164" s="2"/>
      <c r="AD164" s="2"/>
      <c r="AE164" s="2"/>
      <c r="AF164" s="2"/>
      <c r="AG164" s="2"/>
      <c r="AH164" s="101"/>
      <c r="AI164" s="2"/>
      <c r="AJ164" s="2"/>
      <c r="AK164" s="2"/>
      <c r="AL164" s="2"/>
      <c r="AM164" s="2"/>
      <c r="AN164" s="2"/>
      <c r="AO164" s="2"/>
      <c r="AP164" s="2"/>
      <c r="AQ164" s="2"/>
      <c r="AR164" s="2"/>
      <c r="AS164" s="101"/>
      <c r="AT164" s="2"/>
      <c r="AU164" s="2"/>
      <c r="AV164" s="2"/>
      <c r="AW164" s="2"/>
      <c r="AX164" s="2"/>
      <c r="AY164" s="2"/>
      <c r="AZ164" s="2"/>
      <c r="BA164" s="2"/>
      <c r="BB164" s="2"/>
    </row>
    <row r="165" ht="13.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c r="AA165" s="2"/>
      <c r="AB165" s="2"/>
      <c r="AC165" s="2"/>
      <c r="AD165" s="2"/>
      <c r="AE165" s="2"/>
      <c r="AF165" s="2"/>
      <c r="AG165" s="2"/>
      <c r="AH165" s="101"/>
      <c r="AI165" s="2"/>
      <c r="AJ165" s="2"/>
      <c r="AK165" s="2"/>
      <c r="AL165" s="2"/>
      <c r="AM165" s="2"/>
      <c r="AN165" s="2"/>
      <c r="AO165" s="2"/>
      <c r="AP165" s="2"/>
      <c r="AQ165" s="2"/>
      <c r="AR165" s="2"/>
      <c r="AS165" s="101"/>
      <c r="AT165" s="2"/>
      <c r="AU165" s="2"/>
      <c r="AV165" s="2"/>
      <c r="AW165" s="2"/>
      <c r="AX165" s="2"/>
      <c r="AY165" s="2"/>
      <c r="AZ165" s="2"/>
      <c r="BA165" s="2"/>
      <c r="BB165" s="2"/>
    </row>
    <row r="166" ht="13.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c r="AA166" s="2"/>
      <c r="AB166" s="2"/>
      <c r="AC166" s="2"/>
      <c r="AD166" s="2"/>
      <c r="AE166" s="2"/>
      <c r="AF166" s="2"/>
      <c r="AG166" s="2"/>
      <c r="AH166" s="101"/>
      <c r="AI166" s="2"/>
      <c r="AJ166" s="2"/>
      <c r="AK166" s="2"/>
      <c r="AL166" s="2"/>
      <c r="AM166" s="2"/>
      <c r="AN166" s="2"/>
      <c r="AO166" s="2"/>
      <c r="AP166" s="2"/>
      <c r="AQ166" s="2"/>
      <c r="AR166" s="2"/>
      <c r="AS166" s="101"/>
      <c r="AT166" s="2"/>
      <c r="AU166" s="2"/>
      <c r="AV166" s="2"/>
      <c r="AW166" s="2"/>
      <c r="AX166" s="2"/>
      <c r="AY166" s="2"/>
      <c r="AZ166" s="2"/>
      <c r="BA166" s="2"/>
      <c r="BB166" s="2"/>
    </row>
    <row r="167" ht="13.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c r="AA167" s="2"/>
      <c r="AB167" s="2"/>
      <c r="AC167" s="2"/>
      <c r="AD167" s="2"/>
      <c r="AE167" s="2"/>
      <c r="AF167" s="2"/>
      <c r="AG167" s="2"/>
      <c r="AH167" s="101"/>
      <c r="AI167" s="2"/>
      <c r="AJ167" s="2"/>
      <c r="AK167" s="2"/>
      <c r="AL167" s="2"/>
      <c r="AM167" s="2"/>
      <c r="AN167" s="2"/>
      <c r="AO167" s="2"/>
      <c r="AP167" s="2"/>
      <c r="AQ167" s="2"/>
      <c r="AR167" s="2"/>
      <c r="AS167" s="101"/>
      <c r="AT167" s="2"/>
      <c r="AU167" s="2"/>
      <c r="AV167" s="2"/>
      <c r="AW167" s="2"/>
      <c r="AX167" s="2"/>
      <c r="AY167" s="2"/>
      <c r="AZ167" s="2"/>
      <c r="BA167" s="2"/>
      <c r="BB167" s="2"/>
    </row>
    <row r="168" ht="13.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c r="AA168" s="2"/>
      <c r="AB168" s="2"/>
      <c r="AC168" s="2"/>
      <c r="AD168" s="2"/>
      <c r="AE168" s="2"/>
      <c r="AF168" s="2"/>
      <c r="AG168" s="2"/>
      <c r="AH168" s="101"/>
      <c r="AI168" s="2"/>
      <c r="AJ168" s="2"/>
      <c r="AK168" s="2"/>
      <c r="AL168" s="2"/>
      <c r="AM168" s="2"/>
      <c r="AN168" s="2"/>
      <c r="AO168" s="2"/>
      <c r="AP168" s="2"/>
      <c r="AQ168" s="2"/>
      <c r="AR168" s="2"/>
      <c r="AS168" s="101"/>
      <c r="AT168" s="2"/>
      <c r="AU168" s="2"/>
      <c r="AV168" s="2"/>
      <c r="AW168" s="2"/>
      <c r="AX168" s="2"/>
      <c r="AY168" s="2"/>
      <c r="AZ168" s="2"/>
      <c r="BA168" s="2"/>
      <c r="BB168" s="2"/>
    </row>
    <row r="169" ht="13.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c r="AA169" s="2"/>
      <c r="AB169" s="2"/>
      <c r="AC169" s="2"/>
      <c r="AD169" s="2"/>
      <c r="AE169" s="2"/>
      <c r="AF169" s="2"/>
      <c r="AG169" s="2"/>
      <c r="AH169" s="101"/>
      <c r="AI169" s="2"/>
      <c r="AJ169" s="2"/>
      <c r="AK169" s="2"/>
      <c r="AL169" s="2"/>
      <c r="AM169" s="2"/>
      <c r="AN169" s="2"/>
      <c r="AO169" s="2"/>
      <c r="AP169" s="2"/>
      <c r="AQ169" s="2"/>
      <c r="AR169" s="2"/>
      <c r="AS169" s="101"/>
      <c r="AT169" s="2"/>
      <c r="AU169" s="2"/>
      <c r="AV169" s="2"/>
      <c r="AW169" s="2"/>
      <c r="AX169" s="2"/>
      <c r="AY169" s="2"/>
      <c r="AZ169" s="2"/>
      <c r="BA169" s="2"/>
      <c r="BB169" s="2"/>
    </row>
    <row r="170" ht="13.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c r="AA170" s="2"/>
      <c r="AB170" s="2"/>
      <c r="AC170" s="2"/>
      <c r="AD170" s="2"/>
      <c r="AE170" s="2"/>
      <c r="AF170" s="2"/>
      <c r="AG170" s="2"/>
      <c r="AH170" s="101"/>
      <c r="AI170" s="2"/>
      <c r="AJ170" s="2"/>
      <c r="AK170" s="2"/>
      <c r="AL170" s="2"/>
      <c r="AM170" s="2"/>
      <c r="AN170" s="2"/>
      <c r="AO170" s="2"/>
      <c r="AP170" s="2"/>
      <c r="AQ170" s="2"/>
      <c r="AR170" s="2"/>
      <c r="AS170" s="101"/>
      <c r="AT170" s="2"/>
      <c r="AU170" s="2"/>
      <c r="AV170" s="2"/>
      <c r="AW170" s="2"/>
      <c r="AX170" s="2"/>
      <c r="AY170" s="2"/>
      <c r="AZ170" s="2"/>
      <c r="BA170" s="2"/>
      <c r="BB170" s="2"/>
    </row>
    <row r="171" ht="13.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c r="AA171" s="2"/>
      <c r="AB171" s="2"/>
      <c r="AC171" s="2"/>
      <c r="AD171" s="2"/>
      <c r="AE171" s="2"/>
      <c r="AF171" s="2"/>
      <c r="AG171" s="2"/>
      <c r="AH171" s="101"/>
      <c r="AI171" s="2"/>
      <c r="AJ171" s="2"/>
      <c r="AK171" s="2"/>
      <c r="AL171" s="2"/>
      <c r="AM171" s="2"/>
      <c r="AN171" s="2"/>
      <c r="AO171" s="2"/>
      <c r="AP171" s="2"/>
      <c r="AQ171" s="2"/>
      <c r="AR171" s="2"/>
      <c r="AS171" s="101"/>
      <c r="AT171" s="2"/>
      <c r="AU171" s="2"/>
      <c r="AV171" s="2"/>
      <c r="AW171" s="2"/>
      <c r="AX171" s="2"/>
      <c r="AY171" s="2"/>
      <c r="AZ171" s="2"/>
      <c r="BA171" s="2"/>
      <c r="BB171" s="2"/>
    </row>
    <row r="172" ht="13.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c r="AA172" s="2"/>
      <c r="AB172" s="2"/>
      <c r="AC172" s="2"/>
      <c r="AD172" s="2"/>
      <c r="AE172" s="2"/>
      <c r="AF172" s="2"/>
      <c r="AG172" s="2"/>
      <c r="AH172" s="101"/>
      <c r="AI172" s="2"/>
      <c r="AJ172" s="2"/>
      <c r="AK172" s="2"/>
      <c r="AL172" s="2"/>
      <c r="AM172" s="2"/>
      <c r="AN172" s="2"/>
      <c r="AO172" s="2"/>
      <c r="AP172" s="2"/>
      <c r="AQ172" s="2"/>
      <c r="AR172" s="2"/>
      <c r="AS172" s="101"/>
      <c r="AT172" s="2"/>
      <c r="AU172" s="2"/>
      <c r="AV172" s="2"/>
      <c r="AW172" s="2"/>
      <c r="AX172" s="2"/>
      <c r="AY172" s="2"/>
      <c r="AZ172" s="2"/>
      <c r="BA172" s="2"/>
      <c r="BB172" s="2"/>
    </row>
    <row r="173" ht="13.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c r="AA173" s="2"/>
      <c r="AB173" s="2"/>
      <c r="AC173" s="2"/>
      <c r="AD173" s="2"/>
      <c r="AE173" s="2"/>
      <c r="AF173" s="2"/>
      <c r="AG173" s="2"/>
      <c r="AH173" s="101"/>
      <c r="AI173" s="2"/>
      <c r="AJ173" s="2"/>
      <c r="AK173" s="2"/>
      <c r="AL173" s="2"/>
      <c r="AM173" s="2"/>
      <c r="AN173" s="2"/>
      <c r="AO173" s="2"/>
      <c r="AP173" s="2"/>
      <c r="AQ173" s="2"/>
      <c r="AR173" s="2"/>
      <c r="AS173" s="101"/>
      <c r="AT173" s="2"/>
      <c r="AU173" s="2"/>
      <c r="AV173" s="2"/>
      <c r="AW173" s="2"/>
      <c r="AX173" s="2"/>
      <c r="AY173" s="2"/>
      <c r="AZ173" s="2"/>
      <c r="BA173" s="2"/>
      <c r="BB173" s="2"/>
    </row>
    <row r="174" ht="13.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c r="AA174" s="2"/>
      <c r="AB174" s="2"/>
      <c r="AC174" s="2"/>
      <c r="AD174" s="2"/>
      <c r="AE174" s="2"/>
      <c r="AF174" s="2"/>
      <c r="AG174" s="2"/>
      <c r="AH174" s="101"/>
      <c r="AI174" s="2"/>
      <c r="AJ174" s="2"/>
      <c r="AK174" s="2"/>
      <c r="AL174" s="2"/>
      <c r="AM174" s="2"/>
      <c r="AN174" s="2"/>
      <c r="AO174" s="2"/>
      <c r="AP174" s="2"/>
      <c r="AQ174" s="2"/>
      <c r="AR174" s="2"/>
      <c r="AS174" s="101"/>
      <c r="AT174" s="2"/>
      <c r="AU174" s="2"/>
      <c r="AV174" s="2"/>
      <c r="AW174" s="2"/>
      <c r="AX174" s="2"/>
      <c r="AY174" s="2"/>
      <c r="AZ174" s="2"/>
      <c r="BA174" s="2"/>
      <c r="BB174" s="2"/>
    </row>
    <row r="175" ht="13.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c r="AA175" s="2"/>
      <c r="AB175" s="2"/>
      <c r="AC175" s="2"/>
      <c r="AD175" s="2"/>
      <c r="AE175" s="2"/>
      <c r="AF175" s="2"/>
      <c r="AG175" s="2"/>
      <c r="AH175" s="101"/>
      <c r="AI175" s="2"/>
      <c r="AJ175" s="2"/>
      <c r="AK175" s="2"/>
      <c r="AL175" s="2"/>
      <c r="AM175" s="2"/>
      <c r="AN175" s="2"/>
      <c r="AO175" s="2"/>
      <c r="AP175" s="2"/>
      <c r="AQ175" s="2"/>
      <c r="AR175" s="2"/>
      <c r="AS175" s="101"/>
      <c r="AT175" s="2"/>
      <c r="AU175" s="2"/>
      <c r="AV175" s="2"/>
      <c r="AW175" s="2"/>
      <c r="AX175" s="2"/>
      <c r="AY175" s="2"/>
      <c r="AZ175" s="2"/>
      <c r="BA175" s="2"/>
      <c r="BB175" s="2"/>
    </row>
    <row r="176" ht="13.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c r="AA176" s="2"/>
      <c r="AB176" s="2"/>
      <c r="AC176" s="2"/>
      <c r="AD176" s="2"/>
      <c r="AE176" s="2"/>
      <c r="AF176" s="2"/>
      <c r="AG176" s="2"/>
      <c r="AH176" s="101"/>
      <c r="AI176" s="2"/>
      <c r="AJ176" s="2"/>
      <c r="AK176" s="2"/>
      <c r="AL176" s="2"/>
      <c r="AM176" s="2"/>
      <c r="AN176" s="2"/>
      <c r="AO176" s="2"/>
      <c r="AP176" s="2"/>
      <c r="AQ176" s="2"/>
      <c r="AR176" s="2"/>
      <c r="AS176" s="101"/>
      <c r="AT176" s="2"/>
      <c r="AU176" s="2"/>
      <c r="AV176" s="2"/>
      <c r="AW176" s="2"/>
      <c r="AX176" s="2"/>
      <c r="AY176" s="2"/>
      <c r="AZ176" s="2"/>
      <c r="BA176" s="2"/>
      <c r="BB176" s="2"/>
    </row>
    <row r="177" ht="13.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c r="AA177" s="2"/>
      <c r="AB177" s="2"/>
      <c r="AC177" s="2"/>
      <c r="AD177" s="2"/>
      <c r="AE177" s="2"/>
      <c r="AF177" s="2"/>
      <c r="AG177" s="2"/>
      <c r="AH177" s="101"/>
      <c r="AI177" s="2"/>
      <c r="AJ177" s="2"/>
      <c r="AK177" s="2"/>
      <c r="AL177" s="2"/>
      <c r="AM177" s="2"/>
      <c r="AN177" s="2"/>
      <c r="AO177" s="2"/>
      <c r="AP177" s="2"/>
      <c r="AQ177" s="2"/>
      <c r="AR177" s="2"/>
      <c r="AS177" s="101"/>
      <c r="AT177" s="2"/>
      <c r="AU177" s="2"/>
      <c r="AV177" s="2"/>
      <c r="AW177" s="2"/>
      <c r="AX177" s="2"/>
      <c r="AY177" s="2"/>
      <c r="AZ177" s="2"/>
      <c r="BA177" s="2"/>
      <c r="BB177" s="2"/>
    </row>
    <row r="178" ht="13.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c r="AA178" s="2"/>
      <c r="AB178" s="2"/>
      <c r="AC178" s="2"/>
      <c r="AD178" s="2"/>
      <c r="AE178" s="2"/>
      <c r="AF178" s="2"/>
      <c r="AG178" s="2"/>
      <c r="AH178" s="101"/>
      <c r="AI178" s="2"/>
      <c r="AJ178" s="2"/>
      <c r="AK178" s="2"/>
      <c r="AL178" s="2"/>
      <c r="AM178" s="2"/>
      <c r="AN178" s="2"/>
      <c r="AO178" s="2"/>
      <c r="AP178" s="2"/>
      <c r="AQ178" s="2"/>
      <c r="AR178" s="2"/>
      <c r="AS178" s="101"/>
      <c r="AT178" s="2"/>
      <c r="AU178" s="2"/>
      <c r="AV178" s="2"/>
      <c r="AW178" s="2"/>
      <c r="AX178" s="2"/>
      <c r="AY178" s="2"/>
      <c r="AZ178" s="2"/>
      <c r="BA178" s="2"/>
      <c r="BB178" s="2"/>
    </row>
    <row r="179" ht="13.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c r="AA179" s="2"/>
      <c r="AB179" s="2"/>
      <c r="AC179" s="2"/>
      <c r="AD179" s="2"/>
      <c r="AE179" s="2"/>
      <c r="AF179" s="2"/>
      <c r="AG179" s="2"/>
      <c r="AH179" s="101"/>
      <c r="AI179" s="2"/>
      <c r="AJ179" s="2"/>
      <c r="AK179" s="2"/>
      <c r="AL179" s="2"/>
      <c r="AM179" s="2"/>
      <c r="AN179" s="2"/>
      <c r="AO179" s="2"/>
      <c r="AP179" s="2"/>
      <c r="AQ179" s="2"/>
      <c r="AR179" s="2"/>
      <c r="AS179" s="101"/>
      <c r="AT179" s="2"/>
      <c r="AU179" s="2"/>
      <c r="AV179" s="2"/>
      <c r="AW179" s="2"/>
      <c r="AX179" s="2"/>
      <c r="AY179" s="2"/>
      <c r="AZ179" s="2"/>
      <c r="BA179" s="2"/>
      <c r="BB179" s="2"/>
    </row>
    <row r="180" ht="13.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c r="AA180" s="2"/>
      <c r="AB180" s="2"/>
      <c r="AC180" s="2"/>
      <c r="AD180" s="2"/>
      <c r="AE180" s="2"/>
      <c r="AF180" s="2"/>
      <c r="AG180" s="2"/>
      <c r="AH180" s="101"/>
      <c r="AI180" s="2"/>
      <c r="AJ180" s="2"/>
      <c r="AK180" s="2"/>
      <c r="AL180" s="2"/>
      <c r="AM180" s="2"/>
      <c r="AN180" s="2"/>
      <c r="AO180" s="2"/>
      <c r="AP180" s="2"/>
      <c r="AQ180" s="2"/>
      <c r="AR180" s="2"/>
      <c r="AS180" s="101"/>
      <c r="AT180" s="2"/>
      <c r="AU180" s="2"/>
      <c r="AV180" s="2"/>
      <c r="AW180" s="2"/>
      <c r="AX180" s="2"/>
      <c r="AY180" s="2"/>
      <c r="AZ180" s="2"/>
      <c r="BA180" s="2"/>
      <c r="BB180" s="2"/>
    </row>
    <row r="181" ht="13.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c r="AA181" s="2"/>
      <c r="AB181" s="2"/>
      <c r="AC181" s="2"/>
      <c r="AD181" s="2"/>
      <c r="AE181" s="2"/>
      <c r="AF181" s="2"/>
      <c r="AG181" s="2"/>
      <c r="AH181" s="101"/>
      <c r="AI181" s="2"/>
      <c r="AJ181" s="2"/>
      <c r="AK181" s="2"/>
      <c r="AL181" s="2"/>
      <c r="AM181" s="2"/>
      <c r="AN181" s="2"/>
      <c r="AO181" s="2"/>
      <c r="AP181" s="2"/>
      <c r="AQ181" s="2"/>
      <c r="AR181" s="2"/>
      <c r="AS181" s="101"/>
      <c r="AT181" s="2"/>
      <c r="AU181" s="2"/>
      <c r="AV181" s="2"/>
      <c r="AW181" s="2"/>
      <c r="AX181" s="2"/>
      <c r="AY181" s="2"/>
      <c r="AZ181" s="2"/>
      <c r="BA181" s="2"/>
      <c r="BB181" s="2"/>
    </row>
    <row r="182" ht="13.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c r="AA182" s="2"/>
      <c r="AB182" s="2"/>
      <c r="AC182" s="2"/>
      <c r="AD182" s="2"/>
      <c r="AE182" s="2"/>
      <c r="AF182" s="2"/>
      <c r="AG182" s="2"/>
      <c r="AH182" s="101"/>
      <c r="AI182" s="2"/>
      <c r="AJ182" s="2"/>
      <c r="AK182" s="2"/>
      <c r="AL182" s="2"/>
      <c r="AM182" s="2"/>
      <c r="AN182" s="2"/>
      <c r="AO182" s="2"/>
      <c r="AP182" s="2"/>
      <c r="AQ182" s="2"/>
      <c r="AR182" s="2"/>
      <c r="AS182" s="101"/>
      <c r="AT182" s="2"/>
      <c r="AU182" s="2"/>
      <c r="AV182" s="2"/>
      <c r="AW182" s="2"/>
      <c r="AX182" s="2"/>
      <c r="AY182" s="2"/>
      <c r="AZ182" s="2"/>
      <c r="BA182" s="2"/>
      <c r="BB182" s="2"/>
    </row>
    <row r="183" ht="13.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c r="AA183" s="2"/>
      <c r="AB183" s="2"/>
      <c r="AC183" s="2"/>
      <c r="AD183" s="2"/>
      <c r="AE183" s="2"/>
      <c r="AF183" s="2"/>
      <c r="AG183" s="2"/>
      <c r="AH183" s="101"/>
      <c r="AI183" s="2"/>
      <c r="AJ183" s="2"/>
      <c r="AK183" s="2"/>
      <c r="AL183" s="2"/>
      <c r="AM183" s="2"/>
      <c r="AN183" s="2"/>
      <c r="AO183" s="2"/>
      <c r="AP183" s="2"/>
      <c r="AQ183" s="2"/>
      <c r="AR183" s="2"/>
      <c r="AS183" s="101"/>
      <c r="AT183" s="2"/>
      <c r="AU183" s="2"/>
      <c r="AV183" s="2"/>
      <c r="AW183" s="2"/>
      <c r="AX183" s="2"/>
      <c r="AY183" s="2"/>
      <c r="AZ183" s="2"/>
      <c r="BA183" s="2"/>
      <c r="BB183" s="2"/>
    </row>
    <row r="184" ht="13.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c r="AA184" s="2"/>
      <c r="AB184" s="2"/>
      <c r="AC184" s="2"/>
      <c r="AD184" s="2"/>
      <c r="AE184" s="2"/>
      <c r="AF184" s="2"/>
      <c r="AG184" s="2"/>
      <c r="AH184" s="101"/>
      <c r="AI184" s="2"/>
      <c r="AJ184" s="2"/>
      <c r="AK184" s="2"/>
      <c r="AL184" s="2"/>
      <c r="AM184" s="2"/>
      <c r="AN184" s="2"/>
      <c r="AO184" s="2"/>
      <c r="AP184" s="2"/>
      <c r="AQ184" s="2"/>
      <c r="AR184" s="2"/>
      <c r="AS184" s="101"/>
      <c r="AT184" s="2"/>
      <c r="AU184" s="2"/>
      <c r="AV184" s="2"/>
      <c r="AW184" s="2"/>
      <c r="AX184" s="2"/>
      <c r="AY184" s="2"/>
      <c r="AZ184" s="2"/>
      <c r="BA184" s="2"/>
      <c r="BB184" s="2"/>
    </row>
    <row r="185" ht="13.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c r="AA185" s="2"/>
      <c r="AB185" s="2"/>
      <c r="AC185" s="2"/>
      <c r="AD185" s="2"/>
      <c r="AE185" s="2"/>
      <c r="AF185" s="2"/>
      <c r="AG185" s="2"/>
      <c r="AH185" s="101"/>
      <c r="AI185" s="2"/>
      <c r="AJ185" s="2"/>
      <c r="AK185" s="2"/>
      <c r="AL185" s="2"/>
      <c r="AM185" s="2"/>
      <c r="AN185" s="2"/>
      <c r="AO185" s="2"/>
      <c r="AP185" s="2"/>
      <c r="AQ185" s="2"/>
      <c r="AR185" s="2"/>
      <c r="AS185" s="101"/>
      <c r="AT185" s="2"/>
      <c r="AU185" s="2"/>
      <c r="AV185" s="2"/>
      <c r="AW185" s="2"/>
      <c r="AX185" s="2"/>
      <c r="AY185" s="2"/>
      <c r="AZ185" s="2"/>
      <c r="BA185" s="2"/>
      <c r="BB185" s="2"/>
    </row>
    <row r="186" ht="13.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c r="AA186" s="2"/>
      <c r="AB186" s="2"/>
      <c r="AC186" s="2"/>
      <c r="AD186" s="2"/>
      <c r="AE186" s="2"/>
      <c r="AF186" s="2"/>
      <c r="AG186" s="2"/>
      <c r="AH186" s="101"/>
      <c r="AI186" s="2"/>
      <c r="AJ186" s="2"/>
      <c r="AK186" s="2"/>
      <c r="AL186" s="2"/>
      <c r="AM186" s="2"/>
      <c r="AN186" s="2"/>
      <c r="AO186" s="2"/>
      <c r="AP186" s="2"/>
      <c r="AQ186" s="2"/>
      <c r="AR186" s="2"/>
      <c r="AS186" s="101"/>
      <c r="AT186" s="2"/>
      <c r="AU186" s="2"/>
      <c r="AV186" s="2"/>
      <c r="AW186" s="2"/>
      <c r="AX186" s="2"/>
      <c r="AY186" s="2"/>
      <c r="AZ186" s="2"/>
      <c r="BA186" s="2"/>
      <c r="BB186" s="2"/>
    </row>
    <row r="187" ht="13.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c r="AA187" s="2"/>
      <c r="AB187" s="2"/>
      <c r="AC187" s="2"/>
      <c r="AD187" s="2"/>
      <c r="AE187" s="2"/>
      <c r="AF187" s="2"/>
      <c r="AG187" s="2"/>
      <c r="AH187" s="101"/>
      <c r="AI187" s="2"/>
      <c r="AJ187" s="2"/>
      <c r="AK187" s="2"/>
      <c r="AL187" s="2"/>
      <c r="AM187" s="2"/>
      <c r="AN187" s="2"/>
      <c r="AO187" s="2"/>
      <c r="AP187" s="2"/>
      <c r="AQ187" s="2"/>
      <c r="AR187" s="2"/>
      <c r="AS187" s="101"/>
      <c r="AT187" s="2"/>
      <c r="AU187" s="2"/>
      <c r="AV187" s="2"/>
      <c r="AW187" s="2"/>
      <c r="AX187" s="2"/>
      <c r="AY187" s="2"/>
      <c r="AZ187" s="2"/>
      <c r="BA187" s="2"/>
      <c r="BB187" s="2"/>
    </row>
    <row r="188" ht="13.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c r="AA188" s="2"/>
      <c r="AB188" s="2"/>
      <c r="AC188" s="2"/>
      <c r="AD188" s="2"/>
      <c r="AE188" s="2"/>
      <c r="AF188" s="2"/>
      <c r="AG188" s="2"/>
      <c r="AH188" s="101"/>
      <c r="AI188" s="2"/>
      <c r="AJ188" s="2"/>
      <c r="AK188" s="2"/>
      <c r="AL188" s="2"/>
      <c r="AM188" s="2"/>
      <c r="AN188" s="2"/>
      <c r="AO188" s="2"/>
      <c r="AP188" s="2"/>
      <c r="AQ188" s="2"/>
      <c r="AR188" s="2"/>
      <c r="AS188" s="101"/>
      <c r="AT188" s="2"/>
      <c r="AU188" s="2"/>
      <c r="AV188" s="2"/>
      <c r="AW188" s="2"/>
      <c r="AX188" s="2"/>
      <c r="AY188" s="2"/>
      <c r="AZ188" s="2"/>
      <c r="BA188" s="2"/>
      <c r="BB188" s="2"/>
    </row>
    <row r="189" ht="13.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c r="AA189" s="2"/>
      <c r="AB189" s="2"/>
      <c r="AC189" s="2"/>
      <c r="AD189" s="2"/>
      <c r="AE189" s="2"/>
      <c r="AF189" s="2"/>
      <c r="AG189" s="2"/>
      <c r="AH189" s="101"/>
      <c r="AI189" s="2"/>
      <c r="AJ189" s="2"/>
      <c r="AK189" s="2"/>
      <c r="AL189" s="2"/>
      <c r="AM189" s="2"/>
      <c r="AN189" s="2"/>
      <c r="AO189" s="2"/>
      <c r="AP189" s="2"/>
      <c r="AQ189" s="2"/>
      <c r="AR189" s="2"/>
      <c r="AS189" s="101"/>
      <c r="AT189" s="2"/>
      <c r="AU189" s="2"/>
      <c r="AV189" s="2"/>
      <c r="AW189" s="2"/>
      <c r="AX189" s="2"/>
      <c r="AY189" s="2"/>
      <c r="AZ189" s="2"/>
      <c r="BA189" s="2"/>
      <c r="BB189" s="2"/>
    </row>
    <row r="190" ht="13.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c r="AA190" s="2"/>
      <c r="AB190" s="2"/>
      <c r="AC190" s="2"/>
      <c r="AD190" s="2"/>
      <c r="AE190" s="2"/>
      <c r="AF190" s="2"/>
      <c r="AG190" s="2"/>
      <c r="AH190" s="101"/>
      <c r="AI190" s="2"/>
      <c r="AJ190" s="2"/>
      <c r="AK190" s="2"/>
      <c r="AL190" s="2"/>
      <c r="AM190" s="2"/>
      <c r="AN190" s="2"/>
      <c r="AO190" s="2"/>
      <c r="AP190" s="2"/>
      <c r="AQ190" s="2"/>
      <c r="AR190" s="2"/>
      <c r="AS190" s="101"/>
      <c r="AT190" s="2"/>
      <c r="AU190" s="2"/>
      <c r="AV190" s="2"/>
      <c r="AW190" s="2"/>
      <c r="AX190" s="2"/>
      <c r="AY190" s="2"/>
      <c r="AZ190" s="2"/>
      <c r="BA190" s="2"/>
      <c r="BB190" s="2"/>
    </row>
    <row r="191" ht="13.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c r="AA191" s="2"/>
      <c r="AB191" s="2"/>
      <c r="AC191" s="2"/>
      <c r="AD191" s="2"/>
      <c r="AE191" s="2"/>
      <c r="AF191" s="2"/>
      <c r="AG191" s="2"/>
      <c r="AH191" s="101"/>
      <c r="AI191" s="2"/>
      <c r="AJ191" s="2"/>
      <c r="AK191" s="2"/>
      <c r="AL191" s="2"/>
      <c r="AM191" s="2"/>
      <c r="AN191" s="2"/>
      <c r="AO191" s="2"/>
      <c r="AP191" s="2"/>
      <c r="AQ191" s="2"/>
      <c r="AR191" s="2"/>
      <c r="AS191" s="101"/>
      <c r="AT191" s="2"/>
      <c r="AU191" s="2"/>
      <c r="AV191" s="2"/>
      <c r="AW191" s="2"/>
      <c r="AX191" s="2"/>
      <c r="AY191" s="2"/>
      <c r="AZ191" s="2"/>
      <c r="BA191" s="2"/>
      <c r="BB191" s="2"/>
    </row>
    <row r="192" ht="13.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c r="AA192" s="2"/>
      <c r="AB192" s="2"/>
      <c r="AC192" s="2"/>
      <c r="AD192" s="2"/>
      <c r="AE192" s="2"/>
      <c r="AF192" s="2"/>
      <c r="AG192" s="2"/>
      <c r="AH192" s="101"/>
      <c r="AI192" s="2"/>
      <c r="AJ192" s="2"/>
      <c r="AK192" s="2"/>
      <c r="AL192" s="2"/>
      <c r="AM192" s="2"/>
      <c r="AN192" s="2"/>
      <c r="AO192" s="2"/>
      <c r="AP192" s="2"/>
      <c r="AQ192" s="2"/>
      <c r="AR192" s="2"/>
      <c r="AS192" s="101"/>
      <c r="AT192" s="2"/>
      <c r="AU192" s="2"/>
      <c r="AV192" s="2"/>
      <c r="AW192" s="2"/>
      <c r="AX192" s="2"/>
      <c r="AY192" s="2"/>
      <c r="AZ192" s="2"/>
      <c r="BA192" s="2"/>
      <c r="BB192" s="2"/>
    </row>
    <row r="193" ht="13.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c r="AA193" s="2"/>
      <c r="AB193" s="2"/>
      <c r="AC193" s="2"/>
      <c r="AD193" s="2"/>
      <c r="AE193" s="2"/>
      <c r="AF193" s="2"/>
      <c r="AG193" s="2"/>
      <c r="AH193" s="101"/>
      <c r="AI193" s="2"/>
      <c r="AJ193" s="2"/>
      <c r="AK193" s="2"/>
      <c r="AL193" s="2"/>
      <c r="AM193" s="2"/>
      <c r="AN193" s="2"/>
      <c r="AO193" s="2"/>
      <c r="AP193" s="2"/>
      <c r="AQ193" s="2"/>
      <c r="AR193" s="2"/>
      <c r="AS193" s="101"/>
      <c r="AT193" s="2"/>
      <c r="AU193" s="2"/>
      <c r="AV193" s="2"/>
      <c r="AW193" s="2"/>
      <c r="AX193" s="2"/>
      <c r="AY193" s="2"/>
      <c r="AZ193" s="2"/>
      <c r="BA193" s="2"/>
      <c r="BB193" s="2"/>
    </row>
    <row r="194" ht="13.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c r="AA194" s="2"/>
      <c r="AB194" s="2"/>
      <c r="AC194" s="2"/>
      <c r="AD194" s="2"/>
      <c r="AE194" s="2"/>
      <c r="AF194" s="2"/>
      <c r="AG194" s="2"/>
      <c r="AH194" s="101"/>
      <c r="AI194" s="2"/>
      <c r="AJ194" s="2"/>
      <c r="AK194" s="2"/>
      <c r="AL194" s="2"/>
      <c r="AM194" s="2"/>
      <c r="AN194" s="2"/>
      <c r="AO194" s="2"/>
      <c r="AP194" s="2"/>
      <c r="AQ194" s="2"/>
      <c r="AR194" s="2"/>
      <c r="AS194" s="101"/>
      <c r="AT194" s="2"/>
      <c r="AU194" s="2"/>
      <c r="AV194" s="2"/>
      <c r="AW194" s="2"/>
      <c r="AX194" s="2"/>
      <c r="AY194" s="2"/>
      <c r="AZ194" s="2"/>
      <c r="BA194" s="2"/>
      <c r="BB194" s="2"/>
    </row>
    <row r="195" ht="13.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c r="AA195" s="2"/>
      <c r="AB195" s="2"/>
      <c r="AC195" s="2"/>
      <c r="AD195" s="2"/>
      <c r="AE195" s="2"/>
      <c r="AF195" s="2"/>
      <c r="AG195" s="2"/>
      <c r="AH195" s="101"/>
      <c r="AI195" s="2"/>
      <c r="AJ195" s="2"/>
      <c r="AK195" s="2"/>
      <c r="AL195" s="2"/>
      <c r="AM195" s="2"/>
      <c r="AN195" s="2"/>
      <c r="AO195" s="2"/>
      <c r="AP195" s="2"/>
      <c r="AQ195" s="2"/>
      <c r="AR195" s="2"/>
      <c r="AS195" s="101"/>
      <c r="AT195" s="2"/>
      <c r="AU195" s="2"/>
      <c r="AV195" s="2"/>
      <c r="AW195" s="2"/>
      <c r="AX195" s="2"/>
      <c r="AY195" s="2"/>
      <c r="AZ195" s="2"/>
      <c r="BA195" s="2"/>
      <c r="BB195" s="2"/>
    </row>
    <row r="196" ht="13.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c r="AA196" s="2"/>
      <c r="AB196" s="2"/>
      <c r="AC196" s="2"/>
      <c r="AD196" s="2"/>
      <c r="AE196" s="2"/>
      <c r="AF196" s="2"/>
      <c r="AG196" s="2"/>
      <c r="AH196" s="101"/>
      <c r="AI196" s="2"/>
      <c r="AJ196" s="2"/>
      <c r="AK196" s="2"/>
      <c r="AL196" s="2"/>
      <c r="AM196" s="2"/>
      <c r="AN196" s="2"/>
      <c r="AO196" s="2"/>
      <c r="AP196" s="2"/>
      <c r="AQ196" s="2"/>
      <c r="AR196" s="2"/>
      <c r="AS196" s="101"/>
      <c r="AT196" s="2"/>
      <c r="AU196" s="2"/>
      <c r="AV196" s="2"/>
      <c r="AW196" s="2"/>
      <c r="AX196" s="2"/>
      <c r="AY196" s="2"/>
      <c r="AZ196" s="2"/>
      <c r="BA196" s="2"/>
      <c r="BB196" s="2"/>
    </row>
    <row r="197" ht="13.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c r="AA197" s="2"/>
      <c r="AB197" s="2"/>
      <c r="AC197" s="2"/>
      <c r="AD197" s="2"/>
      <c r="AE197" s="2"/>
      <c r="AF197" s="2"/>
      <c r="AG197" s="2"/>
      <c r="AH197" s="101"/>
      <c r="AI197" s="2"/>
      <c r="AJ197" s="2"/>
      <c r="AK197" s="2"/>
      <c r="AL197" s="2"/>
      <c r="AM197" s="2"/>
      <c r="AN197" s="2"/>
      <c r="AO197" s="2"/>
      <c r="AP197" s="2"/>
      <c r="AQ197" s="2"/>
      <c r="AR197" s="2"/>
      <c r="AS197" s="101"/>
      <c r="AT197" s="2"/>
      <c r="AU197" s="2"/>
      <c r="AV197" s="2"/>
      <c r="AW197" s="2"/>
      <c r="AX197" s="2"/>
      <c r="AY197" s="2"/>
      <c r="AZ197" s="2"/>
      <c r="BA197" s="2"/>
      <c r="BB197" s="2"/>
    </row>
    <row r="198" ht="13.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c r="AA198" s="2"/>
      <c r="AB198" s="2"/>
      <c r="AC198" s="2"/>
      <c r="AD198" s="2"/>
      <c r="AE198" s="2"/>
      <c r="AF198" s="2"/>
      <c r="AG198" s="2"/>
      <c r="AH198" s="101"/>
      <c r="AI198" s="2"/>
      <c r="AJ198" s="2"/>
      <c r="AK198" s="2"/>
      <c r="AL198" s="2"/>
      <c r="AM198" s="2"/>
      <c r="AN198" s="2"/>
      <c r="AO198" s="2"/>
      <c r="AP198" s="2"/>
      <c r="AQ198" s="2"/>
      <c r="AR198" s="2"/>
      <c r="AS198" s="101"/>
      <c r="AT198" s="2"/>
      <c r="AU198" s="2"/>
      <c r="AV198" s="2"/>
      <c r="AW198" s="2"/>
      <c r="AX198" s="2"/>
      <c r="AY198" s="2"/>
      <c r="AZ198" s="2"/>
      <c r="BA198" s="2"/>
      <c r="BB198" s="2"/>
    </row>
    <row r="199" ht="13.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c r="AA199" s="2"/>
      <c r="AB199" s="2"/>
      <c r="AC199" s="2"/>
      <c r="AD199" s="2"/>
      <c r="AE199" s="2"/>
      <c r="AF199" s="2"/>
      <c r="AG199" s="2"/>
      <c r="AH199" s="101"/>
      <c r="AI199" s="2"/>
      <c r="AJ199" s="2"/>
      <c r="AK199" s="2"/>
      <c r="AL199" s="2"/>
      <c r="AM199" s="2"/>
      <c r="AN199" s="2"/>
      <c r="AO199" s="2"/>
      <c r="AP199" s="2"/>
      <c r="AQ199" s="2"/>
      <c r="AR199" s="2"/>
      <c r="AS199" s="101"/>
      <c r="AT199" s="2"/>
      <c r="AU199" s="2"/>
      <c r="AV199" s="2"/>
      <c r="AW199" s="2"/>
      <c r="AX199" s="2"/>
      <c r="AY199" s="2"/>
      <c r="AZ199" s="2"/>
      <c r="BA199" s="2"/>
      <c r="BB199" s="2"/>
    </row>
    <row r="200" ht="13.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c r="AA200" s="2"/>
      <c r="AB200" s="2"/>
      <c r="AC200" s="2"/>
      <c r="AD200" s="2"/>
      <c r="AE200" s="2"/>
      <c r="AF200" s="2"/>
      <c r="AG200" s="2"/>
      <c r="AH200" s="101"/>
      <c r="AI200" s="2"/>
      <c r="AJ200" s="2"/>
      <c r="AK200" s="2"/>
      <c r="AL200" s="2"/>
      <c r="AM200" s="2"/>
      <c r="AN200" s="2"/>
      <c r="AO200" s="2"/>
      <c r="AP200" s="2"/>
      <c r="AQ200" s="2"/>
      <c r="AR200" s="2"/>
      <c r="AS200" s="101"/>
      <c r="AT200" s="2"/>
      <c r="AU200" s="2"/>
      <c r="AV200" s="2"/>
      <c r="AW200" s="2"/>
      <c r="AX200" s="2"/>
      <c r="AY200" s="2"/>
      <c r="AZ200" s="2"/>
      <c r="BA200" s="2"/>
      <c r="BB200" s="2"/>
    </row>
    <row r="201" ht="13.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c r="AA201" s="2"/>
      <c r="AB201" s="2"/>
      <c r="AC201" s="2"/>
      <c r="AD201" s="2"/>
      <c r="AE201" s="2"/>
      <c r="AF201" s="2"/>
      <c r="AG201" s="2"/>
      <c r="AH201" s="101"/>
      <c r="AI201" s="2"/>
      <c r="AJ201" s="2"/>
      <c r="AK201" s="2"/>
      <c r="AL201" s="2"/>
      <c r="AM201" s="2"/>
      <c r="AN201" s="2"/>
      <c r="AO201" s="2"/>
      <c r="AP201" s="2"/>
      <c r="AQ201" s="2"/>
      <c r="AR201" s="2"/>
      <c r="AS201" s="101"/>
      <c r="AT201" s="2"/>
      <c r="AU201" s="2"/>
      <c r="AV201" s="2"/>
      <c r="AW201" s="2"/>
      <c r="AX201" s="2"/>
      <c r="AY201" s="2"/>
      <c r="AZ201" s="2"/>
      <c r="BA201" s="2"/>
      <c r="BB201" s="2"/>
    </row>
    <row r="202" ht="13.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c r="AA202" s="2"/>
      <c r="AB202" s="2"/>
      <c r="AC202" s="2"/>
      <c r="AD202" s="2"/>
      <c r="AE202" s="2"/>
      <c r="AF202" s="2"/>
      <c r="AG202" s="2"/>
      <c r="AH202" s="101"/>
      <c r="AI202" s="2"/>
      <c r="AJ202" s="2"/>
      <c r="AK202" s="2"/>
      <c r="AL202" s="2"/>
      <c r="AM202" s="2"/>
      <c r="AN202" s="2"/>
      <c r="AO202" s="2"/>
      <c r="AP202" s="2"/>
      <c r="AQ202" s="2"/>
      <c r="AR202" s="2"/>
      <c r="AS202" s="101"/>
      <c r="AT202" s="2"/>
      <c r="AU202" s="2"/>
      <c r="AV202" s="2"/>
      <c r="AW202" s="2"/>
      <c r="AX202" s="2"/>
      <c r="AY202" s="2"/>
      <c r="AZ202" s="2"/>
      <c r="BA202" s="2"/>
      <c r="BB202" s="2"/>
    </row>
    <row r="203" ht="13.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c r="AA203" s="2"/>
      <c r="AB203" s="2"/>
      <c r="AC203" s="2"/>
      <c r="AD203" s="2"/>
      <c r="AE203" s="2"/>
      <c r="AF203" s="2"/>
      <c r="AG203" s="2"/>
      <c r="AH203" s="101"/>
      <c r="AI203" s="2"/>
      <c r="AJ203" s="2"/>
      <c r="AK203" s="2"/>
      <c r="AL203" s="2"/>
      <c r="AM203" s="2"/>
      <c r="AN203" s="2"/>
      <c r="AO203" s="2"/>
      <c r="AP203" s="2"/>
      <c r="AQ203" s="2"/>
      <c r="AR203" s="2"/>
      <c r="AS203" s="101"/>
      <c r="AT203" s="2"/>
      <c r="AU203" s="2"/>
      <c r="AV203" s="2"/>
      <c r="AW203" s="2"/>
      <c r="AX203" s="2"/>
      <c r="AY203" s="2"/>
      <c r="AZ203" s="2"/>
      <c r="BA203" s="2"/>
      <c r="BB203" s="2"/>
    </row>
    <row r="204" ht="13.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c r="AA204" s="2"/>
      <c r="AB204" s="2"/>
      <c r="AC204" s="2"/>
      <c r="AD204" s="2"/>
      <c r="AE204" s="2"/>
      <c r="AF204" s="2"/>
      <c r="AG204" s="2"/>
      <c r="AH204" s="101"/>
      <c r="AI204" s="2"/>
      <c r="AJ204" s="2"/>
      <c r="AK204" s="2"/>
      <c r="AL204" s="2"/>
      <c r="AM204" s="2"/>
      <c r="AN204" s="2"/>
      <c r="AO204" s="2"/>
      <c r="AP204" s="2"/>
      <c r="AQ204" s="2"/>
      <c r="AR204" s="2"/>
      <c r="AS204" s="101"/>
      <c r="AT204" s="2"/>
      <c r="AU204" s="2"/>
      <c r="AV204" s="2"/>
      <c r="AW204" s="2"/>
      <c r="AX204" s="2"/>
      <c r="AY204" s="2"/>
      <c r="AZ204" s="2"/>
      <c r="BA204" s="2"/>
      <c r="BB204" s="2"/>
    </row>
    <row r="205" ht="13.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c r="AA205" s="2"/>
      <c r="AB205" s="2"/>
      <c r="AC205" s="2"/>
      <c r="AD205" s="2"/>
      <c r="AE205" s="2"/>
      <c r="AF205" s="2"/>
      <c r="AG205" s="2"/>
      <c r="AH205" s="101"/>
      <c r="AI205" s="2"/>
      <c r="AJ205" s="2"/>
      <c r="AK205" s="2"/>
      <c r="AL205" s="2"/>
      <c r="AM205" s="2"/>
      <c r="AN205" s="2"/>
      <c r="AO205" s="2"/>
      <c r="AP205" s="2"/>
      <c r="AQ205" s="2"/>
      <c r="AR205" s="2"/>
      <c r="AS205" s="101"/>
      <c r="AT205" s="2"/>
      <c r="AU205" s="2"/>
      <c r="AV205" s="2"/>
      <c r="AW205" s="2"/>
      <c r="AX205" s="2"/>
      <c r="AY205" s="2"/>
      <c r="AZ205" s="2"/>
      <c r="BA205" s="2"/>
      <c r="BB205" s="2"/>
    </row>
    <row r="206" ht="13.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c r="AA206" s="2"/>
      <c r="AB206" s="2"/>
      <c r="AC206" s="2"/>
      <c r="AD206" s="2"/>
      <c r="AE206" s="2"/>
      <c r="AF206" s="2"/>
      <c r="AG206" s="2"/>
      <c r="AH206" s="101"/>
      <c r="AI206" s="2"/>
      <c r="AJ206" s="2"/>
      <c r="AK206" s="2"/>
      <c r="AL206" s="2"/>
      <c r="AM206" s="2"/>
      <c r="AN206" s="2"/>
      <c r="AO206" s="2"/>
      <c r="AP206" s="2"/>
      <c r="AQ206" s="2"/>
      <c r="AR206" s="2"/>
      <c r="AS206" s="101"/>
      <c r="AT206" s="2"/>
      <c r="AU206" s="2"/>
      <c r="AV206" s="2"/>
      <c r="AW206" s="2"/>
      <c r="AX206" s="2"/>
      <c r="AY206" s="2"/>
      <c r="AZ206" s="2"/>
      <c r="BA206" s="2"/>
      <c r="BB206" s="2"/>
    </row>
    <row r="207" ht="13.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c r="AA207" s="2"/>
      <c r="AB207" s="2"/>
      <c r="AC207" s="2"/>
      <c r="AD207" s="2"/>
      <c r="AE207" s="2"/>
      <c r="AF207" s="2"/>
      <c r="AG207" s="2"/>
      <c r="AH207" s="101"/>
      <c r="AI207" s="2"/>
      <c r="AJ207" s="2"/>
      <c r="AK207" s="2"/>
      <c r="AL207" s="2"/>
      <c r="AM207" s="2"/>
      <c r="AN207" s="2"/>
      <c r="AO207" s="2"/>
      <c r="AP207" s="2"/>
      <c r="AQ207" s="2"/>
      <c r="AR207" s="2"/>
      <c r="AS207" s="101"/>
      <c r="AT207" s="2"/>
      <c r="AU207" s="2"/>
      <c r="AV207" s="2"/>
      <c r="AW207" s="2"/>
      <c r="AX207" s="2"/>
      <c r="AY207" s="2"/>
      <c r="AZ207" s="2"/>
      <c r="BA207" s="2"/>
      <c r="BB207" s="2"/>
    </row>
    <row r="208" ht="13.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c r="AA208" s="2"/>
      <c r="AB208" s="2"/>
      <c r="AC208" s="2"/>
      <c r="AD208" s="2"/>
      <c r="AE208" s="2"/>
      <c r="AF208" s="2"/>
      <c r="AG208" s="2"/>
      <c r="AH208" s="101"/>
      <c r="AI208" s="2"/>
      <c r="AJ208" s="2"/>
      <c r="AK208" s="2"/>
      <c r="AL208" s="2"/>
      <c r="AM208" s="2"/>
      <c r="AN208" s="2"/>
      <c r="AO208" s="2"/>
      <c r="AP208" s="2"/>
      <c r="AQ208" s="2"/>
      <c r="AR208" s="2"/>
      <c r="AS208" s="101"/>
      <c r="AT208" s="2"/>
      <c r="AU208" s="2"/>
      <c r="AV208" s="2"/>
      <c r="AW208" s="2"/>
      <c r="AX208" s="2"/>
      <c r="AY208" s="2"/>
      <c r="AZ208" s="2"/>
      <c r="BA208" s="2"/>
      <c r="BB208" s="2"/>
    </row>
    <row r="209" ht="13.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c r="AA209" s="2"/>
      <c r="AB209" s="2"/>
      <c r="AC209" s="2"/>
      <c r="AD209" s="2"/>
      <c r="AE209" s="2"/>
      <c r="AF209" s="2"/>
      <c r="AG209" s="2"/>
      <c r="AH209" s="101"/>
      <c r="AI209" s="2"/>
      <c r="AJ209" s="2"/>
      <c r="AK209" s="2"/>
      <c r="AL209" s="2"/>
      <c r="AM209" s="2"/>
      <c r="AN209" s="2"/>
      <c r="AO209" s="2"/>
      <c r="AP209" s="2"/>
      <c r="AQ209" s="2"/>
      <c r="AR209" s="2"/>
      <c r="AS209" s="101"/>
      <c r="AT209" s="2"/>
      <c r="AU209" s="2"/>
      <c r="AV209" s="2"/>
      <c r="AW209" s="2"/>
      <c r="AX209" s="2"/>
      <c r="AY209" s="2"/>
      <c r="AZ209" s="2"/>
      <c r="BA209" s="2"/>
      <c r="BB209" s="2"/>
    </row>
    <row r="210" ht="13.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c r="AA210" s="2"/>
      <c r="AB210" s="2"/>
      <c r="AC210" s="2"/>
      <c r="AD210" s="2"/>
      <c r="AE210" s="2"/>
      <c r="AF210" s="2"/>
      <c r="AG210" s="2"/>
      <c r="AH210" s="101"/>
      <c r="AI210" s="2"/>
      <c r="AJ210" s="2"/>
      <c r="AK210" s="2"/>
      <c r="AL210" s="2"/>
      <c r="AM210" s="2"/>
      <c r="AN210" s="2"/>
      <c r="AO210" s="2"/>
      <c r="AP210" s="2"/>
      <c r="AQ210" s="2"/>
      <c r="AR210" s="2"/>
      <c r="AS210" s="101"/>
      <c r="AT210" s="2"/>
      <c r="AU210" s="2"/>
      <c r="AV210" s="2"/>
      <c r="AW210" s="2"/>
      <c r="AX210" s="2"/>
      <c r="AY210" s="2"/>
      <c r="AZ210" s="2"/>
      <c r="BA210" s="2"/>
      <c r="BB210" s="2"/>
    </row>
    <row r="211" ht="13.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c r="AA211" s="2"/>
      <c r="AB211" s="2"/>
      <c r="AC211" s="2"/>
      <c r="AD211" s="2"/>
      <c r="AE211" s="2"/>
      <c r="AF211" s="2"/>
      <c r="AG211" s="2"/>
      <c r="AH211" s="101"/>
      <c r="AI211" s="2"/>
      <c r="AJ211" s="2"/>
      <c r="AK211" s="2"/>
      <c r="AL211" s="2"/>
      <c r="AM211" s="2"/>
      <c r="AN211" s="2"/>
      <c r="AO211" s="2"/>
      <c r="AP211" s="2"/>
      <c r="AQ211" s="2"/>
      <c r="AR211" s="2"/>
      <c r="AS211" s="101"/>
      <c r="AT211" s="2"/>
      <c r="AU211" s="2"/>
      <c r="AV211" s="2"/>
      <c r="AW211" s="2"/>
      <c r="AX211" s="2"/>
      <c r="AY211" s="2"/>
      <c r="AZ211" s="2"/>
      <c r="BA211" s="2"/>
      <c r="BB211" s="2"/>
    </row>
    <row r="212" ht="13.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c r="AA212" s="2"/>
      <c r="AB212" s="2"/>
      <c r="AC212" s="2"/>
      <c r="AD212" s="2"/>
      <c r="AE212" s="2"/>
      <c r="AF212" s="2"/>
      <c r="AG212" s="2"/>
      <c r="AH212" s="101"/>
      <c r="AI212" s="2"/>
      <c r="AJ212" s="2"/>
      <c r="AK212" s="2"/>
      <c r="AL212" s="2"/>
      <c r="AM212" s="2"/>
      <c r="AN212" s="2"/>
      <c r="AO212" s="2"/>
      <c r="AP212" s="2"/>
      <c r="AQ212" s="2"/>
      <c r="AR212" s="2"/>
      <c r="AS212" s="101"/>
      <c r="AT212" s="2"/>
      <c r="AU212" s="2"/>
      <c r="AV212" s="2"/>
      <c r="AW212" s="2"/>
      <c r="AX212" s="2"/>
      <c r="AY212" s="2"/>
      <c r="AZ212" s="2"/>
      <c r="BA212" s="2"/>
      <c r="BB212" s="2"/>
    </row>
    <row r="213" ht="13.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c r="AA213" s="2"/>
      <c r="AB213" s="2"/>
      <c r="AC213" s="2"/>
      <c r="AD213" s="2"/>
      <c r="AE213" s="2"/>
      <c r="AF213" s="2"/>
      <c r="AG213" s="2"/>
      <c r="AH213" s="101"/>
      <c r="AI213" s="2"/>
      <c r="AJ213" s="2"/>
      <c r="AK213" s="2"/>
      <c r="AL213" s="2"/>
      <c r="AM213" s="2"/>
      <c r="AN213" s="2"/>
      <c r="AO213" s="2"/>
      <c r="AP213" s="2"/>
      <c r="AQ213" s="2"/>
      <c r="AR213" s="2"/>
      <c r="AS213" s="101"/>
      <c r="AT213" s="2"/>
      <c r="AU213" s="2"/>
      <c r="AV213" s="2"/>
      <c r="AW213" s="2"/>
      <c r="AX213" s="2"/>
      <c r="AY213" s="2"/>
      <c r="AZ213" s="2"/>
      <c r="BA213" s="2"/>
      <c r="BB213" s="2"/>
    </row>
    <row r="214" ht="13.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c r="AA214" s="2"/>
      <c r="AB214" s="2"/>
      <c r="AC214" s="2"/>
      <c r="AD214" s="2"/>
      <c r="AE214" s="2"/>
      <c r="AF214" s="2"/>
      <c r="AG214" s="2"/>
      <c r="AH214" s="101"/>
      <c r="AI214" s="2"/>
      <c r="AJ214" s="2"/>
      <c r="AK214" s="2"/>
      <c r="AL214" s="2"/>
      <c r="AM214" s="2"/>
      <c r="AN214" s="2"/>
      <c r="AO214" s="2"/>
      <c r="AP214" s="2"/>
      <c r="AQ214" s="2"/>
      <c r="AR214" s="2"/>
      <c r="AS214" s="101"/>
      <c r="AT214" s="2"/>
      <c r="AU214" s="2"/>
      <c r="AV214" s="2"/>
      <c r="AW214" s="2"/>
      <c r="AX214" s="2"/>
      <c r="AY214" s="2"/>
      <c r="AZ214" s="2"/>
      <c r="BA214" s="2"/>
      <c r="BB214" s="2"/>
    </row>
    <row r="215" ht="13.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c r="AA215" s="2"/>
      <c r="AB215" s="2"/>
      <c r="AC215" s="2"/>
      <c r="AD215" s="2"/>
      <c r="AE215" s="2"/>
      <c r="AF215" s="2"/>
      <c r="AG215" s="2"/>
      <c r="AH215" s="101"/>
      <c r="AI215" s="2"/>
      <c r="AJ215" s="2"/>
      <c r="AK215" s="2"/>
      <c r="AL215" s="2"/>
      <c r="AM215" s="2"/>
      <c r="AN215" s="2"/>
      <c r="AO215" s="2"/>
      <c r="AP215" s="2"/>
      <c r="AQ215" s="2"/>
      <c r="AR215" s="2"/>
      <c r="AS215" s="101"/>
      <c r="AT215" s="2"/>
      <c r="AU215" s="2"/>
      <c r="AV215" s="2"/>
      <c r="AW215" s="2"/>
      <c r="AX215" s="2"/>
      <c r="AY215" s="2"/>
      <c r="AZ215" s="2"/>
      <c r="BA215" s="2"/>
      <c r="BB215" s="2"/>
    </row>
    <row r="216" ht="13.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c r="AA216" s="2"/>
      <c r="AB216" s="2"/>
      <c r="AC216" s="2"/>
      <c r="AD216" s="2"/>
      <c r="AE216" s="2"/>
      <c r="AF216" s="2"/>
      <c r="AG216" s="2"/>
      <c r="AH216" s="101"/>
      <c r="AI216" s="2"/>
      <c r="AJ216" s="2"/>
      <c r="AK216" s="2"/>
      <c r="AL216" s="2"/>
      <c r="AM216" s="2"/>
      <c r="AN216" s="2"/>
      <c r="AO216" s="2"/>
      <c r="AP216" s="2"/>
      <c r="AQ216" s="2"/>
      <c r="AR216" s="2"/>
      <c r="AS216" s="101"/>
      <c r="AT216" s="2"/>
      <c r="AU216" s="2"/>
      <c r="AV216" s="2"/>
      <c r="AW216" s="2"/>
      <c r="AX216" s="2"/>
      <c r="AY216" s="2"/>
      <c r="AZ216" s="2"/>
      <c r="BA216" s="2"/>
      <c r="BB216" s="2"/>
    </row>
    <row r="217" ht="13.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c r="AA217" s="2"/>
      <c r="AB217" s="2"/>
      <c r="AC217" s="2"/>
      <c r="AD217" s="2"/>
      <c r="AE217" s="2"/>
      <c r="AF217" s="2"/>
      <c r="AG217" s="2"/>
      <c r="AH217" s="101"/>
      <c r="AI217" s="2"/>
      <c r="AJ217" s="2"/>
      <c r="AK217" s="2"/>
      <c r="AL217" s="2"/>
      <c r="AM217" s="2"/>
      <c r="AN217" s="2"/>
      <c r="AO217" s="2"/>
      <c r="AP217" s="2"/>
      <c r="AQ217" s="2"/>
      <c r="AR217" s="2"/>
      <c r="AS217" s="101"/>
      <c r="AT217" s="2"/>
      <c r="AU217" s="2"/>
      <c r="AV217" s="2"/>
      <c r="AW217" s="2"/>
      <c r="AX217" s="2"/>
      <c r="AY217" s="2"/>
      <c r="AZ217" s="2"/>
      <c r="BA217" s="2"/>
      <c r="BB217" s="2"/>
    </row>
    <row r="218" ht="13.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c r="AA218" s="2"/>
      <c r="AB218" s="2"/>
      <c r="AC218" s="2"/>
      <c r="AD218" s="2"/>
      <c r="AE218" s="2"/>
      <c r="AF218" s="2"/>
      <c r="AG218" s="2"/>
      <c r="AH218" s="101"/>
      <c r="AI218" s="2"/>
      <c r="AJ218" s="2"/>
      <c r="AK218" s="2"/>
      <c r="AL218" s="2"/>
      <c r="AM218" s="2"/>
      <c r="AN218" s="2"/>
      <c r="AO218" s="2"/>
      <c r="AP218" s="2"/>
      <c r="AQ218" s="2"/>
      <c r="AR218" s="2"/>
      <c r="AS218" s="101"/>
      <c r="AT218" s="2"/>
      <c r="AU218" s="2"/>
      <c r="AV218" s="2"/>
      <c r="AW218" s="2"/>
      <c r="AX218" s="2"/>
      <c r="AY218" s="2"/>
      <c r="AZ218" s="2"/>
      <c r="BA218" s="2"/>
      <c r="BB218" s="2"/>
    </row>
    <row r="219" ht="13.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c r="AA219" s="2"/>
      <c r="AB219" s="2"/>
      <c r="AC219" s="2"/>
      <c r="AD219" s="2"/>
      <c r="AE219" s="2"/>
      <c r="AF219" s="2"/>
      <c r="AG219" s="2"/>
      <c r="AH219" s="101"/>
      <c r="AI219" s="2"/>
      <c r="AJ219" s="2"/>
      <c r="AK219" s="2"/>
      <c r="AL219" s="2"/>
      <c r="AM219" s="2"/>
      <c r="AN219" s="2"/>
      <c r="AO219" s="2"/>
      <c r="AP219" s="2"/>
      <c r="AQ219" s="2"/>
      <c r="AR219" s="2"/>
      <c r="AS219" s="101"/>
      <c r="AT219" s="2"/>
      <c r="AU219" s="2"/>
      <c r="AV219" s="2"/>
      <c r="AW219" s="2"/>
      <c r="AX219" s="2"/>
      <c r="AY219" s="2"/>
      <c r="AZ219" s="2"/>
      <c r="BA219" s="2"/>
      <c r="BB219" s="2"/>
    </row>
    <row r="220" ht="13.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c r="AA220" s="2"/>
      <c r="AB220" s="2"/>
      <c r="AC220" s="2"/>
      <c r="AD220" s="2"/>
      <c r="AE220" s="2"/>
      <c r="AF220" s="2"/>
      <c r="AG220" s="2"/>
      <c r="AH220" s="101"/>
      <c r="AI220" s="2"/>
      <c r="AJ220" s="2"/>
      <c r="AK220" s="2"/>
      <c r="AL220" s="2"/>
      <c r="AM220" s="2"/>
      <c r="AN220" s="2"/>
      <c r="AO220" s="2"/>
      <c r="AP220" s="2"/>
      <c r="AQ220" s="2"/>
      <c r="AR220" s="2"/>
      <c r="AS220" s="101"/>
      <c r="AT220" s="2"/>
      <c r="AU220" s="2"/>
      <c r="AV220" s="2"/>
      <c r="AW220" s="2"/>
      <c r="AX220" s="2"/>
      <c r="AY220" s="2"/>
      <c r="AZ220" s="2"/>
      <c r="BA220" s="2"/>
      <c r="BB220" s="2"/>
    </row>
    <row r="221" ht="13.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c r="AA221" s="2"/>
      <c r="AB221" s="2"/>
      <c r="AC221" s="2"/>
      <c r="AD221" s="2"/>
      <c r="AE221" s="2"/>
      <c r="AF221" s="2"/>
      <c r="AG221" s="2"/>
      <c r="AH221" s="101"/>
      <c r="AI221" s="2"/>
      <c r="AJ221" s="2"/>
      <c r="AK221" s="2"/>
      <c r="AL221" s="2"/>
      <c r="AM221" s="2"/>
      <c r="AN221" s="2"/>
      <c r="AO221" s="2"/>
      <c r="AP221" s="2"/>
      <c r="AQ221" s="2"/>
      <c r="AR221" s="2"/>
      <c r="AS221" s="101"/>
      <c r="AT221" s="2"/>
      <c r="AU221" s="2"/>
      <c r="AV221" s="2"/>
      <c r="AW221" s="2"/>
      <c r="AX221" s="2"/>
      <c r="AY221" s="2"/>
      <c r="AZ221" s="2"/>
      <c r="BA221" s="2"/>
      <c r="BB221" s="2"/>
    </row>
    <row r="222" ht="13.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c r="AA222" s="2"/>
      <c r="AB222" s="2"/>
      <c r="AC222" s="2"/>
      <c r="AD222" s="2"/>
      <c r="AE222" s="2"/>
      <c r="AF222" s="2"/>
      <c r="AG222" s="2"/>
      <c r="AH222" s="101"/>
      <c r="AI222" s="2"/>
      <c r="AJ222" s="2"/>
      <c r="AK222" s="2"/>
      <c r="AL222" s="2"/>
      <c r="AM222" s="2"/>
      <c r="AN222" s="2"/>
      <c r="AO222" s="2"/>
      <c r="AP222" s="2"/>
      <c r="AQ222" s="2"/>
      <c r="AR222" s="2"/>
      <c r="AS222" s="101"/>
      <c r="AT222" s="2"/>
      <c r="AU222" s="2"/>
      <c r="AV222" s="2"/>
      <c r="AW222" s="2"/>
      <c r="AX222" s="2"/>
      <c r="AY222" s="2"/>
      <c r="AZ222" s="2"/>
      <c r="BA222" s="2"/>
      <c r="BB222" s="2"/>
    </row>
    <row r="223" ht="13.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c r="AA223" s="2"/>
      <c r="AB223" s="2"/>
      <c r="AC223" s="2"/>
      <c r="AD223" s="2"/>
      <c r="AE223" s="2"/>
      <c r="AF223" s="2"/>
      <c r="AG223" s="2"/>
      <c r="AH223" s="101"/>
      <c r="AI223" s="2"/>
      <c r="AJ223" s="2"/>
      <c r="AK223" s="2"/>
      <c r="AL223" s="2"/>
      <c r="AM223" s="2"/>
      <c r="AN223" s="2"/>
      <c r="AO223" s="2"/>
      <c r="AP223" s="2"/>
      <c r="AQ223" s="2"/>
      <c r="AR223" s="2"/>
      <c r="AS223" s="101"/>
      <c r="AT223" s="2"/>
      <c r="AU223" s="2"/>
      <c r="AV223" s="2"/>
      <c r="AW223" s="2"/>
      <c r="AX223" s="2"/>
      <c r="AY223" s="2"/>
      <c r="AZ223" s="2"/>
      <c r="BA223" s="2"/>
      <c r="BB223" s="2"/>
    </row>
    <row r="224" ht="13.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c r="AA224" s="2"/>
      <c r="AB224" s="2"/>
      <c r="AC224" s="2"/>
      <c r="AD224" s="2"/>
      <c r="AE224" s="2"/>
      <c r="AF224" s="2"/>
      <c r="AG224" s="2"/>
      <c r="AH224" s="101"/>
      <c r="AI224" s="2"/>
      <c r="AJ224" s="2"/>
      <c r="AK224" s="2"/>
      <c r="AL224" s="2"/>
      <c r="AM224" s="2"/>
      <c r="AN224" s="2"/>
      <c r="AO224" s="2"/>
      <c r="AP224" s="2"/>
      <c r="AQ224" s="2"/>
      <c r="AR224" s="2"/>
      <c r="AS224" s="101"/>
      <c r="AT224" s="2"/>
      <c r="AU224" s="2"/>
      <c r="AV224" s="2"/>
      <c r="AW224" s="2"/>
      <c r="AX224" s="2"/>
      <c r="AY224" s="2"/>
      <c r="AZ224" s="2"/>
      <c r="BA224" s="2"/>
      <c r="BB224" s="2"/>
    </row>
    <row r="225" ht="13.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c r="AA225" s="2"/>
      <c r="AB225" s="2"/>
      <c r="AC225" s="2"/>
      <c r="AD225" s="2"/>
      <c r="AE225" s="2"/>
      <c r="AF225" s="2"/>
      <c r="AG225" s="2"/>
      <c r="AH225" s="101"/>
      <c r="AI225" s="2"/>
      <c r="AJ225" s="2"/>
      <c r="AK225" s="2"/>
      <c r="AL225" s="2"/>
      <c r="AM225" s="2"/>
      <c r="AN225" s="2"/>
      <c r="AO225" s="2"/>
      <c r="AP225" s="2"/>
      <c r="AQ225" s="2"/>
      <c r="AR225" s="2"/>
      <c r="AS225" s="101"/>
      <c r="AT225" s="2"/>
      <c r="AU225" s="2"/>
      <c r="AV225" s="2"/>
      <c r="AW225" s="2"/>
      <c r="AX225" s="2"/>
      <c r="AY225" s="2"/>
      <c r="AZ225" s="2"/>
      <c r="BA225" s="2"/>
      <c r="BB225" s="2"/>
    </row>
    <row r="226" ht="13.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c r="AA226" s="2"/>
      <c r="AB226" s="2"/>
      <c r="AC226" s="2"/>
      <c r="AD226" s="2"/>
      <c r="AE226" s="2"/>
      <c r="AF226" s="2"/>
      <c r="AG226" s="2"/>
      <c r="AH226" s="101"/>
      <c r="AI226" s="2"/>
      <c r="AJ226" s="2"/>
      <c r="AK226" s="2"/>
      <c r="AL226" s="2"/>
      <c r="AM226" s="2"/>
      <c r="AN226" s="2"/>
      <c r="AO226" s="2"/>
      <c r="AP226" s="2"/>
      <c r="AQ226" s="2"/>
      <c r="AR226" s="2"/>
      <c r="AS226" s="101"/>
      <c r="AT226" s="2"/>
      <c r="AU226" s="2"/>
      <c r="AV226" s="2"/>
      <c r="AW226" s="2"/>
      <c r="AX226" s="2"/>
      <c r="AY226" s="2"/>
      <c r="AZ226" s="2"/>
      <c r="BA226" s="2"/>
      <c r="BB226" s="2"/>
    </row>
    <row r="227" ht="13.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c r="AA227" s="2"/>
      <c r="AB227" s="2"/>
      <c r="AC227" s="2"/>
      <c r="AD227" s="2"/>
      <c r="AE227" s="2"/>
      <c r="AF227" s="2"/>
      <c r="AG227" s="2"/>
      <c r="AH227" s="101"/>
      <c r="AI227" s="2"/>
      <c r="AJ227" s="2"/>
      <c r="AK227" s="2"/>
      <c r="AL227" s="2"/>
      <c r="AM227" s="2"/>
      <c r="AN227" s="2"/>
      <c r="AO227" s="2"/>
      <c r="AP227" s="2"/>
      <c r="AQ227" s="2"/>
      <c r="AR227" s="2"/>
      <c r="AS227" s="101"/>
      <c r="AT227" s="2"/>
      <c r="AU227" s="2"/>
      <c r="AV227" s="2"/>
      <c r="AW227" s="2"/>
      <c r="AX227" s="2"/>
      <c r="AY227" s="2"/>
      <c r="AZ227" s="2"/>
      <c r="BA227" s="2"/>
      <c r="BB227" s="2"/>
    </row>
    <row r="228" ht="13.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c r="AA228" s="2"/>
      <c r="AB228" s="2"/>
      <c r="AC228" s="2"/>
      <c r="AD228" s="2"/>
      <c r="AE228" s="2"/>
      <c r="AF228" s="2"/>
      <c r="AG228" s="2"/>
      <c r="AH228" s="101"/>
      <c r="AI228" s="2"/>
      <c r="AJ228" s="2"/>
      <c r="AK228" s="2"/>
      <c r="AL228" s="2"/>
      <c r="AM228" s="2"/>
      <c r="AN228" s="2"/>
      <c r="AO228" s="2"/>
      <c r="AP228" s="2"/>
      <c r="AQ228" s="2"/>
      <c r="AR228" s="2"/>
      <c r="AS228" s="101"/>
      <c r="AT228" s="2"/>
      <c r="AU228" s="2"/>
      <c r="AV228" s="2"/>
      <c r="AW228" s="2"/>
      <c r="AX228" s="2"/>
      <c r="AY228" s="2"/>
      <c r="AZ228" s="2"/>
      <c r="BA228" s="2"/>
      <c r="BB228" s="2"/>
    </row>
    <row r="229" ht="13.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c r="AA229" s="2"/>
      <c r="AB229" s="2"/>
      <c r="AC229" s="2"/>
      <c r="AD229" s="2"/>
      <c r="AE229" s="2"/>
      <c r="AF229" s="2"/>
      <c r="AG229" s="2"/>
      <c r="AH229" s="101"/>
      <c r="AI229" s="2"/>
      <c r="AJ229" s="2"/>
      <c r="AK229" s="2"/>
      <c r="AL229" s="2"/>
      <c r="AM229" s="2"/>
      <c r="AN229" s="2"/>
      <c r="AO229" s="2"/>
      <c r="AP229" s="2"/>
      <c r="AQ229" s="2"/>
      <c r="AR229" s="2"/>
      <c r="AS229" s="101"/>
      <c r="AT229" s="2"/>
      <c r="AU229" s="2"/>
      <c r="AV229" s="2"/>
      <c r="AW229" s="2"/>
      <c r="AX229" s="2"/>
      <c r="AY229" s="2"/>
      <c r="AZ229" s="2"/>
      <c r="BA229" s="2"/>
      <c r="BB229" s="2"/>
    </row>
    <row r="230" ht="13.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c r="AA230" s="2"/>
      <c r="AB230" s="2"/>
      <c r="AC230" s="2"/>
      <c r="AD230" s="2"/>
      <c r="AE230" s="2"/>
      <c r="AF230" s="2"/>
      <c r="AG230" s="2"/>
      <c r="AH230" s="101"/>
      <c r="AI230" s="2"/>
      <c r="AJ230" s="2"/>
      <c r="AK230" s="2"/>
      <c r="AL230" s="2"/>
      <c r="AM230" s="2"/>
      <c r="AN230" s="2"/>
      <c r="AO230" s="2"/>
      <c r="AP230" s="2"/>
      <c r="AQ230" s="2"/>
      <c r="AR230" s="2"/>
      <c r="AS230" s="101"/>
      <c r="AT230" s="2"/>
      <c r="AU230" s="2"/>
      <c r="AV230" s="2"/>
      <c r="AW230" s="2"/>
      <c r="AX230" s="2"/>
      <c r="AY230" s="2"/>
      <c r="AZ230" s="2"/>
      <c r="BA230" s="2"/>
      <c r="BB230" s="2"/>
    </row>
    <row r="231" ht="13.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c r="AA231" s="2"/>
      <c r="AB231" s="2"/>
      <c r="AC231" s="2"/>
      <c r="AD231" s="2"/>
      <c r="AE231" s="2"/>
      <c r="AF231" s="2"/>
      <c r="AG231" s="2"/>
      <c r="AH231" s="101"/>
      <c r="AI231" s="2"/>
      <c r="AJ231" s="2"/>
      <c r="AK231" s="2"/>
      <c r="AL231" s="2"/>
      <c r="AM231" s="2"/>
      <c r="AN231" s="2"/>
      <c r="AO231" s="2"/>
      <c r="AP231" s="2"/>
      <c r="AQ231" s="2"/>
      <c r="AR231" s="2"/>
      <c r="AS231" s="101"/>
      <c r="AT231" s="2"/>
      <c r="AU231" s="2"/>
      <c r="AV231" s="2"/>
      <c r="AW231" s="2"/>
      <c r="AX231" s="2"/>
      <c r="AY231" s="2"/>
      <c r="AZ231" s="2"/>
      <c r="BA231" s="2"/>
      <c r="BB231" s="2"/>
    </row>
    <row r="232" ht="13.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c r="AA232" s="2"/>
      <c r="AB232" s="2"/>
      <c r="AC232" s="2"/>
      <c r="AD232" s="2"/>
      <c r="AE232" s="2"/>
      <c r="AF232" s="2"/>
      <c r="AG232" s="2"/>
      <c r="AH232" s="101"/>
      <c r="AI232" s="2"/>
      <c r="AJ232" s="2"/>
      <c r="AK232" s="2"/>
      <c r="AL232" s="2"/>
      <c r="AM232" s="2"/>
      <c r="AN232" s="2"/>
      <c r="AO232" s="2"/>
      <c r="AP232" s="2"/>
      <c r="AQ232" s="2"/>
      <c r="AR232" s="2"/>
      <c r="AS232" s="101"/>
      <c r="AT232" s="2"/>
      <c r="AU232" s="2"/>
      <c r="AV232" s="2"/>
      <c r="AW232" s="2"/>
      <c r="AX232" s="2"/>
      <c r="AY232" s="2"/>
      <c r="AZ232" s="2"/>
      <c r="BA232" s="2"/>
      <c r="BB232" s="2"/>
    </row>
    <row r="233" ht="13.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c r="AA233" s="2"/>
      <c r="AB233" s="2"/>
      <c r="AC233" s="2"/>
      <c r="AD233" s="2"/>
      <c r="AE233" s="2"/>
      <c r="AF233" s="2"/>
      <c r="AG233" s="2"/>
      <c r="AH233" s="101"/>
      <c r="AI233" s="2"/>
      <c r="AJ233" s="2"/>
      <c r="AK233" s="2"/>
      <c r="AL233" s="2"/>
      <c r="AM233" s="2"/>
      <c r="AN233" s="2"/>
      <c r="AO233" s="2"/>
      <c r="AP233" s="2"/>
      <c r="AQ233" s="2"/>
      <c r="AR233" s="2"/>
      <c r="AS233" s="101"/>
      <c r="AT233" s="2"/>
      <c r="AU233" s="2"/>
      <c r="AV233" s="2"/>
      <c r="AW233" s="2"/>
      <c r="AX233" s="2"/>
      <c r="AY233" s="2"/>
      <c r="AZ233" s="2"/>
      <c r="BA233" s="2"/>
      <c r="BB233" s="2"/>
    </row>
    <row r="234" ht="13.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c r="AA234" s="2"/>
      <c r="AB234" s="2"/>
      <c r="AC234" s="2"/>
      <c r="AD234" s="2"/>
      <c r="AE234" s="2"/>
      <c r="AF234" s="2"/>
      <c r="AG234" s="2"/>
      <c r="AH234" s="101"/>
      <c r="AI234" s="2"/>
      <c r="AJ234" s="2"/>
      <c r="AK234" s="2"/>
      <c r="AL234" s="2"/>
      <c r="AM234" s="2"/>
      <c r="AN234" s="2"/>
      <c r="AO234" s="2"/>
      <c r="AP234" s="2"/>
      <c r="AQ234" s="2"/>
      <c r="AR234" s="2"/>
      <c r="AS234" s="101"/>
      <c r="AT234" s="2"/>
      <c r="AU234" s="2"/>
      <c r="AV234" s="2"/>
      <c r="AW234" s="2"/>
      <c r="AX234" s="2"/>
      <c r="AY234" s="2"/>
      <c r="AZ234" s="2"/>
      <c r="BA234" s="2"/>
      <c r="BB234" s="2"/>
    </row>
    <row r="235" ht="13.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c r="AA235" s="2"/>
      <c r="AB235" s="2"/>
      <c r="AC235" s="2"/>
      <c r="AD235" s="2"/>
      <c r="AE235" s="2"/>
      <c r="AF235" s="2"/>
      <c r="AG235" s="2"/>
      <c r="AH235" s="101"/>
      <c r="AI235" s="2"/>
      <c r="AJ235" s="2"/>
      <c r="AK235" s="2"/>
      <c r="AL235" s="2"/>
      <c r="AM235" s="2"/>
      <c r="AN235" s="2"/>
      <c r="AO235" s="2"/>
      <c r="AP235" s="2"/>
      <c r="AQ235" s="2"/>
      <c r="AR235" s="2"/>
      <c r="AS235" s="101"/>
      <c r="AT235" s="2"/>
      <c r="AU235" s="2"/>
      <c r="AV235" s="2"/>
      <c r="AW235" s="2"/>
      <c r="AX235" s="2"/>
      <c r="AY235" s="2"/>
      <c r="AZ235" s="2"/>
      <c r="BA235" s="2"/>
      <c r="BB235" s="2"/>
    </row>
    <row r="236" ht="13.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c r="AA236" s="2"/>
      <c r="AB236" s="2"/>
      <c r="AC236" s="2"/>
      <c r="AD236" s="2"/>
      <c r="AE236" s="2"/>
      <c r="AF236" s="2"/>
      <c r="AG236" s="2"/>
      <c r="AH236" s="101"/>
      <c r="AI236" s="2"/>
      <c r="AJ236" s="2"/>
      <c r="AK236" s="2"/>
      <c r="AL236" s="2"/>
      <c r="AM236" s="2"/>
      <c r="AN236" s="2"/>
      <c r="AO236" s="2"/>
      <c r="AP236" s="2"/>
      <c r="AQ236" s="2"/>
      <c r="AR236" s="2"/>
      <c r="AS236" s="101"/>
      <c r="AT236" s="2"/>
      <c r="AU236" s="2"/>
      <c r="AV236" s="2"/>
      <c r="AW236" s="2"/>
      <c r="AX236" s="2"/>
      <c r="AY236" s="2"/>
      <c r="AZ236" s="2"/>
      <c r="BA236" s="2"/>
      <c r="BB236" s="2"/>
    </row>
    <row r="237" ht="13.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c r="AA237" s="2"/>
      <c r="AB237" s="2"/>
      <c r="AC237" s="2"/>
      <c r="AD237" s="2"/>
      <c r="AE237" s="2"/>
      <c r="AF237" s="2"/>
      <c r="AG237" s="2"/>
      <c r="AH237" s="101"/>
      <c r="AI237" s="2"/>
      <c r="AJ237" s="2"/>
      <c r="AK237" s="2"/>
      <c r="AL237" s="2"/>
      <c r="AM237" s="2"/>
      <c r="AN237" s="2"/>
      <c r="AO237" s="2"/>
      <c r="AP237" s="2"/>
      <c r="AQ237" s="2"/>
      <c r="AR237" s="2"/>
      <c r="AS237" s="101"/>
      <c r="AT237" s="2"/>
      <c r="AU237" s="2"/>
      <c r="AV237" s="2"/>
      <c r="AW237" s="2"/>
      <c r="AX237" s="2"/>
      <c r="AY237" s="2"/>
      <c r="AZ237" s="2"/>
      <c r="BA237" s="2"/>
      <c r="BB237" s="2"/>
    </row>
    <row r="238" ht="13.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c r="AA238" s="2"/>
      <c r="AB238" s="2"/>
      <c r="AC238" s="2"/>
      <c r="AD238" s="2"/>
      <c r="AE238" s="2"/>
      <c r="AF238" s="2"/>
      <c r="AG238" s="2"/>
      <c r="AH238" s="101"/>
      <c r="AI238" s="2"/>
      <c r="AJ238" s="2"/>
      <c r="AK238" s="2"/>
      <c r="AL238" s="2"/>
      <c r="AM238" s="2"/>
      <c r="AN238" s="2"/>
      <c r="AO238" s="2"/>
      <c r="AP238" s="2"/>
      <c r="AQ238" s="2"/>
      <c r="AR238" s="2"/>
      <c r="AS238" s="101"/>
      <c r="AT238" s="2"/>
      <c r="AU238" s="2"/>
      <c r="AV238" s="2"/>
      <c r="AW238" s="2"/>
      <c r="AX238" s="2"/>
      <c r="AY238" s="2"/>
      <c r="AZ238" s="2"/>
      <c r="BA238" s="2"/>
      <c r="BB238" s="2"/>
    </row>
    <row r="239" ht="13.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c r="AA239" s="2"/>
      <c r="AB239" s="2"/>
      <c r="AC239" s="2"/>
      <c r="AD239" s="2"/>
      <c r="AE239" s="2"/>
      <c r="AF239" s="2"/>
      <c r="AG239" s="2"/>
      <c r="AH239" s="101"/>
      <c r="AI239" s="2"/>
      <c r="AJ239" s="2"/>
      <c r="AK239" s="2"/>
      <c r="AL239" s="2"/>
      <c r="AM239" s="2"/>
      <c r="AN239" s="2"/>
      <c r="AO239" s="2"/>
      <c r="AP239" s="2"/>
      <c r="AQ239" s="2"/>
      <c r="AR239" s="2"/>
      <c r="AS239" s="101"/>
      <c r="AT239" s="2"/>
      <c r="AU239" s="2"/>
      <c r="AV239" s="2"/>
      <c r="AW239" s="2"/>
      <c r="AX239" s="2"/>
      <c r="AY239" s="2"/>
      <c r="AZ239" s="2"/>
      <c r="BA239" s="2"/>
      <c r="BB239" s="2"/>
    </row>
    <row r="240" ht="13.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c r="AA240" s="2"/>
      <c r="AB240" s="2"/>
      <c r="AC240" s="2"/>
      <c r="AD240" s="2"/>
      <c r="AE240" s="2"/>
      <c r="AF240" s="2"/>
      <c r="AG240" s="2"/>
      <c r="AH240" s="101"/>
      <c r="AI240" s="2"/>
      <c r="AJ240" s="2"/>
      <c r="AK240" s="2"/>
      <c r="AL240" s="2"/>
      <c r="AM240" s="2"/>
      <c r="AN240" s="2"/>
      <c r="AO240" s="2"/>
      <c r="AP240" s="2"/>
      <c r="AQ240" s="2"/>
      <c r="AR240" s="2"/>
      <c r="AS240" s="101"/>
      <c r="AT240" s="2"/>
      <c r="AU240" s="2"/>
      <c r="AV240" s="2"/>
      <c r="AW240" s="2"/>
      <c r="AX240" s="2"/>
      <c r="AY240" s="2"/>
      <c r="AZ240" s="2"/>
      <c r="BA240" s="2"/>
      <c r="BB240" s="2"/>
    </row>
    <row r="241" ht="13.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c r="AA241" s="2"/>
      <c r="AB241" s="2"/>
      <c r="AC241" s="2"/>
      <c r="AD241" s="2"/>
      <c r="AE241" s="2"/>
      <c r="AF241" s="2"/>
      <c r="AG241" s="2"/>
      <c r="AH241" s="101"/>
      <c r="AI241" s="2"/>
      <c r="AJ241" s="2"/>
      <c r="AK241" s="2"/>
      <c r="AL241" s="2"/>
      <c r="AM241" s="2"/>
      <c r="AN241" s="2"/>
      <c r="AO241" s="2"/>
      <c r="AP241" s="2"/>
      <c r="AQ241" s="2"/>
      <c r="AR241" s="2"/>
      <c r="AS241" s="101"/>
      <c r="AT241" s="2"/>
      <c r="AU241" s="2"/>
      <c r="AV241" s="2"/>
      <c r="AW241" s="2"/>
      <c r="AX241" s="2"/>
      <c r="AY241" s="2"/>
      <c r="AZ241" s="2"/>
      <c r="BA241" s="2"/>
      <c r="BB241" s="2"/>
    </row>
    <row r="242" ht="13.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c r="AA242" s="2"/>
      <c r="AB242" s="2"/>
      <c r="AC242" s="2"/>
      <c r="AD242" s="2"/>
      <c r="AE242" s="2"/>
      <c r="AF242" s="2"/>
      <c r="AG242" s="2"/>
      <c r="AH242" s="101"/>
      <c r="AI242" s="2"/>
      <c r="AJ242" s="2"/>
      <c r="AK242" s="2"/>
      <c r="AL242" s="2"/>
      <c r="AM242" s="2"/>
      <c r="AN242" s="2"/>
      <c r="AO242" s="2"/>
      <c r="AP242" s="2"/>
      <c r="AQ242" s="2"/>
      <c r="AR242" s="2"/>
      <c r="AS242" s="101"/>
      <c r="AT242" s="2"/>
      <c r="AU242" s="2"/>
      <c r="AV242" s="2"/>
      <c r="AW242" s="2"/>
      <c r="AX242" s="2"/>
      <c r="AY242" s="2"/>
      <c r="AZ242" s="2"/>
      <c r="BA242" s="2"/>
      <c r="BB242" s="2"/>
    </row>
    <row r="243" ht="13.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c r="AA243" s="2"/>
      <c r="AB243" s="2"/>
      <c r="AC243" s="2"/>
      <c r="AD243" s="2"/>
      <c r="AE243" s="2"/>
      <c r="AF243" s="2"/>
      <c r="AG243" s="2"/>
      <c r="AH243" s="101"/>
      <c r="AI243" s="2"/>
      <c r="AJ243" s="2"/>
      <c r="AK243" s="2"/>
      <c r="AL243" s="2"/>
      <c r="AM243" s="2"/>
      <c r="AN243" s="2"/>
      <c r="AO243" s="2"/>
      <c r="AP243" s="2"/>
      <c r="AQ243" s="2"/>
      <c r="AR243" s="2"/>
      <c r="AS243" s="101"/>
      <c r="AT243" s="2"/>
      <c r="AU243" s="2"/>
      <c r="AV243" s="2"/>
      <c r="AW243" s="2"/>
      <c r="AX243" s="2"/>
      <c r="AY243" s="2"/>
      <c r="AZ243" s="2"/>
      <c r="BA243" s="2"/>
      <c r="BB243" s="2"/>
    </row>
    <row r="244" ht="13.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c r="AA244" s="2"/>
      <c r="AB244" s="2"/>
      <c r="AC244" s="2"/>
      <c r="AD244" s="2"/>
      <c r="AE244" s="2"/>
      <c r="AF244" s="2"/>
      <c r="AG244" s="2"/>
      <c r="AH244" s="101"/>
      <c r="AI244" s="2"/>
      <c r="AJ244" s="2"/>
      <c r="AK244" s="2"/>
      <c r="AL244" s="2"/>
      <c r="AM244" s="2"/>
      <c r="AN244" s="2"/>
      <c r="AO244" s="2"/>
      <c r="AP244" s="2"/>
      <c r="AQ244" s="2"/>
      <c r="AR244" s="2"/>
      <c r="AS244" s="101"/>
      <c r="AT244" s="2"/>
      <c r="AU244" s="2"/>
      <c r="AV244" s="2"/>
      <c r="AW244" s="2"/>
      <c r="AX244" s="2"/>
      <c r="AY244" s="2"/>
      <c r="AZ244" s="2"/>
      <c r="BA244" s="2"/>
      <c r="BB244" s="2"/>
    </row>
    <row r="245" ht="13.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c r="AA245" s="2"/>
      <c r="AB245" s="2"/>
      <c r="AC245" s="2"/>
      <c r="AD245" s="2"/>
      <c r="AE245" s="2"/>
      <c r="AF245" s="2"/>
      <c r="AG245" s="2"/>
      <c r="AH245" s="101"/>
      <c r="AI245" s="2"/>
      <c r="AJ245" s="2"/>
      <c r="AK245" s="2"/>
      <c r="AL245" s="2"/>
      <c r="AM245" s="2"/>
      <c r="AN245" s="2"/>
      <c r="AO245" s="2"/>
      <c r="AP245" s="2"/>
      <c r="AQ245" s="2"/>
      <c r="AR245" s="2"/>
      <c r="AS245" s="101"/>
      <c r="AT245" s="2"/>
      <c r="AU245" s="2"/>
      <c r="AV245" s="2"/>
      <c r="AW245" s="2"/>
      <c r="AX245" s="2"/>
      <c r="AY245" s="2"/>
      <c r="AZ245" s="2"/>
      <c r="BA245" s="2"/>
      <c r="BB245" s="2"/>
    </row>
    <row r="246" ht="13.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c r="AA246" s="2"/>
      <c r="AB246" s="2"/>
      <c r="AC246" s="2"/>
      <c r="AD246" s="2"/>
      <c r="AE246" s="2"/>
      <c r="AF246" s="2"/>
      <c r="AG246" s="2"/>
      <c r="AH246" s="101"/>
      <c r="AI246" s="2"/>
      <c r="AJ246" s="2"/>
      <c r="AK246" s="2"/>
      <c r="AL246" s="2"/>
      <c r="AM246" s="2"/>
      <c r="AN246" s="2"/>
      <c r="AO246" s="2"/>
      <c r="AP246" s="2"/>
      <c r="AQ246" s="2"/>
      <c r="AR246" s="2"/>
      <c r="AS246" s="101"/>
      <c r="AT246" s="2"/>
      <c r="AU246" s="2"/>
      <c r="AV246" s="2"/>
      <c r="AW246" s="2"/>
      <c r="AX246" s="2"/>
      <c r="AY246" s="2"/>
      <c r="AZ246" s="2"/>
      <c r="BA246" s="2"/>
      <c r="BB246" s="2"/>
    </row>
    <row r="247" ht="13.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c r="AA247" s="2"/>
      <c r="AB247" s="2"/>
      <c r="AC247" s="2"/>
      <c r="AD247" s="2"/>
      <c r="AE247" s="2"/>
      <c r="AF247" s="2"/>
      <c r="AG247" s="2"/>
      <c r="AH247" s="101"/>
      <c r="AI247" s="2"/>
      <c r="AJ247" s="2"/>
      <c r="AK247" s="2"/>
      <c r="AL247" s="2"/>
      <c r="AM247" s="2"/>
      <c r="AN247" s="2"/>
      <c r="AO247" s="2"/>
      <c r="AP247" s="2"/>
      <c r="AQ247" s="2"/>
      <c r="AR247" s="2"/>
      <c r="AS247" s="101"/>
      <c r="AT247" s="2"/>
      <c r="AU247" s="2"/>
      <c r="AV247" s="2"/>
      <c r="AW247" s="2"/>
      <c r="AX247" s="2"/>
      <c r="AY247" s="2"/>
      <c r="AZ247" s="2"/>
      <c r="BA247" s="2"/>
      <c r="BB247" s="2"/>
    </row>
    <row r="248" ht="13.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c r="AA248" s="2"/>
      <c r="AB248" s="2"/>
      <c r="AC248" s="2"/>
      <c r="AD248" s="2"/>
      <c r="AE248" s="2"/>
      <c r="AF248" s="2"/>
      <c r="AG248" s="2"/>
      <c r="AH248" s="101"/>
      <c r="AI248" s="2"/>
      <c r="AJ248" s="2"/>
      <c r="AK248" s="2"/>
      <c r="AL248" s="2"/>
      <c r="AM248" s="2"/>
      <c r="AN248" s="2"/>
      <c r="AO248" s="2"/>
      <c r="AP248" s="2"/>
      <c r="AQ248" s="2"/>
      <c r="AR248" s="2"/>
      <c r="AS248" s="101"/>
      <c r="AT248" s="2"/>
      <c r="AU248" s="2"/>
      <c r="AV248" s="2"/>
      <c r="AW248" s="2"/>
      <c r="AX248" s="2"/>
      <c r="AY248" s="2"/>
      <c r="AZ248" s="2"/>
      <c r="BA248" s="2"/>
      <c r="BB248" s="2"/>
    </row>
    <row r="249" ht="13.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c r="AA249" s="2"/>
      <c r="AB249" s="2"/>
      <c r="AC249" s="2"/>
      <c r="AD249" s="2"/>
      <c r="AE249" s="2"/>
      <c r="AF249" s="2"/>
      <c r="AG249" s="2"/>
      <c r="AH249" s="101"/>
      <c r="AI249" s="2"/>
      <c r="AJ249" s="2"/>
      <c r="AK249" s="2"/>
      <c r="AL249" s="2"/>
      <c r="AM249" s="2"/>
      <c r="AN249" s="2"/>
      <c r="AO249" s="2"/>
      <c r="AP249" s="2"/>
      <c r="AQ249" s="2"/>
      <c r="AR249" s="2"/>
      <c r="AS249" s="101"/>
      <c r="AT249" s="2"/>
      <c r="AU249" s="2"/>
      <c r="AV249" s="2"/>
      <c r="AW249" s="2"/>
      <c r="AX249" s="2"/>
      <c r="AY249" s="2"/>
      <c r="AZ249" s="2"/>
      <c r="BA249" s="2"/>
      <c r="BB249" s="2"/>
    </row>
    <row r="250" ht="13.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c r="AA250" s="2"/>
      <c r="AB250" s="2"/>
      <c r="AC250" s="2"/>
      <c r="AD250" s="2"/>
      <c r="AE250" s="2"/>
      <c r="AF250" s="2"/>
      <c r="AG250" s="2"/>
      <c r="AH250" s="101"/>
      <c r="AI250" s="2"/>
      <c r="AJ250" s="2"/>
      <c r="AK250" s="2"/>
      <c r="AL250" s="2"/>
      <c r="AM250" s="2"/>
      <c r="AN250" s="2"/>
      <c r="AO250" s="2"/>
      <c r="AP250" s="2"/>
      <c r="AQ250" s="2"/>
      <c r="AR250" s="2"/>
      <c r="AS250" s="101"/>
      <c r="AT250" s="2"/>
      <c r="AU250" s="2"/>
      <c r="AV250" s="2"/>
      <c r="AW250" s="2"/>
      <c r="AX250" s="2"/>
      <c r="AY250" s="2"/>
      <c r="AZ250" s="2"/>
      <c r="BA250" s="2"/>
      <c r="BB250" s="2"/>
    </row>
    <row r="251" ht="13.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c r="AA251" s="2"/>
      <c r="AB251" s="2"/>
      <c r="AC251" s="2"/>
      <c r="AD251" s="2"/>
      <c r="AE251" s="2"/>
      <c r="AF251" s="2"/>
      <c r="AG251" s="2"/>
      <c r="AH251" s="101"/>
      <c r="AI251" s="2"/>
      <c r="AJ251" s="2"/>
      <c r="AK251" s="2"/>
      <c r="AL251" s="2"/>
      <c r="AM251" s="2"/>
      <c r="AN251" s="2"/>
      <c r="AO251" s="2"/>
      <c r="AP251" s="2"/>
      <c r="AQ251" s="2"/>
      <c r="AR251" s="2"/>
      <c r="AS251" s="101"/>
      <c r="AT251" s="2"/>
      <c r="AU251" s="2"/>
      <c r="AV251" s="2"/>
      <c r="AW251" s="2"/>
      <c r="AX251" s="2"/>
      <c r="AY251" s="2"/>
      <c r="AZ251" s="2"/>
      <c r="BA251" s="2"/>
      <c r="BB251" s="2"/>
    </row>
    <row r="252" ht="13.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c r="AA252" s="2"/>
      <c r="AB252" s="2"/>
      <c r="AC252" s="2"/>
      <c r="AD252" s="2"/>
      <c r="AE252" s="2"/>
      <c r="AF252" s="2"/>
      <c r="AG252" s="2"/>
      <c r="AH252" s="101"/>
      <c r="AI252" s="2"/>
      <c r="AJ252" s="2"/>
      <c r="AK252" s="2"/>
      <c r="AL252" s="2"/>
      <c r="AM252" s="2"/>
      <c r="AN252" s="2"/>
      <c r="AO252" s="2"/>
      <c r="AP252" s="2"/>
      <c r="AQ252" s="2"/>
      <c r="AR252" s="2"/>
      <c r="AS252" s="101"/>
      <c r="AT252" s="2"/>
      <c r="AU252" s="2"/>
      <c r="AV252" s="2"/>
      <c r="AW252" s="2"/>
      <c r="AX252" s="2"/>
      <c r="AY252" s="2"/>
      <c r="AZ252" s="2"/>
      <c r="BA252" s="2"/>
      <c r="BB252" s="2"/>
    </row>
    <row r="253" ht="13.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c r="AA253" s="2"/>
      <c r="AB253" s="2"/>
      <c r="AC253" s="2"/>
      <c r="AD253" s="2"/>
      <c r="AE253" s="2"/>
      <c r="AF253" s="2"/>
      <c r="AG253" s="2"/>
      <c r="AH253" s="101"/>
      <c r="AI253" s="2"/>
      <c r="AJ253" s="2"/>
      <c r="AK253" s="2"/>
      <c r="AL253" s="2"/>
      <c r="AM253" s="2"/>
      <c r="AN253" s="2"/>
      <c r="AO253" s="2"/>
      <c r="AP253" s="2"/>
      <c r="AQ253" s="2"/>
      <c r="AR253" s="2"/>
      <c r="AS253" s="101"/>
      <c r="AT253" s="2"/>
      <c r="AU253" s="2"/>
      <c r="AV253" s="2"/>
      <c r="AW253" s="2"/>
      <c r="AX253" s="2"/>
      <c r="AY253" s="2"/>
      <c r="AZ253" s="2"/>
      <c r="BA253" s="2"/>
      <c r="BB253" s="2"/>
    </row>
    <row r="254" ht="13.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c r="AA254" s="2"/>
      <c r="AB254" s="2"/>
      <c r="AC254" s="2"/>
      <c r="AD254" s="2"/>
      <c r="AE254" s="2"/>
      <c r="AF254" s="2"/>
      <c r="AG254" s="2"/>
      <c r="AH254" s="101"/>
      <c r="AI254" s="2"/>
      <c r="AJ254" s="2"/>
      <c r="AK254" s="2"/>
      <c r="AL254" s="2"/>
      <c r="AM254" s="2"/>
      <c r="AN254" s="2"/>
      <c r="AO254" s="2"/>
      <c r="AP254" s="2"/>
      <c r="AQ254" s="2"/>
      <c r="AR254" s="2"/>
      <c r="AS254" s="101"/>
      <c r="AT254" s="2"/>
      <c r="AU254" s="2"/>
      <c r="AV254" s="2"/>
      <c r="AW254" s="2"/>
      <c r="AX254" s="2"/>
      <c r="AY254" s="2"/>
      <c r="AZ254" s="2"/>
      <c r="BA254" s="2"/>
      <c r="BB254" s="2"/>
    </row>
    <row r="255" ht="13.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c r="AA255" s="2"/>
      <c r="AB255" s="2"/>
      <c r="AC255" s="2"/>
      <c r="AD255" s="2"/>
      <c r="AE255" s="2"/>
      <c r="AF255" s="2"/>
      <c r="AG255" s="2"/>
      <c r="AH255" s="101"/>
      <c r="AI255" s="2"/>
      <c r="AJ255" s="2"/>
      <c r="AK255" s="2"/>
      <c r="AL255" s="2"/>
      <c r="AM255" s="2"/>
      <c r="AN255" s="2"/>
      <c r="AO255" s="2"/>
      <c r="AP255" s="2"/>
      <c r="AQ255" s="2"/>
      <c r="AR255" s="2"/>
      <c r="AS255" s="101"/>
      <c r="AT255" s="2"/>
      <c r="AU255" s="2"/>
      <c r="AV255" s="2"/>
      <c r="AW255" s="2"/>
      <c r="AX255" s="2"/>
      <c r="AY255" s="2"/>
      <c r="AZ255" s="2"/>
      <c r="BA255" s="2"/>
      <c r="BB255" s="2"/>
    </row>
    <row r="256" ht="13.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c r="AA256" s="2"/>
      <c r="AB256" s="2"/>
      <c r="AC256" s="2"/>
      <c r="AD256" s="2"/>
      <c r="AE256" s="2"/>
      <c r="AF256" s="2"/>
      <c r="AG256" s="2"/>
      <c r="AH256" s="101"/>
      <c r="AI256" s="2"/>
      <c r="AJ256" s="2"/>
      <c r="AK256" s="2"/>
      <c r="AL256" s="2"/>
      <c r="AM256" s="2"/>
      <c r="AN256" s="2"/>
      <c r="AO256" s="2"/>
      <c r="AP256" s="2"/>
      <c r="AQ256" s="2"/>
      <c r="AR256" s="2"/>
      <c r="AS256" s="101"/>
      <c r="AT256" s="2"/>
      <c r="AU256" s="2"/>
      <c r="AV256" s="2"/>
      <c r="AW256" s="2"/>
      <c r="AX256" s="2"/>
      <c r="AY256" s="2"/>
      <c r="AZ256" s="2"/>
      <c r="BA256" s="2"/>
      <c r="BB256" s="2"/>
    </row>
    <row r="257" ht="13.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c r="AA257" s="2"/>
      <c r="AB257" s="2"/>
      <c r="AC257" s="2"/>
      <c r="AD257" s="2"/>
      <c r="AE257" s="2"/>
      <c r="AF257" s="2"/>
      <c r="AG257" s="2"/>
      <c r="AH257" s="101"/>
      <c r="AI257" s="2"/>
      <c r="AJ257" s="2"/>
      <c r="AK257" s="2"/>
      <c r="AL257" s="2"/>
      <c r="AM257" s="2"/>
      <c r="AN257" s="2"/>
      <c r="AO257" s="2"/>
      <c r="AP257" s="2"/>
      <c r="AQ257" s="2"/>
      <c r="AR257" s="2"/>
      <c r="AS257" s="101"/>
      <c r="AT257" s="2"/>
      <c r="AU257" s="2"/>
      <c r="AV257" s="2"/>
      <c r="AW257" s="2"/>
      <c r="AX257" s="2"/>
      <c r="AY257" s="2"/>
      <c r="AZ257" s="2"/>
      <c r="BA257" s="2"/>
      <c r="BB257" s="2"/>
    </row>
    <row r="258" ht="13.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c r="AA258" s="2"/>
      <c r="AB258" s="2"/>
      <c r="AC258" s="2"/>
      <c r="AD258" s="2"/>
      <c r="AE258" s="2"/>
      <c r="AF258" s="2"/>
      <c r="AG258" s="2"/>
      <c r="AH258" s="101"/>
      <c r="AI258" s="2"/>
      <c r="AJ258" s="2"/>
      <c r="AK258" s="2"/>
      <c r="AL258" s="2"/>
      <c r="AM258" s="2"/>
      <c r="AN258" s="2"/>
      <c r="AO258" s="2"/>
      <c r="AP258" s="2"/>
      <c r="AQ258" s="2"/>
      <c r="AR258" s="2"/>
      <c r="AS258" s="101"/>
      <c r="AT258" s="2"/>
      <c r="AU258" s="2"/>
      <c r="AV258" s="2"/>
      <c r="AW258" s="2"/>
      <c r="AX258" s="2"/>
      <c r="AY258" s="2"/>
      <c r="AZ258" s="2"/>
      <c r="BA258" s="2"/>
      <c r="BB258" s="2"/>
    </row>
    <row r="259" ht="13.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c r="AA259" s="2"/>
      <c r="AB259" s="2"/>
      <c r="AC259" s="2"/>
      <c r="AD259" s="2"/>
      <c r="AE259" s="2"/>
      <c r="AF259" s="2"/>
      <c r="AG259" s="2"/>
      <c r="AH259" s="101"/>
      <c r="AI259" s="2"/>
      <c r="AJ259" s="2"/>
      <c r="AK259" s="2"/>
      <c r="AL259" s="2"/>
      <c r="AM259" s="2"/>
      <c r="AN259" s="2"/>
      <c r="AO259" s="2"/>
      <c r="AP259" s="2"/>
      <c r="AQ259" s="2"/>
      <c r="AR259" s="2"/>
      <c r="AS259" s="101"/>
      <c r="AT259" s="2"/>
      <c r="AU259" s="2"/>
      <c r="AV259" s="2"/>
      <c r="AW259" s="2"/>
      <c r="AX259" s="2"/>
      <c r="AY259" s="2"/>
      <c r="AZ259" s="2"/>
      <c r="BA259" s="2"/>
      <c r="BB259" s="2"/>
    </row>
    <row r="260" ht="13.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c r="AA260" s="2"/>
      <c r="AB260" s="2"/>
      <c r="AC260" s="2"/>
      <c r="AD260" s="2"/>
      <c r="AE260" s="2"/>
      <c r="AF260" s="2"/>
      <c r="AG260" s="2"/>
      <c r="AH260" s="101"/>
      <c r="AI260" s="2"/>
      <c r="AJ260" s="2"/>
      <c r="AK260" s="2"/>
      <c r="AL260" s="2"/>
      <c r="AM260" s="2"/>
      <c r="AN260" s="2"/>
      <c r="AO260" s="2"/>
      <c r="AP260" s="2"/>
      <c r="AQ260" s="2"/>
      <c r="AR260" s="2"/>
      <c r="AS260" s="101"/>
      <c r="AT260" s="2"/>
      <c r="AU260" s="2"/>
      <c r="AV260" s="2"/>
      <c r="AW260" s="2"/>
      <c r="AX260" s="2"/>
      <c r="AY260" s="2"/>
      <c r="AZ260" s="2"/>
      <c r="BA260" s="2"/>
      <c r="BB260" s="2"/>
    </row>
    <row r="261" ht="13.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c r="AA261" s="2"/>
      <c r="AB261" s="2"/>
      <c r="AC261" s="2"/>
      <c r="AD261" s="2"/>
      <c r="AE261" s="2"/>
      <c r="AF261" s="2"/>
      <c r="AG261" s="2"/>
      <c r="AH261" s="101"/>
      <c r="AI261" s="2"/>
      <c r="AJ261" s="2"/>
      <c r="AK261" s="2"/>
      <c r="AL261" s="2"/>
      <c r="AM261" s="2"/>
      <c r="AN261" s="2"/>
      <c r="AO261" s="2"/>
      <c r="AP261" s="2"/>
      <c r="AQ261" s="2"/>
      <c r="AR261" s="2"/>
      <c r="AS261" s="101"/>
      <c r="AT261" s="2"/>
      <c r="AU261" s="2"/>
      <c r="AV261" s="2"/>
      <c r="AW261" s="2"/>
      <c r="AX261" s="2"/>
      <c r="AY261" s="2"/>
      <c r="AZ261" s="2"/>
      <c r="BA261" s="2"/>
      <c r="BB261" s="2"/>
    </row>
    <row r="262" ht="13.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c r="AA262" s="2"/>
      <c r="AB262" s="2"/>
      <c r="AC262" s="2"/>
      <c r="AD262" s="2"/>
      <c r="AE262" s="2"/>
      <c r="AF262" s="2"/>
      <c r="AG262" s="2"/>
      <c r="AH262" s="101"/>
      <c r="AI262" s="2"/>
      <c r="AJ262" s="2"/>
      <c r="AK262" s="2"/>
      <c r="AL262" s="2"/>
      <c r="AM262" s="2"/>
      <c r="AN262" s="2"/>
      <c r="AO262" s="2"/>
      <c r="AP262" s="2"/>
      <c r="AQ262" s="2"/>
      <c r="AR262" s="2"/>
      <c r="AS262" s="101"/>
      <c r="AT262" s="2"/>
      <c r="AU262" s="2"/>
      <c r="AV262" s="2"/>
      <c r="AW262" s="2"/>
      <c r="AX262" s="2"/>
      <c r="AY262" s="2"/>
      <c r="AZ262" s="2"/>
      <c r="BA262" s="2"/>
      <c r="BB262" s="2"/>
    </row>
    <row r="263" ht="13.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c r="AA263" s="2"/>
      <c r="AB263" s="2"/>
      <c r="AC263" s="2"/>
      <c r="AD263" s="2"/>
      <c r="AE263" s="2"/>
      <c r="AF263" s="2"/>
      <c r="AG263" s="2"/>
      <c r="AH263" s="101"/>
      <c r="AI263" s="2"/>
      <c r="AJ263" s="2"/>
      <c r="AK263" s="2"/>
      <c r="AL263" s="2"/>
      <c r="AM263" s="2"/>
      <c r="AN263" s="2"/>
      <c r="AO263" s="2"/>
      <c r="AP263" s="2"/>
      <c r="AQ263" s="2"/>
      <c r="AR263" s="2"/>
      <c r="AS263" s="101"/>
      <c r="AT263" s="2"/>
      <c r="AU263" s="2"/>
      <c r="AV263" s="2"/>
      <c r="AW263" s="2"/>
      <c r="AX263" s="2"/>
      <c r="AY263" s="2"/>
      <c r="AZ263" s="2"/>
      <c r="BA263" s="2"/>
      <c r="BB263" s="2"/>
    </row>
    <row r="264" ht="13.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c r="AA264" s="2"/>
      <c r="AB264" s="2"/>
      <c r="AC264" s="2"/>
      <c r="AD264" s="2"/>
      <c r="AE264" s="2"/>
      <c r="AF264" s="2"/>
      <c r="AG264" s="2"/>
      <c r="AH264" s="101"/>
      <c r="AI264" s="2"/>
      <c r="AJ264" s="2"/>
      <c r="AK264" s="2"/>
      <c r="AL264" s="2"/>
      <c r="AM264" s="2"/>
      <c r="AN264" s="2"/>
      <c r="AO264" s="2"/>
      <c r="AP264" s="2"/>
      <c r="AQ264" s="2"/>
      <c r="AR264" s="2"/>
      <c r="AS264" s="101"/>
      <c r="AT264" s="2"/>
      <c r="AU264" s="2"/>
      <c r="AV264" s="2"/>
      <c r="AW264" s="2"/>
      <c r="AX264" s="2"/>
      <c r="AY264" s="2"/>
      <c r="AZ264" s="2"/>
      <c r="BA264" s="2"/>
      <c r="BB264" s="2"/>
    </row>
    <row r="265" ht="13.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c r="AA265" s="2"/>
      <c r="AB265" s="2"/>
      <c r="AC265" s="2"/>
      <c r="AD265" s="2"/>
      <c r="AE265" s="2"/>
      <c r="AF265" s="2"/>
      <c r="AG265" s="2"/>
      <c r="AH265" s="101"/>
      <c r="AI265" s="2"/>
      <c r="AJ265" s="2"/>
      <c r="AK265" s="2"/>
      <c r="AL265" s="2"/>
      <c r="AM265" s="2"/>
      <c r="AN265" s="2"/>
      <c r="AO265" s="2"/>
      <c r="AP265" s="2"/>
      <c r="AQ265" s="2"/>
      <c r="AR265" s="2"/>
      <c r="AS265" s="101"/>
      <c r="AT265" s="2"/>
      <c r="AU265" s="2"/>
      <c r="AV265" s="2"/>
      <c r="AW265" s="2"/>
      <c r="AX265" s="2"/>
      <c r="AY265" s="2"/>
      <c r="AZ265" s="2"/>
      <c r="BA265" s="2"/>
      <c r="BB265" s="2"/>
    </row>
    <row r="266" ht="13.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c r="AA266" s="2"/>
      <c r="AB266" s="2"/>
      <c r="AC266" s="2"/>
      <c r="AD266" s="2"/>
      <c r="AE266" s="2"/>
      <c r="AF266" s="2"/>
      <c r="AG266" s="2"/>
      <c r="AH266" s="101"/>
      <c r="AI266" s="2"/>
      <c r="AJ266" s="2"/>
      <c r="AK266" s="2"/>
      <c r="AL266" s="2"/>
      <c r="AM266" s="2"/>
      <c r="AN266" s="2"/>
      <c r="AO266" s="2"/>
      <c r="AP266" s="2"/>
      <c r="AQ266" s="2"/>
      <c r="AR266" s="2"/>
      <c r="AS266" s="101"/>
      <c r="AT266" s="2"/>
      <c r="AU266" s="2"/>
      <c r="AV266" s="2"/>
      <c r="AW266" s="2"/>
      <c r="AX266" s="2"/>
      <c r="AY266" s="2"/>
      <c r="AZ266" s="2"/>
      <c r="BA266" s="2"/>
      <c r="BB266" s="2"/>
    </row>
    <row r="267" ht="13.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c r="AA267" s="2"/>
      <c r="AB267" s="2"/>
      <c r="AC267" s="2"/>
      <c r="AD267" s="2"/>
      <c r="AE267" s="2"/>
      <c r="AF267" s="2"/>
      <c r="AG267" s="2"/>
      <c r="AH267" s="101"/>
      <c r="AI267" s="2"/>
      <c r="AJ267" s="2"/>
      <c r="AK267" s="2"/>
      <c r="AL267" s="2"/>
      <c r="AM267" s="2"/>
      <c r="AN267" s="2"/>
      <c r="AO267" s="2"/>
      <c r="AP267" s="2"/>
      <c r="AQ267" s="2"/>
      <c r="AR267" s="2"/>
      <c r="AS267" s="101"/>
      <c r="AT267" s="2"/>
      <c r="AU267" s="2"/>
      <c r="AV267" s="2"/>
      <c r="AW267" s="2"/>
      <c r="AX267" s="2"/>
      <c r="AY267" s="2"/>
      <c r="AZ267" s="2"/>
      <c r="BA267" s="2"/>
      <c r="BB267" s="2"/>
    </row>
    <row r="268" ht="13.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c r="AA268" s="2"/>
      <c r="AB268" s="2"/>
      <c r="AC268" s="2"/>
      <c r="AD268" s="2"/>
      <c r="AE268" s="2"/>
      <c r="AF268" s="2"/>
      <c r="AG268" s="2"/>
      <c r="AH268" s="101"/>
      <c r="AI268" s="2"/>
      <c r="AJ268" s="2"/>
      <c r="AK268" s="2"/>
      <c r="AL268" s="2"/>
      <c r="AM268" s="2"/>
      <c r="AN268" s="2"/>
      <c r="AO268" s="2"/>
      <c r="AP268" s="2"/>
      <c r="AQ268" s="2"/>
      <c r="AR268" s="2"/>
      <c r="AS268" s="101"/>
      <c r="AT268" s="2"/>
      <c r="AU268" s="2"/>
      <c r="AV268" s="2"/>
      <c r="AW268" s="2"/>
      <c r="AX268" s="2"/>
      <c r="AY268" s="2"/>
      <c r="AZ268" s="2"/>
      <c r="BA268" s="2"/>
      <c r="BB268" s="2"/>
    </row>
    <row r="269" ht="13.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c r="AA269" s="2"/>
      <c r="AB269" s="2"/>
      <c r="AC269" s="2"/>
      <c r="AD269" s="2"/>
      <c r="AE269" s="2"/>
      <c r="AF269" s="2"/>
      <c r="AG269" s="2"/>
      <c r="AH269" s="101"/>
      <c r="AI269" s="2"/>
      <c r="AJ269" s="2"/>
      <c r="AK269" s="2"/>
      <c r="AL269" s="2"/>
      <c r="AM269" s="2"/>
      <c r="AN269" s="2"/>
      <c r="AO269" s="2"/>
      <c r="AP269" s="2"/>
      <c r="AQ269" s="2"/>
      <c r="AR269" s="2"/>
      <c r="AS269" s="101"/>
      <c r="AT269" s="2"/>
      <c r="AU269" s="2"/>
      <c r="AV269" s="2"/>
      <c r="AW269" s="2"/>
      <c r="AX269" s="2"/>
      <c r="AY269" s="2"/>
      <c r="AZ269" s="2"/>
      <c r="BA269" s="2"/>
      <c r="BB269" s="2"/>
    </row>
    <row r="270" ht="13.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c r="AA270" s="2"/>
      <c r="AB270" s="2"/>
      <c r="AC270" s="2"/>
      <c r="AD270" s="2"/>
      <c r="AE270" s="2"/>
      <c r="AF270" s="2"/>
      <c r="AG270" s="2"/>
      <c r="AH270" s="101"/>
      <c r="AI270" s="2"/>
      <c r="AJ270" s="2"/>
      <c r="AK270" s="2"/>
      <c r="AL270" s="2"/>
      <c r="AM270" s="2"/>
      <c r="AN270" s="2"/>
      <c r="AO270" s="2"/>
      <c r="AP270" s="2"/>
      <c r="AQ270" s="2"/>
      <c r="AR270" s="2"/>
      <c r="AS270" s="101"/>
      <c r="AT270" s="2"/>
      <c r="AU270" s="2"/>
      <c r="AV270" s="2"/>
      <c r="AW270" s="2"/>
      <c r="AX270" s="2"/>
      <c r="AY270" s="2"/>
      <c r="AZ270" s="2"/>
      <c r="BA270" s="2"/>
      <c r="BB270" s="2"/>
    </row>
    <row r="271" ht="13.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c r="AA271" s="2"/>
      <c r="AB271" s="2"/>
      <c r="AC271" s="2"/>
      <c r="AD271" s="2"/>
      <c r="AE271" s="2"/>
      <c r="AF271" s="2"/>
      <c r="AG271" s="2"/>
      <c r="AH271" s="101"/>
      <c r="AI271" s="2"/>
      <c r="AJ271" s="2"/>
      <c r="AK271" s="2"/>
      <c r="AL271" s="2"/>
      <c r="AM271" s="2"/>
      <c r="AN271" s="2"/>
      <c r="AO271" s="2"/>
      <c r="AP271" s="2"/>
      <c r="AQ271" s="2"/>
      <c r="AR271" s="2"/>
      <c r="AS271" s="101"/>
      <c r="AT271" s="2"/>
      <c r="AU271" s="2"/>
      <c r="AV271" s="2"/>
      <c r="AW271" s="2"/>
      <c r="AX271" s="2"/>
      <c r="AY271" s="2"/>
      <c r="AZ271" s="2"/>
      <c r="BA271" s="2"/>
      <c r="BB271" s="2"/>
    </row>
    <row r="272" ht="13.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c r="AA272" s="2"/>
      <c r="AB272" s="2"/>
      <c r="AC272" s="2"/>
      <c r="AD272" s="2"/>
      <c r="AE272" s="2"/>
      <c r="AF272" s="2"/>
      <c r="AG272" s="2"/>
      <c r="AH272" s="101"/>
      <c r="AI272" s="2"/>
      <c r="AJ272" s="2"/>
      <c r="AK272" s="2"/>
      <c r="AL272" s="2"/>
      <c r="AM272" s="2"/>
      <c r="AN272" s="2"/>
      <c r="AO272" s="2"/>
      <c r="AP272" s="2"/>
      <c r="AQ272" s="2"/>
      <c r="AR272" s="2"/>
      <c r="AS272" s="101"/>
      <c r="AT272" s="2"/>
      <c r="AU272" s="2"/>
      <c r="AV272" s="2"/>
      <c r="AW272" s="2"/>
      <c r="AX272" s="2"/>
      <c r="AY272" s="2"/>
      <c r="AZ272" s="2"/>
      <c r="BA272" s="2"/>
      <c r="BB272" s="2"/>
    </row>
    <row r="273" ht="13.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c r="AA273" s="2"/>
      <c r="AB273" s="2"/>
      <c r="AC273" s="2"/>
      <c r="AD273" s="2"/>
      <c r="AE273" s="2"/>
      <c r="AF273" s="2"/>
      <c r="AG273" s="2"/>
      <c r="AH273" s="101"/>
      <c r="AI273" s="2"/>
      <c r="AJ273" s="2"/>
      <c r="AK273" s="2"/>
      <c r="AL273" s="2"/>
      <c r="AM273" s="2"/>
      <c r="AN273" s="2"/>
      <c r="AO273" s="2"/>
      <c r="AP273" s="2"/>
      <c r="AQ273" s="2"/>
      <c r="AR273" s="2"/>
      <c r="AS273" s="101"/>
      <c r="AT273" s="2"/>
      <c r="AU273" s="2"/>
      <c r="AV273" s="2"/>
      <c r="AW273" s="2"/>
      <c r="AX273" s="2"/>
      <c r="AY273" s="2"/>
      <c r="AZ273" s="2"/>
      <c r="BA273" s="2"/>
      <c r="BB273" s="2"/>
    </row>
    <row r="274" ht="13.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c r="AA274" s="2"/>
      <c r="AB274" s="2"/>
      <c r="AC274" s="2"/>
      <c r="AD274" s="2"/>
      <c r="AE274" s="2"/>
      <c r="AF274" s="2"/>
      <c r="AG274" s="2"/>
      <c r="AH274" s="101"/>
      <c r="AI274" s="2"/>
      <c r="AJ274" s="2"/>
      <c r="AK274" s="2"/>
      <c r="AL274" s="2"/>
      <c r="AM274" s="2"/>
      <c r="AN274" s="2"/>
      <c r="AO274" s="2"/>
      <c r="AP274" s="2"/>
      <c r="AQ274" s="2"/>
      <c r="AR274" s="2"/>
      <c r="AS274" s="101"/>
      <c r="AT274" s="2"/>
      <c r="AU274" s="2"/>
      <c r="AV274" s="2"/>
      <c r="AW274" s="2"/>
      <c r="AX274" s="2"/>
      <c r="AY274" s="2"/>
      <c r="AZ274" s="2"/>
      <c r="BA274" s="2"/>
      <c r="BB274" s="2"/>
    </row>
    <row r="275" ht="13.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c r="AA275" s="2"/>
      <c r="AB275" s="2"/>
      <c r="AC275" s="2"/>
      <c r="AD275" s="2"/>
      <c r="AE275" s="2"/>
      <c r="AF275" s="2"/>
      <c r="AG275" s="2"/>
      <c r="AH275" s="101"/>
      <c r="AI275" s="2"/>
      <c r="AJ275" s="2"/>
      <c r="AK275" s="2"/>
      <c r="AL275" s="2"/>
      <c r="AM275" s="2"/>
      <c r="AN275" s="2"/>
      <c r="AO275" s="2"/>
      <c r="AP275" s="2"/>
      <c r="AQ275" s="2"/>
      <c r="AR275" s="2"/>
      <c r="AS275" s="101"/>
      <c r="AT275" s="2"/>
      <c r="AU275" s="2"/>
      <c r="AV275" s="2"/>
      <c r="AW275" s="2"/>
      <c r="AX275" s="2"/>
      <c r="AY275" s="2"/>
      <c r="AZ275" s="2"/>
      <c r="BA275" s="2"/>
      <c r="BB275" s="2"/>
    </row>
    <row r="276" ht="13.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c r="AA276" s="2"/>
      <c r="AB276" s="2"/>
      <c r="AC276" s="2"/>
      <c r="AD276" s="2"/>
      <c r="AE276" s="2"/>
      <c r="AF276" s="2"/>
      <c r="AG276" s="2"/>
      <c r="AH276" s="101"/>
      <c r="AI276" s="2"/>
      <c r="AJ276" s="2"/>
      <c r="AK276" s="2"/>
      <c r="AL276" s="2"/>
      <c r="AM276" s="2"/>
      <c r="AN276" s="2"/>
      <c r="AO276" s="2"/>
      <c r="AP276" s="2"/>
      <c r="AQ276" s="2"/>
      <c r="AR276" s="2"/>
      <c r="AS276" s="101"/>
      <c r="AT276" s="2"/>
      <c r="AU276" s="2"/>
      <c r="AV276" s="2"/>
      <c r="AW276" s="2"/>
      <c r="AX276" s="2"/>
      <c r="AY276" s="2"/>
      <c r="AZ276" s="2"/>
      <c r="BA276" s="2"/>
      <c r="BB276" s="2"/>
    </row>
    <row r="277" ht="13.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c r="AA277" s="2"/>
      <c r="AB277" s="2"/>
      <c r="AC277" s="2"/>
      <c r="AD277" s="2"/>
      <c r="AE277" s="2"/>
      <c r="AF277" s="2"/>
      <c r="AG277" s="2"/>
      <c r="AH277" s="101"/>
      <c r="AI277" s="2"/>
      <c r="AJ277" s="2"/>
      <c r="AK277" s="2"/>
      <c r="AL277" s="2"/>
      <c r="AM277" s="2"/>
      <c r="AN277" s="2"/>
      <c r="AO277" s="2"/>
      <c r="AP277" s="2"/>
      <c r="AQ277" s="2"/>
      <c r="AR277" s="2"/>
      <c r="AS277" s="101"/>
      <c r="AT277" s="2"/>
      <c r="AU277" s="2"/>
      <c r="AV277" s="2"/>
      <c r="AW277" s="2"/>
      <c r="AX277" s="2"/>
      <c r="AY277" s="2"/>
      <c r="AZ277" s="2"/>
      <c r="BA277" s="2"/>
      <c r="BB277" s="2"/>
    </row>
    <row r="278" ht="13.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c r="AA278" s="2"/>
      <c r="AB278" s="2"/>
      <c r="AC278" s="2"/>
      <c r="AD278" s="2"/>
      <c r="AE278" s="2"/>
      <c r="AF278" s="2"/>
      <c r="AG278" s="2"/>
      <c r="AH278" s="101"/>
      <c r="AI278" s="2"/>
      <c r="AJ278" s="2"/>
      <c r="AK278" s="2"/>
      <c r="AL278" s="2"/>
      <c r="AM278" s="2"/>
      <c r="AN278" s="2"/>
      <c r="AO278" s="2"/>
      <c r="AP278" s="2"/>
      <c r="AQ278" s="2"/>
      <c r="AR278" s="2"/>
      <c r="AS278" s="101"/>
      <c r="AT278" s="2"/>
      <c r="AU278" s="2"/>
      <c r="AV278" s="2"/>
      <c r="AW278" s="2"/>
      <c r="AX278" s="2"/>
      <c r="AY278" s="2"/>
      <c r="AZ278" s="2"/>
      <c r="BA278" s="2"/>
      <c r="BB278" s="2"/>
    </row>
    <row r="279" ht="13.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c r="AA279" s="2"/>
      <c r="AB279" s="2"/>
      <c r="AC279" s="2"/>
      <c r="AD279" s="2"/>
      <c r="AE279" s="2"/>
      <c r="AF279" s="2"/>
      <c r="AG279" s="2"/>
      <c r="AH279" s="101"/>
      <c r="AI279" s="2"/>
      <c r="AJ279" s="2"/>
      <c r="AK279" s="2"/>
      <c r="AL279" s="2"/>
      <c r="AM279" s="2"/>
      <c r="AN279" s="2"/>
      <c r="AO279" s="2"/>
      <c r="AP279" s="2"/>
      <c r="AQ279" s="2"/>
      <c r="AR279" s="2"/>
      <c r="AS279" s="101"/>
      <c r="AT279" s="2"/>
      <c r="AU279" s="2"/>
      <c r="AV279" s="2"/>
      <c r="AW279" s="2"/>
      <c r="AX279" s="2"/>
      <c r="AY279" s="2"/>
      <c r="AZ279" s="2"/>
      <c r="BA279" s="2"/>
      <c r="BB279" s="2"/>
    </row>
    <row r="280" ht="13.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c r="AA280" s="2"/>
      <c r="AB280" s="2"/>
      <c r="AC280" s="2"/>
      <c r="AD280" s="2"/>
      <c r="AE280" s="2"/>
      <c r="AF280" s="2"/>
      <c r="AG280" s="2"/>
      <c r="AH280" s="101"/>
      <c r="AI280" s="2"/>
      <c r="AJ280" s="2"/>
      <c r="AK280" s="2"/>
      <c r="AL280" s="2"/>
      <c r="AM280" s="2"/>
      <c r="AN280" s="2"/>
      <c r="AO280" s="2"/>
      <c r="AP280" s="2"/>
      <c r="AQ280" s="2"/>
      <c r="AR280" s="2"/>
      <c r="AS280" s="101"/>
      <c r="AT280" s="2"/>
      <c r="AU280" s="2"/>
      <c r="AV280" s="2"/>
      <c r="AW280" s="2"/>
      <c r="AX280" s="2"/>
      <c r="AY280" s="2"/>
      <c r="AZ280" s="2"/>
      <c r="BA280" s="2"/>
      <c r="BB280" s="2"/>
    </row>
    <row r="281" ht="13.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c r="AA281" s="2"/>
      <c r="AB281" s="2"/>
      <c r="AC281" s="2"/>
      <c r="AD281" s="2"/>
      <c r="AE281" s="2"/>
      <c r="AF281" s="2"/>
      <c r="AG281" s="2"/>
      <c r="AH281" s="101"/>
      <c r="AI281" s="2"/>
      <c r="AJ281" s="2"/>
      <c r="AK281" s="2"/>
      <c r="AL281" s="2"/>
      <c r="AM281" s="2"/>
      <c r="AN281" s="2"/>
      <c r="AO281" s="2"/>
      <c r="AP281" s="2"/>
      <c r="AQ281" s="2"/>
      <c r="AR281" s="2"/>
      <c r="AS281" s="101"/>
      <c r="AT281" s="2"/>
      <c r="AU281" s="2"/>
      <c r="AV281" s="2"/>
      <c r="AW281" s="2"/>
      <c r="AX281" s="2"/>
      <c r="AY281" s="2"/>
      <c r="AZ281" s="2"/>
      <c r="BA281" s="2"/>
      <c r="BB281" s="2"/>
    </row>
    <row r="282" ht="13.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c r="AA282" s="2"/>
      <c r="AB282" s="2"/>
      <c r="AC282" s="2"/>
      <c r="AD282" s="2"/>
      <c r="AE282" s="2"/>
      <c r="AF282" s="2"/>
      <c r="AG282" s="2"/>
      <c r="AH282" s="101"/>
      <c r="AI282" s="2"/>
      <c r="AJ282" s="2"/>
      <c r="AK282" s="2"/>
      <c r="AL282" s="2"/>
      <c r="AM282" s="2"/>
      <c r="AN282" s="2"/>
      <c r="AO282" s="2"/>
      <c r="AP282" s="2"/>
      <c r="AQ282" s="2"/>
      <c r="AR282" s="2"/>
      <c r="AS282" s="101"/>
      <c r="AT282" s="2"/>
      <c r="AU282" s="2"/>
      <c r="AV282" s="2"/>
      <c r="AW282" s="2"/>
      <c r="AX282" s="2"/>
      <c r="AY282" s="2"/>
      <c r="AZ282" s="2"/>
      <c r="BA282" s="2"/>
      <c r="BB282" s="2"/>
    </row>
    <row r="283" ht="13.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c r="AA283" s="2"/>
      <c r="AB283" s="2"/>
      <c r="AC283" s="2"/>
      <c r="AD283" s="2"/>
      <c r="AE283" s="2"/>
      <c r="AF283" s="2"/>
      <c r="AG283" s="2"/>
      <c r="AH283" s="101"/>
      <c r="AI283" s="2"/>
      <c r="AJ283" s="2"/>
      <c r="AK283" s="2"/>
      <c r="AL283" s="2"/>
      <c r="AM283" s="2"/>
      <c r="AN283" s="2"/>
      <c r="AO283" s="2"/>
      <c r="AP283" s="2"/>
      <c r="AQ283" s="2"/>
      <c r="AR283" s="2"/>
      <c r="AS283" s="101"/>
      <c r="AT283" s="2"/>
      <c r="AU283" s="2"/>
      <c r="AV283" s="2"/>
      <c r="AW283" s="2"/>
      <c r="AX283" s="2"/>
      <c r="AY283" s="2"/>
      <c r="AZ283" s="2"/>
      <c r="BA283" s="2"/>
      <c r="BB283" s="2"/>
    </row>
    <row r="284" ht="13.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c r="AA284" s="2"/>
      <c r="AB284" s="2"/>
      <c r="AC284" s="2"/>
      <c r="AD284" s="2"/>
      <c r="AE284" s="2"/>
      <c r="AF284" s="2"/>
      <c r="AG284" s="2"/>
      <c r="AH284" s="101"/>
      <c r="AI284" s="2"/>
      <c r="AJ284" s="2"/>
      <c r="AK284" s="2"/>
      <c r="AL284" s="2"/>
      <c r="AM284" s="2"/>
      <c r="AN284" s="2"/>
      <c r="AO284" s="2"/>
      <c r="AP284" s="2"/>
      <c r="AQ284" s="2"/>
      <c r="AR284" s="2"/>
      <c r="AS284" s="101"/>
      <c r="AT284" s="2"/>
      <c r="AU284" s="2"/>
      <c r="AV284" s="2"/>
      <c r="AW284" s="2"/>
      <c r="AX284" s="2"/>
      <c r="AY284" s="2"/>
      <c r="AZ284" s="2"/>
      <c r="BA284" s="2"/>
      <c r="BB284" s="2"/>
    </row>
    <row r="285" ht="13.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c r="AA285" s="2"/>
      <c r="AB285" s="2"/>
      <c r="AC285" s="2"/>
      <c r="AD285" s="2"/>
      <c r="AE285" s="2"/>
      <c r="AF285" s="2"/>
      <c r="AG285" s="2"/>
      <c r="AH285" s="101"/>
      <c r="AI285" s="2"/>
      <c r="AJ285" s="2"/>
      <c r="AK285" s="2"/>
      <c r="AL285" s="2"/>
      <c r="AM285" s="2"/>
      <c r="AN285" s="2"/>
      <c r="AO285" s="2"/>
      <c r="AP285" s="2"/>
      <c r="AQ285" s="2"/>
      <c r="AR285" s="2"/>
      <c r="AS285" s="101"/>
      <c r="AT285" s="2"/>
      <c r="AU285" s="2"/>
      <c r="AV285" s="2"/>
      <c r="AW285" s="2"/>
      <c r="AX285" s="2"/>
      <c r="AY285" s="2"/>
      <c r="AZ285" s="2"/>
      <c r="BA285" s="2"/>
      <c r="BB285" s="2"/>
    </row>
    <row r="286" ht="13.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c r="AA286" s="2"/>
      <c r="AB286" s="2"/>
      <c r="AC286" s="2"/>
      <c r="AD286" s="2"/>
      <c r="AE286" s="2"/>
      <c r="AF286" s="2"/>
      <c r="AG286" s="2"/>
      <c r="AH286" s="101"/>
      <c r="AI286" s="2"/>
      <c r="AJ286" s="2"/>
      <c r="AK286" s="2"/>
      <c r="AL286" s="2"/>
      <c r="AM286" s="2"/>
      <c r="AN286" s="2"/>
      <c r="AO286" s="2"/>
      <c r="AP286" s="2"/>
      <c r="AQ286" s="2"/>
      <c r="AR286" s="2"/>
      <c r="AS286" s="101"/>
      <c r="AT286" s="2"/>
      <c r="AU286" s="2"/>
      <c r="AV286" s="2"/>
      <c r="AW286" s="2"/>
      <c r="AX286" s="2"/>
      <c r="AY286" s="2"/>
      <c r="AZ286" s="2"/>
      <c r="BA286" s="2"/>
      <c r="BB286" s="2"/>
    </row>
    <row r="287" ht="13.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c r="AA287" s="2"/>
      <c r="AB287" s="2"/>
      <c r="AC287" s="2"/>
      <c r="AD287" s="2"/>
      <c r="AE287" s="2"/>
      <c r="AF287" s="2"/>
      <c r="AG287" s="2"/>
      <c r="AH287" s="101"/>
      <c r="AI287" s="2"/>
      <c r="AJ287" s="2"/>
      <c r="AK287" s="2"/>
      <c r="AL287" s="2"/>
      <c r="AM287" s="2"/>
      <c r="AN287" s="2"/>
      <c r="AO287" s="2"/>
      <c r="AP287" s="2"/>
      <c r="AQ287" s="2"/>
      <c r="AR287" s="2"/>
      <c r="AS287" s="101"/>
      <c r="AT287" s="2"/>
      <c r="AU287" s="2"/>
      <c r="AV287" s="2"/>
      <c r="AW287" s="2"/>
      <c r="AX287" s="2"/>
      <c r="AY287" s="2"/>
      <c r="AZ287" s="2"/>
      <c r="BA287" s="2"/>
      <c r="BB287" s="2"/>
    </row>
    <row r="288" ht="13.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c r="AA288" s="2"/>
      <c r="AB288" s="2"/>
      <c r="AC288" s="2"/>
      <c r="AD288" s="2"/>
      <c r="AE288" s="2"/>
      <c r="AF288" s="2"/>
      <c r="AG288" s="2"/>
      <c r="AH288" s="101"/>
      <c r="AI288" s="2"/>
      <c r="AJ288" s="2"/>
      <c r="AK288" s="2"/>
      <c r="AL288" s="2"/>
      <c r="AM288" s="2"/>
      <c r="AN288" s="2"/>
      <c r="AO288" s="2"/>
      <c r="AP288" s="2"/>
      <c r="AQ288" s="2"/>
      <c r="AR288" s="2"/>
      <c r="AS288" s="101"/>
      <c r="AT288" s="2"/>
      <c r="AU288" s="2"/>
      <c r="AV288" s="2"/>
      <c r="AW288" s="2"/>
      <c r="AX288" s="2"/>
      <c r="AY288" s="2"/>
      <c r="AZ288" s="2"/>
      <c r="BA288" s="2"/>
      <c r="BB288" s="2"/>
    </row>
    <row r="289" ht="13.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c r="AA289" s="2"/>
      <c r="AB289" s="2"/>
      <c r="AC289" s="2"/>
      <c r="AD289" s="2"/>
      <c r="AE289" s="2"/>
      <c r="AF289" s="2"/>
      <c r="AG289" s="2"/>
      <c r="AH289" s="101"/>
      <c r="AI289" s="2"/>
      <c r="AJ289" s="2"/>
      <c r="AK289" s="2"/>
      <c r="AL289" s="2"/>
      <c r="AM289" s="2"/>
      <c r="AN289" s="2"/>
      <c r="AO289" s="2"/>
      <c r="AP289" s="2"/>
      <c r="AQ289" s="2"/>
      <c r="AR289" s="2"/>
      <c r="AS289" s="101"/>
      <c r="AT289" s="2"/>
      <c r="AU289" s="2"/>
      <c r="AV289" s="2"/>
      <c r="AW289" s="2"/>
      <c r="AX289" s="2"/>
      <c r="AY289" s="2"/>
      <c r="AZ289" s="2"/>
      <c r="BA289" s="2"/>
      <c r="BB289" s="2"/>
    </row>
    <row r="290" ht="13.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c r="AA290" s="2"/>
      <c r="AB290" s="2"/>
      <c r="AC290" s="2"/>
      <c r="AD290" s="2"/>
      <c r="AE290" s="2"/>
      <c r="AF290" s="2"/>
      <c r="AG290" s="2"/>
      <c r="AH290" s="101"/>
      <c r="AI290" s="2"/>
      <c r="AJ290" s="2"/>
      <c r="AK290" s="2"/>
      <c r="AL290" s="2"/>
      <c r="AM290" s="2"/>
      <c r="AN290" s="2"/>
      <c r="AO290" s="2"/>
      <c r="AP290" s="2"/>
      <c r="AQ290" s="2"/>
      <c r="AR290" s="2"/>
      <c r="AS290" s="101"/>
      <c r="AT290" s="2"/>
      <c r="AU290" s="2"/>
      <c r="AV290" s="2"/>
      <c r="AW290" s="2"/>
      <c r="AX290" s="2"/>
      <c r="AY290" s="2"/>
      <c r="AZ290" s="2"/>
      <c r="BA290" s="2"/>
      <c r="BB290" s="2"/>
    </row>
    <row r="291" ht="13.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c r="AA291" s="2"/>
      <c r="AB291" s="2"/>
      <c r="AC291" s="2"/>
      <c r="AD291" s="2"/>
      <c r="AE291" s="2"/>
      <c r="AF291" s="2"/>
      <c r="AG291" s="2"/>
      <c r="AH291" s="101"/>
      <c r="AI291" s="2"/>
      <c r="AJ291" s="2"/>
      <c r="AK291" s="2"/>
      <c r="AL291" s="2"/>
      <c r="AM291" s="2"/>
      <c r="AN291" s="2"/>
      <c r="AO291" s="2"/>
      <c r="AP291" s="2"/>
      <c r="AQ291" s="2"/>
      <c r="AR291" s="2"/>
      <c r="AS291" s="101"/>
      <c r="AT291" s="2"/>
      <c r="AU291" s="2"/>
      <c r="AV291" s="2"/>
      <c r="AW291" s="2"/>
      <c r="AX291" s="2"/>
      <c r="AY291" s="2"/>
      <c r="AZ291" s="2"/>
      <c r="BA291" s="2"/>
      <c r="BB291" s="2"/>
    </row>
    <row r="292" ht="13.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c r="AA292" s="2"/>
      <c r="AB292" s="2"/>
      <c r="AC292" s="2"/>
      <c r="AD292" s="2"/>
      <c r="AE292" s="2"/>
      <c r="AF292" s="2"/>
      <c r="AG292" s="2"/>
      <c r="AH292" s="101"/>
      <c r="AI292" s="2"/>
      <c r="AJ292" s="2"/>
      <c r="AK292" s="2"/>
      <c r="AL292" s="2"/>
      <c r="AM292" s="2"/>
      <c r="AN292" s="2"/>
      <c r="AO292" s="2"/>
      <c r="AP292" s="2"/>
      <c r="AQ292" s="2"/>
      <c r="AR292" s="2"/>
      <c r="AS292" s="101"/>
      <c r="AT292" s="2"/>
      <c r="AU292" s="2"/>
      <c r="AV292" s="2"/>
      <c r="AW292" s="2"/>
      <c r="AX292" s="2"/>
      <c r="AY292" s="2"/>
      <c r="AZ292" s="2"/>
      <c r="BA292" s="2"/>
      <c r="BB292" s="2"/>
    </row>
    <row r="293" ht="13.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c r="AA293" s="2"/>
      <c r="AB293" s="2"/>
      <c r="AC293" s="2"/>
      <c r="AD293" s="2"/>
      <c r="AE293" s="2"/>
      <c r="AF293" s="2"/>
      <c r="AG293" s="2"/>
      <c r="AH293" s="101"/>
      <c r="AI293" s="2"/>
      <c r="AJ293" s="2"/>
      <c r="AK293" s="2"/>
      <c r="AL293" s="2"/>
      <c r="AM293" s="2"/>
      <c r="AN293" s="2"/>
      <c r="AO293" s="2"/>
      <c r="AP293" s="2"/>
      <c r="AQ293" s="2"/>
      <c r="AR293" s="2"/>
      <c r="AS293" s="101"/>
      <c r="AT293" s="2"/>
      <c r="AU293" s="2"/>
      <c r="AV293" s="2"/>
      <c r="AW293" s="2"/>
      <c r="AX293" s="2"/>
      <c r="AY293" s="2"/>
      <c r="AZ293" s="2"/>
      <c r="BA293" s="2"/>
      <c r="BB293" s="2"/>
    </row>
    <row r="294" ht="13.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c r="AA294" s="2"/>
      <c r="AB294" s="2"/>
      <c r="AC294" s="2"/>
      <c r="AD294" s="2"/>
      <c r="AE294" s="2"/>
      <c r="AF294" s="2"/>
      <c r="AG294" s="2"/>
      <c r="AH294" s="101"/>
      <c r="AI294" s="2"/>
      <c r="AJ294" s="2"/>
      <c r="AK294" s="2"/>
      <c r="AL294" s="2"/>
      <c r="AM294" s="2"/>
      <c r="AN294" s="2"/>
      <c r="AO294" s="2"/>
      <c r="AP294" s="2"/>
      <c r="AQ294" s="2"/>
      <c r="AR294" s="2"/>
      <c r="AS294" s="101"/>
      <c r="AT294" s="2"/>
      <c r="AU294" s="2"/>
      <c r="AV294" s="2"/>
      <c r="AW294" s="2"/>
      <c r="AX294" s="2"/>
      <c r="AY294" s="2"/>
      <c r="AZ294" s="2"/>
      <c r="BA294" s="2"/>
      <c r="BB294" s="2"/>
    </row>
    <row r="295" ht="13.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c r="AA295" s="2"/>
      <c r="AB295" s="2"/>
      <c r="AC295" s="2"/>
      <c r="AD295" s="2"/>
      <c r="AE295" s="2"/>
      <c r="AF295" s="2"/>
      <c r="AG295" s="2"/>
      <c r="AH295" s="101"/>
      <c r="AI295" s="2"/>
      <c r="AJ295" s="2"/>
      <c r="AK295" s="2"/>
      <c r="AL295" s="2"/>
      <c r="AM295" s="2"/>
      <c r="AN295" s="2"/>
      <c r="AO295" s="2"/>
      <c r="AP295" s="2"/>
      <c r="AQ295" s="2"/>
      <c r="AR295" s="2"/>
      <c r="AS295" s="101"/>
      <c r="AT295" s="2"/>
      <c r="AU295" s="2"/>
      <c r="AV295" s="2"/>
      <c r="AW295" s="2"/>
      <c r="AX295" s="2"/>
      <c r="AY295" s="2"/>
      <c r="AZ295" s="2"/>
      <c r="BA295" s="2"/>
      <c r="BB295" s="2"/>
    </row>
    <row r="296" ht="13.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c r="AA296" s="2"/>
      <c r="AB296" s="2"/>
      <c r="AC296" s="2"/>
      <c r="AD296" s="2"/>
      <c r="AE296" s="2"/>
      <c r="AF296" s="2"/>
      <c r="AG296" s="2"/>
      <c r="AH296" s="101"/>
      <c r="AI296" s="2"/>
      <c r="AJ296" s="2"/>
      <c r="AK296" s="2"/>
      <c r="AL296" s="2"/>
      <c r="AM296" s="2"/>
      <c r="AN296" s="2"/>
      <c r="AO296" s="2"/>
      <c r="AP296" s="2"/>
      <c r="AQ296" s="2"/>
      <c r="AR296" s="2"/>
      <c r="AS296" s="101"/>
      <c r="AT296" s="2"/>
      <c r="AU296" s="2"/>
      <c r="AV296" s="2"/>
      <c r="AW296" s="2"/>
      <c r="AX296" s="2"/>
      <c r="AY296" s="2"/>
      <c r="AZ296" s="2"/>
      <c r="BA296" s="2"/>
      <c r="BB296" s="2"/>
    </row>
    <row r="297" ht="13.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c r="AA297" s="2"/>
      <c r="AB297" s="2"/>
      <c r="AC297" s="2"/>
      <c r="AD297" s="2"/>
      <c r="AE297" s="2"/>
      <c r="AF297" s="2"/>
      <c r="AG297" s="2"/>
      <c r="AH297" s="101"/>
      <c r="AI297" s="2"/>
      <c r="AJ297" s="2"/>
      <c r="AK297" s="2"/>
      <c r="AL297" s="2"/>
      <c r="AM297" s="2"/>
      <c r="AN297" s="2"/>
      <c r="AO297" s="2"/>
      <c r="AP297" s="2"/>
      <c r="AQ297" s="2"/>
      <c r="AR297" s="2"/>
      <c r="AS297" s="101"/>
      <c r="AT297" s="2"/>
      <c r="AU297" s="2"/>
      <c r="AV297" s="2"/>
      <c r="AW297" s="2"/>
      <c r="AX297" s="2"/>
      <c r="AY297" s="2"/>
      <c r="AZ297" s="2"/>
      <c r="BA297" s="2"/>
      <c r="BB297" s="2"/>
    </row>
    <row r="298" ht="13.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c r="AA298" s="2"/>
      <c r="AB298" s="2"/>
      <c r="AC298" s="2"/>
      <c r="AD298" s="2"/>
      <c r="AE298" s="2"/>
      <c r="AF298" s="2"/>
      <c r="AG298" s="2"/>
      <c r="AH298" s="101"/>
      <c r="AI298" s="2"/>
      <c r="AJ298" s="2"/>
      <c r="AK298" s="2"/>
      <c r="AL298" s="2"/>
      <c r="AM298" s="2"/>
      <c r="AN298" s="2"/>
      <c r="AO298" s="2"/>
      <c r="AP298" s="2"/>
      <c r="AQ298" s="2"/>
      <c r="AR298" s="2"/>
      <c r="AS298" s="101"/>
      <c r="AT298" s="2"/>
      <c r="AU298" s="2"/>
      <c r="AV298" s="2"/>
      <c r="AW298" s="2"/>
      <c r="AX298" s="2"/>
      <c r="AY298" s="2"/>
      <c r="AZ298" s="2"/>
      <c r="BA298" s="2"/>
      <c r="BB298" s="2"/>
    </row>
    <row r="299" ht="13.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c r="AA299" s="2"/>
      <c r="AB299" s="2"/>
      <c r="AC299" s="2"/>
      <c r="AD299" s="2"/>
      <c r="AE299" s="2"/>
      <c r="AF299" s="2"/>
      <c r="AG299" s="2"/>
      <c r="AH299" s="101"/>
      <c r="AI299" s="2"/>
      <c r="AJ299" s="2"/>
      <c r="AK299" s="2"/>
      <c r="AL299" s="2"/>
      <c r="AM299" s="2"/>
      <c r="AN299" s="2"/>
      <c r="AO299" s="2"/>
      <c r="AP299" s="2"/>
      <c r="AQ299" s="2"/>
      <c r="AR299" s="2"/>
      <c r="AS299" s="101"/>
      <c r="AT299" s="2"/>
      <c r="AU299" s="2"/>
      <c r="AV299" s="2"/>
      <c r="AW299" s="2"/>
      <c r="AX299" s="2"/>
      <c r="AY299" s="2"/>
      <c r="AZ299" s="2"/>
      <c r="BA299" s="2"/>
      <c r="BB299" s="2"/>
    </row>
    <row r="300" ht="13.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c r="AA300" s="2"/>
      <c r="AB300" s="2"/>
      <c r="AC300" s="2"/>
      <c r="AD300" s="2"/>
      <c r="AE300" s="2"/>
      <c r="AF300" s="2"/>
      <c r="AG300" s="2"/>
      <c r="AH300" s="101"/>
      <c r="AI300" s="2"/>
      <c r="AJ300" s="2"/>
      <c r="AK300" s="2"/>
      <c r="AL300" s="2"/>
      <c r="AM300" s="2"/>
      <c r="AN300" s="2"/>
      <c r="AO300" s="2"/>
      <c r="AP300" s="2"/>
      <c r="AQ300" s="2"/>
      <c r="AR300" s="2"/>
      <c r="AS300" s="101"/>
      <c r="AT300" s="2"/>
      <c r="AU300" s="2"/>
      <c r="AV300" s="2"/>
      <c r="AW300" s="2"/>
      <c r="AX300" s="2"/>
      <c r="AY300" s="2"/>
      <c r="AZ300" s="2"/>
      <c r="BA300" s="2"/>
      <c r="BB300" s="2"/>
    </row>
    <row r="301" ht="13.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c r="AA301" s="2"/>
      <c r="AB301" s="2"/>
      <c r="AC301" s="2"/>
      <c r="AD301" s="2"/>
      <c r="AE301" s="2"/>
      <c r="AF301" s="2"/>
      <c r="AG301" s="2"/>
      <c r="AH301" s="101"/>
      <c r="AI301" s="2"/>
      <c r="AJ301" s="2"/>
      <c r="AK301" s="2"/>
      <c r="AL301" s="2"/>
      <c r="AM301" s="2"/>
      <c r="AN301" s="2"/>
      <c r="AO301" s="2"/>
      <c r="AP301" s="2"/>
      <c r="AQ301" s="2"/>
      <c r="AR301" s="2"/>
      <c r="AS301" s="101"/>
      <c r="AT301" s="2"/>
      <c r="AU301" s="2"/>
      <c r="AV301" s="2"/>
      <c r="AW301" s="2"/>
      <c r="AX301" s="2"/>
      <c r="AY301" s="2"/>
      <c r="AZ301" s="2"/>
      <c r="BA301" s="2"/>
      <c r="BB301" s="2"/>
    </row>
    <row r="302" ht="13.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c r="AA302" s="2"/>
      <c r="AB302" s="2"/>
      <c r="AC302" s="2"/>
      <c r="AD302" s="2"/>
      <c r="AE302" s="2"/>
      <c r="AF302" s="2"/>
      <c r="AG302" s="2"/>
      <c r="AH302" s="101"/>
      <c r="AI302" s="2"/>
      <c r="AJ302" s="2"/>
      <c r="AK302" s="2"/>
      <c r="AL302" s="2"/>
      <c r="AM302" s="2"/>
      <c r="AN302" s="2"/>
      <c r="AO302" s="2"/>
      <c r="AP302" s="2"/>
      <c r="AQ302" s="2"/>
      <c r="AR302" s="2"/>
      <c r="AS302" s="101"/>
      <c r="AT302" s="2"/>
      <c r="AU302" s="2"/>
      <c r="AV302" s="2"/>
      <c r="AW302" s="2"/>
      <c r="AX302" s="2"/>
      <c r="AY302" s="2"/>
      <c r="AZ302" s="2"/>
      <c r="BA302" s="2"/>
      <c r="BB302" s="2"/>
    </row>
    <row r="303" ht="13.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c r="AA303" s="2"/>
      <c r="AB303" s="2"/>
      <c r="AC303" s="2"/>
      <c r="AD303" s="2"/>
      <c r="AE303" s="2"/>
      <c r="AF303" s="2"/>
      <c r="AG303" s="2"/>
      <c r="AH303" s="101"/>
      <c r="AI303" s="2"/>
      <c r="AJ303" s="2"/>
      <c r="AK303" s="2"/>
      <c r="AL303" s="2"/>
      <c r="AM303" s="2"/>
      <c r="AN303" s="2"/>
      <c r="AO303" s="2"/>
      <c r="AP303" s="2"/>
      <c r="AQ303" s="2"/>
      <c r="AR303" s="2"/>
      <c r="AS303" s="101"/>
      <c r="AT303" s="2"/>
      <c r="AU303" s="2"/>
      <c r="AV303" s="2"/>
      <c r="AW303" s="2"/>
      <c r="AX303" s="2"/>
      <c r="AY303" s="2"/>
      <c r="AZ303" s="2"/>
      <c r="BA303" s="2"/>
      <c r="BB303" s="2"/>
    </row>
    <row r="304" ht="13.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c r="AA304" s="2"/>
      <c r="AB304" s="2"/>
      <c r="AC304" s="2"/>
      <c r="AD304" s="2"/>
      <c r="AE304" s="2"/>
      <c r="AF304" s="2"/>
      <c r="AG304" s="2"/>
      <c r="AH304" s="101"/>
      <c r="AI304" s="2"/>
      <c r="AJ304" s="2"/>
      <c r="AK304" s="2"/>
      <c r="AL304" s="2"/>
      <c r="AM304" s="2"/>
      <c r="AN304" s="2"/>
      <c r="AO304" s="2"/>
      <c r="AP304" s="2"/>
      <c r="AQ304" s="2"/>
      <c r="AR304" s="2"/>
      <c r="AS304" s="101"/>
      <c r="AT304" s="2"/>
      <c r="AU304" s="2"/>
      <c r="AV304" s="2"/>
      <c r="AW304" s="2"/>
      <c r="AX304" s="2"/>
      <c r="AY304" s="2"/>
      <c r="AZ304" s="2"/>
      <c r="BA304" s="2"/>
      <c r="BB304" s="2"/>
    </row>
    <row r="305" ht="13.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c r="AA305" s="2"/>
      <c r="AB305" s="2"/>
      <c r="AC305" s="2"/>
      <c r="AD305" s="2"/>
      <c r="AE305" s="2"/>
      <c r="AF305" s="2"/>
      <c r="AG305" s="2"/>
      <c r="AH305" s="101"/>
      <c r="AI305" s="2"/>
      <c r="AJ305" s="2"/>
      <c r="AK305" s="2"/>
      <c r="AL305" s="2"/>
      <c r="AM305" s="2"/>
      <c r="AN305" s="2"/>
      <c r="AO305" s="2"/>
      <c r="AP305" s="2"/>
      <c r="AQ305" s="2"/>
      <c r="AR305" s="2"/>
      <c r="AS305" s="101"/>
      <c r="AT305" s="2"/>
      <c r="AU305" s="2"/>
      <c r="AV305" s="2"/>
      <c r="AW305" s="2"/>
      <c r="AX305" s="2"/>
      <c r="AY305" s="2"/>
      <c r="AZ305" s="2"/>
      <c r="BA305" s="2"/>
      <c r="BB305" s="2"/>
    </row>
    <row r="306" ht="13.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c r="AA306" s="2"/>
      <c r="AB306" s="2"/>
      <c r="AC306" s="2"/>
      <c r="AD306" s="2"/>
      <c r="AE306" s="2"/>
      <c r="AF306" s="2"/>
      <c r="AG306" s="2"/>
      <c r="AH306" s="101"/>
      <c r="AI306" s="2"/>
      <c r="AJ306" s="2"/>
      <c r="AK306" s="2"/>
      <c r="AL306" s="2"/>
      <c r="AM306" s="2"/>
      <c r="AN306" s="2"/>
      <c r="AO306" s="2"/>
      <c r="AP306" s="2"/>
      <c r="AQ306" s="2"/>
      <c r="AR306" s="2"/>
      <c r="AS306" s="101"/>
      <c r="AT306" s="2"/>
      <c r="AU306" s="2"/>
      <c r="AV306" s="2"/>
      <c r="AW306" s="2"/>
      <c r="AX306" s="2"/>
      <c r="AY306" s="2"/>
      <c r="AZ306" s="2"/>
      <c r="BA306" s="2"/>
      <c r="BB306" s="2"/>
    </row>
    <row r="307" ht="13.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c r="AA307" s="2"/>
      <c r="AB307" s="2"/>
      <c r="AC307" s="2"/>
      <c r="AD307" s="2"/>
      <c r="AE307" s="2"/>
      <c r="AF307" s="2"/>
      <c r="AG307" s="2"/>
      <c r="AH307" s="101"/>
      <c r="AI307" s="2"/>
      <c r="AJ307" s="2"/>
      <c r="AK307" s="2"/>
      <c r="AL307" s="2"/>
      <c r="AM307" s="2"/>
      <c r="AN307" s="2"/>
      <c r="AO307" s="2"/>
      <c r="AP307" s="2"/>
      <c r="AQ307" s="2"/>
      <c r="AR307" s="2"/>
      <c r="AS307" s="101"/>
      <c r="AT307" s="2"/>
      <c r="AU307" s="2"/>
      <c r="AV307" s="2"/>
      <c r="AW307" s="2"/>
      <c r="AX307" s="2"/>
      <c r="AY307" s="2"/>
      <c r="AZ307" s="2"/>
      <c r="BA307" s="2"/>
      <c r="BB307" s="2"/>
    </row>
    <row r="308" ht="13.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c r="AA308" s="2"/>
      <c r="AB308" s="2"/>
      <c r="AC308" s="2"/>
      <c r="AD308" s="2"/>
      <c r="AE308" s="2"/>
      <c r="AF308" s="2"/>
      <c r="AG308" s="2"/>
      <c r="AH308" s="101"/>
      <c r="AI308" s="2"/>
      <c r="AJ308" s="2"/>
      <c r="AK308" s="2"/>
      <c r="AL308" s="2"/>
      <c r="AM308" s="2"/>
      <c r="AN308" s="2"/>
      <c r="AO308" s="2"/>
      <c r="AP308" s="2"/>
      <c r="AQ308" s="2"/>
      <c r="AR308" s="2"/>
      <c r="AS308" s="101"/>
      <c r="AT308" s="2"/>
      <c r="AU308" s="2"/>
      <c r="AV308" s="2"/>
      <c r="AW308" s="2"/>
      <c r="AX308" s="2"/>
      <c r="AY308" s="2"/>
      <c r="AZ308" s="2"/>
      <c r="BA308" s="2"/>
      <c r="BB308" s="2"/>
    </row>
    <row r="309" ht="13.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c r="AA309" s="2"/>
      <c r="AB309" s="2"/>
      <c r="AC309" s="2"/>
      <c r="AD309" s="2"/>
      <c r="AE309" s="2"/>
      <c r="AF309" s="2"/>
      <c r="AG309" s="2"/>
      <c r="AH309" s="101"/>
      <c r="AI309" s="2"/>
      <c r="AJ309" s="2"/>
      <c r="AK309" s="2"/>
      <c r="AL309" s="2"/>
      <c r="AM309" s="2"/>
      <c r="AN309" s="2"/>
      <c r="AO309" s="2"/>
      <c r="AP309" s="2"/>
      <c r="AQ309" s="2"/>
      <c r="AR309" s="2"/>
      <c r="AS309" s="101"/>
      <c r="AT309" s="2"/>
      <c r="AU309" s="2"/>
      <c r="AV309" s="2"/>
      <c r="AW309" s="2"/>
      <c r="AX309" s="2"/>
      <c r="AY309" s="2"/>
      <c r="AZ309" s="2"/>
      <c r="BA309" s="2"/>
      <c r="BB309" s="2"/>
    </row>
    <row r="310" ht="13.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c r="AA310" s="2"/>
      <c r="AB310" s="2"/>
      <c r="AC310" s="2"/>
      <c r="AD310" s="2"/>
      <c r="AE310" s="2"/>
      <c r="AF310" s="2"/>
      <c r="AG310" s="2"/>
      <c r="AH310" s="101"/>
      <c r="AI310" s="2"/>
      <c r="AJ310" s="2"/>
      <c r="AK310" s="2"/>
      <c r="AL310" s="2"/>
      <c r="AM310" s="2"/>
      <c r="AN310" s="2"/>
      <c r="AO310" s="2"/>
      <c r="AP310" s="2"/>
      <c r="AQ310" s="2"/>
      <c r="AR310" s="2"/>
      <c r="AS310" s="101"/>
      <c r="AT310" s="2"/>
      <c r="AU310" s="2"/>
      <c r="AV310" s="2"/>
      <c r="AW310" s="2"/>
      <c r="AX310" s="2"/>
      <c r="AY310" s="2"/>
      <c r="AZ310" s="2"/>
      <c r="BA310" s="2"/>
      <c r="BB310" s="2"/>
    </row>
    <row r="311" ht="13.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c r="AA311" s="2"/>
      <c r="AB311" s="2"/>
      <c r="AC311" s="2"/>
      <c r="AD311" s="2"/>
      <c r="AE311" s="2"/>
      <c r="AF311" s="2"/>
      <c r="AG311" s="2"/>
      <c r="AH311" s="101"/>
      <c r="AI311" s="2"/>
      <c r="AJ311" s="2"/>
      <c r="AK311" s="2"/>
      <c r="AL311" s="2"/>
      <c r="AM311" s="2"/>
      <c r="AN311" s="2"/>
      <c r="AO311" s="2"/>
      <c r="AP311" s="2"/>
      <c r="AQ311" s="2"/>
      <c r="AR311" s="2"/>
      <c r="AS311" s="101"/>
      <c r="AT311" s="2"/>
      <c r="AU311" s="2"/>
      <c r="AV311" s="2"/>
      <c r="AW311" s="2"/>
      <c r="AX311" s="2"/>
      <c r="AY311" s="2"/>
      <c r="AZ311" s="2"/>
      <c r="BA311" s="2"/>
      <c r="BB311" s="2"/>
    </row>
    <row r="312" ht="13.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c r="AA312" s="2"/>
      <c r="AB312" s="2"/>
      <c r="AC312" s="2"/>
      <c r="AD312" s="2"/>
      <c r="AE312" s="2"/>
      <c r="AF312" s="2"/>
      <c r="AG312" s="2"/>
      <c r="AH312" s="101"/>
      <c r="AI312" s="2"/>
      <c r="AJ312" s="2"/>
      <c r="AK312" s="2"/>
      <c r="AL312" s="2"/>
      <c r="AM312" s="2"/>
      <c r="AN312" s="2"/>
      <c r="AO312" s="2"/>
      <c r="AP312" s="2"/>
      <c r="AQ312" s="2"/>
      <c r="AR312" s="2"/>
      <c r="AS312" s="101"/>
      <c r="AT312" s="2"/>
      <c r="AU312" s="2"/>
      <c r="AV312" s="2"/>
      <c r="AW312" s="2"/>
      <c r="AX312" s="2"/>
      <c r="AY312" s="2"/>
      <c r="AZ312" s="2"/>
      <c r="BA312" s="2"/>
      <c r="BB312" s="2"/>
    </row>
    <row r="313" ht="13.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c r="AA313" s="2"/>
      <c r="AB313" s="2"/>
      <c r="AC313" s="2"/>
      <c r="AD313" s="2"/>
      <c r="AE313" s="2"/>
      <c r="AF313" s="2"/>
      <c r="AG313" s="2"/>
      <c r="AH313" s="101"/>
      <c r="AI313" s="2"/>
      <c r="AJ313" s="2"/>
      <c r="AK313" s="2"/>
      <c r="AL313" s="2"/>
      <c r="AM313" s="2"/>
      <c r="AN313" s="2"/>
      <c r="AO313" s="2"/>
      <c r="AP313" s="2"/>
      <c r="AQ313" s="2"/>
      <c r="AR313" s="2"/>
      <c r="AS313" s="101"/>
      <c r="AT313" s="2"/>
      <c r="AU313" s="2"/>
      <c r="AV313" s="2"/>
      <c r="AW313" s="2"/>
      <c r="AX313" s="2"/>
      <c r="AY313" s="2"/>
      <c r="AZ313" s="2"/>
      <c r="BA313" s="2"/>
      <c r="BB313" s="2"/>
    </row>
    <row r="314" ht="13.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c r="AA314" s="2"/>
      <c r="AB314" s="2"/>
      <c r="AC314" s="2"/>
      <c r="AD314" s="2"/>
      <c r="AE314" s="2"/>
      <c r="AF314" s="2"/>
      <c r="AG314" s="2"/>
      <c r="AH314" s="101"/>
      <c r="AI314" s="2"/>
      <c r="AJ314" s="2"/>
      <c r="AK314" s="2"/>
      <c r="AL314" s="2"/>
      <c r="AM314" s="2"/>
      <c r="AN314" s="2"/>
      <c r="AO314" s="2"/>
      <c r="AP314" s="2"/>
      <c r="AQ314" s="2"/>
      <c r="AR314" s="2"/>
      <c r="AS314" s="101"/>
      <c r="AT314" s="2"/>
      <c r="AU314" s="2"/>
      <c r="AV314" s="2"/>
      <c r="AW314" s="2"/>
      <c r="AX314" s="2"/>
      <c r="AY314" s="2"/>
      <c r="AZ314" s="2"/>
      <c r="BA314" s="2"/>
      <c r="BB314" s="2"/>
    </row>
    <row r="315" ht="13.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c r="AA315" s="2"/>
      <c r="AB315" s="2"/>
      <c r="AC315" s="2"/>
      <c r="AD315" s="2"/>
      <c r="AE315" s="2"/>
      <c r="AF315" s="2"/>
      <c r="AG315" s="2"/>
      <c r="AH315" s="101"/>
      <c r="AI315" s="2"/>
      <c r="AJ315" s="2"/>
      <c r="AK315" s="2"/>
      <c r="AL315" s="2"/>
      <c r="AM315" s="2"/>
      <c r="AN315" s="2"/>
      <c r="AO315" s="2"/>
      <c r="AP315" s="2"/>
      <c r="AQ315" s="2"/>
      <c r="AR315" s="2"/>
      <c r="AS315" s="101"/>
      <c r="AT315" s="2"/>
      <c r="AU315" s="2"/>
      <c r="AV315" s="2"/>
      <c r="AW315" s="2"/>
      <c r="AX315" s="2"/>
      <c r="AY315" s="2"/>
      <c r="AZ315" s="2"/>
      <c r="BA315" s="2"/>
      <c r="BB315" s="2"/>
    </row>
    <row r="316" ht="13.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c r="AA316" s="2"/>
      <c r="AB316" s="2"/>
      <c r="AC316" s="2"/>
      <c r="AD316" s="2"/>
      <c r="AE316" s="2"/>
      <c r="AF316" s="2"/>
      <c r="AG316" s="2"/>
      <c r="AH316" s="101"/>
      <c r="AI316" s="2"/>
      <c r="AJ316" s="2"/>
      <c r="AK316" s="2"/>
      <c r="AL316" s="2"/>
      <c r="AM316" s="2"/>
      <c r="AN316" s="2"/>
      <c r="AO316" s="2"/>
      <c r="AP316" s="2"/>
      <c r="AQ316" s="2"/>
      <c r="AR316" s="2"/>
      <c r="AS316" s="101"/>
      <c r="AT316" s="2"/>
      <c r="AU316" s="2"/>
      <c r="AV316" s="2"/>
      <c r="AW316" s="2"/>
      <c r="AX316" s="2"/>
      <c r="AY316" s="2"/>
      <c r="AZ316" s="2"/>
      <c r="BA316" s="2"/>
      <c r="BB316" s="2"/>
    </row>
    <row r="317" ht="13.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c r="AA317" s="2"/>
      <c r="AB317" s="2"/>
      <c r="AC317" s="2"/>
      <c r="AD317" s="2"/>
      <c r="AE317" s="2"/>
      <c r="AF317" s="2"/>
      <c r="AG317" s="2"/>
      <c r="AH317" s="101"/>
      <c r="AI317" s="2"/>
      <c r="AJ317" s="2"/>
      <c r="AK317" s="2"/>
      <c r="AL317" s="2"/>
      <c r="AM317" s="2"/>
      <c r="AN317" s="2"/>
      <c r="AO317" s="2"/>
      <c r="AP317" s="2"/>
      <c r="AQ317" s="2"/>
      <c r="AR317" s="2"/>
      <c r="AS317" s="101"/>
      <c r="AT317" s="2"/>
      <c r="AU317" s="2"/>
      <c r="AV317" s="2"/>
      <c r="AW317" s="2"/>
      <c r="AX317" s="2"/>
      <c r="AY317" s="2"/>
      <c r="AZ317" s="2"/>
      <c r="BA317" s="2"/>
      <c r="BB317" s="2"/>
    </row>
    <row r="318" ht="13.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c r="AA318" s="2"/>
      <c r="AB318" s="2"/>
      <c r="AC318" s="2"/>
      <c r="AD318" s="2"/>
      <c r="AE318" s="2"/>
      <c r="AF318" s="2"/>
      <c r="AG318" s="2"/>
      <c r="AH318" s="101"/>
      <c r="AI318" s="2"/>
      <c r="AJ318" s="2"/>
      <c r="AK318" s="2"/>
      <c r="AL318" s="2"/>
      <c r="AM318" s="2"/>
      <c r="AN318" s="2"/>
      <c r="AO318" s="2"/>
      <c r="AP318" s="2"/>
      <c r="AQ318" s="2"/>
      <c r="AR318" s="2"/>
      <c r="AS318" s="101"/>
      <c r="AT318" s="2"/>
      <c r="AU318" s="2"/>
      <c r="AV318" s="2"/>
      <c r="AW318" s="2"/>
      <c r="AX318" s="2"/>
      <c r="AY318" s="2"/>
      <c r="AZ318" s="2"/>
      <c r="BA318" s="2"/>
      <c r="BB318" s="2"/>
    </row>
    <row r="319" ht="13.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c r="AA319" s="2"/>
      <c r="AB319" s="2"/>
      <c r="AC319" s="2"/>
      <c r="AD319" s="2"/>
      <c r="AE319" s="2"/>
      <c r="AF319" s="2"/>
      <c r="AG319" s="2"/>
      <c r="AH319" s="101"/>
      <c r="AI319" s="2"/>
      <c r="AJ319" s="2"/>
      <c r="AK319" s="2"/>
      <c r="AL319" s="2"/>
      <c r="AM319" s="2"/>
      <c r="AN319" s="2"/>
      <c r="AO319" s="2"/>
      <c r="AP319" s="2"/>
      <c r="AQ319" s="2"/>
      <c r="AR319" s="2"/>
      <c r="AS319" s="101"/>
      <c r="AT319" s="2"/>
      <c r="AU319" s="2"/>
      <c r="AV319" s="2"/>
      <c r="AW319" s="2"/>
      <c r="AX319" s="2"/>
      <c r="AY319" s="2"/>
      <c r="AZ319" s="2"/>
      <c r="BA319" s="2"/>
      <c r="BB319" s="2"/>
    </row>
    <row r="320" ht="13.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c r="AA320" s="2"/>
      <c r="AB320" s="2"/>
      <c r="AC320" s="2"/>
      <c r="AD320" s="2"/>
      <c r="AE320" s="2"/>
      <c r="AF320" s="2"/>
      <c r="AG320" s="2"/>
      <c r="AH320" s="101"/>
      <c r="AI320" s="2"/>
      <c r="AJ320" s="2"/>
      <c r="AK320" s="2"/>
      <c r="AL320" s="2"/>
      <c r="AM320" s="2"/>
      <c r="AN320" s="2"/>
      <c r="AO320" s="2"/>
      <c r="AP320" s="2"/>
      <c r="AQ320" s="2"/>
      <c r="AR320" s="2"/>
      <c r="AS320" s="101"/>
      <c r="AT320" s="2"/>
      <c r="AU320" s="2"/>
      <c r="AV320" s="2"/>
      <c r="AW320" s="2"/>
      <c r="AX320" s="2"/>
      <c r="AY320" s="2"/>
      <c r="AZ320" s="2"/>
      <c r="BA320" s="2"/>
      <c r="BB320" s="2"/>
    </row>
    <row r="321" ht="13.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c r="AA321" s="2"/>
      <c r="AB321" s="2"/>
      <c r="AC321" s="2"/>
      <c r="AD321" s="2"/>
      <c r="AE321" s="2"/>
      <c r="AF321" s="2"/>
      <c r="AG321" s="2"/>
      <c r="AH321" s="101"/>
      <c r="AI321" s="2"/>
      <c r="AJ321" s="2"/>
      <c r="AK321" s="2"/>
      <c r="AL321" s="2"/>
      <c r="AM321" s="2"/>
      <c r="AN321" s="2"/>
      <c r="AO321" s="2"/>
      <c r="AP321" s="2"/>
      <c r="AQ321" s="2"/>
      <c r="AR321" s="2"/>
      <c r="AS321" s="101"/>
      <c r="AT321" s="2"/>
      <c r="AU321" s="2"/>
      <c r="AV321" s="2"/>
      <c r="AW321" s="2"/>
      <c r="AX321" s="2"/>
      <c r="AY321" s="2"/>
      <c r="AZ321" s="2"/>
      <c r="BA321" s="2"/>
      <c r="BB321" s="2"/>
    </row>
    <row r="322" ht="13.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c r="AA322" s="2"/>
      <c r="AB322" s="2"/>
      <c r="AC322" s="2"/>
      <c r="AD322" s="2"/>
      <c r="AE322" s="2"/>
      <c r="AF322" s="2"/>
      <c r="AG322" s="2"/>
      <c r="AH322" s="101"/>
      <c r="AI322" s="2"/>
      <c r="AJ322" s="2"/>
      <c r="AK322" s="2"/>
      <c r="AL322" s="2"/>
      <c r="AM322" s="2"/>
      <c r="AN322" s="2"/>
      <c r="AO322" s="2"/>
      <c r="AP322" s="2"/>
      <c r="AQ322" s="2"/>
      <c r="AR322" s="2"/>
      <c r="AS322" s="101"/>
      <c r="AT322" s="2"/>
      <c r="AU322" s="2"/>
      <c r="AV322" s="2"/>
      <c r="AW322" s="2"/>
      <c r="AX322" s="2"/>
      <c r="AY322" s="2"/>
      <c r="AZ322" s="2"/>
      <c r="BA322" s="2"/>
      <c r="BB322" s="2"/>
    </row>
    <row r="323" ht="13.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c r="AA323" s="2"/>
      <c r="AB323" s="2"/>
      <c r="AC323" s="2"/>
      <c r="AD323" s="2"/>
      <c r="AE323" s="2"/>
      <c r="AF323" s="2"/>
      <c r="AG323" s="2"/>
      <c r="AH323" s="101"/>
      <c r="AI323" s="2"/>
      <c r="AJ323" s="2"/>
      <c r="AK323" s="2"/>
      <c r="AL323" s="2"/>
      <c r="AM323" s="2"/>
      <c r="AN323" s="2"/>
      <c r="AO323" s="2"/>
      <c r="AP323" s="2"/>
      <c r="AQ323" s="2"/>
      <c r="AR323" s="2"/>
      <c r="AS323" s="101"/>
      <c r="AT323" s="2"/>
      <c r="AU323" s="2"/>
      <c r="AV323" s="2"/>
      <c r="AW323" s="2"/>
      <c r="AX323" s="2"/>
      <c r="AY323" s="2"/>
      <c r="AZ323" s="2"/>
      <c r="BA323" s="2"/>
      <c r="BB323" s="2"/>
    </row>
    <row r="324" ht="13.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c r="AA324" s="2"/>
      <c r="AB324" s="2"/>
      <c r="AC324" s="2"/>
      <c r="AD324" s="2"/>
      <c r="AE324" s="2"/>
      <c r="AF324" s="2"/>
      <c r="AG324" s="2"/>
      <c r="AH324" s="101"/>
      <c r="AI324" s="2"/>
      <c r="AJ324" s="2"/>
      <c r="AK324" s="2"/>
      <c r="AL324" s="2"/>
      <c r="AM324" s="2"/>
      <c r="AN324" s="2"/>
      <c r="AO324" s="2"/>
      <c r="AP324" s="2"/>
      <c r="AQ324" s="2"/>
      <c r="AR324" s="2"/>
      <c r="AS324" s="101"/>
      <c r="AT324" s="2"/>
      <c r="AU324" s="2"/>
      <c r="AV324" s="2"/>
      <c r="AW324" s="2"/>
      <c r="AX324" s="2"/>
      <c r="AY324" s="2"/>
      <c r="AZ324" s="2"/>
      <c r="BA324" s="2"/>
      <c r="BB324" s="2"/>
    </row>
    <row r="325" ht="13.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c r="AA325" s="2"/>
      <c r="AB325" s="2"/>
      <c r="AC325" s="2"/>
      <c r="AD325" s="2"/>
      <c r="AE325" s="2"/>
      <c r="AF325" s="2"/>
      <c r="AG325" s="2"/>
      <c r="AH325" s="101"/>
      <c r="AI325" s="2"/>
      <c r="AJ325" s="2"/>
      <c r="AK325" s="2"/>
      <c r="AL325" s="2"/>
      <c r="AM325" s="2"/>
      <c r="AN325" s="2"/>
      <c r="AO325" s="2"/>
      <c r="AP325" s="2"/>
      <c r="AQ325" s="2"/>
      <c r="AR325" s="2"/>
      <c r="AS325" s="101"/>
      <c r="AT325" s="2"/>
      <c r="AU325" s="2"/>
      <c r="AV325" s="2"/>
      <c r="AW325" s="2"/>
      <c r="AX325" s="2"/>
      <c r="AY325" s="2"/>
      <c r="AZ325" s="2"/>
      <c r="BA325" s="2"/>
      <c r="BB325" s="2"/>
    </row>
    <row r="326" ht="13.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c r="AA326" s="2"/>
      <c r="AB326" s="2"/>
      <c r="AC326" s="2"/>
      <c r="AD326" s="2"/>
      <c r="AE326" s="2"/>
      <c r="AF326" s="2"/>
      <c r="AG326" s="2"/>
      <c r="AH326" s="101"/>
      <c r="AI326" s="2"/>
      <c r="AJ326" s="2"/>
      <c r="AK326" s="2"/>
      <c r="AL326" s="2"/>
      <c r="AM326" s="2"/>
      <c r="AN326" s="2"/>
      <c r="AO326" s="2"/>
      <c r="AP326" s="2"/>
      <c r="AQ326" s="2"/>
      <c r="AR326" s="2"/>
      <c r="AS326" s="101"/>
      <c r="AT326" s="2"/>
      <c r="AU326" s="2"/>
      <c r="AV326" s="2"/>
      <c r="AW326" s="2"/>
      <c r="AX326" s="2"/>
      <c r="AY326" s="2"/>
      <c r="AZ326" s="2"/>
      <c r="BA326" s="2"/>
      <c r="BB326" s="2"/>
    </row>
    <row r="327" ht="13.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c r="AA327" s="2"/>
      <c r="AB327" s="2"/>
      <c r="AC327" s="2"/>
      <c r="AD327" s="2"/>
      <c r="AE327" s="2"/>
      <c r="AF327" s="2"/>
      <c r="AG327" s="2"/>
      <c r="AH327" s="101"/>
      <c r="AI327" s="2"/>
      <c r="AJ327" s="2"/>
      <c r="AK327" s="2"/>
      <c r="AL327" s="2"/>
      <c r="AM327" s="2"/>
      <c r="AN327" s="2"/>
      <c r="AO327" s="2"/>
      <c r="AP327" s="2"/>
      <c r="AQ327" s="2"/>
      <c r="AR327" s="2"/>
      <c r="AS327" s="101"/>
      <c r="AT327" s="2"/>
      <c r="AU327" s="2"/>
      <c r="AV327" s="2"/>
      <c r="AW327" s="2"/>
      <c r="AX327" s="2"/>
      <c r="AY327" s="2"/>
      <c r="AZ327" s="2"/>
      <c r="BA327" s="2"/>
      <c r="BB327" s="2"/>
    </row>
    <row r="328" ht="13.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c r="AA328" s="2"/>
      <c r="AB328" s="2"/>
      <c r="AC328" s="2"/>
      <c r="AD328" s="2"/>
      <c r="AE328" s="2"/>
      <c r="AF328" s="2"/>
      <c r="AG328" s="2"/>
      <c r="AH328" s="101"/>
      <c r="AI328" s="2"/>
      <c r="AJ328" s="2"/>
      <c r="AK328" s="2"/>
      <c r="AL328" s="2"/>
      <c r="AM328" s="2"/>
      <c r="AN328" s="2"/>
      <c r="AO328" s="2"/>
      <c r="AP328" s="2"/>
      <c r="AQ328" s="2"/>
      <c r="AR328" s="2"/>
      <c r="AS328" s="101"/>
      <c r="AT328" s="2"/>
      <c r="AU328" s="2"/>
      <c r="AV328" s="2"/>
      <c r="AW328" s="2"/>
      <c r="AX328" s="2"/>
      <c r="AY328" s="2"/>
      <c r="AZ328" s="2"/>
      <c r="BA328" s="2"/>
      <c r="BB328" s="2"/>
    </row>
    <row r="329" ht="13.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c r="AA329" s="2"/>
      <c r="AB329" s="2"/>
      <c r="AC329" s="2"/>
      <c r="AD329" s="2"/>
      <c r="AE329" s="2"/>
      <c r="AF329" s="2"/>
      <c r="AG329" s="2"/>
      <c r="AH329" s="101"/>
      <c r="AI329" s="2"/>
      <c r="AJ329" s="2"/>
      <c r="AK329" s="2"/>
      <c r="AL329" s="2"/>
      <c r="AM329" s="2"/>
      <c r="AN329" s="2"/>
      <c r="AO329" s="2"/>
      <c r="AP329" s="2"/>
      <c r="AQ329" s="2"/>
      <c r="AR329" s="2"/>
      <c r="AS329" s="101"/>
      <c r="AT329" s="2"/>
      <c r="AU329" s="2"/>
      <c r="AV329" s="2"/>
      <c r="AW329" s="2"/>
      <c r="AX329" s="2"/>
      <c r="AY329" s="2"/>
      <c r="AZ329" s="2"/>
      <c r="BA329" s="2"/>
      <c r="BB329" s="2"/>
    </row>
    <row r="330" ht="13.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c r="AA330" s="2"/>
      <c r="AB330" s="2"/>
      <c r="AC330" s="2"/>
      <c r="AD330" s="2"/>
      <c r="AE330" s="2"/>
      <c r="AF330" s="2"/>
      <c r="AG330" s="2"/>
      <c r="AH330" s="101"/>
      <c r="AI330" s="2"/>
      <c r="AJ330" s="2"/>
      <c r="AK330" s="2"/>
      <c r="AL330" s="2"/>
      <c r="AM330" s="2"/>
      <c r="AN330" s="2"/>
      <c r="AO330" s="2"/>
      <c r="AP330" s="2"/>
      <c r="AQ330" s="2"/>
      <c r="AR330" s="2"/>
      <c r="AS330" s="101"/>
      <c r="AT330" s="2"/>
      <c r="AU330" s="2"/>
      <c r="AV330" s="2"/>
      <c r="AW330" s="2"/>
      <c r="AX330" s="2"/>
      <c r="AY330" s="2"/>
      <c r="AZ330" s="2"/>
      <c r="BA330" s="2"/>
      <c r="BB330" s="2"/>
    </row>
    <row r="331" ht="13.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c r="AA331" s="2"/>
      <c r="AB331" s="2"/>
      <c r="AC331" s="2"/>
      <c r="AD331" s="2"/>
      <c r="AE331" s="2"/>
      <c r="AF331" s="2"/>
      <c r="AG331" s="2"/>
      <c r="AH331" s="101"/>
      <c r="AI331" s="2"/>
      <c r="AJ331" s="2"/>
      <c r="AK331" s="2"/>
      <c r="AL331" s="2"/>
      <c r="AM331" s="2"/>
      <c r="AN331" s="2"/>
      <c r="AO331" s="2"/>
      <c r="AP331" s="2"/>
      <c r="AQ331" s="2"/>
      <c r="AR331" s="2"/>
      <c r="AS331" s="101"/>
      <c r="AT331" s="2"/>
      <c r="AU331" s="2"/>
      <c r="AV331" s="2"/>
      <c r="AW331" s="2"/>
      <c r="AX331" s="2"/>
      <c r="AY331" s="2"/>
      <c r="AZ331" s="2"/>
      <c r="BA331" s="2"/>
      <c r="BB331" s="2"/>
    </row>
    <row r="332" ht="13.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c r="AA332" s="2"/>
      <c r="AB332" s="2"/>
      <c r="AC332" s="2"/>
      <c r="AD332" s="2"/>
      <c r="AE332" s="2"/>
      <c r="AF332" s="2"/>
      <c r="AG332" s="2"/>
      <c r="AH332" s="101"/>
      <c r="AI332" s="2"/>
      <c r="AJ332" s="2"/>
      <c r="AK332" s="2"/>
      <c r="AL332" s="2"/>
      <c r="AM332" s="2"/>
      <c r="AN332" s="2"/>
      <c r="AO332" s="2"/>
      <c r="AP332" s="2"/>
      <c r="AQ332" s="2"/>
      <c r="AR332" s="2"/>
      <c r="AS332" s="101"/>
      <c r="AT332" s="2"/>
      <c r="AU332" s="2"/>
      <c r="AV332" s="2"/>
      <c r="AW332" s="2"/>
      <c r="AX332" s="2"/>
      <c r="AY332" s="2"/>
      <c r="AZ332" s="2"/>
      <c r="BA332" s="2"/>
      <c r="BB332" s="2"/>
    </row>
    <row r="333" ht="13.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c r="AA333" s="2"/>
      <c r="AB333" s="2"/>
      <c r="AC333" s="2"/>
      <c r="AD333" s="2"/>
      <c r="AE333" s="2"/>
      <c r="AF333" s="2"/>
      <c r="AG333" s="2"/>
      <c r="AH333" s="101"/>
      <c r="AI333" s="2"/>
      <c r="AJ333" s="2"/>
      <c r="AK333" s="2"/>
      <c r="AL333" s="2"/>
      <c r="AM333" s="2"/>
      <c r="AN333" s="2"/>
      <c r="AO333" s="2"/>
      <c r="AP333" s="2"/>
      <c r="AQ333" s="2"/>
      <c r="AR333" s="2"/>
      <c r="AS333" s="101"/>
      <c r="AT333" s="2"/>
      <c r="AU333" s="2"/>
      <c r="AV333" s="2"/>
      <c r="AW333" s="2"/>
      <c r="AX333" s="2"/>
      <c r="AY333" s="2"/>
      <c r="AZ333" s="2"/>
      <c r="BA333" s="2"/>
      <c r="BB333" s="2"/>
    </row>
    <row r="334" ht="13.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c r="AA334" s="2"/>
      <c r="AB334" s="2"/>
      <c r="AC334" s="2"/>
      <c r="AD334" s="2"/>
      <c r="AE334" s="2"/>
      <c r="AF334" s="2"/>
      <c r="AG334" s="2"/>
      <c r="AH334" s="101"/>
      <c r="AI334" s="2"/>
      <c r="AJ334" s="2"/>
      <c r="AK334" s="2"/>
      <c r="AL334" s="2"/>
      <c r="AM334" s="2"/>
      <c r="AN334" s="2"/>
      <c r="AO334" s="2"/>
      <c r="AP334" s="2"/>
      <c r="AQ334" s="2"/>
      <c r="AR334" s="2"/>
      <c r="AS334" s="101"/>
      <c r="AT334" s="2"/>
      <c r="AU334" s="2"/>
      <c r="AV334" s="2"/>
      <c r="AW334" s="2"/>
      <c r="AX334" s="2"/>
      <c r="AY334" s="2"/>
      <c r="AZ334" s="2"/>
      <c r="BA334" s="2"/>
      <c r="BB334" s="2"/>
    </row>
    <row r="335" ht="13.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c r="AA335" s="2"/>
      <c r="AB335" s="2"/>
      <c r="AC335" s="2"/>
      <c r="AD335" s="2"/>
      <c r="AE335" s="2"/>
      <c r="AF335" s="2"/>
      <c r="AG335" s="2"/>
      <c r="AH335" s="101"/>
      <c r="AI335" s="2"/>
      <c r="AJ335" s="2"/>
      <c r="AK335" s="2"/>
      <c r="AL335" s="2"/>
      <c r="AM335" s="2"/>
      <c r="AN335" s="2"/>
      <c r="AO335" s="2"/>
      <c r="AP335" s="2"/>
      <c r="AQ335" s="2"/>
      <c r="AR335" s="2"/>
      <c r="AS335" s="101"/>
      <c r="AT335" s="2"/>
      <c r="AU335" s="2"/>
      <c r="AV335" s="2"/>
      <c r="AW335" s="2"/>
      <c r="AX335" s="2"/>
      <c r="AY335" s="2"/>
      <c r="AZ335" s="2"/>
      <c r="BA335" s="2"/>
      <c r="BB335" s="2"/>
    </row>
    <row r="336" ht="13.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c r="AA336" s="2"/>
      <c r="AB336" s="2"/>
      <c r="AC336" s="2"/>
      <c r="AD336" s="2"/>
      <c r="AE336" s="2"/>
      <c r="AF336" s="2"/>
      <c r="AG336" s="2"/>
      <c r="AH336" s="101"/>
      <c r="AI336" s="2"/>
      <c r="AJ336" s="2"/>
      <c r="AK336" s="2"/>
      <c r="AL336" s="2"/>
      <c r="AM336" s="2"/>
      <c r="AN336" s="2"/>
      <c r="AO336" s="2"/>
      <c r="AP336" s="2"/>
      <c r="AQ336" s="2"/>
      <c r="AR336" s="2"/>
      <c r="AS336" s="101"/>
      <c r="AT336" s="2"/>
      <c r="AU336" s="2"/>
      <c r="AV336" s="2"/>
      <c r="AW336" s="2"/>
      <c r="AX336" s="2"/>
      <c r="AY336" s="2"/>
      <c r="AZ336" s="2"/>
      <c r="BA336" s="2"/>
      <c r="BB336" s="2"/>
    </row>
    <row r="337" ht="13.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c r="AA337" s="2"/>
      <c r="AB337" s="2"/>
      <c r="AC337" s="2"/>
      <c r="AD337" s="2"/>
      <c r="AE337" s="2"/>
      <c r="AF337" s="2"/>
      <c r="AG337" s="2"/>
      <c r="AH337" s="101"/>
      <c r="AI337" s="2"/>
      <c r="AJ337" s="2"/>
      <c r="AK337" s="2"/>
      <c r="AL337" s="2"/>
      <c r="AM337" s="2"/>
      <c r="AN337" s="2"/>
      <c r="AO337" s="2"/>
      <c r="AP337" s="2"/>
      <c r="AQ337" s="2"/>
      <c r="AR337" s="2"/>
      <c r="AS337" s="101"/>
      <c r="AT337" s="2"/>
      <c r="AU337" s="2"/>
      <c r="AV337" s="2"/>
      <c r="AW337" s="2"/>
      <c r="AX337" s="2"/>
      <c r="AY337" s="2"/>
      <c r="AZ337" s="2"/>
      <c r="BA337" s="2"/>
      <c r="BB337" s="2"/>
    </row>
    <row r="338" ht="13.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c r="AA338" s="2"/>
      <c r="AB338" s="2"/>
      <c r="AC338" s="2"/>
      <c r="AD338" s="2"/>
      <c r="AE338" s="2"/>
      <c r="AF338" s="2"/>
      <c r="AG338" s="2"/>
      <c r="AH338" s="101"/>
      <c r="AI338" s="2"/>
      <c r="AJ338" s="2"/>
      <c r="AK338" s="2"/>
      <c r="AL338" s="2"/>
      <c r="AM338" s="2"/>
      <c r="AN338" s="2"/>
      <c r="AO338" s="2"/>
      <c r="AP338" s="2"/>
      <c r="AQ338" s="2"/>
      <c r="AR338" s="2"/>
      <c r="AS338" s="101"/>
      <c r="AT338" s="2"/>
      <c r="AU338" s="2"/>
      <c r="AV338" s="2"/>
      <c r="AW338" s="2"/>
      <c r="AX338" s="2"/>
      <c r="AY338" s="2"/>
      <c r="AZ338" s="2"/>
      <c r="BA338" s="2"/>
      <c r="BB338" s="2"/>
    </row>
    <row r="339" ht="13.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c r="AA339" s="2"/>
      <c r="AB339" s="2"/>
      <c r="AC339" s="2"/>
      <c r="AD339" s="2"/>
      <c r="AE339" s="2"/>
      <c r="AF339" s="2"/>
      <c r="AG339" s="2"/>
      <c r="AH339" s="101"/>
      <c r="AI339" s="2"/>
      <c r="AJ339" s="2"/>
      <c r="AK339" s="2"/>
      <c r="AL339" s="2"/>
      <c r="AM339" s="2"/>
      <c r="AN339" s="2"/>
      <c r="AO339" s="2"/>
      <c r="AP339" s="2"/>
      <c r="AQ339" s="2"/>
      <c r="AR339" s="2"/>
      <c r="AS339" s="101"/>
      <c r="AT339" s="2"/>
      <c r="AU339" s="2"/>
      <c r="AV339" s="2"/>
      <c r="AW339" s="2"/>
      <c r="AX339" s="2"/>
      <c r="AY339" s="2"/>
      <c r="AZ339" s="2"/>
      <c r="BA339" s="2"/>
      <c r="BB339" s="2"/>
    </row>
    <row r="340" ht="13.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c r="AA340" s="2"/>
      <c r="AB340" s="2"/>
      <c r="AC340" s="2"/>
      <c r="AD340" s="2"/>
      <c r="AE340" s="2"/>
      <c r="AF340" s="2"/>
      <c r="AG340" s="2"/>
      <c r="AH340" s="101"/>
      <c r="AI340" s="2"/>
      <c r="AJ340" s="2"/>
      <c r="AK340" s="2"/>
      <c r="AL340" s="2"/>
      <c r="AM340" s="2"/>
      <c r="AN340" s="2"/>
      <c r="AO340" s="2"/>
      <c r="AP340" s="2"/>
      <c r="AQ340" s="2"/>
      <c r="AR340" s="2"/>
      <c r="AS340" s="101"/>
      <c r="AT340" s="2"/>
      <c r="AU340" s="2"/>
      <c r="AV340" s="2"/>
      <c r="AW340" s="2"/>
      <c r="AX340" s="2"/>
      <c r="AY340" s="2"/>
      <c r="AZ340" s="2"/>
      <c r="BA340" s="2"/>
      <c r="BB340" s="2"/>
    </row>
    <row r="341" ht="13.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c r="AA341" s="2"/>
      <c r="AB341" s="2"/>
      <c r="AC341" s="2"/>
      <c r="AD341" s="2"/>
      <c r="AE341" s="2"/>
      <c r="AF341" s="2"/>
      <c r="AG341" s="2"/>
      <c r="AH341" s="101"/>
      <c r="AI341" s="2"/>
      <c r="AJ341" s="2"/>
      <c r="AK341" s="2"/>
      <c r="AL341" s="2"/>
      <c r="AM341" s="2"/>
      <c r="AN341" s="2"/>
      <c r="AO341" s="2"/>
      <c r="AP341" s="2"/>
      <c r="AQ341" s="2"/>
      <c r="AR341" s="2"/>
      <c r="AS341" s="101"/>
      <c r="AT341" s="2"/>
      <c r="AU341" s="2"/>
      <c r="AV341" s="2"/>
      <c r="AW341" s="2"/>
      <c r="AX341" s="2"/>
      <c r="AY341" s="2"/>
      <c r="AZ341" s="2"/>
      <c r="BA341" s="2"/>
      <c r="BB341" s="2"/>
    </row>
    <row r="342" ht="13.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c r="AA342" s="2"/>
      <c r="AB342" s="2"/>
      <c r="AC342" s="2"/>
      <c r="AD342" s="2"/>
      <c r="AE342" s="2"/>
      <c r="AF342" s="2"/>
      <c r="AG342" s="2"/>
      <c r="AH342" s="101"/>
      <c r="AI342" s="2"/>
      <c r="AJ342" s="2"/>
      <c r="AK342" s="2"/>
      <c r="AL342" s="2"/>
      <c r="AM342" s="2"/>
      <c r="AN342" s="2"/>
      <c r="AO342" s="2"/>
      <c r="AP342" s="2"/>
      <c r="AQ342" s="2"/>
      <c r="AR342" s="2"/>
      <c r="AS342" s="101"/>
      <c r="AT342" s="2"/>
      <c r="AU342" s="2"/>
      <c r="AV342" s="2"/>
      <c r="AW342" s="2"/>
      <c r="AX342" s="2"/>
      <c r="AY342" s="2"/>
      <c r="AZ342" s="2"/>
      <c r="BA342" s="2"/>
      <c r="BB342" s="2"/>
    </row>
    <row r="343" ht="13.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c r="AA343" s="2"/>
      <c r="AB343" s="2"/>
      <c r="AC343" s="2"/>
      <c r="AD343" s="2"/>
      <c r="AE343" s="2"/>
      <c r="AF343" s="2"/>
      <c r="AG343" s="2"/>
      <c r="AH343" s="101"/>
      <c r="AI343" s="2"/>
      <c r="AJ343" s="2"/>
      <c r="AK343" s="2"/>
      <c r="AL343" s="2"/>
      <c r="AM343" s="2"/>
      <c r="AN343" s="2"/>
      <c r="AO343" s="2"/>
      <c r="AP343" s="2"/>
      <c r="AQ343" s="2"/>
      <c r="AR343" s="2"/>
      <c r="AS343" s="101"/>
      <c r="AT343" s="2"/>
      <c r="AU343" s="2"/>
      <c r="AV343" s="2"/>
      <c r="AW343" s="2"/>
      <c r="AX343" s="2"/>
      <c r="AY343" s="2"/>
      <c r="AZ343" s="2"/>
      <c r="BA343" s="2"/>
      <c r="BB343" s="2"/>
    </row>
    <row r="344" ht="13.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c r="AA344" s="2"/>
      <c r="AB344" s="2"/>
      <c r="AC344" s="2"/>
      <c r="AD344" s="2"/>
      <c r="AE344" s="2"/>
      <c r="AF344" s="2"/>
      <c r="AG344" s="2"/>
      <c r="AH344" s="101"/>
      <c r="AI344" s="2"/>
      <c r="AJ344" s="2"/>
      <c r="AK344" s="2"/>
      <c r="AL344" s="2"/>
      <c r="AM344" s="2"/>
      <c r="AN344" s="2"/>
      <c r="AO344" s="2"/>
      <c r="AP344" s="2"/>
      <c r="AQ344" s="2"/>
      <c r="AR344" s="2"/>
      <c r="AS344" s="101"/>
      <c r="AT344" s="2"/>
      <c r="AU344" s="2"/>
      <c r="AV344" s="2"/>
      <c r="AW344" s="2"/>
      <c r="AX344" s="2"/>
      <c r="AY344" s="2"/>
      <c r="AZ344" s="2"/>
      <c r="BA344" s="2"/>
      <c r="BB344" s="2"/>
    </row>
    <row r="345" ht="13.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c r="AA345" s="2"/>
      <c r="AB345" s="2"/>
      <c r="AC345" s="2"/>
      <c r="AD345" s="2"/>
      <c r="AE345" s="2"/>
      <c r="AF345" s="2"/>
      <c r="AG345" s="2"/>
      <c r="AH345" s="101"/>
      <c r="AI345" s="2"/>
      <c r="AJ345" s="2"/>
      <c r="AK345" s="2"/>
      <c r="AL345" s="2"/>
      <c r="AM345" s="2"/>
      <c r="AN345" s="2"/>
      <c r="AO345" s="2"/>
      <c r="AP345" s="2"/>
      <c r="AQ345" s="2"/>
      <c r="AR345" s="2"/>
      <c r="AS345" s="101"/>
      <c r="AT345" s="2"/>
      <c r="AU345" s="2"/>
      <c r="AV345" s="2"/>
      <c r="AW345" s="2"/>
      <c r="AX345" s="2"/>
      <c r="AY345" s="2"/>
      <c r="AZ345" s="2"/>
      <c r="BA345" s="2"/>
      <c r="BB345" s="2"/>
    </row>
    <row r="346" ht="13.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c r="AA346" s="2"/>
      <c r="AB346" s="2"/>
      <c r="AC346" s="2"/>
      <c r="AD346" s="2"/>
      <c r="AE346" s="2"/>
      <c r="AF346" s="2"/>
      <c r="AG346" s="2"/>
      <c r="AH346" s="101"/>
      <c r="AI346" s="2"/>
      <c r="AJ346" s="2"/>
      <c r="AK346" s="2"/>
      <c r="AL346" s="2"/>
      <c r="AM346" s="2"/>
      <c r="AN346" s="2"/>
      <c r="AO346" s="2"/>
      <c r="AP346" s="2"/>
      <c r="AQ346" s="2"/>
      <c r="AR346" s="2"/>
      <c r="AS346" s="101"/>
      <c r="AT346" s="2"/>
      <c r="AU346" s="2"/>
      <c r="AV346" s="2"/>
      <c r="AW346" s="2"/>
      <c r="AX346" s="2"/>
      <c r="AY346" s="2"/>
      <c r="AZ346" s="2"/>
      <c r="BA346" s="2"/>
      <c r="BB346" s="2"/>
    </row>
    <row r="347" ht="13.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c r="AA347" s="2"/>
      <c r="AB347" s="2"/>
      <c r="AC347" s="2"/>
      <c r="AD347" s="2"/>
      <c r="AE347" s="2"/>
      <c r="AF347" s="2"/>
      <c r="AG347" s="2"/>
      <c r="AH347" s="101"/>
      <c r="AI347" s="2"/>
      <c r="AJ347" s="2"/>
      <c r="AK347" s="2"/>
      <c r="AL347" s="2"/>
      <c r="AM347" s="2"/>
      <c r="AN347" s="2"/>
      <c r="AO347" s="2"/>
      <c r="AP347" s="2"/>
      <c r="AQ347" s="2"/>
      <c r="AR347" s="2"/>
      <c r="AS347" s="101"/>
      <c r="AT347" s="2"/>
      <c r="AU347" s="2"/>
      <c r="AV347" s="2"/>
      <c r="AW347" s="2"/>
      <c r="AX347" s="2"/>
      <c r="AY347" s="2"/>
      <c r="AZ347" s="2"/>
      <c r="BA347" s="2"/>
      <c r="BB347" s="2"/>
    </row>
    <row r="348" ht="13.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c r="AA348" s="2"/>
      <c r="AB348" s="2"/>
      <c r="AC348" s="2"/>
      <c r="AD348" s="2"/>
      <c r="AE348" s="2"/>
      <c r="AF348" s="2"/>
      <c r="AG348" s="2"/>
      <c r="AH348" s="101"/>
      <c r="AI348" s="2"/>
      <c r="AJ348" s="2"/>
      <c r="AK348" s="2"/>
      <c r="AL348" s="2"/>
      <c r="AM348" s="2"/>
      <c r="AN348" s="2"/>
      <c r="AO348" s="2"/>
      <c r="AP348" s="2"/>
      <c r="AQ348" s="2"/>
      <c r="AR348" s="2"/>
      <c r="AS348" s="101"/>
      <c r="AT348" s="2"/>
      <c r="AU348" s="2"/>
      <c r="AV348" s="2"/>
      <c r="AW348" s="2"/>
      <c r="AX348" s="2"/>
      <c r="AY348" s="2"/>
      <c r="AZ348" s="2"/>
      <c r="BA348" s="2"/>
      <c r="BB348" s="2"/>
    </row>
    <row r="349" ht="13.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c r="AA349" s="2"/>
      <c r="AB349" s="2"/>
      <c r="AC349" s="2"/>
      <c r="AD349" s="2"/>
      <c r="AE349" s="2"/>
      <c r="AF349" s="2"/>
      <c r="AG349" s="2"/>
      <c r="AH349" s="101"/>
      <c r="AI349" s="2"/>
      <c r="AJ349" s="2"/>
      <c r="AK349" s="2"/>
      <c r="AL349" s="2"/>
      <c r="AM349" s="2"/>
      <c r="AN349" s="2"/>
      <c r="AO349" s="2"/>
      <c r="AP349" s="2"/>
      <c r="AQ349" s="2"/>
      <c r="AR349" s="2"/>
      <c r="AS349" s="101"/>
      <c r="AT349" s="2"/>
      <c r="AU349" s="2"/>
      <c r="AV349" s="2"/>
      <c r="AW349" s="2"/>
      <c r="AX349" s="2"/>
      <c r="AY349" s="2"/>
      <c r="AZ349" s="2"/>
      <c r="BA349" s="2"/>
      <c r="BB349" s="2"/>
    </row>
    <row r="350" ht="13.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c r="AA350" s="2"/>
      <c r="AB350" s="2"/>
      <c r="AC350" s="2"/>
      <c r="AD350" s="2"/>
      <c r="AE350" s="2"/>
      <c r="AF350" s="2"/>
      <c r="AG350" s="2"/>
      <c r="AH350" s="101"/>
      <c r="AI350" s="2"/>
      <c r="AJ350" s="2"/>
      <c r="AK350" s="2"/>
      <c r="AL350" s="2"/>
      <c r="AM350" s="2"/>
      <c r="AN350" s="2"/>
      <c r="AO350" s="2"/>
      <c r="AP350" s="2"/>
      <c r="AQ350" s="2"/>
      <c r="AR350" s="2"/>
      <c r="AS350" s="101"/>
      <c r="AT350" s="2"/>
      <c r="AU350" s="2"/>
      <c r="AV350" s="2"/>
      <c r="AW350" s="2"/>
      <c r="AX350" s="2"/>
      <c r="AY350" s="2"/>
      <c r="AZ350" s="2"/>
      <c r="BA350" s="2"/>
      <c r="BB350" s="2"/>
    </row>
    <row r="351" ht="13.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c r="AA351" s="2"/>
      <c r="AB351" s="2"/>
      <c r="AC351" s="2"/>
      <c r="AD351" s="2"/>
      <c r="AE351" s="2"/>
      <c r="AF351" s="2"/>
      <c r="AG351" s="2"/>
      <c r="AH351" s="101"/>
      <c r="AI351" s="2"/>
      <c r="AJ351" s="2"/>
      <c r="AK351" s="2"/>
      <c r="AL351" s="2"/>
      <c r="AM351" s="2"/>
      <c r="AN351" s="2"/>
      <c r="AO351" s="2"/>
      <c r="AP351" s="2"/>
      <c r="AQ351" s="2"/>
      <c r="AR351" s="2"/>
      <c r="AS351" s="101"/>
      <c r="AT351" s="2"/>
      <c r="AU351" s="2"/>
      <c r="AV351" s="2"/>
      <c r="AW351" s="2"/>
      <c r="AX351" s="2"/>
      <c r="AY351" s="2"/>
      <c r="AZ351" s="2"/>
      <c r="BA351" s="2"/>
      <c r="BB351" s="2"/>
    </row>
    <row r="352" ht="13.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c r="AA352" s="2"/>
      <c r="AB352" s="2"/>
      <c r="AC352" s="2"/>
      <c r="AD352" s="2"/>
      <c r="AE352" s="2"/>
      <c r="AF352" s="2"/>
      <c r="AG352" s="2"/>
      <c r="AH352" s="101"/>
      <c r="AI352" s="2"/>
      <c r="AJ352" s="2"/>
      <c r="AK352" s="2"/>
      <c r="AL352" s="2"/>
      <c r="AM352" s="2"/>
      <c r="AN352" s="2"/>
      <c r="AO352" s="2"/>
      <c r="AP352" s="2"/>
      <c r="AQ352" s="2"/>
      <c r="AR352" s="2"/>
      <c r="AS352" s="101"/>
      <c r="AT352" s="2"/>
      <c r="AU352" s="2"/>
      <c r="AV352" s="2"/>
      <c r="AW352" s="2"/>
      <c r="AX352" s="2"/>
      <c r="AY352" s="2"/>
      <c r="AZ352" s="2"/>
      <c r="BA352" s="2"/>
      <c r="BB352" s="2"/>
    </row>
    <row r="353" ht="13.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c r="AA353" s="2"/>
      <c r="AB353" s="2"/>
      <c r="AC353" s="2"/>
      <c r="AD353" s="2"/>
      <c r="AE353" s="2"/>
      <c r="AF353" s="2"/>
      <c r="AG353" s="2"/>
      <c r="AH353" s="101"/>
      <c r="AI353" s="2"/>
      <c r="AJ353" s="2"/>
      <c r="AK353" s="2"/>
      <c r="AL353" s="2"/>
      <c r="AM353" s="2"/>
      <c r="AN353" s="2"/>
      <c r="AO353" s="2"/>
      <c r="AP353" s="2"/>
      <c r="AQ353" s="2"/>
      <c r="AR353" s="2"/>
      <c r="AS353" s="101"/>
      <c r="AT353" s="2"/>
      <c r="AU353" s="2"/>
      <c r="AV353" s="2"/>
      <c r="AW353" s="2"/>
      <c r="AX353" s="2"/>
      <c r="AY353" s="2"/>
      <c r="AZ353" s="2"/>
      <c r="BA353" s="2"/>
      <c r="BB353" s="2"/>
    </row>
    <row r="354" ht="13.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c r="AA354" s="2"/>
      <c r="AB354" s="2"/>
      <c r="AC354" s="2"/>
      <c r="AD354" s="2"/>
      <c r="AE354" s="2"/>
      <c r="AF354" s="2"/>
      <c r="AG354" s="2"/>
      <c r="AH354" s="101"/>
      <c r="AI354" s="2"/>
      <c r="AJ354" s="2"/>
      <c r="AK354" s="2"/>
      <c r="AL354" s="2"/>
      <c r="AM354" s="2"/>
      <c r="AN354" s="2"/>
      <c r="AO354" s="2"/>
      <c r="AP354" s="2"/>
      <c r="AQ354" s="2"/>
      <c r="AR354" s="2"/>
      <c r="AS354" s="101"/>
      <c r="AT354" s="2"/>
      <c r="AU354" s="2"/>
      <c r="AV354" s="2"/>
      <c r="AW354" s="2"/>
      <c r="AX354" s="2"/>
      <c r="AY354" s="2"/>
      <c r="AZ354" s="2"/>
      <c r="BA354" s="2"/>
      <c r="BB354" s="2"/>
    </row>
    <row r="355" ht="13.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c r="AA355" s="2"/>
      <c r="AB355" s="2"/>
      <c r="AC355" s="2"/>
      <c r="AD355" s="2"/>
      <c r="AE355" s="2"/>
      <c r="AF355" s="2"/>
      <c r="AG355" s="2"/>
      <c r="AH355" s="101"/>
      <c r="AI355" s="2"/>
      <c r="AJ355" s="2"/>
      <c r="AK355" s="2"/>
      <c r="AL355" s="2"/>
      <c r="AM355" s="2"/>
      <c r="AN355" s="2"/>
      <c r="AO355" s="2"/>
      <c r="AP355" s="2"/>
      <c r="AQ355" s="2"/>
      <c r="AR355" s="2"/>
      <c r="AS355" s="101"/>
      <c r="AT355" s="2"/>
      <c r="AU355" s="2"/>
      <c r="AV355" s="2"/>
      <c r="AW355" s="2"/>
      <c r="AX355" s="2"/>
      <c r="AY355" s="2"/>
      <c r="AZ355" s="2"/>
      <c r="BA355" s="2"/>
      <c r="BB355" s="2"/>
    </row>
    <row r="356" ht="13.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c r="AA356" s="2"/>
      <c r="AB356" s="2"/>
      <c r="AC356" s="2"/>
      <c r="AD356" s="2"/>
      <c r="AE356" s="2"/>
      <c r="AF356" s="2"/>
      <c r="AG356" s="2"/>
      <c r="AH356" s="101"/>
      <c r="AI356" s="2"/>
      <c r="AJ356" s="2"/>
      <c r="AK356" s="2"/>
      <c r="AL356" s="2"/>
      <c r="AM356" s="2"/>
      <c r="AN356" s="2"/>
      <c r="AO356" s="2"/>
      <c r="AP356" s="2"/>
      <c r="AQ356" s="2"/>
      <c r="AR356" s="2"/>
      <c r="AS356" s="101"/>
      <c r="AT356" s="2"/>
      <c r="AU356" s="2"/>
      <c r="AV356" s="2"/>
      <c r="AW356" s="2"/>
      <c r="AX356" s="2"/>
      <c r="AY356" s="2"/>
      <c r="AZ356" s="2"/>
      <c r="BA356" s="2"/>
      <c r="BB356" s="2"/>
    </row>
    <row r="357" ht="13.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c r="AA357" s="2"/>
      <c r="AB357" s="2"/>
      <c r="AC357" s="2"/>
      <c r="AD357" s="2"/>
      <c r="AE357" s="2"/>
      <c r="AF357" s="2"/>
      <c r="AG357" s="2"/>
      <c r="AH357" s="101"/>
      <c r="AI357" s="2"/>
      <c r="AJ357" s="2"/>
      <c r="AK357" s="2"/>
      <c r="AL357" s="2"/>
      <c r="AM357" s="2"/>
      <c r="AN357" s="2"/>
      <c r="AO357" s="2"/>
      <c r="AP357" s="2"/>
      <c r="AQ357" s="2"/>
      <c r="AR357" s="2"/>
      <c r="AS357" s="101"/>
      <c r="AT357" s="2"/>
      <c r="AU357" s="2"/>
      <c r="AV357" s="2"/>
      <c r="AW357" s="2"/>
      <c r="AX357" s="2"/>
      <c r="AY357" s="2"/>
      <c r="AZ357" s="2"/>
      <c r="BA357" s="2"/>
      <c r="BB357" s="2"/>
    </row>
    <row r="358" ht="13.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c r="AA358" s="2"/>
      <c r="AB358" s="2"/>
      <c r="AC358" s="2"/>
      <c r="AD358" s="2"/>
      <c r="AE358" s="2"/>
      <c r="AF358" s="2"/>
      <c r="AG358" s="2"/>
      <c r="AH358" s="101"/>
      <c r="AI358" s="2"/>
      <c r="AJ358" s="2"/>
      <c r="AK358" s="2"/>
      <c r="AL358" s="2"/>
      <c r="AM358" s="2"/>
      <c r="AN358" s="2"/>
      <c r="AO358" s="2"/>
      <c r="AP358" s="2"/>
      <c r="AQ358" s="2"/>
      <c r="AR358" s="2"/>
      <c r="AS358" s="101"/>
      <c r="AT358" s="2"/>
      <c r="AU358" s="2"/>
      <c r="AV358" s="2"/>
      <c r="AW358" s="2"/>
      <c r="AX358" s="2"/>
      <c r="AY358" s="2"/>
      <c r="AZ358" s="2"/>
      <c r="BA358" s="2"/>
      <c r="BB358" s="2"/>
    </row>
    <row r="359" ht="13.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c r="AA359" s="2"/>
      <c r="AB359" s="2"/>
      <c r="AC359" s="2"/>
      <c r="AD359" s="2"/>
      <c r="AE359" s="2"/>
      <c r="AF359" s="2"/>
      <c r="AG359" s="2"/>
      <c r="AH359" s="101"/>
      <c r="AI359" s="2"/>
      <c r="AJ359" s="2"/>
      <c r="AK359" s="2"/>
      <c r="AL359" s="2"/>
      <c r="AM359" s="2"/>
      <c r="AN359" s="2"/>
      <c r="AO359" s="2"/>
      <c r="AP359" s="2"/>
      <c r="AQ359" s="2"/>
      <c r="AR359" s="2"/>
      <c r="AS359" s="101"/>
      <c r="AT359" s="2"/>
      <c r="AU359" s="2"/>
      <c r="AV359" s="2"/>
      <c r="AW359" s="2"/>
      <c r="AX359" s="2"/>
      <c r="AY359" s="2"/>
      <c r="AZ359" s="2"/>
      <c r="BA359" s="2"/>
      <c r="BB359" s="2"/>
    </row>
    <row r="360" ht="13.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c r="AA360" s="2"/>
      <c r="AB360" s="2"/>
      <c r="AC360" s="2"/>
      <c r="AD360" s="2"/>
      <c r="AE360" s="2"/>
      <c r="AF360" s="2"/>
      <c r="AG360" s="2"/>
      <c r="AH360" s="101"/>
      <c r="AI360" s="2"/>
      <c r="AJ360" s="2"/>
      <c r="AK360" s="2"/>
      <c r="AL360" s="2"/>
      <c r="AM360" s="2"/>
      <c r="AN360" s="2"/>
      <c r="AO360" s="2"/>
      <c r="AP360" s="2"/>
      <c r="AQ360" s="2"/>
      <c r="AR360" s="2"/>
      <c r="AS360" s="101"/>
      <c r="AT360" s="2"/>
      <c r="AU360" s="2"/>
      <c r="AV360" s="2"/>
      <c r="AW360" s="2"/>
      <c r="AX360" s="2"/>
      <c r="AY360" s="2"/>
      <c r="AZ360" s="2"/>
      <c r="BA360" s="2"/>
      <c r="BB360" s="2"/>
    </row>
    <row r="361" ht="13.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c r="AA361" s="2"/>
      <c r="AB361" s="2"/>
      <c r="AC361" s="2"/>
      <c r="AD361" s="2"/>
      <c r="AE361" s="2"/>
      <c r="AF361" s="2"/>
      <c r="AG361" s="2"/>
      <c r="AH361" s="101"/>
      <c r="AI361" s="2"/>
      <c r="AJ361" s="2"/>
      <c r="AK361" s="2"/>
      <c r="AL361" s="2"/>
      <c r="AM361" s="2"/>
      <c r="AN361" s="2"/>
      <c r="AO361" s="2"/>
      <c r="AP361" s="2"/>
      <c r="AQ361" s="2"/>
      <c r="AR361" s="2"/>
      <c r="AS361" s="101"/>
      <c r="AT361" s="2"/>
      <c r="AU361" s="2"/>
      <c r="AV361" s="2"/>
      <c r="AW361" s="2"/>
      <c r="AX361" s="2"/>
      <c r="AY361" s="2"/>
      <c r="AZ361" s="2"/>
      <c r="BA361" s="2"/>
      <c r="BB361" s="2"/>
    </row>
    <row r="362" ht="13.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c r="AA362" s="2"/>
      <c r="AB362" s="2"/>
      <c r="AC362" s="2"/>
      <c r="AD362" s="2"/>
      <c r="AE362" s="2"/>
      <c r="AF362" s="2"/>
      <c r="AG362" s="2"/>
      <c r="AH362" s="101"/>
      <c r="AI362" s="2"/>
      <c r="AJ362" s="2"/>
      <c r="AK362" s="2"/>
      <c r="AL362" s="2"/>
      <c r="AM362" s="2"/>
      <c r="AN362" s="2"/>
      <c r="AO362" s="2"/>
      <c r="AP362" s="2"/>
      <c r="AQ362" s="2"/>
      <c r="AR362" s="2"/>
      <c r="AS362" s="101"/>
      <c r="AT362" s="2"/>
      <c r="AU362" s="2"/>
      <c r="AV362" s="2"/>
      <c r="AW362" s="2"/>
      <c r="AX362" s="2"/>
      <c r="AY362" s="2"/>
      <c r="AZ362" s="2"/>
      <c r="BA362" s="2"/>
      <c r="BB362" s="2"/>
    </row>
    <row r="363" ht="13.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c r="AA363" s="2"/>
      <c r="AB363" s="2"/>
      <c r="AC363" s="2"/>
      <c r="AD363" s="2"/>
      <c r="AE363" s="2"/>
      <c r="AF363" s="2"/>
      <c r="AG363" s="2"/>
      <c r="AH363" s="101"/>
      <c r="AI363" s="2"/>
      <c r="AJ363" s="2"/>
      <c r="AK363" s="2"/>
      <c r="AL363" s="2"/>
      <c r="AM363" s="2"/>
      <c r="AN363" s="2"/>
      <c r="AO363" s="2"/>
      <c r="AP363" s="2"/>
      <c r="AQ363" s="2"/>
      <c r="AR363" s="2"/>
      <c r="AS363" s="101"/>
      <c r="AT363" s="2"/>
      <c r="AU363" s="2"/>
      <c r="AV363" s="2"/>
      <c r="AW363" s="2"/>
      <c r="AX363" s="2"/>
      <c r="AY363" s="2"/>
      <c r="AZ363" s="2"/>
      <c r="BA363" s="2"/>
      <c r="BB363" s="2"/>
    </row>
    <row r="364" ht="13.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c r="AA364" s="2"/>
      <c r="AB364" s="2"/>
      <c r="AC364" s="2"/>
      <c r="AD364" s="2"/>
      <c r="AE364" s="2"/>
      <c r="AF364" s="2"/>
      <c r="AG364" s="2"/>
      <c r="AH364" s="101"/>
      <c r="AI364" s="2"/>
      <c r="AJ364" s="2"/>
      <c r="AK364" s="2"/>
      <c r="AL364" s="2"/>
      <c r="AM364" s="2"/>
      <c r="AN364" s="2"/>
      <c r="AO364" s="2"/>
      <c r="AP364" s="2"/>
      <c r="AQ364" s="2"/>
      <c r="AR364" s="2"/>
      <c r="AS364" s="101"/>
      <c r="AT364" s="2"/>
      <c r="AU364" s="2"/>
      <c r="AV364" s="2"/>
      <c r="AW364" s="2"/>
      <c r="AX364" s="2"/>
      <c r="AY364" s="2"/>
      <c r="AZ364" s="2"/>
      <c r="BA364" s="2"/>
      <c r="BB364" s="2"/>
    </row>
    <row r="365" ht="13.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c r="AA365" s="2"/>
      <c r="AB365" s="2"/>
      <c r="AC365" s="2"/>
      <c r="AD365" s="2"/>
      <c r="AE365" s="2"/>
      <c r="AF365" s="2"/>
      <c r="AG365" s="2"/>
      <c r="AH365" s="101"/>
      <c r="AI365" s="2"/>
      <c r="AJ365" s="2"/>
      <c r="AK365" s="2"/>
      <c r="AL365" s="2"/>
      <c r="AM365" s="2"/>
      <c r="AN365" s="2"/>
      <c r="AO365" s="2"/>
      <c r="AP365" s="2"/>
      <c r="AQ365" s="2"/>
      <c r="AR365" s="2"/>
      <c r="AS365" s="101"/>
      <c r="AT365" s="2"/>
      <c r="AU365" s="2"/>
      <c r="AV365" s="2"/>
      <c r="AW365" s="2"/>
      <c r="AX365" s="2"/>
      <c r="AY365" s="2"/>
      <c r="AZ365" s="2"/>
      <c r="BA365" s="2"/>
      <c r="BB365" s="2"/>
    </row>
    <row r="366" ht="13.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c r="AA366" s="2"/>
      <c r="AB366" s="2"/>
      <c r="AC366" s="2"/>
      <c r="AD366" s="2"/>
      <c r="AE366" s="2"/>
      <c r="AF366" s="2"/>
      <c r="AG366" s="2"/>
      <c r="AH366" s="101"/>
      <c r="AI366" s="2"/>
      <c r="AJ366" s="2"/>
      <c r="AK366" s="2"/>
      <c r="AL366" s="2"/>
      <c r="AM366" s="2"/>
      <c r="AN366" s="2"/>
      <c r="AO366" s="2"/>
      <c r="AP366" s="2"/>
      <c r="AQ366" s="2"/>
      <c r="AR366" s="2"/>
      <c r="AS366" s="101"/>
      <c r="AT366" s="2"/>
      <c r="AU366" s="2"/>
      <c r="AV366" s="2"/>
      <c r="AW366" s="2"/>
      <c r="AX366" s="2"/>
      <c r="AY366" s="2"/>
      <c r="AZ366" s="2"/>
      <c r="BA366" s="2"/>
      <c r="BB366" s="2"/>
    </row>
    <row r="367" ht="13.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c r="AA367" s="2"/>
      <c r="AB367" s="2"/>
      <c r="AC367" s="2"/>
      <c r="AD367" s="2"/>
      <c r="AE367" s="2"/>
      <c r="AF367" s="2"/>
      <c r="AG367" s="2"/>
      <c r="AH367" s="101"/>
      <c r="AI367" s="2"/>
      <c r="AJ367" s="2"/>
      <c r="AK367" s="2"/>
      <c r="AL367" s="2"/>
      <c r="AM367" s="2"/>
      <c r="AN367" s="2"/>
      <c r="AO367" s="2"/>
      <c r="AP367" s="2"/>
      <c r="AQ367" s="2"/>
      <c r="AR367" s="2"/>
      <c r="AS367" s="101"/>
      <c r="AT367" s="2"/>
      <c r="AU367" s="2"/>
      <c r="AV367" s="2"/>
      <c r="AW367" s="2"/>
      <c r="AX367" s="2"/>
      <c r="AY367" s="2"/>
      <c r="AZ367" s="2"/>
      <c r="BA367" s="2"/>
      <c r="BB367" s="2"/>
    </row>
    <row r="368" ht="13.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c r="AA368" s="2"/>
      <c r="AB368" s="2"/>
      <c r="AC368" s="2"/>
      <c r="AD368" s="2"/>
      <c r="AE368" s="2"/>
      <c r="AF368" s="2"/>
      <c r="AG368" s="2"/>
      <c r="AH368" s="101"/>
      <c r="AI368" s="2"/>
      <c r="AJ368" s="2"/>
      <c r="AK368" s="2"/>
      <c r="AL368" s="2"/>
      <c r="AM368" s="2"/>
      <c r="AN368" s="2"/>
      <c r="AO368" s="2"/>
      <c r="AP368" s="2"/>
      <c r="AQ368" s="2"/>
      <c r="AR368" s="2"/>
      <c r="AS368" s="101"/>
      <c r="AT368" s="2"/>
      <c r="AU368" s="2"/>
      <c r="AV368" s="2"/>
      <c r="AW368" s="2"/>
      <c r="AX368" s="2"/>
      <c r="AY368" s="2"/>
      <c r="AZ368" s="2"/>
      <c r="BA368" s="2"/>
      <c r="BB368" s="2"/>
    </row>
    <row r="369" ht="13.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c r="AA369" s="2"/>
      <c r="AB369" s="2"/>
      <c r="AC369" s="2"/>
      <c r="AD369" s="2"/>
      <c r="AE369" s="2"/>
      <c r="AF369" s="2"/>
      <c r="AG369" s="2"/>
      <c r="AH369" s="101"/>
      <c r="AI369" s="2"/>
      <c r="AJ369" s="2"/>
      <c r="AK369" s="2"/>
      <c r="AL369" s="2"/>
      <c r="AM369" s="2"/>
      <c r="AN369" s="2"/>
      <c r="AO369" s="2"/>
      <c r="AP369" s="2"/>
      <c r="AQ369" s="2"/>
      <c r="AR369" s="2"/>
      <c r="AS369" s="101"/>
      <c r="AT369" s="2"/>
      <c r="AU369" s="2"/>
      <c r="AV369" s="2"/>
      <c r="AW369" s="2"/>
      <c r="AX369" s="2"/>
      <c r="AY369" s="2"/>
      <c r="AZ369" s="2"/>
      <c r="BA369" s="2"/>
      <c r="BB369" s="2"/>
    </row>
    <row r="370" ht="13.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c r="AA370" s="2"/>
      <c r="AB370" s="2"/>
      <c r="AC370" s="2"/>
      <c r="AD370" s="2"/>
      <c r="AE370" s="2"/>
      <c r="AF370" s="2"/>
      <c r="AG370" s="2"/>
      <c r="AH370" s="101"/>
      <c r="AI370" s="2"/>
      <c r="AJ370" s="2"/>
      <c r="AK370" s="2"/>
      <c r="AL370" s="2"/>
      <c r="AM370" s="2"/>
      <c r="AN370" s="2"/>
      <c r="AO370" s="2"/>
      <c r="AP370" s="2"/>
      <c r="AQ370" s="2"/>
      <c r="AR370" s="2"/>
      <c r="AS370" s="101"/>
      <c r="AT370" s="2"/>
      <c r="AU370" s="2"/>
      <c r="AV370" s="2"/>
      <c r="AW370" s="2"/>
      <c r="AX370" s="2"/>
      <c r="AY370" s="2"/>
      <c r="AZ370" s="2"/>
      <c r="BA370" s="2"/>
      <c r="BB370" s="2"/>
    </row>
    <row r="371" ht="13.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c r="AA371" s="2"/>
      <c r="AB371" s="2"/>
      <c r="AC371" s="2"/>
      <c r="AD371" s="2"/>
      <c r="AE371" s="2"/>
      <c r="AF371" s="2"/>
      <c r="AG371" s="2"/>
      <c r="AH371" s="101"/>
      <c r="AI371" s="2"/>
      <c r="AJ371" s="2"/>
      <c r="AK371" s="2"/>
      <c r="AL371" s="2"/>
      <c r="AM371" s="2"/>
      <c r="AN371" s="2"/>
      <c r="AO371" s="2"/>
      <c r="AP371" s="2"/>
      <c r="AQ371" s="2"/>
      <c r="AR371" s="2"/>
      <c r="AS371" s="101"/>
      <c r="AT371" s="2"/>
      <c r="AU371" s="2"/>
      <c r="AV371" s="2"/>
      <c r="AW371" s="2"/>
      <c r="AX371" s="2"/>
      <c r="AY371" s="2"/>
      <c r="AZ371" s="2"/>
      <c r="BA371" s="2"/>
      <c r="BB371" s="2"/>
    </row>
    <row r="372" ht="13.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c r="AA372" s="2"/>
      <c r="AB372" s="2"/>
      <c r="AC372" s="2"/>
      <c r="AD372" s="2"/>
      <c r="AE372" s="2"/>
      <c r="AF372" s="2"/>
      <c r="AG372" s="2"/>
      <c r="AH372" s="101"/>
      <c r="AI372" s="2"/>
      <c r="AJ372" s="2"/>
      <c r="AK372" s="2"/>
      <c r="AL372" s="2"/>
      <c r="AM372" s="2"/>
      <c r="AN372" s="2"/>
      <c r="AO372" s="2"/>
      <c r="AP372" s="2"/>
      <c r="AQ372" s="2"/>
      <c r="AR372" s="2"/>
      <c r="AS372" s="101"/>
      <c r="AT372" s="2"/>
      <c r="AU372" s="2"/>
      <c r="AV372" s="2"/>
      <c r="AW372" s="2"/>
      <c r="AX372" s="2"/>
      <c r="AY372" s="2"/>
      <c r="AZ372" s="2"/>
      <c r="BA372" s="2"/>
      <c r="BB372" s="2"/>
    </row>
    <row r="373" ht="13.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c r="AA373" s="2"/>
      <c r="AB373" s="2"/>
      <c r="AC373" s="2"/>
      <c r="AD373" s="2"/>
      <c r="AE373" s="2"/>
      <c r="AF373" s="2"/>
      <c r="AG373" s="2"/>
      <c r="AH373" s="101"/>
      <c r="AI373" s="2"/>
      <c r="AJ373" s="2"/>
      <c r="AK373" s="2"/>
      <c r="AL373" s="2"/>
      <c r="AM373" s="2"/>
      <c r="AN373" s="2"/>
      <c r="AO373" s="2"/>
      <c r="AP373" s="2"/>
      <c r="AQ373" s="2"/>
      <c r="AR373" s="2"/>
      <c r="AS373" s="101"/>
      <c r="AT373" s="2"/>
      <c r="AU373" s="2"/>
      <c r="AV373" s="2"/>
      <c r="AW373" s="2"/>
      <c r="AX373" s="2"/>
      <c r="AY373" s="2"/>
      <c r="AZ373" s="2"/>
      <c r="BA373" s="2"/>
      <c r="BB373" s="2"/>
    </row>
    <row r="374" ht="13.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c r="AA374" s="2"/>
      <c r="AB374" s="2"/>
      <c r="AC374" s="2"/>
      <c r="AD374" s="2"/>
      <c r="AE374" s="2"/>
      <c r="AF374" s="2"/>
      <c r="AG374" s="2"/>
      <c r="AH374" s="101"/>
      <c r="AI374" s="2"/>
      <c r="AJ374" s="2"/>
      <c r="AK374" s="2"/>
      <c r="AL374" s="2"/>
      <c r="AM374" s="2"/>
      <c r="AN374" s="2"/>
      <c r="AO374" s="2"/>
      <c r="AP374" s="2"/>
      <c r="AQ374" s="2"/>
      <c r="AR374" s="2"/>
      <c r="AS374" s="101"/>
      <c r="AT374" s="2"/>
      <c r="AU374" s="2"/>
      <c r="AV374" s="2"/>
      <c r="AW374" s="2"/>
      <c r="AX374" s="2"/>
      <c r="AY374" s="2"/>
      <c r="AZ374" s="2"/>
      <c r="BA374" s="2"/>
      <c r="BB374" s="2"/>
    </row>
    <row r="375" ht="13.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c r="AA375" s="2"/>
      <c r="AB375" s="2"/>
      <c r="AC375" s="2"/>
      <c r="AD375" s="2"/>
      <c r="AE375" s="2"/>
      <c r="AF375" s="2"/>
      <c r="AG375" s="2"/>
      <c r="AH375" s="101"/>
      <c r="AI375" s="2"/>
      <c r="AJ375" s="2"/>
      <c r="AK375" s="2"/>
      <c r="AL375" s="2"/>
      <c r="AM375" s="2"/>
      <c r="AN375" s="2"/>
      <c r="AO375" s="2"/>
      <c r="AP375" s="2"/>
      <c r="AQ375" s="2"/>
      <c r="AR375" s="2"/>
      <c r="AS375" s="101"/>
      <c r="AT375" s="2"/>
      <c r="AU375" s="2"/>
      <c r="AV375" s="2"/>
      <c r="AW375" s="2"/>
      <c r="AX375" s="2"/>
      <c r="AY375" s="2"/>
      <c r="AZ375" s="2"/>
      <c r="BA375" s="2"/>
      <c r="BB375" s="2"/>
    </row>
    <row r="376" ht="13.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c r="AA376" s="2"/>
      <c r="AB376" s="2"/>
      <c r="AC376" s="2"/>
      <c r="AD376" s="2"/>
      <c r="AE376" s="2"/>
      <c r="AF376" s="2"/>
      <c r="AG376" s="2"/>
      <c r="AH376" s="101"/>
      <c r="AI376" s="2"/>
      <c r="AJ376" s="2"/>
      <c r="AK376" s="2"/>
      <c r="AL376" s="2"/>
      <c r="AM376" s="2"/>
      <c r="AN376" s="2"/>
      <c r="AO376" s="2"/>
      <c r="AP376" s="2"/>
      <c r="AQ376" s="2"/>
      <c r="AR376" s="2"/>
      <c r="AS376" s="101"/>
      <c r="AT376" s="2"/>
      <c r="AU376" s="2"/>
      <c r="AV376" s="2"/>
      <c r="AW376" s="2"/>
      <c r="AX376" s="2"/>
      <c r="AY376" s="2"/>
      <c r="AZ376" s="2"/>
      <c r="BA376" s="2"/>
      <c r="BB376" s="2"/>
    </row>
    <row r="377" ht="13.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c r="AA377" s="2"/>
      <c r="AB377" s="2"/>
      <c r="AC377" s="2"/>
      <c r="AD377" s="2"/>
      <c r="AE377" s="2"/>
      <c r="AF377" s="2"/>
      <c r="AG377" s="2"/>
      <c r="AH377" s="101"/>
      <c r="AI377" s="2"/>
      <c r="AJ377" s="2"/>
      <c r="AK377" s="2"/>
      <c r="AL377" s="2"/>
      <c r="AM377" s="2"/>
      <c r="AN377" s="2"/>
      <c r="AO377" s="2"/>
      <c r="AP377" s="2"/>
      <c r="AQ377" s="2"/>
      <c r="AR377" s="2"/>
      <c r="AS377" s="101"/>
      <c r="AT377" s="2"/>
      <c r="AU377" s="2"/>
      <c r="AV377" s="2"/>
      <c r="AW377" s="2"/>
      <c r="AX377" s="2"/>
      <c r="AY377" s="2"/>
      <c r="AZ377" s="2"/>
      <c r="BA377" s="2"/>
      <c r="BB377" s="2"/>
    </row>
    <row r="378" ht="13.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c r="AA378" s="2"/>
      <c r="AB378" s="2"/>
      <c r="AC378" s="2"/>
      <c r="AD378" s="2"/>
      <c r="AE378" s="2"/>
      <c r="AF378" s="2"/>
      <c r="AG378" s="2"/>
      <c r="AH378" s="101"/>
      <c r="AI378" s="2"/>
      <c r="AJ378" s="2"/>
      <c r="AK378" s="2"/>
      <c r="AL378" s="2"/>
      <c r="AM378" s="2"/>
      <c r="AN378" s="2"/>
      <c r="AO378" s="2"/>
      <c r="AP378" s="2"/>
      <c r="AQ378" s="2"/>
      <c r="AR378" s="2"/>
      <c r="AS378" s="101"/>
      <c r="AT378" s="2"/>
      <c r="AU378" s="2"/>
      <c r="AV378" s="2"/>
      <c r="AW378" s="2"/>
      <c r="AX378" s="2"/>
      <c r="AY378" s="2"/>
      <c r="AZ378" s="2"/>
      <c r="BA378" s="2"/>
      <c r="BB378" s="2"/>
    </row>
    <row r="379" ht="13.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c r="AA379" s="2"/>
      <c r="AB379" s="2"/>
      <c r="AC379" s="2"/>
      <c r="AD379" s="2"/>
      <c r="AE379" s="2"/>
      <c r="AF379" s="2"/>
      <c r="AG379" s="2"/>
      <c r="AH379" s="101"/>
      <c r="AI379" s="2"/>
      <c r="AJ379" s="2"/>
      <c r="AK379" s="2"/>
      <c r="AL379" s="2"/>
      <c r="AM379" s="2"/>
      <c r="AN379" s="2"/>
      <c r="AO379" s="2"/>
      <c r="AP379" s="2"/>
      <c r="AQ379" s="2"/>
      <c r="AR379" s="2"/>
      <c r="AS379" s="101"/>
      <c r="AT379" s="2"/>
      <c r="AU379" s="2"/>
      <c r="AV379" s="2"/>
      <c r="AW379" s="2"/>
      <c r="AX379" s="2"/>
      <c r="AY379" s="2"/>
      <c r="AZ379" s="2"/>
      <c r="BA379" s="2"/>
      <c r="BB379" s="2"/>
    </row>
    <row r="380" ht="13.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c r="AA380" s="2"/>
      <c r="AB380" s="2"/>
      <c r="AC380" s="2"/>
      <c r="AD380" s="2"/>
      <c r="AE380" s="2"/>
      <c r="AF380" s="2"/>
      <c r="AG380" s="2"/>
      <c r="AH380" s="101"/>
      <c r="AI380" s="2"/>
      <c r="AJ380" s="2"/>
      <c r="AK380" s="2"/>
      <c r="AL380" s="2"/>
      <c r="AM380" s="2"/>
      <c r="AN380" s="2"/>
      <c r="AO380" s="2"/>
      <c r="AP380" s="2"/>
      <c r="AQ380" s="2"/>
      <c r="AR380" s="2"/>
      <c r="AS380" s="101"/>
      <c r="AT380" s="2"/>
      <c r="AU380" s="2"/>
      <c r="AV380" s="2"/>
      <c r="AW380" s="2"/>
      <c r="AX380" s="2"/>
      <c r="AY380" s="2"/>
      <c r="AZ380" s="2"/>
      <c r="BA380" s="2"/>
      <c r="BB380" s="2"/>
    </row>
    <row r="381" ht="13.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c r="AA381" s="2"/>
      <c r="AB381" s="2"/>
      <c r="AC381" s="2"/>
      <c r="AD381" s="2"/>
      <c r="AE381" s="2"/>
      <c r="AF381" s="2"/>
      <c r="AG381" s="2"/>
      <c r="AH381" s="101"/>
      <c r="AI381" s="2"/>
      <c r="AJ381" s="2"/>
      <c r="AK381" s="2"/>
      <c r="AL381" s="2"/>
      <c r="AM381" s="2"/>
      <c r="AN381" s="2"/>
      <c r="AO381" s="2"/>
      <c r="AP381" s="2"/>
      <c r="AQ381" s="2"/>
      <c r="AR381" s="2"/>
      <c r="AS381" s="101"/>
      <c r="AT381" s="2"/>
      <c r="AU381" s="2"/>
      <c r="AV381" s="2"/>
      <c r="AW381" s="2"/>
      <c r="AX381" s="2"/>
      <c r="AY381" s="2"/>
      <c r="AZ381" s="2"/>
      <c r="BA381" s="2"/>
      <c r="BB381" s="2"/>
    </row>
    <row r="382" ht="13.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c r="AA382" s="2"/>
      <c r="AB382" s="2"/>
      <c r="AC382" s="2"/>
      <c r="AD382" s="2"/>
      <c r="AE382" s="2"/>
      <c r="AF382" s="2"/>
      <c r="AG382" s="2"/>
      <c r="AH382" s="101"/>
      <c r="AI382" s="2"/>
      <c r="AJ382" s="2"/>
      <c r="AK382" s="2"/>
      <c r="AL382" s="2"/>
      <c r="AM382" s="2"/>
      <c r="AN382" s="2"/>
      <c r="AO382" s="2"/>
      <c r="AP382" s="2"/>
      <c r="AQ382" s="2"/>
      <c r="AR382" s="2"/>
      <c r="AS382" s="101"/>
      <c r="AT382" s="2"/>
      <c r="AU382" s="2"/>
      <c r="AV382" s="2"/>
      <c r="AW382" s="2"/>
      <c r="AX382" s="2"/>
      <c r="AY382" s="2"/>
      <c r="AZ382" s="2"/>
      <c r="BA382" s="2"/>
      <c r="BB382" s="2"/>
    </row>
    <row r="383" ht="13.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c r="AA383" s="2"/>
      <c r="AB383" s="2"/>
      <c r="AC383" s="2"/>
      <c r="AD383" s="2"/>
      <c r="AE383" s="2"/>
      <c r="AF383" s="2"/>
      <c r="AG383" s="2"/>
      <c r="AH383" s="101"/>
      <c r="AI383" s="2"/>
      <c r="AJ383" s="2"/>
      <c r="AK383" s="2"/>
      <c r="AL383" s="2"/>
      <c r="AM383" s="2"/>
      <c r="AN383" s="2"/>
      <c r="AO383" s="2"/>
      <c r="AP383" s="2"/>
      <c r="AQ383" s="2"/>
      <c r="AR383" s="2"/>
      <c r="AS383" s="101"/>
      <c r="AT383" s="2"/>
      <c r="AU383" s="2"/>
      <c r="AV383" s="2"/>
      <c r="AW383" s="2"/>
      <c r="AX383" s="2"/>
      <c r="AY383" s="2"/>
      <c r="AZ383" s="2"/>
      <c r="BA383" s="2"/>
      <c r="BB383" s="2"/>
    </row>
    <row r="384" ht="13.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c r="AA384" s="2"/>
      <c r="AB384" s="2"/>
      <c r="AC384" s="2"/>
      <c r="AD384" s="2"/>
      <c r="AE384" s="2"/>
      <c r="AF384" s="2"/>
      <c r="AG384" s="2"/>
      <c r="AH384" s="101"/>
      <c r="AI384" s="2"/>
      <c r="AJ384" s="2"/>
      <c r="AK384" s="2"/>
      <c r="AL384" s="2"/>
      <c r="AM384" s="2"/>
      <c r="AN384" s="2"/>
      <c r="AO384" s="2"/>
      <c r="AP384" s="2"/>
      <c r="AQ384" s="2"/>
      <c r="AR384" s="2"/>
      <c r="AS384" s="101"/>
      <c r="AT384" s="2"/>
      <c r="AU384" s="2"/>
      <c r="AV384" s="2"/>
      <c r="AW384" s="2"/>
      <c r="AX384" s="2"/>
      <c r="AY384" s="2"/>
      <c r="AZ384" s="2"/>
      <c r="BA384" s="2"/>
      <c r="BB384" s="2"/>
    </row>
    <row r="385" ht="13.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c r="AA385" s="2"/>
      <c r="AB385" s="2"/>
      <c r="AC385" s="2"/>
      <c r="AD385" s="2"/>
      <c r="AE385" s="2"/>
      <c r="AF385" s="2"/>
      <c r="AG385" s="2"/>
      <c r="AH385" s="101"/>
      <c r="AI385" s="2"/>
      <c r="AJ385" s="2"/>
      <c r="AK385" s="2"/>
      <c r="AL385" s="2"/>
      <c r="AM385" s="2"/>
      <c r="AN385" s="2"/>
      <c r="AO385" s="2"/>
      <c r="AP385" s="2"/>
      <c r="AQ385" s="2"/>
      <c r="AR385" s="2"/>
      <c r="AS385" s="101"/>
      <c r="AT385" s="2"/>
      <c r="AU385" s="2"/>
      <c r="AV385" s="2"/>
      <c r="AW385" s="2"/>
      <c r="AX385" s="2"/>
      <c r="AY385" s="2"/>
      <c r="AZ385" s="2"/>
      <c r="BA385" s="2"/>
      <c r="BB385" s="2"/>
    </row>
    <row r="386" ht="13.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c r="AA386" s="2"/>
      <c r="AB386" s="2"/>
      <c r="AC386" s="2"/>
      <c r="AD386" s="2"/>
      <c r="AE386" s="2"/>
      <c r="AF386" s="2"/>
      <c r="AG386" s="2"/>
      <c r="AH386" s="101"/>
      <c r="AI386" s="2"/>
      <c r="AJ386" s="2"/>
      <c r="AK386" s="2"/>
      <c r="AL386" s="2"/>
      <c r="AM386" s="2"/>
      <c r="AN386" s="2"/>
      <c r="AO386" s="2"/>
      <c r="AP386" s="2"/>
      <c r="AQ386" s="2"/>
      <c r="AR386" s="2"/>
      <c r="AS386" s="101"/>
      <c r="AT386" s="2"/>
      <c r="AU386" s="2"/>
      <c r="AV386" s="2"/>
      <c r="AW386" s="2"/>
      <c r="AX386" s="2"/>
      <c r="AY386" s="2"/>
      <c r="AZ386" s="2"/>
      <c r="BA386" s="2"/>
      <c r="BB386" s="2"/>
    </row>
    <row r="387" ht="13.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c r="AA387" s="2"/>
      <c r="AB387" s="2"/>
      <c r="AC387" s="2"/>
      <c r="AD387" s="2"/>
      <c r="AE387" s="2"/>
      <c r="AF387" s="2"/>
      <c r="AG387" s="2"/>
      <c r="AH387" s="101"/>
      <c r="AI387" s="2"/>
      <c r="AJ387" s="2"/>
      <c r="AK387" s="2"/>
      <c r="AL387" s="2"/>
      <c r="AM387" s="2"/>
      <c r="AN387" s="2"/>
      <c r="AO387" s="2"/>
      <c r="AP387" s="2"/>
      <c r="AQ387" s="2"/>
      <c r="AR387" s="2"/>
      <c r="AS387" s="101"/>
      <c r="AT387" s="2"/>
      <c r="AU387" s="2"/>
      <c r="AV387" s="2"/>
      <c r="AW387" s="2"/>
      <c r="AX387" s="2"/>
      <c r="AY387" s="2"/>
      <c r="AZ387" s="2"/>
      <c r="BA387" s="2"/>
      <c r="BB387" s="2"/>
    </row>
    <row r="388" ht="13.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c r="AA388" s="2"/>
      <c r="AB388" s="2"/>
      <c r="AC388" s="2"/>
      <c r="AD388" s="2"/>
      <c r="AE388" s="2"/>
      <c r="AF388" s="2"/>
      <c r="AG388" s="2"/>
      <c r="AH388" s="101"/>
      <c r="AI388" s="2"/>
      <c r="AJ388" s="2"/>
      <c r="AK388" s="2"/>
      <c r="AL388" s="2"/>
      <c r="AM388" s="2"/>
      <c r="AN388" s="2"/>
      <c r="AO388" s="2"/>
      <c r="AP388" s="2"/>
      <c r="AQ388" s="2"/>
      <c r="AR388" s="2"/>
      <c r="AS388" s="101"/>
      <c r="AT388" s="2"/>
      <c r="AU388" s="2"/>
      <c r="AV388" s="2"/>
      <c r="AW388" s="2"/>
      <c r="AX388" s="2"/>
      <c r="AY388" s="2"/>
      <c r="AZ388" s="2"/>
      <c r="BA388" s="2"/>
      <c r="BB388" s="2"/>
    </row>
    <row r="389" ht="13.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c r="AA389" s="2"/>
      <c r="AB389" s="2"/>
      <c r="AC389" s="2"/>
      <c r="AD389" s="2"/>
      <c r="AE389" s="2"/>
      <c r="AF389" s="2"/>
      <c r="AG389" s="2"/>
      <c r="AH389" s="101"/>
      <c r="AI389" s="2"/>
      <c r="AJ389" s="2"/>
      <c r="AK389" s="2"/>
      <c r="AL389" s="2"/>
      <c r="AM389" s="2"/>
      <c r="AN389" s="2"/>
      <c r="AO389" s="2"/>
      <c r="AP389" s="2"/>
      <c r="AQ389" s="2"/>
      <c r="AR389" s="2"/>
      <c r="AS389" s="101"/>
      <c r="AT389" s="2"/>
      <c r="AU389" s="2"/>
      <c r="AV389" s="2"/>
      <c r="AW389" s="2"/>
      <c r="AX389" s="2"/>
      <c r="AY389" s="2"/>
      <c r="AZ389" s="2"/>
      <c r="BA389" s="2"/>
      <c r="BB389" s="2"/>
    </row>
    <row r="390" ht="13.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c r="AA390" s="2"/>
      <c r="AB390" s="2"/>
      <c r="AC390" s="2"/>
      <c r="AD390" s="2"/>
      <c r="AE390" s="2"/>
      <c r="AF390" s="2"/>
      <c r="AG390" s="2"/>
      <c r="AH390" s="101"/>
      <c r="AI390" s="2"/>
      <c r="AJ390" s="2"/>
      <c r="AK390" s="2"/>
      <c r="AL390" s="2"/>
      <c r="AM390" s="2"/>
      <c r="AN390" s="2"/>
      <c r="AO390" s="2"/>
      <c r="AP390" s="2"/>
      <c r="AQ390" s="2"/>
      <c r="AR390" s="2"/>
      <c r="AS390" s="101"/>
      <c r="AT390" s="2"/>
      <c r="AU390" s="2"/>
      <c r="AV390" s="2"/>
      <c r="AW390" s="2"/>
      <c r="AX390" s="2"/>
      <c r="AY390" s="2"/>
      <c r="AZ390" s="2"/>
      <c r="BA390" s="2"/>
      <c r="BB390" s="2"/>
    </row>
    <row r="391" ht="13.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c r="AA391" s="2"/>
      <c r="AB391" s="2"/>
      <c r="AC391" s="2"/>
      <c r="AD391" s="2"/>
      <c r="AE391" s="2"/>
      <c r="AF391" s="2"/>
      <c r="AG391" s="2"/>
      <c r="AH391" s="101"/>
      <c r="AI391" s="2"/>
      <c r="AJ391" s="2"/>
      <c r="AK391" s="2"/>
      <c r="AL391" s="2"/>
      <c r="AM391" s="2"/>
      <c r="AN391" s="2"/>
      <c r="AO391" s="2"/>
      <c r="AP391" s="2"/>
      <c r="AQ391" s="2"/>
      <c r="AR391" s="2"/>
      <c r="AS391" s="101"/>
      <c r="AT391" s="2"/>
      <c r="AU391" s="2"/>
      <c r="AV391" s="2"/>
      <c r="AW391" s="2"/>
      <c r="AX391" s="2"/>
      <c r="AY391" s="2"/>
      <c r="AZ391" s="2"/>
      <c r="BA391" s="2"/>
      <c r="BB391" s="2"/>
    </row>
    <row r="392" ht="13.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c r="AA392" s="2"/>
      <c r="AB392" s="2"/>
      <c r="AC392" s="2"/>
      <c r="AD392" s="2"/>
      <c r="AE392" s="2"/>
      <c r="AF392" s="2"/>
      <c r="AG392" s="2"/>
      <c r="AH392" s="101"/>
      <c r="AI392" s="2"/>
      <c r="AJ392" s="2"/>
      <c r="AK392" s="2"/>
      <c r="AL392" s="2"/>
      <c r="AM392" s="2"/>
      <c r="AN392" s="2"/>
      <c r="AO392" s="2"/>
      <c r="AP392" s="2"/>
      <c r="AQ392" s="2"/>
      <c r="AR392" s="2"/>
      <c r="AS392" s="101"/>
      <c r="AT392" s="2"/>
      <c r="AU392" s="2"/>
      <c r="AV392" s="2"/>
      <c r="AW392" s="2"/>
      <c r="AX392" s="2"/>
      <c r="AY392" s="2"/>
      <c r="AZ392" s="2"/>
      <c r="BA392" s="2"/>
      <c r="BB392" s="2"/>
    </row>
    <row r="393" ht="13.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c r="AA393" s="2"/>
      <c r="AB393" s="2"/>
      <c r="AC393" s="2"/>
      <c r="AD393" s="2"/>
      <c r="AE393" s="2"/>
      <c r="AF393" s="2"/>
      <c r="AG393" s="2"/>
      <c r="AH393" s="101"/>
      <c r="AI393" s="2"/>
      <c r="AJ393" s="2"/>
      <c r="AK393" s="2"/>
      <c r="AL393" s="2"/>
      <c r="AM393" s="2"/>
      <c r="AN393" s="2"/>
      <c r="AO393" s="2"/>
      <c r="AP393" s="2"/>
      <c r="AQ393" s="2"/>
      <c r="AR393" s="2"/>
      <c r="AS393" s="101"/>
      <c r="AT393" s="2"/>
      <c r="AU393" s="2"/>
      <c r="AV393" s="2"/>
      <c r="AW393" s="2"/>
      <c r="AX393" s="2"/>
      <c r="AY393" s="2"/>
      <c r="AZ393" s="2"/>
      <c r="BA393" s="2"/>
      <c r="BB393" s="2"/>
    </row>
    <row r="394" ht="13.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c r="AA394" s="2"/>
      <c r="AB394" s="2"/>
      <c r="AC394" s="2"/>
      <c r="AD394" s="2"/>
      <c r="AE394" s="2"/>
      <c r="AF394" s="2"/>
      <c r="AG394" s="2"/>
      <c r="AH394" s="101"/>
      <c r="AI394" s="2"/>
      <c r="AJ394" s="2"/>
      <c r="AK394" s="2"/>
      <c r="AL394" s="2"/>
      <c r="AM394" s="2"/>
      <c r="AN394" s="2"/>
      <c r="AO394" s="2"/>
      <c r="AP394" s="2"/>
      <c r="AQ394" s="2"/>
      <c r="AR394" s="2"/>
      <c r="AS394" s="101"/>
      <c r="AT394" s="2"/>
      <c r="AU394" s="2"/>
      <c r="AV394" s="2"/>
      <c r="AW394" s="2"/>
      <c r="AX394" s="2"/>
      <c r="AY394" s="2"/>
      <c r="AZ394" s="2"/>
      <c r="BA394" s="2"/>
      <c r="BB394" s="2"/>
    </row>
    <row r="395" ht="13.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c r="AA395" s="2"/>
      <c r="AB395" s="2"/>
      <c r="AC395" s="2"/>
      <c r="AD395" s="2"/>
      <c r="AE395" s="2"/>
      <c r="AF395" s="2"/>
      <c r="AG395" s="2"/>
      <c r="AH395" s="101"/>
      <c r="AI395" s="2"/>
      <c r="AJ395" s="2"/>
      <c r="AK395" s="2"/>
      <c r="AL395" s="2"/>
      <c r="AM395" s="2"/>
      <c r="AN395" s="2"/>
      <c r="AO395" s="2"/>
      <c r="AP395" s="2"/>
      <c r="AQ395" s="2"/>
      <c r="AR395" s="2"/>
      <c r="AS395" s="101"/>
      <c r="AT395" s="2"/>
      <c r="AU395" s="2"/>
      <c r="AV395" s="2"/>
      <c r="AW395" s="2"/>
      <c r="AX395" s="2"/>
      <c r="AY395" s="2"/>
      <c r="AZ395" s="2"/>
      <c r="BA395" s="2"/>
      <c r="BB395" s="2"/>
    </row>
    <row r="396" ht="13.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c r="AA396" s="2"/>
      <c r="AB396" s="2"/>
      <c r="AC396" s="2"/>
      <c r="AD396" s="2"/>
      <c r="AE396" s="2"/>
      <c r="AF396" s="2"/>
      <c r="AG396" s="2"/>
      <c r="AH396" s="101"/>
      <c r="AI396" s="2"/>
      <c r="AJ396" s="2"/>
      <c r="AK396" s="2"/>
      <c r="AL396" s="2"/>
      <c r="AM396" s="2"/>
      <c r="AN396" s="2"/>
      <c r="AO396" s="2"/>
      <c r="AP396" s="2"/>
      <c r="AQ396" s="2"/>
      <c r="AR396" s="2"/>
      <c r="AS396" s="101"/>
      <c r="AT396" s="2"/>
      <c r="AU396" s="2"/>
      <c r="AV396" s="2"/>
      <c r="AW396" s="2"/>
      <c r="AX396" s="2"/>
      <c r="AY396" s="2"/>
      <c r="AZ396" s="2"/>
      <c r="BA396" s="2"/>
      <c r="BB396" s="2"/>
    </row>
    <row r="397" ht="13.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c r="AA397" s="2"/>
      <c r="AB397" s="2"/>
      <c r="AC397" s="2"/>
      <c r="AD397" s="2"/>
      <c r="AE397" s="2"/>
      <c r="AF397" s="2"/>
      <c r="AG397" s="2"/>
      <c r="AH397" s="101"/>
      <c r="AI397" s="2"/>
      <c r="AJ397" s="2"/>
      <c r="AK397" s="2"/>
      <c r="AL397" s="2"/>
      <c r="AM397" s="2"/>
      <c r="AN397" s="2"/>
      <c r="AO397" s="2"/>
      <c r="AP397" s="2"/>
      <c r="AQ397" s="2"/>
      <c r="AR397" s="2"/>
      <c r="AS397" s="101"/>
      <c r="AT397" s="2"/>
      <c r="AU397" s="2"/>
      <c r="AV397" s="2"/>
      <c r="AW397" s="2"/>
      <c r="AX397" s="2"/>
      <c r="AY397" s="2"/>
      <c r="AZ397" s="2"/>
      <c r="BA397" s="2"/>
      <c r="BB397" s="2"/>
    </row>
    <row r="398" ht="13.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c r="AA398" s="2"/>
      <c r="AB398" s="2"/>
      <c r="AC398" s="2"/>
      <c r="AD398" s="2"/>
      <c r="AE398" s="2"/>
      <c r="AF398" s="2"/>
      <c r="AG398" s="2"/>
      <c r="AH398" s="101"/>
      <c r="AI398" s="2"/>
      <c r="AJ398" s="2"/>
      <c r="AK398" s="2"/>
      <c r="AL398" s="2"/>
      <c r="AM398" s="2"/>
      <c r="AN398" s="2"/>
      <c r="AO398" s="2"/>
      <c r="AP398" s="2"/>
      <c r="AQ398" s="2"/>
      <c r="AR398" s="2"/>
      <c r="AS398" s="101"/>
      <c r="AT398" s="2"/>
      <c r="AU398" s="2"/>
      <c r="AV398" s="2"/>
      <c r="AW398" s="2"/>
      <c r="AX398" s="2"/>
      <c r="AY398" s="2"/>
      <c r="AZ398" s="2"/>
      <c r="BA398" s="2"/>
      <c r="BB398" s="2"/>
    </row>
    <row r="399" ht="13.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c r="AA399" s="2"/>
      <c r="AB399" s="2"/>
      <c r="AC399" s="2"/>
      <c r="AD399" s="2"/>
      <c r="AE399" s="2"/>
      <c r="AF399" s="2"/>
      <c r="AG399" s="2"/>
      <c r="AH399" s="101"/>
      <c r="AI399" s="2"/>
      <c r="AJ399" s="2"/>
      <c r="AK399" s="2"/>
      <c r="AL399" s="2"/>
      <c r="AM399" s="2"/>
      <c r="AN399" s="2"/>
      <c r="AO399" s="2"/>
      <c r="AP399" s="2"/>
      <c r="AQ399" s="2"/>
      <c r="AR399" s="2"/>
      <c r="AS399" s="101"/>
      <c r="AT399" s="2"/>
      <c r="AU399" s="2"/>
      <c r="AV399" s="2"/>
      <c r="AW399" s="2"/>
      <c r="AX399" s="2"/>
      <c r="AY399" s="2"/>
      <c r="AZ399" s="2"/>
      <c r="BA399" s="2"/>
      <c r="BB399" s="2"/>
    </row>
    <row r="400" ht="13.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c r="AA400" s="2"/>
      <c r="AB400" s="2"/>
      <c r="AC400" s="2"/>
      <c r="AD400" s="2"/>
      <c r="AE400" s="2"/>
      <c r="AF400" s="2"/>
      <c r="AG400" s="2"/>
      <c r="AH400" s="101"/>
      <c r="AI400" s="2"/>
      <c r="AJ400" s="2"/>
      <c r="AK400" s="2"/>
      <c r="AL400" s="2"/>
      <c r="AM400" s="2"/>
      <c r="AN400" s="2"/>
      <c r="AO400" s="2"/>
      <c r="AP400" s="2"/>
      <c r="AQ400" s="2"/>
      <c r="AR400" s="2"/>
      <c r="AS400" s="101"/>
      <c r="AT400" s="2"/>
      <c r="AU400" s="2"/>
      <c r="AV400" s="2"/>
      <c r="AW400" s="2"/>
      <c r="AX400" s="2"/>
      <c r="AY400" s="2"/>
      <c r="AZ400" s="2"/>
      <c r="BA400" s="2"/>
      <c r="BB400" s="2"/>
    </row>
    <row r="401" ht="13.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c r="AA401" s="2"/>
      <c r="AB401" s="2"/>
      <c r="AC401" s="2"/>
      <c r="AD401" s="2"/>
      <c r="AE401" s="2"/>
      <c r="AF401" s="2"/>
      <c r="AG401" s="2"/>
      <c r="AH401" s="101"/>
      <c r="AI401" s="2"/>
      <c r="AJ401" s="2"/>
      <c r="AK401" s="2"/>
      <c r="AL401" s="2"/>
      <c r="AM401" s="2"/>
      <c r="AN401" s="2"/>
      <c r="AO401" s="2"/>
      <c r="AP401" s="2"/>
      <c r="AQ401" s="2"/>
      <c r="AR401" s="2"/>
      <c r="AS401" s="101"/>
      <c r="AT401" s="2"/>
      <c r="AU401" s="2"/>
      <c r="AV401" s="2"/>
      <c r="AW401" s="2"/>
      <c r="AX401" s="2"/>
      <c r="AY401" s="2"/>
      <c r="AZ401" s="2"/>
      <c r="BA401" s="2"/>
      <c r="BB401" s="2"/>
    </row>
    <row r="402" ht="13.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c r="AA402" s="2"/>
      <c r="AB402" s="2"/>
      <c r="AC402" s="2"/>
      <c r="AD402" s="2"/>
      <c r="AE402" s="2"/>
      <c r="AF402" s="2"/>
      <c r="AG402" s="2"/>
      <c r="AH402" s="101"/>
      <c r="AI402" s="2"/>
      <c r="AJ402" s="2"/>
      <c r="AK402" s="2"/>
      <c r="AL402" s="2"/>
      <c r="AM402" s="2"/>
      <c r="AN402" s="2"/>
      <c r="AO402" s="2"/>
      <c r="AP402" s="2"/>
      <c r="AQ402" s="2"/>
      <c r="AR402" s="2"/>
      <c r="AS402" s="101"/>
      <c r="AT402" s="2"/>
      <c r="AU402" s="2"/>
      <c r="AV402" s="2"/>
      <c r="AW402" s="2"/>
      <c r="AX402" s="2"/>
      <c r="AY402" s="2"/>
      <c r="AZ402" s="2"/>
      <c r="BA402" s="2"/>
      <c r="BB402" s="2"/>
    </row>
    <row r="403" ht="13.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c r="AA403" s="2"/>
      <c r="AB403" s="2"/>
      <c r="AC403" s="2"/>
      <c r="AD403" s="2"/>
      <c r="AE403" s="2"/>
      <c r="AF403" s="2"/>
      <c r="AG403" s="2"/>
      <c r="AH403" s="101"/>
      <c r="AI403" s="2"/>
      <c r="AJ403" s="2"/>
      <c r="AK403" s="2"/>
      <c r="AL403" s="2"/>
      <c r="AM403" s="2"/>
      <c r="AN403" s="2"/>
      <c r="AO403" s="2"/>
      <c r="AP403" s="2"/>
      <c r="AQ403" s="2"/>
      <c r="AR403" s="2"/>
      <c r="AS403" s="101"/>
      <c r="AT403" s="2"/>
      <c r="AU403" s="2"/>
      <c r="AV403" s="2"/>
      <c r="AW403" s="2"/>
      <c r="AX403" s="2"/>
      <c r="AY403" s="2"/>
      <c r="AZ403" s="2"/>
      <c r="BA403" s="2"/>
      <c r="BB403" s="2"/>
    </row>
    <row r="404" ht="13.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c r="AA404" s="2"/>
      <c r="AB404" s="2"/>
      <c r="AC404" s="2"/>
      <c r="AD404" s="2"/>
      <c r="AE404" s="2"/>
      <c r="AF404" s="2"/>
      <c r="AG404" s="2"/>
      <c r="AH404" s="101"/>
      <c r="AI404" s="2"/>
      <c r="AJ404" s="2"/>
      <c r="AK404" s="2"/>
      <c r="AL404" s="2"/>
      <c r="AM404" s="2"/>
      <c r="AN404" s="2"/>
      <c r="AO404" s="2"/>
      <c r="AP404" s="2"/>
      <c r="AQ404" s="2"/>
      <c r="AR404" s="2"/>
      <c r="AS404" s="101"/>
      <c r="AT404" s="2"/>
      <c r="AU404" s="2"/>
      <c r="AV404" s="2"/>
      <c r="AW404" s="2"/>
      <c r="AX404" s="2"/>
      <c r="AY404" s="2"/>
      <c r="AZ404" s="2"/>
      <c r="BA404" s="2"/>
      <c r="BB404" s="2"/>
    </row>
    <row r="405" ht="13.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c r="AA405" s="2"/>
      <c r="AB405" s="2"/>
      <c r="AC405" s="2"/>
      <c r="AD405" s="2"/>
      <c r="AE405" s="2"/>
      <c r="AF405" s="2"/>
      <c r="AG405" s="2"/>
      <c r="AH405" s="101"/>
      <c r="AI405" s="2"/>
      <c r="AJ405" s="2"/>
      <c r="AK405" s="2"/>
      <c r="AL405" s="2"/>
      <c r="AM405" s="2"/>
      <c r="AN405" s="2"/>
      <c r="AO405" s="2"/>
      <c r="AP405" s="2"/>
      <c r="AQ405" s="2"/>
      <c r="AR405" s="2"/>
      <c r="AS405" s="101"/>
      <c r="AT405" s="2"/>
      <c r="AU405" s="2"/>
      <c r="AV405" s="2"/>
      <c r="AW405" s="2"/>
      <c r="AX405" s="2"/>
      <c r="AY405" s="2"/>
      <c r="AZ405" s="2"/>
      <c r="BA405" s="2"/>
      <c r="BB405" s="2"/>
    </row>
    <row r="406" ht="13.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c r="AA406" s="2"/>
      <c r="AB406" s="2"/>
      <c r="AC406" s="2"/>
      <c r="AD406" s="2"/>
      <c r="AE406" s="2"/>
      <c r="AF406" s="2"/>
      <c r="AG406" s="2"/>
      <c r="AH406" s="101"/>
      <c r="AI406" s="2"/>
      <c r="AJ406" s="2"/>
      <c r="AK406" s="2"/>
      <c r="AL406" s="2"/>
      <c r="AM406" s="2"/>
      <c r="AN406" s="2"/>
      <c r="AO406" s="2"/>
      <c r="AP406" s="2"/>
      <c r="AQ406" s="2"/>
      <c r="AR406" s="2"/>
      <c r="AS406" s="101"/>
      <c r="AT406" s="2"/>
      <c r="AU406" s="2"/>
      <c r="AV406" s="2"/>
      <c r="AW406" s="2"/>
      <c r="AX406" s="2"/>
      <c r="AY406" s="2"/>
      <c r="AZ406" s="2"/>
      <c r="BA406" s="2"/>
      <c r="BB406" s="2"/>
    </row>
    <row r="407" ht="13.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c r="AA407" s="2"/>
      <c r="AB407" s="2"/>
      <c r="AC407" s="2"/>
      <c r="AD407" s="2"/>
      <c r="AE407" s="2"/>
      <c r="AF407" s="2"/>
      <c r="AG407" s="2"/>
      <c r="AH407" s="101"/>
      <c r="AI407" s="2"/>
      <c r="AJ407" s="2"/>
      <c r="AK407" s="2"/>
      <c r="AL407" s="2"/>
      <c r="AM407" s="2"/>
      <c r="AN407" s="2"/>
      <c r="AO407" s="2"/>
      <c r="AP407" s="2"/>
      <c r="AQ407" s="2"/>
      <c r="AR407" s="2"/>
      <c r="AS407" s="101"/>
      <c r="AT407" s="2"/>
      <c r="AU407" s="2"/>
      <c r="AV407" s="2"/>
      <c r="AW407" s="2"/>
      <c r="AX407" s="2"/>
      <c r="AY407" s="2"/>
      <c r="AZ407" s="2"/>
      <c r="BA407" s="2"/>
      <c r="BB407" s="2"/>
    </row>
    <row r="408" ht="13.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c r="AA408" s="2"/>
      <c r="AB408" s="2"/>
      <c r="AC408" s="2"/>
      <c r="AD408" s="2"/>
      <c r="AE408" s="2"/>
      <c r="AF408" s="2"/>
      <c r="AG408" s="2"/>
      <c r="AH408" s="101"/>
      <c r="AI408" s="2"/>
      <c r="AJ408" s="2"/>
      <c r="AK408" s="2"/>
      <c r="AL408" s="2"/>
      <c r="AM408" s="2"/>
      <c r="AN408" s="2"/>
      <c r="AO408" s="2"/>
      <c r="AP408" s="2"/>
      <c r="AQ408" s="2"/>
      <c r="AR408" s="2"/>
      <c r="AS408" s="101"/>
      <c r="AT408" s="2"/>
      <c r="AU408" s="2"/>
      <c r="AV408" s="2"/>
      <c r="AW408" s="2"/>
      <c r="AX408" s="2"/>
      <c r="AY408" s="2"/>
      <c r="AZ408" s="2"/>
      <c r="BA408" s="2"/>
      <c r="BB408" s="2"/>
    </row>
    <row r="409" ht="13.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c r="AA409" s="2"/>
      <c r="AB409" s="2"/>
      <c r="AC409" s="2"/>
      <c r="AD409" s="2"/>
      <c r="AE409" s="2"/>
      <c r="AF409" s="2"/>
      <c r="AG409" s="2"/>
      <c r="AH409" s="101"/>
      <c r="AI409" s="2"/>
      <c r="AJ409" s="2"/>
      <c r="AK409" s="2"/>
      <c r="AL409" s="2"/>
      <c r="AM409" s="2"/>
      <c r="AN409" s="2"/>
      <c r="AO409" s="2"/>
      <c r="AP409" s="2"/>
      <c r="AQ409" s="2"/>
      <c r="AR409" s="2"/>
      <c r="AS409" s="101"/>
      <c r="AT409" s="2"/>
      <c r="AU409" s="2"/>
      <c r="AV409" s="2"/>
      <c r="AW409" s="2"/>
      <c r="AX409" s="2"/>
      <c r="AY409" s="2"/>
      <c r="AZ409" s="2"/>
      <c r="BA409" s="2"/>
      <c r="BB409" s="2"/>
    </row>
    <row r="410" ht="13.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c r="AA410" s="2"/>
      <c r="AB410" s="2"/>
      <c r="AC410" s="2"/>
      <c r="AD410" s="2"/>
      <c r="AE410" s="2"/>
      <c r="AF410" s="2"/>
      <c r="AG410" s="2"/>
      <c r="AH410" s="101"/>
      <c r="AI410" s="2"/>
      <c r="AJ410" s="2"/>
      <c r="AK410" s="2"/>
      <c r="AL410" s="2"/>
      <c r="AM410" s="2"/>
      <c r="AN410" s="2"/>
      <c r="AO410" s="2"/>
      <c r="AP410" s="2"/>
      <c r="AQ410" s="2"/>
      <c r="AR410" s="2"/>
      <c r="AS410" s="101"/>
      <c r="AT410" s="2"/>
      <c r="AU410" s="2"/>
      <c r="AV410" s="2"/>
      <c r="AW410" s="2"/>
      <c r="AX410" s="2"/>
      <c r="AY410" s="2"/>
      <c r="AZ410" s="2"/>
      <c r="BA410" s="2"/>
      <c r="BB410" s="2"/>
    </row>
    <row r="411" ht="13.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c r="AA411" s="2"/>
      <c r="AB411" s="2"/>
      <c r="AC411" s="2"/>
      <c r="AD411" s="2"/>
      <c r="AE411" s="2"/>
      <c r="AF411" s="2"/>
      <c r="AG411" s="2"/>
      <c r="AH411" s="101"/>
      <c r="AI411" s="2"/>
      <c r="AJ411" s="2"/>
      <c r="AK411" s="2"/>
      <c r="AL411" s="2"/>
      <c r="AM411" s="2"/>
      <c r="AN411" s="2"/>
      <c r="AO411" s="2"/>
      <c r="AP411" s="2"/>
      <c r="AQ411" s="2"/>
      <c r="AR411" s="2"/>
      <c r="AS411" s="101"/>
      <c r="AT411" s="2"/>
      <c r="AU411" s="2"/>
      <c r="AV411" s="2"/>
      <c r="AW411" s="2"/>
      <c r="AX411" s="2"/>
      <c r="AY411" s="2"/>
      <c r="AZ411" s="2"/>
      <c r="BA411" s="2"/>
      <c r="BB411" s="2"/>
    </row>
    <row r="412" ht="13.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c r="AA412" s="2"/>
      <c r="AB412" s="2"/>
      <c r="AC412" s="2"/>
      <c r="AD412" s="2"/>
      <c r="AE412" s="2"/>
      <c r="AF412" s="2"/>
      <c r="AG412" s="2"/>
      <c r="AH412" s="101"/>
      <c r="AI412" s="2"/>
      <c r="AJ412" s="2"/>
      <c r="AK412" s="2"/>
      <c r="AL412" s="2"/>
      <c r="AM412" s="2"/>
      <c r="AN412" s="2"/>
      <c r="AO412" s="2"/>
      <c r="AP412" s="2"/>
      <c r="AQ412" s="2"/>
      <c r="AR412" s="2"/>
      <c r="AS412" s="101"/>
      <c r="AT412" s="2"/>
      <c r="AU412" s="2"/>
      <c r="AV412" s="2"/>
      <c r="AW412" s="2"/>
      <c r="AX412" s="2"/>
      <c r="AY412" s="2"/>
      <c r="AZ412" s="2"/>
      <c r="BA412" s="2"/>
      <c r="BB412" s="2"/>
    </row>
    <row r="413" ht="13.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c r="AA413" s="2"/>
      <c r="AB413" s="2"/>
      <c r="AC413" s="2"/>
      <c r="AD413" s="2"/>
      <c r="AE413" s="2"/>
      <c r="AF413" s="2"/>
      <c r="AG413" s="2"/>
      <c r="AH413" s="101"/>
      <c r="AI413" s="2"/>
      <c r="AJ413" s="2"/>
      <c r="AK413" s="2"/>
      <c r="AL413" s="2"/>
      <c r="AM413" s="2"/>
      <c r="AN413" s="2"/>
      <c r="AO413" s="2"/>
      <c r="AP413" s="2"/>
      <c r="AQ413" s="2"/>
      <c r="AR413" s="2"/>
      <c r="AS413" s="101"/>
      <c r="AT413" s="2"/>
      <c r="AU413" s="2"/>
      <c r="AV413" s="2"/>
      <c r="AW413" s="2"/>
      <c r="AX413" s="2"/>
      <c r="AY413" s="2"/>
      <c r="AZ413" s="2"/>
      <c r="BA413" s="2"/>
      <c r="BB413" s="2"/>
    </row>
    <row r="414" ht="13.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c r="AA414" s="2"/>
      <c r="AB414" s="2"/>
      <c r="AC414" s="2"/>
      <c r="AD414" s="2"/>
      <c r="AE414" s="2"/>
      <c r="AF414" s="2"/>
      <c r="AG414" s="2"/>
      <c r="AH414" s="101"/>
      <c r="AI414" s="2"/>
      <c r="AJ414" s="2"/>
      <c r="AK414" s="2"/>
      <c r="AL414" s="2"/>
      <c r="AM414" s="2"/>
      <c r="AN414" s="2"/>
      <c r="AO414" s="2"/>
      <c r="AP414" s="2"/>
      <c r="AQ414" s="2"/>
      <c r="AR414" s="2"/>
      <c r="AS414" s="101"/>
      <c r="AT414" s="2"/>
      <c r="AU414" s="2"/>
      <c r="AV414" s="2"/>
      <c r="AW414" s="2"/>
      <c r="AX414" s="2"/>
      <c r="AY414" s="2"/>
      <c r="AZ414" s="2"/>
      <c r="BA414" s="2"/>
      <c r="BB414" s="2"/>
    </row>
    <row r="415" ht="13.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c r="AA415" s="2"/>
      <c r="AB415" s="2"/>
      <c r="AC415" s="2"/>
      <c r="AD415" s="2"/>
      <c r="AE415" s="2"/>
      <c r="AF415" s="2"/>
      <c r="AG415" s="2"/>
      <c r="AH415" s="101"/>
      <c r="AI415" s="2"/>
      <c r="AJ415" s="2"/>
      <c r="AK415" s="2"/>
      <c r="AL415" s="2"/>
      <c r="AM415" s="2"/>
      <c r="AN415" s="2"/>
      <c r="AO415" s="2"/>
      <c r="AP415" s="2"/>
      <c r="AQ415" s="2"/>
      <c r="AR415" s="2"/>
      <c r="AS415" s="101"/>
      <c r="AT415" s="2"/>
      <c r="AU415" s="2"/>
      <c r="AV415" s="2"/>
      <c r="AW415" s="2"/>
      <c r="AX415" s="2"/>
      <c r="AY415" s="2"/>
      <c r="AZ415" s="2"/>
      <c r="BA415" s="2"/>
      <c r="BB415" s="2"/>
    </row>
    <row r="416" ht="13.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c r="AA416" s="2"/>
      <c r="AB416" s="2"/>
      <c r="AC416" s="2"/>
      <c r="AD416" s="2"/>
      <c r="AE416" s="2"/>
      <c r="AF416" s="2"/>
      <c r="AG416" s="2"/>
      <c r="AH416" s="101"/>
      <c r="AI416" s="2"/>
      <c r="AJ416" s="2"/>
      <c r="AK416" s="2"/>
      <c r="AL416" s="2"/>
      <c r="AM416" s="2"/>
      <c r="AN416" s="2"/>
      <c r="AO416" s="2"/>
      <c r="AP416" s="2"/>
      <c r="AQ416" s="2"/>
      <c r="AR416" s="2"/>
      <c r="AS416" s="101"/>
      <c r="AT416" s="2"/>
      <c r="AU416" s="2"/>
      <c r="AV416" s="2"/>
      <c r="AW416" s="2"/>
      <c r="AX416" s="2"/>
      <c r="AY416" s="2"/>
      <c r="AZ416" s="2"/>
      <c r="BA416" s="2"/>
      <c r="BB416" s="2"/>
    </row>
    <row r="417" ht="13.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c r="AA417" s="2"/>
      <c r="AB417" s="2"/>
      <c r="AC417" s="2"/>
      <c r="AD417" s="2"/>
      <c r="AE417" s="2"/>
      <c r="AF417" s="2"/>
      <c r="AG417" s="2"/>
      <c r="AH417" s="101"/>
      <c r="AI417" s="2"/>
      <c r="AJ417" s="2"/>
      <c r="AK417" s="2"/>
      <c r="AL417" s="2"/>
      <c r="AM417" s="2"/>
      <c r="AN417" s="2"/>
      <c r="AO417" s="2"/>
      <c r="AP417" s="2"/>
      <c r="AQ417" s="2"/>
      <c r="AR417" s="2"/>
      <c r="AS417" s="101"/>
      <c r="AT417" s="2"/>
      <c r="AU417" s="2"/>
      <c r="AV417" s="2"/>
      <c r="AW417" s="2"/>
      <c r="AX417" s="2"/>
      <c r="AY417" s="2"/>
      <c r="AZ417" s="2"/>
      <c r="BA417" s="2"/>
      <c r="BB417" s="2"/>
    </row>
    <row r="418" ht="13.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c r="AA418" s="2"/>
      <c r="AB418" s="2"/>
      <c r="AC418" s="2"/>
      <c r="AD418" s="2"/>
      <c r="AE418" s="2"/>
      <c r="AF418" s="2"/>
      <c r="AG418" s="2"/>
      <c r="AH418" s="101"/>
      <c r="AI418" s="2"/>
      <c r="AJ418" s="2"/>
      <c r="AK418" s="2"/>
      <c r="AL418" s="2"/>
      <c r="AM418" s="2"/>
      <c r="AN418" s="2"/>
      <c r="AO418" s="2"/>
      <c r="AP418" s="2"/>
      <c r="AQ418" s="2"/>
      <c r="AR418" s="2"/>
      <c r="AS418" s="101"/>
      <c r="AT418" s="2"/>
      <c r="AU418" s="2"/>
      <c r="AV418" s="2"/>
      <c r="AW418" s="2"/>
      <c r="AX418" s="2"/>
      <c r="AY418" s="2"/>
      <c r="AZ418" s="2"/>
      <c r="BA418" s="2"/>
      <c r="BB418" s="2"/>
    </row>
    <row r="419" ht="13.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c r="AA419" s="2"/>
      <c r="AB419" s="2"/>
      <c r="AC419" s="2"/>
      <c r="AD419" s="2"/>
      <c r="AE419" s="2"/>
      <c r="AF419" s="2"/>
      <c r="AG419" s="2"/>
      <c r="AH419" s="101"/>
      <c r="AI419" s="2"/>
      <c r="AJ419" s="2"/>
      <c r="AK419" s="2"/>
      <c r="AL419" s="2"/>
      <c r="AM419" s="2"/>
      <c r="AN419" s="2"/>
      <c r="AO419" s="2"/>
      <c r="AP419" s="2"/>
      <c r="AQ419" s="2"/>
      <c r="AR419" s="2"/>
      <c r="AS419" s="101"/>
      <c r="AT419" s="2"/>
      <c r="AU419" s="2"/>
      <c r="AV419" s="2"/>
      <c r="AW419" s="2"/>
      <c r="AX419" s="2"/>
      <c r="AY419" s="2"/>
      <c r="AZ419" s="2"/>
      <c r="BA419" s="2"/>
      <c r="BB419" s="2"/>
    </row>
    <row r="420" ht="13.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c r="AA420" s="2"/>
      <c r="AB420" s="2"/>
      <c r="AC420" s="2"/>
      <c r="AD420" s="2"/>
      <c r="AE420" s="2"/>
      <c r="AF420" s="2"/>
      <c r="AG420" s="2"/>
      <c r="AH420" s="101"/>
      <c r="AI420" s="2"/>
      <c r="AJ420" s="2"/>
      <c r="AK420" s="2"/>
      <c r="AL420" s="2"/>
      <c r="AM420" s="2"/>
      <c r="AN420" s="2"/>
      <c r="AO420" s="2"/>
      <c r="AP420" s="2"/>
      <c r="AQ420" s="2"/>
      <c r="AR420" s="2"/>
      <c r="AS420" s="101"/>
      <c r="AT420" s="2"/>
      <c r="AU420" s="2"/>
      <c r="AV420" s="2"/>
      <c r="AW420" s="2"/>
      <c r="AX420" s="2"/>
      <c r="AY420" s="2"/>
      <c r="AZ420" s="2"/>
      <c r="BA420" s="2"/>
      <c r="BB420" s="2"/>
    </row>
    <row r="421" ht="13.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c r="AA421" s="2"/>
      <c r="AB421" s="2"/>
      <c r="AC421" s="2"/>
      <c r="AD421" s="2"/>
      <c r="AE421" s="2"/>
      <c r="AF421" s="2"/>
      <c r="AG421" s="2"/>
      <c r="AH421" s="101"/>
      <c r="AI421" s="2"/>
      <c r="AJ421" s="2"/>
      <c r="AK421" s="2"/>
      <c r="AL421" s="2"/>
      <c r="AM421" s="2"/>
      <c r="AN421" s="2"/>
      <c r="AO421" s="2"/>
      <c r="AP421" s="2"/>
      <c r="AQ421" s="2"/>
      <c r="AR421" s="2"/>
      <c r="AS421" s="101"/>
      <c r="AT421" s="2"/>
      <c r="AU421" s="2"/>
      <c r="AV421" s="2"/>
      <c r="AW421" s="2"/>
      <c r="AX421" s="2"/>
      <c r="AY421" s="2"/>
      <c r="AZ421" s="2"/>
      <c r="BA421" s="2"/>
      <c r="BB421" s="2"/>
    </row>
    <row r="422" ht="13.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c r="AA422" s="2"/>
      <c r="AB422" s="2"/>
      <c r="AC422" s="2"/>
      <c r="AD422" s="2"/>
      <c r="AE422" s="2"/>
      <c r="AF422" s="2"/>
      <c r="AG422" s="2"/>
      <c r="AH422" s="101"/>
      <c r="AI422" s="2"/>
      <c r="AJ422" s="2"/>
      <c r="AK422" s="2"/>
      <c r="AL422" s="2"/>
      <c r="AM422" s="2"/>
      <c r="AN422" s="2"/>
      <c r="AO422" s="2"/>
      <c r="AP422" s="2"/>
      <c r="AQ422" s="2"/>
      <c r="AR422" s="2"/>
      <c r="AS422" s="101"/>
      <c r="AT422" s="2"/>
      <c r="AU422" s="2"/>
      <c r="AV422" s="2"/>
      <c r="AW422" s="2"/>
      <c r="AX422" s="2"/>
      <c r="AY422" s="2"/>
      <c r="AZ422" s="2"/>
      <c r="BA422" s="2"/>
      <c r="BB422" s="2"/>
    </row>
    <row r="423" ht="13.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c r="AA423" s="2"/>
      <c r="AB423" s="2"/>
      <c r="AC423" s="2"/>
      <c r="AD423" s="2"/>
      <c r="AE423" s="2"/>
      <c r="AF423" s="2"/>
      <c r="AG423" s="2"/>
      <c r="AH423" s="101"/>
      <c r="AI423" s="2"/>
      <c r="AJ423" s="2"/>
      <c r="AK423" s="2"/>
      <c r="AL423" s="2"/>
      <c r="AM423" s="2"/>
      <c r="AN423" s="2"/>
      <c r="AO423" s="2"/>
      <c r="AP423" s="2"/>
      <c r="AQ423" s="2"/>
      <c r="AR423" s="2"/>
      <c r="AS423" s="101"/>
      <c r="AT423" s="2"/>
      <c r="AU423" s="2"/>
      <c r="AV423" s="2"/>
      <c r="AW423" s="2"/>
      <c r="AX423" s="2"/>
      <c r="AY423" s="2"/>
      <c r="AZ423" s="2"/>
      <c r="BA423" s="2"/>
      <c r="BB423" s="2"/>
    </row>
    <row r="424" ht="13.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c r="AA424" s="2"/>
      <c r="AB424" s="2"/>
      <c r="AC424" s="2"/>
      <c r="AD424" s="2"/>
      <c r="AE424" s="2"/>
      <c r="AF424" s="2"/>
      <c r="AG424" s="2"/>
      <c r="AH424" s="101"/>
      <c r="AI424" s="2"/>
      <c r="AJ424" s="2"/>
      <c r="AK424" s="2"/>
      <c r="AL424" s="2"/>
      <c r="AM424" s="2"/>
      <c r="AN424" s="2"/>
      <c r="AO424" s="2"/>
      <c r="AP424" s="2"/>
      <c r="AQ424" s="2"/>
      <c r="AR424" s="2"/>
      <c r="AS424" s="101"/>
      <c r="AT424" s="2"/>
      <c r="AU424" s="2"/>
      <c r="AV424" s="2"/>
      <c r="AW424" s="2"/>
      <c r="AX424" s="2"/>
      <c r="AY424" s="2"/>
      <c r="AZ424" s="2"/>
      <c r="BA424" s="2"/>
      <c r="BB424" s="2"/>
    </row>
    <row r="425" ht="13.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c r="AA425" s="2"/>
      <c r="AB425" s="2"/>
      <c r="AC425" s="2"/>
      <c r="AD425" s="2"/>
      <c r="AE425" s="2"/>
      <c r="AF425" s="2"/>
      <c r="AG425" s="2"/>
      <c r="AH425" s="101"/>
      <c r="AI425" s="2"/>
      <c r="AJ425" s="2"/>
      <c r="AK425" s="2"/>
      <c r="AL425" s="2"/>
      <c r="AM425" s="2"/>
      <c r="AN425" s="2"/>
      <c r="AO425" s="2"/>
      <c r="AP425" s="2"/>
      <c r="AQ425" s="2"/>
      <c r="AR425" s="2"/>
      <c r="AS425" s="101"/>
      <c r="AT425" s="2"/>
      <c r="AU425" s="2"/>
      <c r="AV425" s="2"/>
      <c r="AW425" s="2"/>
      <c r="AX425" s="2"/>
      <c r="AY425" s="2"/>
      <c r="AZ425" s="2"/>
      <c r="BA425" s="2"/>
      <c r="BB425" s="2"/>
    </row>
    <row r="426" ht="13.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c r="AA426" s="2"/>
      <c r="AB426" s="2"/>
      <c r="AC426" s="2"/>
      <c r="AD426" s="2"/>
      <c r="AE426" s="2"/>
      <c r="AF426" s="2"/>
      <c r="AG426" s="2"/>
      <c r="AH426" s="101"/>
      <c r="AI426" s="2"/>
      <c r="AJ426" s="2"/>
      <c r="AK426" s="2"/>
      <c r="AL426" s="2"/>
      <c r="AM426" s="2"/>
      <c r="AN426" s="2"/>
      <c r="AO426" s="2"/>
      <c r="AP426" s="2"/>
      <c r="AQ426" s="2"/>
      <c r="AR426" s="2"/>
      <c r="AS426" s="101"/>
      <c r="AT426" s="2"/>
      <c r="AU426" s="2"/>
      <c r="AV426" s="2"/>
      <c r="AW426" s="2"/>
      <c r="AX426" s="2"/>
      <c r="AY426" s="2"/>
      <c r="AZ426" s="2"/>
      <c r="BA426" s="2"/>
      <c r="BB426" s="2"/>
    </row>
    <row r="427" ht="13.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c r="AA427" s="2"/>
      <c r="AB427" s="2"/>
      <c r="AC427" s="2"/>
      <c r="AD427" s="2"/>
      <c r="AE427" s="2"/>
      <c r="AF427" s="2"/>
      <c r="AG427" s="2"/>
      <c r="AH427" s="101"/>
      <c r="AI427" s="2"/>
      <c r="AJ427" s="2"/>
      <c r="AK427" s="2"/>
      <c r="AL427" s="2"/>
      <c r="AM427" s="2"/>
      <c r="AN427" s="2"/>
      <c r="AO427" s="2"/>
      <c r="AP427" s="2"/>
      <c r="AQ427" s="2"/>
      <c r="AR427" s="2"/>
      <c r="AS427" s="101"/>
      <c r="AT427" s="2"/>
      <c r="AU427" s="2"/>
      <c r="AV427" s="2"/>
      <c r="AW427" s="2"/>
      <c r="AX427" s="2"/>
      <c r="AY427" s="2"/>
      <c r="AZ427" s="2"/>
      <c r="BA427" s="2"/>
      <c r="BB427" s="2"/>
    </row>
    <row r="428" ht="13.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c r="AA428" s="2"/>
      <c r="AB428" s="2"/>
      <c r="AC428" s="2"/>
      <c r="AD428" s="2"/>
      <c r="AE428" s="2"/>
      <c r="AF428" s="2"/>
      <c r="AG428" s="2"/>
      <c r="AH428" s="101"/>
      <c r="AI428" s="2"/>
      <c r="AJ428" s="2"/>
      <c r="AK428" s="2"/>
      <c r="AL428" s="2"/>
      <c r="AM428" s="2"/>
      <c r="AN428" s="2"/>
      <c r="AO428" s="2"/>
      <c r="AP428" s="2"/>
      <c r="AQ428" s="2"/>
      <c r="AR428" s="2"/>
      <c r="AS428" s="101"/>
      <c r="AT428" s="2"/>
      <c r="AU428" s="2"/>
      <c r="AV428" s="2"/>
      <c r="AW428" s="2"/>
      <c r="AX428" s="2"/>
      <c r="AY428" s="2"/>
      <c r="AZ428" s="2"/>
      <c r="BA428" s="2"/>
      <c r="BB428" s="2"/>
    </row>
    <row r="429" ht="13.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c r="AA429" s="2"/>
      <c r="AB429" s="2"/>
      <c r="AC429" s="2"/>
      <c r="AD429" s="2"/>
      <c r="AE429" s="2"/>
      <c r="AF429" s="2"/>
      <c r="AG429" s="2"/>
      <c r="AH429" s="101"/>
      <c r="AI429" s="2"/>
      <c r="AJ429" s="2"/>
      <c r="AK429" s="2"/>
      <c r="AL429" s="2"/>
      <c r="AM429" s="2"/>
      <c r="AN429" s="2"/>
      <c r="AO429" s="2"/>
      <c r="AP429" s="2"/>
      <c r="AQ429" s="2"/>
      <c r="AR429" s="2"/>
      <c r="AS429" s="101"/>
      <c r="AT429" s="2"/>
      <c r="AU429" s="2"/>
      <c r="AV429" s="2"/>
      <c r="AW429" s="2"/>
      <c r="AX429" s="2"/>
      <c r="AY429" s="2"/>
      <c r="AZ429" s="2"/>
      <c r="BA429" s="2"/>
      <c r="BB429" s="2"/>
    </row>
    <row r="430" ht="13.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c r="AA430" s="2"/>
      <c r="AB430" s="2"/>
      <c r="AC430" s="2"/>
      <c r="AD430" s="2"/>
      <c r="AE430" s="2"/>
      <c r="AF430" s="2"/>
      <c r="AG430" s="2"/>
      <c r="AH430" s="101"/>
      <c r="AI430" s="2"/>
      <c r="AJ430" s="2"/>
      <c r="AK430" s="2"/>
      <c r="AL430" s="2"/>
      <c r="AM430" s="2"/>
      <c r="AN430" s="2"/>
      <c r="AO430" s="2"/>
      <c r="AP430" s="2"/>
      <c r="AQ430" s="2"/>
      <c r="AR430" s="2"/>
      <c r="AS430" s="101"/>
      <c r="AT430" s="2"/>
      <c r="AU430" s="2"/>
      <c r="AV430" s="2"/>
      <c r="AW430" s="2"/>
      <c r="AX430" s="2"/>
      <c r="AY430" s="2"/>
      <c r="AZ430" s="2"/>
      <c r="BA430" s="2"/>
      <c r="BB430" s="2"/>
    </row>
    <row r="431" ht="13.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c r="AA431" s="2"/>
      <c r="AB431" s="2"/>
      <c r="AC431" s="2"/>
      <c r="AD431" s="2"/>
      <c r="AE431" s="2"/>
      <c r="AF431" s="2"/>
      <c r="AG431" s="2"/>
      <c r="AH431" s="101"/>
      <c r="AI431" s="2"/>
      <c r="AJ431" s="2"/>
      <c r="AK431" s="2"/>
      <c r="AL431" s="2"/>
      <c r="AM431" s="2"/>
      <c r="AN431" s="2"/>
      <c r="AO431" s="2"/>
      <c r="AP431" s="2"/>
      <c r="AQ431" s="2"/>
      <c r="AR431" s="2"/>
      <c r="AS431" s="101"/>
      <c r="AT431" s="2"/>
      <c r="AU431" s="2"/>
      <c r="AV431" s="2"/>
      <c r="AW431" s="2"/>
      <c r="AX431" s="2"/>
      <c r="AY431" s="2"/>
      <c r="AZ431" s="2"/>
      <c r="BA431" s="2"/>
      <c r="BB431" s="2"/>
    </row>
    <row r="432" ht="13.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c r="AA432" s="2"/>
      <c r="AB432" s="2"/>
      <c r="AC432" s="2"/>
      <c r="AD432" s="2"/>
      <c r="AE432" s="2"/>
      <c r="AF432" s="2"/>
      <c r="AG432" s="2"/>
      <c r="AH432" s="101"/>
      <c r="AI432" s="2"/>
      <c r="AJ432" s="2"/>
      <c r="AK432" s="2"/>
      <c r="AL432" s="2"/>
      <c r="AM432" s="2"/>
      <c r="AN432" s="2"/>
      <c r="AO432" s="2"/>
      <c r="AP432" s="2"/>
      <c r="AQ432" s="2"/>
      <c r="AR432" s="2"/>
      <c r="AS432" s="101"/>
      <c r="AT432" s="2"/>
      <c r="AU432" s="2"/>
      <c r="AV432" s="2"/>
      <c r="AW432" s="2"/>
      <c r="AX432" s="2"/>
      <c r="AY432" s="2"/>
      <c r="AZ432" s="2"/>
      <c r="BA432" s="2"/>
      <c r="BB432" s="2"/>
    </row>
    <row r="433" ht="13.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c r="AA433" s="2"/>
      <c r="AB433" s="2"/>
      <c r="AC433" s="2"/>
      <c r="AD433" s="2"/>
      <c r="AE433" s="2"/>
      <c r="AF433" s="2"/>
      <c r="AG433" s="2"/>
      <c r="AH433" s="101"/>
      <c r="AI433" s="2"/>
      <c r="AJ433" s="2"/>
      <c r="AK433" s="2"/>
      <c r="AL433" s="2"/>
      <c r="AM433" s="2"/>
      <c r="AN433" s="2"/>
      <c r="AO433" s="2"/>
      <c r="AP433" s="2"/>
      <c r="AQ433" s="2"/>
      <c r="AR433" s="2"/>
      <c r="AS433" s="101"/>
      <c r="AT433" s="2"/>
      <c r="AU433" s="2"/>
      <c r="AV433" s="2"/>
      <c r="AW433" s="2"/>
      <c r="AX433" s="2"/>
      <c r="AY433" s="2"/>
      <c r="AZ433" s="2"/>
      <c r="BA433" s="2"/>
      <c r="BB433" s="2"/>
    </row>
    <row r="434" ht="13.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c r="AA434" s="2"/>
      <c r="AB434" s="2"/>
      <c r="AC434" s="2"/>
      <c r="AD434" s="2"/>
      <c r="AE434" s="2"/>
      <c r="AF434" s="2"/>
      <c r="AG434" s="2"/>
      <c r="AH434" s="101"/>
      <c r="AI434" s="2"/>
      <c r="AJ434" s="2"/>
      <c r="AK434" s="2"/>
      <c r="AL434" s="2"/>
      <c r="AM434" s="2"/>
      <c r="AN434" s="2"/>
      <c r="AO434" s="2"/>
      <c r="AP434" s="2"/>
      <c r="AQ434" s="2"/>
      <c r="AR434" s="2"/>
      <c r="AS434" s="101"/>
      <c r="AT434" s="2"/>
      <c r="AU434" s="2"/>
      <c r="AV434" s="2"/>
      <c r="AW434" s="2"/>
      <c r="AX434" s="2"/>
      <c r="AY434" s="2"/>
      <c r="AZ434" s="2"/>
      <c r="BA434" s="2"/>
      <c r="BB434" s="2"/>
    </row>
    <row r="435" ht="13.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c r="AA435" s="2"/>
      <c r="AB435" s="2"/>
      <c r="AC435" s="2"/>
      <c r="AD435" s="2"/>
      <c r="AE435" s="2"/>
      <c r="AF435" s="2"/>
      <c r="AG435" s="2"/>
      <c r="AH435" s="101"/>
      <c r="AI435" s="2"/>
      <c r="AJ435" s="2"/>
      <c r="AK435" s="2"/>
      <c r="AL435" s="2"/>
      <c r="AM435" s="2"/>
      <c r="AN435" s="2"/>
      <c r="AO435" s="2"/>
      <c r="AP435" s="2"/>
      <c r="AQ435" s="2"/>
      <c r="AR435" s="2"/>
      <c r="AS435" s="101"/>
      <c r="AT435" s="2"/>
      <c r="AU435" s="2"/>
      <c r="AV435" s="2"/>
      <c r="AW435" s="2"/>
      <c r="AX435" s="2"/>
      <c r="AY435" s="2"/>
      <c r="AZ435" s="2"/>
      <c r="BA435" s="2"/>
      <c r="BB435" s="2"/>
    </row>
    <row r="436" ht="13.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c r="AA436" s="2"/>
      <c r="AB436" s="2"/>
      <c r="AC436" s="2"/>
      <c r="AD436" s="2"/>
      <c r="AE436" s="2"/>
      <c r="AF436" s="2"/>
      <c r="AG436" s="2"/>
      <c r="AH436" s="101"/>
      <c r="AI436" s="2"/>
      <c r="AJ436" s="2"/>
      <c r="AK436" s="2"/>
      <c r="AL436" s="2"/>
      <c r="AM436" s="2"/>
      <c r="AN436" s="2"/>
      <c r="AO436" s="2"/>
      <c r="AP436" s="2"/>
      <c r="AQ436" s="2"/>
      <c r="AR436" s="2"/>
      <c r="AS436" s="101"/>
      <c r="AT436" s="2"/>
      <c r="AU436" s="2"/>
      <c r="AV436" s="2"/>
      <c r="AW436" s="2"/>
      <c r="AX436" s="2"/>
      <c r="AY436" s="2"/>
      <c r="AZ436" s="2"/>
      <c r="BA436" s="2"/>
      <c r="BB436" s="2"/>
    </row>
    <row r="437" ht="13.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c r="AA437" s="2"/>
      <c r="AB437" s="2"/>
      <c r="AC437" s="2"/>
      <c r="AD437" s="2"/>
      <c r="AE437" s="2"/>
      <c r="AF437" s="2"/>
      <c r="AG437" s="2"/>
      <c r="AH437" s="101"/>
      <c r="AI437" s="2"/>
      <c r="AJ437" s="2"/>
      <c r="AK437" s="2"/>
      <c r="AL437" s="2"/>
      <c r="AM437" s="2"/>
      <c r="AN437" s="2"/>
      <c r="AO437" s="2"/>
      <c r="AP437" s="2"/>
      <c r="AQ437" s="2"/>
      <c r="AR437" s="2"/>
      <c r="AS437" s="101"/>
      <c r="AT437" s="2"/>
      <c r="AU437" s="2"/>
      <c r="AV437" s="2"/>
      <c r="AW437" s="2"/>
      <c r="AX437" s="2"/>
      <c r="AY437" s="2"/>
      <c r="AZ437" s="2"/>
      <c r="BA437" s="2"/>
      <c r="BB437" s="2"/>
    </row>
    <row r="438" ht="13.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c r="AA438" s="2"/>
      <c r="AB438" s="2"/>
      <c r="AC438" s="2"/>
      <c r="AD438" s="2"/>
      <c r="AE438" s="2"/>
      <c r="AF438" s="2"/>
      <c r="AG438" s="2"/>
      <c r="AH438" s="101"/>
      <c r="AI438" s="2"/>
      <c r="AJ438" s="2"/>
      <c r="AK438" s="2"/>
      <c r="AL438" s="2"/>
      <c r="AM438" s="2"/>
      <c r="AN438" s="2"/>
      <c r="AO438" s="2"/>
      <c r="AP438" s="2"/>
      <c r="AQ438" s="2"/>
      <c r="AR438" s="2"/>
      <c r="AS438" s="101"/>
      <c r="AT438" s="2"/>
      <c r="AU438" s="2"/>
      <c r="AV438" s="2"/>
      <c r="AW438" s="2"/>
      <c r="AX438" s="2"/>
      <c r="AY438" s="2"/>
      <c r="AZ438" s="2"/>
      <c r="BA438" s="2"/>
      <c r="BB438" s="2"/>
    </row>
    <row r="439" ht="13.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c r="AA439" s="2"/>
      <c r="AB439" s="2"/>
      <c r="AC439" s="2"/>
      <c r="AD439" s="2"/>
      <c r="AE439" s="2"/>
      <c r="AF439" s="2"/>
      <c r="AG439" s="2"/>
      <c r="AH439" s="101"/>
      <c r="AI439" s="2"/>
      <c r="AJ439" s="2"/>
      <c r="AK439" s="2"/>
      <c r="AL439" s="2"/>
      <c r="AM439" s="2"/>
      <c r="AN439" s="2"/>
      <c r="AO439" s="2"/>
      <c r="AP439" s="2"/>
      <c r="AQ439" s="2"/>
      <c r="AR439" s="2"/>
      <c r="AS439" s="101"/>
      <c r="AT439" s="2"/>
      <c r="AU439" s="2"/>
      <c r="AV439" s="2"/>
      <c r="AW439" s="2"/>
      <c r="AX439" s="2"/>
      <c r="AY439" s="2"/>
      <c r="AZ439" s="2"/>
      <c r="BA439" s="2"/>
      <c r="BB439" s="2"/>
    </row>
    <row r="440" ht="13.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c r="AA440" s="2"/>
      <c r="AB440" s="2"/>
      <c r="AC440" s="2"/>
      <c r="AD440" s="2"/>
      <c r="AE440" s="2"/>
      <c r="AF440" s="2"/>
      <c r="AG440" s="2"/>
      <c r="AH440" s="101"/>
      <c r="AI440" s="2"/>
      <c r="AJ440" s="2"/>
      <c r="AK440" s="2"/>
      <c r="AL440" s="2"/>
      <c r="AM440" s="2"/>
      <c r="AN440" s="2"/>
      <c r="AO440" s="2"/>
      <c r="AP440" s="2"/>
      <c r="AQ440" s="2"/>
      <c r="AR440" s="2"/>
      <c r="AS440" s="101"/>
      <c r="AT440" s="2"/>
      <c r="AU440" s="2"/>
      <c r="AV440" s="2"/>
      <c r="AW440" s="2"/>
      <c r="AX440" s="2"/>
      <c r="AY440" s="2"/>
      <c r="AZ440" s="2"/>
      <c r="BA440" s="2"/>
      <c r="BB440" s="2"/>
    </row>
    <row r="441" ht="13.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c r="AA441" s="2"/>
      <c r="AB441" s="2"/>
      <c r="AC441" s="2"/>
      <c r="AD441" s="2"/>
      <c r="AE441" s="2"/>
      <c r="AF441" s="2"/>
      <c r="AG441" s="2"/>
      <c r="AH441" s="101"/>
      <c r="AI441" s="2"/>
      <c r="AJ441" s="2"/>
      <c r="AK441" s="2"/>
      <c r="AL441" s="2"/>
      <c r="AM441" s="2"/>
      <c r="AN441" s="2"/>
      <c r="AO441" s="2"/>
      <c r="AP441" s="2"/>
      <c r="AQ441" s="2"/>
      <c r="AR441" s="2"/>
      <c r="AS441" s="101"/>
      <c r="AT441" s="2"/>
      <c r="AU441" s="2"/>
      <c r="AV441" s="2"/>
      <c r="AW441" s="2"/>
      <c r="AX441" s="2"/>
      <c r="AY441" s="2"/>
      <c r="AZ441" s="2"/>
      <c r="BA441" s="2"/>
      <c r="BB441" s="2"/>
    </row>
    <row r="442" ht="13.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c r="AA442" s="2"/>
      <c r="AB442" s="2"/>
      <c r="AC442" s="2"/>
      <c r="AD442" s="2"/>
      <c r="AE442" s="2"/>
      <c r="AF442" s="2"/>
      <c r="AG442" s="2"/>
      <c r="AH442" s="101"/>
      <c r="AI442" s="2"/>
      <c r="AJ442" s="2"/>
      <c r="AK442" s="2"/>
      <c r="AL442" s="2"/>
      <c r="AM442" s="2"/>
      <c r="AN442" s="2"/>
      <c r="AO442" s="2"/>
      <c r="AP442" s="2"/>
      <c r="AQ442" s="2"/>
      <c r="AR442" s="2"/>
      <c r="AS442" s="101"/>
      <c r="AT442" s="2"/>
      <c r="AU442" s="2"/>
      <c r="AV442" s="2"/>
      <c r="AW442" s="2"/>
      <c r="AX442" s="2"/>
      <c r="AY442" s="2"/>
      <c r="AZ442" s="2"/>
      <c r="BA442" s="2"/>
      <c r="BB442" s="2"/>
    </row>
    <row r="443" ht="13.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c r="AA443" s="2"/>
      <c r="AB443" s="2"/>
      <c r="AC443" s="2"/>
      <c r="AD443" s="2"/>
      <c r="AE443" s="2"/>
      <c r="AF443" s="2"/>
      <c r="AG443" s="2"/>
      <c r="AH443" s="101"/>
      <c r="AI443" s="2"/>
      <c r="AJ443" s="2"/>
      <c r="AK443" s="2"/>
      <c r="AL443" s="2"/>
      <c r="AM443" s="2"/>
      <c r="AN443" s="2"/>
      <c r="AO443" s="2"/>
      <c r="AP443" s="2"/>
      <c r="AQ443" s="2"/>
      <c r="AR443" s="2"/>
      <c r="AS443" s="101"/>
      <c r="AT443" s="2"/>
      <c r="AU443" s="2"/>
      <c r="AV443" s="2"/>
      <c r="AW443" s="2"/>
      <c r="AX443" s="2"/>
      <c r="AY443" s="2"/>
      <c r="AZ443" s="2"/>
      <c r="BA443" s="2"/>
      <c r="BB443" s="2"/>
    </row>
    <row r="444" ht="13.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c r="AA444" s="2"/>
      <c r="AB444" s="2"/>
      <c r="AC444" s="2"/>
      <c r="AD444" s="2"/>
      <c r="AE444" s="2"/>
      <c r="AF444" s="2"/>
      <c r="AG444" s="2"/>
      <c r="AH444" s="101"/>
      <c r="AI444" s="2"/>
      <c r="AJ444" s="2"/>
      <c r="AK444" s="2"/>
      <c r="AL444" s="2"/>
      <c r="AM444" s="2"/>
      <c r="AN444" s="2"/>
      <c r="AO444" s="2"/>
      <c r="AP444" s="2"/>
      <c r="AQ444" s="2"/>
      <c r="AR444" s="2"/>
      <c r="AS444" s="101"/>
      <c r="AT444" s="2"/>
      <c r="AU444" s="2"/>
      <c r="AV444" s="2"/>
      <c r="AW444" s="2"/>
      <c r="AX444" s="2"/>
      <c r="AY444" s="2"/>
      <c r="AZ444" s="2"/>
      <c r="BA444" s="2"/>
      <c r="BB444" s="2"/>
    </row>
    <row r="445" ht="13.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c r="AA445" s="2"/>
      <c r="AB445" s="2"/>
      <c r="AC445" s="2"/>
      <c r="AD445" s="2"/>
      <c r="AE445" s="2"/>
      <c r="AF445" s="2"/>
      <c r="AG445" s="2"/>
      <c r="AH445" s="101"/>
      <c r="AI445" s="2"/>
      <c r="AJ445" s="2"/>
      <c r="AK445" s="2"/>
      <c r="AL445" s="2"/>
      <c r="AM445" s="2"/>
      <c r="AN445" s="2"/>
      <c r="AO445" s="2"/>
      <c r="AP445" s="2"/>
      <c r="AQ445" s="2"/>
      <c r="AR445" s="2"/>
      <c r="AS445" s="101"/>
      <c r="AT445" s="2"/>
      <c r="AU445" s="2"/>
      <c r="AV445" s="2"/>
      <c r="AW445" s="2"/>
      <c r="AX445" s="2"/>
      <c r="AY445" s="2"/>
      <c r="AZ445" s="2"/>
      <c r="BA445" s="2"/>
      <c r="BB445" s="2"/>
    </row>
    <row r="446" ht="13.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c r="AA446" s="2"/>
      <c r="AB446" s="2"/>
      <c r="AC446" s="2"/>
      <c r="AD446" s="2"/>
      <c r="AE446" s="2"/>
      <c r="AF446" s="2"/>
      <c r="AG446" s="2"/>
      <c r="AH446" s="101"/>
      <c r="AI446" s="2"/>
      <c r="AJ446" s="2"/>
      <c r="AK446" s="2"/>
      <c r="AL446" s="2"/>
      <c r="AM446" s="2"/>
      <c r="AN446" s="2"/>
      <c r="AO446" s="2"/>
      <c r="AP446" s="2"/>
      <c r="AQ446" s="2"/>
      <c r="AR446" s="2"/>
      <c r="AS446" s="101"/>
      <c r="AT446" s="2"/>
      <c r="AU446" s="2"/>
      <c r="AV446" s="2"/>
      <c r="AW446" s="2"/>
      <c r="AX446" s="2"/>
      <c r="AY446" s="2"/>
      <c r="AZ446" s="2"/>
      <c r="BA446" s="2"/>
      <c r="BB446" s="2"/>
    </row>
    <row r="447" ht="13.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c r="AA447" s="2"/>
      <c r="AB447" s="2"/>
      <c r="AC447" s="2"/>
      <c r="AD447" s="2"/>
      <c r="AE447" s="2"/>
      <c r="AF447" s="2"/>
      <c r="AG447" s="2"/>
      <c r="AH447" s="101"/>
      <c r="AI447" s="2"/>
      <c r="AJ447" s="2"/>
      <c r="AK447" s="2"/>
      <c r="AL447" s="2"/>
      <c r="AM447" s="2"/>
      <c r="AN447" s="2"/>
      <c r="AO447" s="2"/>
      <c r="AP447" s="2"/>
      <c r="AQ447" s="2"/>
      <c r="AR447" s="2"/>
      <c r="AS447" s="101"/>
      <c r="AT447" s="2"/>
      <c r="AU447" s="2"/>
      <c r="AV447" s="2"/>
      <c r="AW447" s="2"/>
      <c r="AX447" s="2"/>
      <c r="AY447" s="2"/>
      <c r="AZ447" s="2"/>
      <c r="BA447" s="2"/>
      <c r="BB447" s="2"/>
    </row>
    <row r="448" ht="13.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c r="AA448" s="2"/>
      <c r="AB448" s="2"/>
      <c r="AC448" s="2"/>
      <c r="AD448" s="2"/>
      <c r="AE448" s="2"/>
      <c r="AF448" s="2"/>
      <c r="AG448" s="2"/>
      <c r="AH448" s="101"/>
      <c r="AI448" s="2"/>
      <c r="AJ448" s="2"/>
      <c r="AK448" s="2"/>
      <c r="AL448" s="2"/>
      <c r="AM448" s="2"/>
      <c r="AN448" s="2"/>
      <c r="AO448" s="2"/>
      <c r="AP448" s="2"/>
      <c r="AQ448" s="2"/>
      <c r="AR448" s="2"/>
      <c r="AS448" s="101"/>
      <c r="AT448" s="2"/>
      <c r="AU448" s="2"/>
      <c r="AV448" s="2"/>
      <c r="AW448" s="2"/>
      <c r="AX448" s="2"/>
      <c r="AY448" s="2"/>
      <c r="AZ448" s="2"/>
      <c r="BA448" s="2"/>
      <c r="BB448" s="2"/>
    </row>
    <row r="449" ht="13.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c r="AA449" s="2"/>
      <c r="AB449" s="2"/>
      <c r="AC449" s="2"/>
      <c r="AD449" s="2"/>
      <c r="AE449" s="2"/>
      <c r="AF449" s="2"/>
      <c r="AG449" s="2"/>
      <c r="AH449" s="101"/>
      <c r="AI449" s="2"/>
      <c r="AJ449" s="2"/>
      <c r="AK449" s="2"/>
      <c r="AL449" s="2"/>
      <c r="AM449" s="2"/>
      <c r="AN449" s="2"/>
      <c r="AO449" s="2"/>
      <c r="AP449" s="2"/>
      <c r="AQ449" s="2"/>
      <c r="AR449" s="2"/>
      <c r="AS449" s="101"/>
      <c r="AT449" s="2"/>
      <c r="AU449" s="2"/>
      <c r="AV449" s="2"/>
      <c r="AW449" s="2"/>
      <c r="AX449" s="2"/>
      <c r="AY449" s="2"/>
      <c r="AZ449" s="2"/>
      <c r="BA449" s="2"/>
      <c r="BB449" s="2"/>
    </row>
    <row r="450" ht="13.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c r="AA450" s="2"/>
      <c r="AB450" s="2"/>
      <c r="AC450" s="2"/>
      <c r="AD450" s="2"/>
      <c r="AE450" s="2"/>
      <c r="AF450" s="2"/>
      <c r="AG450" s="2"/>
      <c r="AH450" s="101"/>
      <c r="AI450" s="2"/>
      <c r="AJ450" s="2"/>
      <c r="AK450" s="2"/>
      <c r="AL450" s="2"/>
      <c r="AM450" s="2"/>
      <c r="AN450" s="2"/>
      <c r="AO450" s="2"/>
      <c r="AP450" s="2"/>
      <c r="AQ450" s="2"/>
      <c r="AR450" s="2"/>
      <c r="AS450" s="101"/>
      <c r="AT450" s="2"/>
      <c r="AU450" s="2"/>
      <c r="AV450" s="2"/>
      <c r="AW450" s="2"/>
      <c r="AX450" s="2"/>
      <c r="AY450" s="2"/>
      <c r="AZ450" s="2"/>
      <c r="BA450" s="2"/>
      <c r="BB450" s="2"/>
    </row>
    <row r="451" ht="13.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c r="AA451" s="2"/>
      <c r="AB451" s="2"/>
      <c r="AC451" s="2"/>
      <c r="AD451" s="2"/>
      <c r="AE451" s="2"/>
      <c r="AF451" s="2"/>
      <c r="AG451" s="2"/>
      <c r="AH451" s="101"/>
      <c r="AI451" s="2"/>
      <c r="AJ451" s="2"/>
      <c r="AK451" s="2"/>
      <c r="AL451" s="2"/>
      <c r="AM451" s="2"/>
      <c r="AN451" s="2"/>
      <c r="AO451" s="2"/>
      <c r="AP451" s="2"/>
      <c r="AQ451" s="2"/>
      <c r="AR451" s="2"/>
      <c r="AS451" s="101"/>
      <c r="AT451" s="2"/>
      <c r="AU451" s="2"/>
      <c r="AV451" s="2"/>
      <c r="AW451" s="2"/>
      <c r="AX451" s="2"/>
      <c r="AY451" s="2"/>
      <c r="AZ451" s="2"/>
      <c r="BA451" s="2"/>
      <c r="BB451" s="2"/>
    </row>
    <row r="452" ht="13.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c r="AA452" s="2"/>
      <c r="AB452" s="2"/>
      <c r="AC452" s="2"/>
      <c r="AD452" s="2"/>
      <c r="AE452" s="2"/>
      <c r="AF452" s="2"/>
      <c r="AG452" s="2"/>
      <c r="AH452" s="101"/>
      <c r="AI452" s="2"/>
      <c r="AJ452" s="2"/>
      <c r="AK452" s="2"/>
      <c r="AL452" s="2"/>
      <c r="AM452" s="2"/>
      <c r="AN452" s="2"/>
      <c r="AO452" s="2"/>
      <c r="AP452" s="2"/>
      <c r="AQ452" s="2"/>
      <c r="AR452" s="2"/>
      <c r="AS452" s="101"/>
      <c r="AT452" s="2"/>
      <c r="AU452" s="2"/>
      <c r="AV452" s="2"/>
      <c r="AW452" s="2"/>
      <c r="AX452" s="2"/>
      <c r="AY452" s="2"/>
      <c r="AZ452" s="2"/>
      <c r="BA452" s="2"/>
      <c r="BB452" s="2"/>
    </row>
    <row r="453" ht="13.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c r="AA453" s="2"/>
      <c r="AB453" s="2"/>
      <c r="AC453" s="2"/>
      <c r="AD453" s="2"/>
      <c r="AE453" s="2"/>
      <c r="AF453" s="2"/>
      <c r="AG453" s="2"/>
      <c r="AH453" s="101"/>
      <c r="AI453" s="2"/>
      <c r="AJ453" s="2"/>
      <c r="AK453" s="2"/>
      <c r="AL453" s="2"/>
      <c r="AM453" s="2"/>
      <c r="AN453" s="2"/>
      <c r="AO453" s="2"/>
      <c r="AP453" s="2"/>
      <c r="AQ453" s="2"/>
      <c r="AR453" s="2"/>
      <c r="AS453" s="101"/>
      <c r="AT453" s="2"/>
      <c r="AU453" s="2"/>
      <c r="AV453" s="2"/>
      <c r="AW453" s="2"/>
      <c r="AX453" s="2"/>
      <c r="AY453" s="2"/>
      <c r="AZ453" s="2"/>
      <c r="BA453" s="2"/>
      <c r="BB453" s="2"/>
    </row>
    <row r="454" ht="13.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c r="AA454" s="2"/>
      <c r="AB454" s="2"/>
      <c r="AC454" s="2"/>
      <c r="AD454" s="2"/>
      <c r="AE454" s="2"/>
      <c r="AF454" s="2"/>
      <c r="AG454" s="2"/>
      <c r="AH454" s="101"/>
      <c r="AI454" s="2"/>
      <c r="AJ454" s="2"/>
      <c r="AK454" s="2"/>
      <c r="AL454" s="2"/>
      <c r="AM454" s="2"/>
      <c r="AN454" s="2"/>
      <c r="AO454" s="2"/>
      <c r="AP454" s="2"/>
      <c r="AQ454" s="2"/>
      <c r="AR454" s="2"/>
      <c r="AS454" s="101"/>
      <c r="AT454" s="2"/>
      <c r="AU454" s="2"/>
      <c r="AV454" s="2"/>
      <c r="AW454" s="2"/>
      <c r="AX454" s="2"/>
      <c r="AY454" s="2"/>
      <c r="AZ454" s="2"/>
      <c r="BA454" s="2"/>
      <c r="BB454" s="2"/>
    </row>
    <row r="455" ht="13.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c r="AA455" s="2"/>
      <c r="AB455" s="2"/>
      <c r="AC455" s="2"/>
      <c r="AD455" s="2"/>
      <c r="AE455" s="2"/>
      <c r="AF455" s="2"/>
      <c r="AG455" s="2"/>
      <c r="AH455" s="101"/>
      <c r="AI455" s="2"/>
      <c r="AJ455" s="2"/>
      <c r="AK455" s="2"/>
      <c r="AL455" s="2"/>
      <c r="AM455" s="2"/>
      <c r="AN455" s="2"/>
      <c r="AO455" s="2"/>
      <c r="AP455" s="2"/>
      <c r="AQ455" s="2"/>
      <c r="AR455" s="2"/>
      <c r="AS455" s="101"/>
      <c r="AT455" s="2"/>
      <c r="AU455" s="2"/>
      <c r="AV455" s="2"/>
      <c r="AW455" s="2"/>
      <c r="AX455" s="2"/>
      <c r="AY455" s="2"/>
      <c r="AZ455" s="2"/>
      <c r="BA455" s="2"/>
      <c r="BB455" s="2"/>
    </row>
    <row r="456" ht="13.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c r="AA456" s="2"/>
      <c r="AB456" s="2"/>
      <c r="AC456" s="2"/>
      <c r="AD456" s="2"/>
      <c r="AE456" s="2"/>
      <c r="AF456" s="2"/>
      <c r="AG456" s="2"/>
      <c r="AH456" s="101"/>
      <c r="AI456" s="2"/>
      <c r="AJ456" s="2"/>
      <c r="AK456" s="2"/>
      <c r="AL456" s="2"/>
      <c r="AM456" s="2"/>
      <c r="AN456" s="2"/>
      <c r="AO456" s="2"/>
      <c r="AP456" s="2"/>
      <c r="AQ456" s="2"/>
      <c r="AR456" s="2"/>
      <c r="AS456" s="101"/>
      <c r="AT456" s="2"/>
      <c r="AU456" s="2"/>
      <c r="AV456" s="2"/>
      <c r="AW456" s="2"/>
      <c r="AX456" s="2"/>
      <c r="AY456" s="2"/>
      <c r="AZ456" s="2"/>
      <c r="BA456" s="2"/>
      <c r="BB456" s="2"/>
    </row>
    <row r="457" ht="13.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c r="AA457" s="2"/>
      <c r="AB457" s="2"/>
      <c r="AC457" s="2"/>
      <c r="AD457" s="2"/>
      <c r="AE457" s="2"/>
      <c r="AF457" s="2"/>
      <c r="AG457" s="2"/>
      <c r="AH457" s="101"/>
      <c r="AI457" s="2"/>
      <c r="AJ457" s="2"/>
      <c r="AK457" s="2"/>
      <c r="AL457" s="2"/>
      <c r="AM457" s="2"/>
      <c r="AN457" s="2"/>
      <c r="AO457" s="2"/>
      <c r="AP457" s="2"/>
      <c r="AQ457" s="2"/>
      <c r="AR457" s="2"/>
      <c r="AS457" s="101"/>
      <c r="AT457" s="2"/>
      <c r="AU457" s="2"/>
      <c r="AV457" s="2"/>
      <c r="AW457" s="2"/>
      <c r="AX457" s="2"/>
      <c r="AY457" s="2"/>
      <c r="AZ457" s="2"/>
      <c r="BA457" s="2"/>
      <c r="BB457" s="2"/>
    </row>
    <row r="458" ht="13.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c r="AA458" s="2"/>
      <c r="AB458" s="2"/>
      <c r="AC458" s="2"/>
      <c r="AD458" s="2"/>
      <c r="AE458" s="2"/>
      <c r="AF458" s="2"/>
      <c r="AG458" s="2"/>
      <c r="AH458" s="101"/>
      <c r="AI458" s="2"/>
      <c r="AJ458" s="2"/>
      <c r="AK458" s="2"/>
      <c r="AL458" s="2"/>
      <c r="AM458" s="2"/>
      <c r="AN458" s="2"/>
      <c r="AO458" s="2"/>
      <c r="AP458" s="2"/>
      <c r="AQ458" s="2"/>
      <c r="AR458" s="2"/>
      <c r="AS458" s="101"/>
      <c r="AT458" s="2"/>
      <c r="AU458" s="2"/>
      <c r="AV458" s="2"/>
      <c r="AW458" s="2"/>
      <c r="AX458" s="2"/>
      <c r="AY458" s="2"/>
      <c r="AZ458" s="2"/>
      <c r="BA458" s="2"/>
      <c r="BB458" s="2"/>
    </row>
    <row r="459" ht="13.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c r="AA459" s="2"/>
      <c r="AB459" s="2"/>
      <c r="AC459" s="2"/>
      <c r="AD459" s="2"/>
      <c r="AE459" s="2"/>
      <c r="AF459" s="2"/>
      <c r="AG459" s="2"/>
      <c r="AH459" s="101"/>
      <c r="AI459" s="2"/>
      <c r="AJ459" s="2"/>
      <c r="AK459" s="2"/>
      <c r="AL459" s="2"/>
      <c r="AM459" s="2"/>
      <c r="AN459" s="2"/>
      <c r="AO459" s="2"/>
      <c r="AP459" s="2"/>
      <c r="AQ459" s="2"/>
      <c r="AR459" s="2"/>
      <c r="AS459" s="101"/>
      <c r="AT459" s="2"/>
      <c r="AU459" s="2"/>
      <c r="AV459" s="2"/>
      <c r="AW459" s="2"/>
      <c r="AX459" s="2"/>
      <c r="AY459" s="2"/>
      <c r="AZ459" s="2"/>
      <c r="BA459" s="2"/>
      <c r="BB459" s="2"/>
    </row>
    <row r="460" ht="13.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c r="AA460" s="2"/>
      <c r="AB460" s="2"/>
      <c r="AC460" s="2"/>
      <c r="AD460" s="2"/>
      <c r="AE460" s="2"/>
      <c r="AF460" s="2"/>
      <c r="AG460" s="2"/>
      <c r="AH460" s="101"/>
      <c r="AI460" s="2"/>
      <c r="AJ460" s="2"/>
      <c r="AK460" s="2"/>
      <c r="AL460" s="2"/>
      <c r="AM460" s="2"/>
      <c r="AN460" s="2"/>
      <c r="AO460" s="2"/>
      <c r="AP460" s="2"/>
      <c r="AQ460" s="2"/>
      <c r="AR460" s="2"/>
      <c r="AS460" s="101"/>
      <c r="AT460" s="2"/>
      <c r="AU460" s="2"/>
      <c r="AV460" s="2"/>
      <c r="AW460" s="2"/>
      <c r="AX460" s="2"/>
      <c r="AY460" s="2"/>
      <c r="AZ460" s="2"/>
      <c r="BA460" s="2"/>
      <c r="BB460" s="2"/>
    </row>
    <row r="461" ht="13.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c r="AA461" s="2"/>
      <c r="AB461" s="2"/>
      <c r="AC461" s="2"/>
      <c r="AD461" s="2"/>
      <c r="AE461" s="2"/>
      <c r="AF461" s="2"/>
      <c r="AG461" s="2"/>
      <c r="AH461" s="101"/>
      <c r="AI461" s="2"/>
      <c r="AJ461" s="2"/>
      <c r="AK461" s="2"/>
      <c r="AL461" s="2"/>
      <c r="AM461" s="2"/>
      <c r="AN461" s="2"/>
      <c r="AO461" s="2"/>
      <c r="AP461" s="2"/>
      <c r="AQ461" s="2"/>
      <c r="AR461" s="2"/>
      <c r="AS461" s="101"/>
      <c r="AT461" s="2"/>
      <c r="AU461" s="2"/>
      <c r="AV461" s="2"/>
      <c r="AW461" s="2"/>
      <c r="AX461" s="2"/>
      <c r="AY461" s="2"/>
      <c r="AZ461" s="2"/>
      <c r="BA461" s="2"/>
      <c r="BB461" s="2"/>
    </row>
    <row r="462" ht="13.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c r="AA462" s="2"/>
      <c r="AB462" s="2"/>
      <c r="AC462" s="2"/>
      <c r="AD462" s="2"/>
      <c r="AE462" s="2"/>
      <c r="AF462" s="2"/>
      <c r="AG462" s="2"/>
      <c r="AH462" s="101"/>
      <c r="AI462" s="2"/>
      <c r="AJ462" s="2"/>
      <c r="AK462" s="2"/>
      <c r="AL462" s="2"/>
      <c r="AM462" s="2"/>
      <c r="AN462" s="2"/>
      <c r="AO462" s="2"/>
      <c r="AP462" s="2"/>
      <c r="AQ462" s="2"/>
      <c r="AR462" s="2"/>
      <c r="AS462" s="101"/>
      <c r="AT462" s="2"/>
      <c r="AU462" s="2"/>
      <c r="AV462" s="2"/>
      <c r="AW462" s="2"/>
      <c r="AX462" s="2"/>
      <c r="AY462" s="2"/>
      <c r="AZ462" s="2"/>
      <c r="BA462" s="2"/>
      <c r="BB462" s="2"/>
    </row>
    <row r="463" ht="13.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c r="AA463" s="2"/>
      <c r="AB463" s="2"/>
      <c r="AC463" s="2"/>
      <c r="AD463" s="2"/>
      <c r="AE463" s="2"/>
      <c r="AF463" s="2"/>
      <c r="AG463" s="2"/>
      <c r="AH463" s="101"/>
      <c r="AI463" s="2"/>
      <c r="AJ463" s="2"/>
      <c r="AK463" s="2"/>
      <c r="AL463" s="2"/>
      <c r="AM463" s="2"/>
      <c r="AN463" s="2"/>
      <c r="AO463" s="2"/>
      <c r="AP463" s="2"/>
      <c r="AQ463" s="2"/>
      <c r="AR463" s="2"/>
      <c r="AS463" s="101"/>
      <c r="AT463" s="2"/>
      <c r="AU463" s="2"/>
      <c r="AV463" s="2"/>
      <c r="AW463" s="2"/>
      <c r="AX463" s="2"/>
      <c r="AY463" s="2"/>
      <c r="AZ463" s="2"/>
      <c r="BA463" s="2"/>
      <c r="BB463" s="2"/>
    </row>
    <row r="464" ht="13.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c r="AA464" s="2"/>
      <c r="AB464" s="2"/>
      <c r="AC464" s="2"/>
      <c r="AD464" s="2"/>
      <c r="AE464" s="2"/>
      <c r="AF464" s="2"/>
      <c r="AG464" s="2"/>
      <c r="AH464" s="101"/>
      <c r="AI464" s="2"/>
      <c r="AJ464" s="2"/>
      <c r="AK464" s="2"/>
      <c r="AL464" s="2"/>
      <c r="AM464" s="2"/>
      <c r="AN464" s="2"/>
      <c r="AO464" s="2"/>
      <c r="AP464" s="2"/>
      <c r="AQ464" s="2"/>
      <c r="AR464" s="2"/>
      <c r="AS464" s="101"/>
      <c r="AT464" s="2"/>
      <c r="AU464" s="2"/>
      <c r="AV464" s="2"/>
      <c r="AW464" s="2"/>
      <c r="AX464" s="2"/>
      <c r="AY464" s="2"/>
      <c r="AZ464" s="2"/>
      <c r="BA464" s="2"/>
      <c r="BB464" s="2"/>
    </row>
    <row r="465" ht="13.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c r="AA465" s="2"/>
      <c r="AB465" s="2"/>
      <c r="AC465" s="2"/>
      <c r="AD465" s="2"/>
      <c r="AE465" s="2"/>
      <c r="AF465" s="2"/>
      <c r="AG465" s="2"/>
      <c r="AH465" s="101"/>
      <c r="AI465" s="2"/>
      <c r="AJ465" s="2"/>
      <c r="AK465" s="2"/>
      <c r="AL465" s="2"/>
      <c r="AM465" s="2"/>
      <c r="AN465" s="2"/>
      <c r="AO465" s="2"/>
      <c r="AP465" s="2"/>
      <c r="AQ465" s="2"/>
      <c r="AR465" s="2"/>
      <c r="AS465" s="101"/>
      <c r="AT465" s="2"/>
      <c r="AU465" s="2"/>
      <c r="AV465" s="2"/>
      <c r="AW465" s="2"/>
      <c r="AX465" s="2"/>
      <c r="AY465" s="2"/>
      <c r="AZ465" s="2"/>
      <c r="BA465" s="2"/>
      <c r="BB465" s="2"/>
    </row>
    <row r="466" ht="13.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c r="AA466" s="2"/>
      <c r="AB466" s="2"/>
      <c r="AC466" s="2"/>
      <c r="AD466" s="2"/>
      <c r="AE466" s="2"/>
      <c r="AF466" s="2"/>
      <c r="AG466" s="2"/>
      <c r="AH466" s="101"/>
      <c r="AI466" s="2"/>
      <c r="AJ466" s="2"/>
      <c r="AK466" s="2"/>
      <c r="AL466" s="2"/>
      <c r="AM466" s="2"/>
      <c r="AN466" s="2"/>
      <c r="AO466" s="2"/>
      <c r="AP466" s="2"/>
      <c r="AQ466" s="2"/>
      <c r="AR466" s="2"/>
      <c r="AS466" s="101"/>
      <c r="AT466" s="2"/>
      <c r="AU466" s="2"/>
      <c r="AV466" s="2"/>
      <c r="AW466" s="2"/>
      <c r="AX466" s="2"/>
      <c r="AY466" s="2"/>
      <c r="AZ466" s="2"/>
      <c r="BA466" s="2"/>
      <c r="BB466" s="2"/>
    </row>
    <row r="467" ht="13.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c r="AA467" s="2"/>
      <c r="AB467" s="2"/>
      <c r="AC467" s="2"/>
      <c r="AD467" s="2"/>
      <c r="AE467" s="2"/>
      <c r="AF467" s="2"/>
      <c r="AG467" s="2"/>
      <c r="AH467" s="101"/>
      <c r="AI467" s="2"/>
      <c r="AJ467" s="2"/>
      <c r="AK467" s="2"/>
      <c r="AL467" s="2"/>
      <c r="AM467" s="2"/>
      <c r="AN467" s="2"/>
      <c r="AO467" s="2"/>
      <c r="AP467" s="2"/>
      <c r="AQ467" s="2"/>
      <c r="AR467" s="2"/>
      <c r="AS467" s="101"/>
      <c r="AT467" s="2"/>
      <c r="AU467" s="2"/>
      <c r="AV467" s="2"/>
      <c r="AW467" s="2"/>
      <c r="AX467" s="2"/>
      <c r="AY467" s="2"/>
      <c r="AZ467" s="2"/>
      <c r="BA467" s="2"/>
      <c r="BB467" s="2"/>
    </row>
    <row r="468" ht="13.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c r="AA468" s="2"/>
      <c r="AB468" s="2"/>
      <c r="AC468" s="2"/>
      <c r="AD468" s="2"/>
      <c r="AE468" s="2"/>
      <c r="AF468" s="2"/>
      <c r="AG468" s="2"/>
      <c r="AH468" s="101"/>
      <c r="AI468" s="2"/>
      <c r="AJ468" s="2"/>
      <c r="AK468" s="2"/>
      <c r="AL468" s="2"/>
      <c r="AM468" s="2"/>
      <c r="AN468" s="2"/>
      <c r="AO468" s="2"/>
      <c r="AP468" s="2"/>
      <c r="AQ468" s="2"/>
      <c r="AR468" s="2"/>
      <c r="AS468" s="101"/>
      <c r="AT468" s="2"/>
      <c r="AU468" s="2"/>
      <c r="AV468" s="2"/>
      <c r="AW468" s="2"/>
      <c r="AX468" s="2"/>
      <c r="AY468" s="2"/>
      <c r="AZ468" s="2"/>
      <c r="BA468" s="2"/>
      <c r="BB468" s="2"/>
    </row>
    <row r="469" ht="13.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c r="AA469" s="2"/>
      <c r="AB469" s="2"/>
      <c r="AC469" s="2"/>
      <c r="AD469" s="2"/>
      <c r="AE469" s="2"/>
      <c r="AF469" s="2"/>
      <c r="AG469" s="2"/>
      <c r="AH469" s="101"/>
      <c r="AI469" s="2"/>
      <c r="AJ469" s="2"/>
      <c r="AK469" s="2"/>
      <c r="AL469" s="2"/>
      <c r="AM469" s="2"/>
      <c r="AN469" s="2"/>
      <c r="AO469" s="2"/>
      <c r="AP469" s="2"/>
      <c r="AQ469" s="2"/>
      <c r="AR469" s="2"/>
      <c r="AS469" s="101"/>
      <c r="AT469" s="2"/>
      <c r="AU469" s="2"/>
      <c r="AV469" s="2"/>
      <c r="AW469" s="2"/>
      <c r="AX469" s="2"/>
      <c r="AY469" s="2"/>
      <c r="AZ469" s="2"/>
      <c r="BA469" s="2"/>
      <c r="BB469" s="2"/>
    </row>
    <row r="470" ht="13.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c r="AA470" s="2"/>
      <c r="AB470" s="2"/>
      <c r="AC470" s="2"/>
      <c r="AD470" s="2"/>
      <c r="AE470" s="2"/>
      <c r="AF470" s="2"/>
      <c r="AG470" s="2"/>
      <c r="AH470" s="101"/>
      <c r="AI470" s="2"/>
      <c r="AJ470" s="2"/>
      <c r="AK470" s="2"/>
      <c r="AL470" s="2"/>
      <c r="AM470" s="2"/>
      <c r="AN470" s="2"/>
      <c r="AO470" s="2"/>
      <c r="AP470" s="2"/>
      <c r="AQ470" s="2"/>
      <c r="AR470" s="2"/>
      <c r="AS470" s="101"/>
      <c r="AT470" s="2"/>
      <c r="AU470" s="2"/>
      <c r="AV470" s="2"/>
      <c r="AW470" s="2"/>
      <c r="AX470" s="2"/>
      <c r="AY470" s="2"/>
      <c r="AZ470" s="2"/>
      <c r="BA470" s="2"/>
      <c r="BB470" s="2"/>
    </row>
    <row r="471" ht="13.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c r="AA471" s="2"/>
      <c r="AB471" s="2"/>
      <c r="AC471" s="2"/>
      <c r="AD471" s="2"/>
      <c r="AE471" s="2"/>
      <c r="AF471" s="2"/>
      <c r="AG471" s="2"/>
      <c r="AH471" s="101"/>
      <c r="AI471" s="2"/>
      <c r="AJ471" s="2"/>
      <c r="AK471" s="2"/>
      <c r="AL471" s="2"/>
      <c r="AM471" s="2"/>
      <c r="AN471" s="2"/>
      <c r="AO471" s="2"/>
      <c r="AP471" s="2"/>
      <c r="AQ471" s="2"/>
      <c r="AR471" s="2"/>
      <c r="AS471" s="101"/>
      <c r="AT471" s="2"/>
      <c r="AU471" s="2"/>
      <c r="AV471" s="2"/>
      <c r="AW471" s="2"/>
      <c r="AX471" s="2"/>
      <c r="AY471" s="2"/>
      <c r="AZ471" s="2"/>
      <c r="BA471" s="2"/>
      <c r="BB471" s="2"/>
    </row>
    <row r="472" ht="13.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c r="AA472" s="2"/>
      <c r="AB472" s="2"/>
      <c r="AC472" s="2"/>
      <c r="AD472" s="2"/>
      <c r="AE472" s="2"/>
      <c r="AF472" s="2"/>
      <c r="AG472" s="2"/>
      <c r="AH472" s="101"/>
      <c r="AI472" s="2"/>
      <c r="AJ472" s="2"/>
      <c r="AK472" s="2"/>
      <c r="AL472" s="2"/>
      <c r="AM472" s="2"/>
      <c r="AN472" s="2"/>
      <c r="AO472" s="2"/>
      <c r="AP472" s="2"/>
      <c r="AQ472" s="2"/>
      <c r="AR472" s="2"/>
      <c r="AS472" s="101"/>
      <c r="AT472" s="2"/>
      <c r="AU472" s="2"/>
      <c r="AV472" s="2"/>
      <c r="AW472" s="2"/>
      <c r="AX472" s="2"/>
      <c r="AY472" s="2"/>
      <c r="AZ472" s="2"/>
      <c r="BA472" s="2"/>
      <c r="BB472" s="2"/>
    </row>
    <row r="473" ht="13.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c r="AA473" s="2"/>
      <c r="AB473" s="2"/>
      <c r="AC473" s="2"/>
      <c r="AD473" s="2"/>
      <c r="AE473" s="2"/>
      <c r="AF473" s="2"/>
      <c r="AG473" s="2"/>
      <c r="AH473" s="101"/>
      <c r="AI473" s="2"/>
      <c r="AJ473" s="2"/>
      <c r="AK473" s="2"/>
      <c r="AL473" s="2"/>
      <c r="AM473" s="2"/>
      <c r="AN473" s="2"/>
      <c r="AO473" s="2"/>
      <c r="AP473" s="2"/>
      <c r="AQ473" s="2"/>
      <c r="AR473" s="2"/>
      <c r="AS473" s="101"/>
      <c r="AT473" s="2"/>
      <c r="AU473" s="2"/>
      <c r="AV473" s="2"/>
      <c r="AW473" s="2"/>
      <c r="AX473" s="2"/>
      <c r="AY473" s="2"/>
      <c r="AZ473" s="2"/>
      <c r="BA473" s="2"/>
      <c r="BB473" s="2"/>
    </row>
    <row r="474" ht="13.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c r="AA474" s="2"/>
      <c r="AB474" s="2"/>
      <c r="AC474" s="2"/>
      <c r="AD474" s="2"/>
      <c r="AE474" s="2"/>
      <c r="AF474" s="2"/>
      <c r="AG474" s="2"/>
      <c r="AH474" s="101"/>
      <c r="AI474" s="2"/>
      <c r="AJ474" s="2"/>
      <c r="AK474" s="2"/>
      <c r="AL474" s="2"/>
      <c r="AM474" s="2"/>
      <c r="AN474" s="2"/>
      <c r="AO474" s="2"/>
      <c r="AP474" s="2"/>
      <c r="AQ474" s="2"/>
      <c r="AR474" s="2"/>
      <c r="AS474" s="101"/>
      <c r="AT474" s="2"/>
      <c r="AU474" s="2"/>
      <c r="AV474" s="2"/>
      <c r="AW474" s="2"/>
      <c r="AX474" s="2"/>
      <c r="AY474" s="2"/>
      <c r="AZ474" s="2"/>
      <c r="BA474" s="2"/>
      <c r="BB474" s="2"/>
    </row>
    <row r="475" ht="13.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c r="AA475" s="2"/>
      <c r="AB475" s="2"/>
      <c r="AC475" s="2"/>
      <c r="AD475" s="2"/>
      <c r="AE475" s="2"/>
      <c r="AF475" s="2"/>
      <c r="AG475" s="2"/>
      <c r="AH475" s="101"/>
      <c r="AI475" s="2"/>
      <c r="AJ475" s="2"/>
      <c r="AK475" s="2"/>
      <c r="AL475" s="2"/>
      <c r="AM475" s="2"/>
      <c r="AN475" s="2"/>
      <c r="AO475" s="2"/>
      <c r="AP475" s="2"/>
      <c r="AQ475" s="2"/>
      <c r="AR475" s="2"/>
      <c r="AS475" s="101"/>
      <c r="AT475" s="2"/>
      <c r="AU475" s="2"/>
      <c r="AV475" s="2"/>
      <c r="AW475" s="2"/>
      <c r="AX475" s="2"/>
      <c r="AY475" s="2"/>
      <c r="AZ475" s="2"/>
      <c r="BA475" s="2"/>
      <c r="BB475" s="2"/>
    </row>
    <row r="476" ht="13.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c r="AA476" s="2"/>
      <c r="AB476" s="2"/>
      <c r="AC476" s="2"/>
      <c r="AD476" s="2"/>
      <c r="AE476" s="2"/>
      <c r="AF476" s="2"/>
      <c r="AG476" s="2"/>
      <c r="AH476" s="101"/>
      <c r="AI476" s="2"/>
      <c r="AJ476" s="2"/>
      <c r="AK476" s="2"/>
      <c r="AL476" s="2"/>
      <c r="AM476" s="2"/>
      <c r="AN476" s="2"/>
      <c r="AO476" s="2"/>
      <c r="AP476" s="2"/>
      <c r="AQ476" s="2"/>
      <c r="AR476" s="2"/>
      <c r="AS476" s="101"/>
      <c r="AT476" s="2"/>
      <c r="AU476" s="2"/>
      <c r="AV476" s="2"/>
      <c r="AW476" s="2"/>
      <c r="AX476" s="2"/>
      <c r="AY476" s="2"/>
      <c r="AZ476" s="2"/>
      <c r="BA476" s="2"/>
      <c r="BB476" s="2"/>
    </row>
    <row r="477" ht="13.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c r="AA477" s="2"/>
      <c r="AB477" s="2"/>
      <c r="AC477" s="2"/>
      <c r="AD477" s="2"/>
      <c r="AE477" s="2"/>
      <c r="AF477" s="2"/>
      <c r="AG477" s="2"/>
      <c r="AH477" s="101"/>
      <c r="AI477" s="2"/>
      <c r="AJ477" s="2"/>
      <c r="AK477" s="2"/>
      <c r="AL477" s="2"/>
      <c r="AM477" s="2"/>
      <c r="AN477" s="2"/>
      <c r="AO477" s="2"/>
      <c r="AP477" s="2"/>
      <c r="AQ477" s="2"/>
      <c r="AR477" s="2"/>
      <c r="AS477" s="101"/>
      <c r="AT477" s="2"/>
      <c r="AU477" s="2"/>
      <c r="AV477" s="2"/>
      <c r="AW477" s="2"/>
      <c r="AX477" s="2"/>
      <c r="AY477" s="2"/>
      <c r="AZ477" s="2"/>
      <c r="BA477" s="2"/>
      <c r="BB477" s="2"/>
    </row>
    <row r="478" ht="13.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c r="AA478" s="2"/>
      <c r="AB478" s="2"/>
      <c r="AC478" s="2"/>
      <c r="AD478" s="2"/>
      <c r="AE478" s="2"/>
      <c r="AF478" s="2"/>
      <c r="AG478" s="2"/>
      <c r="AH478" s="101"/>
      <c r="AI478" s="2"/>
      <c r="AJ478" s="2"/>
      <c r="AK478" s="2"/>
      <c r="AL478" s="2"/>
      <c r="AM478" s="2"/>
      <c r="AN478" s="2"/>
      <c r="AO478" s="2"/>
      <c r="AP478" s="2"/>
      <c r="AQ478" s="2"/>
      <c r="AR478" s="2"/>
      <c r="AS478" s="101"/>
      <c r="AT478" s="2"/>
      <c r="AU478" s="2"/>
      <c r="AV478" s="2"/>
      <c r="AW478" s="2"/>
      <c r="AX478" s="2"/>
      <c r="AY478" s="2"/>
      <c r="AZ478" s="2"/>
      <c r="BA478" s="2"/>
      <c r="BB478" s="2"/>
    </row>
    <row r="479" ht="13.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c r="AA479" s="2"/>
      <c r="AB479" s="2"/>
      <c r="AC479" s="2"/>
      <c r="AD479" s="2"/>
      <c r="AE479" s="2"/>
      <c r="AF479" s="2"/>
      <c r="AG479" s="2"/>
      <c r="AH479" s="101"/>
      <c r="AI479" s="2"/>
      <c r="AJ479" s="2"/>
      <c r="AK479" s="2"/>
      <c r="AL479" s="2"/>
      <c r="AM479" s="2"/>
      <c r="AN479" s="2"/>
      <c r="AO479" s="2"/>
      <c r="AP479" s="2"/>
      <c r="AQ479" s="2"/>
      <c r="AR479" s="2"/>
      <c r="AS479" s="101"/>
      <c r="AT479" s="2"/>
      <c r="AU479" s="2"/>
      <c r="AV479" s="2"/>
      <c r="AW479" s="2"/>
      <c r="AX479" s="2"/>
      <c r="AY479" s="2"/>
      <c r="AZ479" s="2"/>
      <c r="BA479" s="2"/>
      <c r="BB479" s="2"/>
    </row>
    <row r="480" ht="13.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c r="AA480" s="2"/>
      <c r="AB480" s="2"/>
      <c r="AC480" s="2"/>
      <c r="AD480" s="2"/>
      <c r="AE480" s="2"/>
      <c r="AF480" s="2"/>
      <c r="AG480" s="2"/>
      <c r="AH480" s="101"/>
      <c r="AI480" s="2"/>
      <c r="AJ480" s="2"/>
      <c r="AK480" s="2"/>
      <c r="AL480" s="2"/>
      <c r="AM480" s="2"/>
      <c r="AN480" s="2"/>
      <c r="AO480" s="2"/>
      <c r="AP480" s="2"/>
      <c r="AQ480" s="2"/>
      <c r="AR480" s="2"/>
      <c r="AS480" s="101"/>
      <c r="AT480" s="2"/>
      <c r="AU480" s="2"/>
      <c r="AV480" s="2"/>
      <c r="AW480" s="2"/>
      <c r="AX480" s="2"/>
      <c r="AY480" s="2"/>
      <c r="AZ480" s="2"/>
      <c r="BA480" s="2"/>
      <c r="BB480" s="2"/>
    </row>
    <row r="481" ht="13.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c r="AA481" s="2"/>
      <c r="AB481" s="2"/>
      <c r="AC481" s="2"/>
      <c r="AD481" s="2"/>
      <c r="AE481" s="2"/>
      <c r="AF481" s="2"/>
      <c r="AG481" s="2"/>
      <c r="AH481" s="101"/>
      <c r="AI481" s="2"/>
      <c r="AJ481" s="2"/>
      <c r="AK481" s="2"/>
      <c r="AL481" s="2"/>
      <c r="AM481" s="2"/>
      <c r="AN481" s="2"/>
      <c r="AO481" s="2"/>
      <c r="AP481" s="2"/>
      <c r="AQ481" s="2"/>
      <c r="AR481" s="2"/>
      <c r="AS481" s="101"/>
      <c r="AT481" s="2"/>
      <c r="AU481" s="2"/>
      <c r="AV481" s="2"/>
      <c r="AW481" s="2"/>
      <c r="AX481" s="2"/>
      <c r="AY481" s="2"/>
      <c r="AZ481" s="2"/>
      <c r="BA481" s="2"/>
      <c r="BB481" s="2"/>
    </row>
    <row r="482" ht="13.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c r="AA482" s="2"/>
      <c r="AB482" s="2"/>
      <c r="AC482" s="2"/>
      <c r="AD482" s="2"/>
      <c r="AE482" s="2"/>
      <c r="AF482" s="2"/>
      <c r="AG482" s="2"/>
      <c r="AH482" s="101"/>
      <c r="AI482" s="2"/>
      <c r="AJ482" s="2"/>
      <c r="AK482" s="2"/>
      <c r="AL482" s="2"/>
      <c r="AM482" s="2"/>
      <c r="AN482" s="2"/>
      <c r="AO482" s="2"/>
      <c r="AP482" s="2"/>
      <c r="AQ482" s="2"/>
      <c r="AR482" s="2"/>
      <c r="AS482" s="101"/>
      <c r="AT482" s="2"/>
      <c r="AU482" s="2"/>
      <c r="AV482" s="2"/>
      <c r="AW482" s="2"/>
      <c r="AX482" s="2"/>
      <c r="AY482" s="2"/>
      <c r="AZ482" s="2"/>
      <c r="BA482" s="2"/>
      <c r="BB482" s="2"/>
    </row>
    <row r="483" ht="13.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c r="AA483" s="2"/>
      <c r="AB483" s="2"/>
      <c r="AC483" s="2"/>
      <c r="AD483" s="2"/>
      <c r="AE483" s="2"/>
      <c r="AF483" s="2"/>
      <c r="AG483" s="2"/>
      <c r="AH483" s="101"/>
      <c r="AI483" s="2"/>
      <c r="AJ483" s="2"/>
      <c r="AK483" s="2"/>
      <c r="AL483" s="2"/>
      <c r="AM483" s="2"/>
      <c r="AN483" s="2"/>
      <c r="AO483" s="2"/>
      <c r="AP483" s="2"/>
      <c r="AQ483" s="2"/>
      <c r="AR483" s="2"/>
      <c r="AS483" s="101"/>
      <c r="AT483" s="2"/>
      <c r="AU483" s="2"/>
      <c r="AV483" s="2"/>
      <c r="AW483" s="2"/>
      <c r="AX483" s="2"/>
      <c r="AY483" s="2"/>
      <c r="AZ483" s="2"/>
      <c r="BA483" s="2"/>
      <c r="BB483" s="2"/>
    </row>
    <row r="484" ht="13.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c r="AA484" s="2"/>
      <c r="AB484" s="2"/>
      <c r="AC484" s="2"/>
      <c r="AD484" s="2"/>
      <c r="AE484" s="2"/>
      <c r="AF484" s="2"/>
      <c r="AG484" s="2"/>
      <c r="AH484" s="101"/>
      <c r="AI484" s="2"/>
      <c r="AJ484" s="2"/>
      <c r="AK484" s="2"/>
      <c r="AL484" s="2"/>
      <c r="AM484" s="2"/>
      <c r="AN484" s="2"/>
      <c r="AO484" s="2"/>
      <c r="AP484" s="2"/>
      <c r="AQ484" s="2"/>
      <c r="AR484" s="2"/>
      <c r="AS484" s="101"/>
      <c r="AT484" s="2"/>
      <c r="AU484" s="2"/>
      <c r="AV484" s="2"/>
      <c r="AW484" s="2"/>
      <c r="AX484" s="2"/>
      <c r="AY484" s="2"/>
      <c r="AZ484" s="2"/>
      <c r="BA484" s="2"/>
      <c r="BB484" s="2"/>
    </row>
    <row r="485" ht="13.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c r="AA485" s="2"/>
      <c r="AB485" s="2"/>
      <c r="AC485" s="2"/>
      <c r="AD485" s="2"/>
      <c r="AE485" s="2"/>
      <c r="AF485" s="2"/>
      <c r="AG485" s="2"/>
      <c r="AH485" s="101"/>
      <c r="AI485" s="2"/>
      <c r="AJ485" s="2"/>
      <c r="AK485" s="2"/>
      <c r="AL485" s="2"/>
      <c r="AM485" s="2"/>
      <c r="AN485" s="2"/>
      <c r="AO485" s="2"/>
      <c r="AP485" s="2"/>
      <c r="AQ485" s="2"/>
      <c r="AR485" s="2"/>
      <c r="AS485" s="101"/>
      <c r="AT485" s="2"/>
      <c r="AU485" s="2"/>
      <c r="AV485" s="2"/>
      <c r="AW485" s="2"/>
      <c r="AX485" s="2"/>
      <c r="AY485" s="2"/>
      <c r="AZ485" s="2"/>
      <c r="BA485" s="2"/>
      <c r="BB485" s="2"/>
    </row>
    <row r="486" ht="13.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c r="AA486" s="2"/>
      <c r="AB486" s="2"/>
      <c r="AC486" s="2"/>
      <c r="AD486" s="2"/>
      <c r="AE486" s="2"/>
      <c r="AF486" s="2"/>
      <c r="AG486" s="2"/>
      <c r="AH486" s="101"/>
      <c r="AI486" s="2"/>
      <c r="AJ486" s="2"/>
      <c r="AK486" s="2"/>
      <c r="AL486" s="2"/>
      <c r="AM486" s="2"/>
      <c r="AN486" s="2"/>
      <c r="AO486" s="2"/>
      <c r="AP486" s="2"/>
      <c r="AQ486" s="2"/>
      <c r="AR486" s="2"/>
      <c r="AS486" s="101"/>
      <c r="AT486" s="2"/>
      <c r="AU486" s="2"/>
      <c r="AV486" s="2"/>
      <c r="AW486" s="2"/>
      <c r="AX486" s="2"/>
      <c r="AY486" s="2"/>
      <c r="AZ486" s="2"/>
      <c r="BA486" s="2"/>
      <c r="BB486" s="2"/>
    </row>
    <row r="487" ht="13.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c r="AA487" s="2"/>
      <c r="AB487" s="2"/>
      <c r="AC487" s="2"/>
      <c r="AD487" s="2"/>
      <c r="AE487" s="2"/>
      <c r="AF487" s="2"/>
      <c r="AG487" s="2"/>
      <c r="AH487" s="101"/>
      <c r="AI487" s="2"/>
      <c r="AJ487" s="2"/>
      <c r="AK487" s="2"/>
      <c r="AL487" s="2"/>
      <c r="AM487" s="2"/>
      <c r="AN487" s="2"/>
      <c r="AO487" s="2"/>
      <c r="AP487" s="2"/>
      <c r="AQ487" s="2"/>
      <c r="AR487" s="2"/>
      <c r="AS487" s="101"/>
      <c r="AT487" s="2"/>
      <c r="AU487" s="2"/>
      <c r="AV487" s="2"/>
      <c r="AW487" s="2"/>
      <c r="AX487" s="2"/>
      <c r="AY487" s="2"/>
      <c r="AZ487" s="2"/>
      <c r="BA487" s="2"/>
      <c r="BB487" s="2"/>
    </row>
    <row r="488" ht="13.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c r="AA488" s="2"/>
      <c r="AB488" s="2"/>
      <c r="AC488" s="2"/>
      <c r="AD488" s="2"/>
      <c r="AE488" s="2"/>
      <c r="AF488" s="2"/>
      <c r="AG488" s="2"/>
      <c r="AH488" s="101"/>
      <c r="AI488" s="2"/>
      <c r="AJ488" s="2"/>
      <c r="AK488" s="2"/>
      <c r="AL488" s="2"/>
      <c r="AM488" s="2"/>
      <c r="AN488" s="2"/>
      <c r="AO488" s="2"/>
      <c r="AP488" s="2"/>
      <c r="AQ488" s="2"/>
      <c r="AR488" s="2"/>
      <c r="AS488" s="101"/>
      <c r="AT488" s="2"/>
      <c r="AU488" s="2"/>
      <c r="AV488" s="2"/>
      <c r="AW488" s="2"/>
      <c r="AX488" s="2"/>
      <c r="AY488" s="2"/>
      <c r="AZ488" s="2"/>
      <c r="BA488" s="2"/>
      <c r="BB488" s="2"/>
    </row>
    <row r="489" ht="13.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c r="AA489" s="2"/>
      <c r="AB489" s="2"/>
      <c r="AC489" s="2"/>
      <c r="AD489" s="2"/>
      <c r="AE489" s="2"/>
      <c r="AF489" s="2"/>
      <c r="AG489" s="2"/>
      <c r="AH489" s="101"/>
      <c r="AI489" s="2"/>
      <c r="AJ489" s="2"/>
      <c r="AK489" s="2"/>
      <c r="AL489" s="2"/>
      <c r="AM489" s="2"/>
      <c r="AN489" s="2"/>
      <c r="AO489" s="2"/>
      <c r="AP489" s="2"/>
      <c r="AQ489" s="2"/>
      <c r="AR489" s="2"/>
      <c r="AS489" s="101"/>
      <c r="AT489" s="2"/>
      <c r="AU489" s="2"/>
      <c r="AV489" s="2"/>
      <c r="AW489" s="2"/>
      <c r="AX489" s="2"/>
      <c r="AY489" s="2"/>
      <c r="AZ489" s="2"/>
      <c r="BA489" s="2"/>
      <c r="BB489" s="2"/>
    </row>
    <row r="490" ht="13.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c r="AA490" s="2"/>
      <c r="AB490" s="2"/>
      <c r="AC490" s="2"/>
      <c r="AD490" s="2"/>
      <c r="AE490" s="2"/>
      <c r="AF490" s="2"/>
      <c r="AG490" s="2"/>
      <c r="AH490" s="101"/>
      <c r="AI490" s="2"/>
      <c r="AJ490" s="2"/>
      <c r="AK490" s="2"/>
      <c r="AL490" s="2"/>
      <c r="AM490" s="2"/>
      <c r="AN490" s="2"/>
      <c r="AO490" s="2"/>
      <c r="AP490" s="2"/>
      <c r="AQ490" s="2"/>
      <c r="AR490" s="2"/>
      <c r="AS490" s="101"/>
      <c r="AT490" s="2"/>
      <c r="AU490" s="2"/>
      <c r="AV490" s="2"/>
      <c r="AW490" s="2"/>
      <c r="AX490" s="2"/>
      <c r="AY490" s="2"/>
      <c r="AZ490" s="2"/>
      <c r="BA490" s="2"/>
      <c r="BB490" s="2"/>
    </row>
    <row r="491" ht="13.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c r="AA491" s="2"/>
      <c r="AB491" s="2"/>
      <c r="AC491" s="2"/>
      <c r="AD491" s="2"/>
      <c r="AE491" s="2"/>
      <c r="AF491" s="2"/>
      <c r="AG491" s="2"/>
      <c r="AH491" s="101"/>
      <c r="AI491" s="2"/>
      <c r="AJ491" s="2"/>
      <c r="AK491" s="2"/>
      <c r="AL491" s="2"/>
      <c r="AM491" s="2"/>
      <c r="AN491" s="2"/>
      <c r="AO491" s="2"/>
      <c r="AP491" s="2"/>
      <c r="AQ491" s="2"/>
      <c r="AR491" s="2"/>
      <c r="AS491" s="101"/>
      <c r="AT491" s="2"/>
      <c r="AU491" s="2"/>
      <c r="AV491" s="2"/>
      <c r="AW491" s="2"/>
      <c r="AX491" s="2"/>
      <c r="AY491" s="2"/>
      <c r="AZ491" s="2"/>
      <c r="BA491" s="2"/>
      <c r="BB491" s="2"/>
    </row>
    <row r="492" ht="13.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c r="AA492" s="2"/>
      <c r="AB492" s="2"/>
      <c r="AC492" s="2"/>
      <c r="AD492" s="2"/>
      <c r="AE492" s="2"/>
      <c r="AF492" s="2"/>
      <c r="AG492" s="2"/>
      <c r="AH492" s="101"/>
      <c r="AI492" s="2"/>
      <c r="AJ492" s="2"/>
      <c r="AK492" s="2"/>
      <c r="AL492" s="2"/>
      <c r="AM492" s="2"/>
      <c r="AN492" s="2"/>
      <c r="AO492" s="2"/>
      <c r="AP492" s="2"/>
      <c r="AQ492" s="2"/>
      <c r="AR492" s="2"/>
      <c r="AS492" s="101"/>
      <c r="AT492" s="2"/>
      <c r="AU492" s="2"/>
      <c r="AV492" s="2"/>
      <c r="AW492" s="2"/>
      <c r="AX492" s="2"/>
      <c r="AY492" s="2"/>
      <c r="AZ492" s="2"/>
      <c r="BA492" s="2"/>
      <c r="BB492" s="2"/>
    </row>
    <row r="493" ht="13.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c r="AA493" s="2"/>
      <c r="AB493" s="2"/>
      <c r="AC493" s="2"/>
      <c r="AD493" s="2"/>
      <c r="AE493" s="2"/>
      <c r="AF493" s="2"/>
      <c r="AG493" s="2"/>
      <c r="AH493" s="101"/>
      <c r="AI493" s="2"/>
      <c r="AJ493" s="2"/>
      <c r="AK493" s="2"/>
      <c r="AL493" s="2"/>
      <c r="AM493" s="2"/>
      <c r="AN493" s="2"/>
      <c r="AO493" s="2"/>
      <c r="AP493" s="2"/>
      <c r="AQ493" s="2"/>
      <c r="AR493" s="2"/>
      <c r="AS493" s="101"/>
      <c r="AT493" s="2"/>
      <c r="AU493" s="2"/>
      <c r="AV493" s="2"/>
      <c r="AW493" s="2"/>
      <c r="AX493" s="2"/>
      <c r="AY493" s="2"/>
      <c r="AZ493" s="2"/>
      <c r="BA493" s="2"/>
      <c r="BB493" s="2"/>
    </row>
    <row r="494" ht="13.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c r="AA494" s="2"/>
      <c r="AB494" s="2"/>
      <c r="AC494" s="2"/>
      <c r="AD494" s="2"/>
      <c r="AE494" s="2"/>
      <c r="AF494" s="2"/>
      <c r="AG494" s="2"/>
      <c r="AH494" s="101"/>
      <c r="AI494" s="2"/>
      <c r="AJ494" s="2"/>
      <c r="AK494" s="2"/>
      <c r="AL494" s="2"/>
      <c r="AM494" s="2"/>
      <c r="AN494" s="2"/>
      <c r="AO494" s="2"/>
      <c r="AP494" s="2"/>
      <c r="AQ494" s="2"/>
      <c r="AR494" s="2"/>
      <c r="AS494" s="101"/>
      <c r="AT494" s="2"/>
      <c r="AU494" s="2"/>
      <c r="AV494" s="2"/>
      <c r="AW494" s="2"/>
      <c r="AX494" s="2"/>
      <c r="AY494" s="2"/>
      <c r="AZ494" s="2"/>
      <c r="BA494" s="2"/>
      <c r="BB494" s="2"/>
    </row>
    <row r="495" ht="13.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c r="AA495" s="2"/>
      <c r="AB495" s="2"/>
      <c r="AC495" s="2"/>
      <c r="AD495" s="2"/>
      <c r="AE495" s="2"/>
      <c r="AF495" s="2"/>
      <c r="AG495" s="2"/>
      <c r="AH495" s="101"/>
      <c r="AI495" s="2"/>
      <c r="AJ495" s="2"/>
      <c r="AK495" s="2"/>
      <c r="AL495" s="2"/>
      <c r="AM495" s="2"/>
      <c r="AN495" s="2"/>
      <c r="AO495" s="2"/>
      <c r="AP495" s="2"/>
      <c r="AQ495" s="2"/>
      <c r="AR495" s="2"/>
      <c r="AS495" s="101"/>
      <c r="AT495" s="2"/>
      <c r="AU495" s="2"/>
      <c r="AV495" s="2"/>
      <c r="AW495" s="2"/>
      <c r="AX495" s="2"/>
      <c r="AY495" s="2"/>
      <c r="AZ495" s="2"/>
      <c r="BA495" s="2"/>
      <c r="BB495" s="2"/>
    </row>
    <row r="496" ht="13.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c r="AA496" s="2"/>
      <c r="AB496" s="2"/>
      <c r="AC496" s="2"/>
      <c r="AD496" s="2"/>
      <c r="AE496" s="2"/>
      <c r="AF496" s="2"/>
      <c r="AG496" s="2"/>
      <c r="AH496" s="101"/>
      <c r="AI496" s="2"/>
      <c r="AJ496" s="2"/>
      <c r="AK496" s="2"/>
      <c r="AL496" s="2"/>
      <c r="AM496" s="2"/>
      <c r="AN496" s="2"/>
      <c r="AO496" s="2"/>
      <c r="AP496" s="2"/>
      <c r="AQ496" s="2"/>
      <c r="AR496" s="2"/>
      <c r="AS496" s="101"/>
      <c r="AT496" s="2"/>
      <c r="AU496" s="2"/>
      <c r="AV496" s="2"/>
      <c r="AW496" s="2"/>
      <c r="AX496" s="2"/>
      <c r="AY496" s="2"/>
      <c r="AZ496" s="2"/>
      <c r="BA496" s="2"/>
      <c r="BB496" s="2"/>
    </row>
    <row r="497" ht="13.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c r="AA497" s="2"/>
      <c r="AB497" s="2"/>
      <c r="AC497" s="2"/>
      <c r="AD497" s="2"/>
      <c r="AE497" s="2"/>
      <c r="AF497" s="2"/>
      <c r="AG497" s="2"/>
      <c r="AH497" s="101"/>
      <c r="AI497" s="2"/>
      <c r="AJ497" s="2"/>
      <c r="AK497" s="2"/>
      <c r="AL497" s="2"/>
      <c r="AM497" s="2"/>
      <c r="AN497" s="2"/>
      <c r="AO497" s="2"/>
      <c r="AP497" s="2"/>
      <c r="AQ497" s="2"/>
      <c r="AR497" s="2"/>
      <c r="AS497" s="101"/>
      <c r="AT497" s="2"/>
      <c r="AU497" s="2"/>
      <c r="AV497" s="2"/>
      <c r="AW497" s="2"/>
      <c r="AX497" s="2"/>
      <c r="AY497" s="2"/>
      <c r="AZ497" s="2"/>
      <c r="BA497" s="2"/>
      <c r="BB497" s="2"/>
    </row>
    <row r="498" ht="13.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c r="AA498" s="2"/>
      <c r="AB498" s="2"/>
      <c r="AC498" s="2"/>
      <c r="AD498" s="2"/>
      <c r="AE498" s="2"/>
      <c r="AF498" s="2"/>
      <c r="AG498" s="2"/>
      <c r="AH498" s="101"/>
      <c r="AI498" s="2"/>
      <c r="AJ498" s="2"/>
      <c r="AK498" s="2"/>
      <c r="AL498" s="2"/>
      <c r="AM498" s="2"/>
      <c r="AN498" s="2"/>
      <c r="AO498" s="2"/>
      <c r="AP498" s="2"/>
      <c r="AQ498" s="2"/>
      <c r="AR498" s="2"/>
      <c r="AS498" s="101"/>
      <c r="AT498" s="2"/>
      <c r="AU498" s="2"/>
      <c r="AV498" s="2"/>
      <c r="AW498" s="2"/>
      <c r="AX498" s="2"/>
      <c r="AY498" s="2"/>
      <c r="AZ498" s="2"/>
      <c r="BA498" s="2"/>
      <c r="BB498" s="2"/>
    </row>
    <row r="499" ht="13.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c r="AA499" s="2"/>
      <c r="AB499" s="2"/>
      <c r="AC499" s="2"/>
      <c r="AD499" s="2"/>
      <c r="AE499" s="2"/>
      <c r="AF499" s="2"/>
      <c r="AG499" s="2"/>
      <c r="AH499" s="101"/>
      <c r="AI499" s="2"/>
      <c r="AJ499" s="2"/>
      <c r="AK499" s="2"/>
      <c r="AL499" s="2"/>
      <c r="AM499" s="2"/>
      <c r="AN499" s="2"/>
      <c r="AO499" s="2"/>
      <c r="AP499" s="2"/>
      <c r="AQ499" s="2"/>
      <c r="AR499" s="2"/>
      <c r="AS499" s="101"/>
      <c r="AT499" s="2"/>
      <c r="AU499" s="2"/>
      <c r="AV499" s="2"/>
      <c r="AW499" s="2"/>
      <c r="AX499" s="2"/>
      <c r="AY499" s="2"/>
      <c r="AZ499" s="2"/>
      <c r="BA499" s="2"/>
      <c r="BB499" s="2"/>
    </row>
    <row r="500" ht="13.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c r="AA500" s="2"/>
      <c r="AB500" s="2"/>
      <c r="AC500" s="2"/>
      <c r="AD500" s="2"/>
      <c r="AE500" s="2"/>
      <c r="AF500" s="2"/>
      <c r="AG500" s="2"/>
      <c r="AH500" s="101"/>
      <c r="AI500" s="2"/>
      <c r="AJ500" s="2"/>
      <c r="AK500" s="2"/>
      <c r="AL500" s="2"/>
      <c r="AM500" s="2"/>
      <c r="AN500" s="2"/>
      <c r="AO500" s="2"/>
      <c r="AP500" s="2"/>
      <c r="AQ500" s="2"/>
      <c r="AR500" s="2"/>
      <c r="AS500" s="101"/>
      <c r="AT500" s="2"/>
      <c r="AU500" s="2"/>
      <c r="AV500" s="2"/>
      <c r="AW500" s="2"/>
      <c r="AX500" s="2"/>
      <c r="AY500" s="2"/>
      <c r="AZ500" s="2"/>
      <c r="BA500" s="2"/>
      <c r="BB500" s="2"/>
    </row>
    <row r="501" ht="13.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c r="AA501" s="2"/>
      <c r="AB501" s="2"/>
      <c r="AC501" s="2"/>
      <c r="AD501" s="2"/>
      <c r="AE501" s="2"/>
      <c r="AF501" s="2"/>
      <c r="AG501" s="2"/>
      <c r="AH501" s="101"/>
      <c r="AI501" s="2"/>
      <c r="AJ501" s="2"/>
      <c r="AK501" s="2"/>
      <c r="AL501" s="2"/>
      <c r="AM501" s="2"/>
      <c r="AN501" s="2"/>
      <c r="AO501" s="2"/>
      <c r="AP501" s="2"/>
      <c r="AQ501" s="2"/>
      <c r="AR501" s="2"/>
      <c r="AS501" s="101"/>
      <c r="AT501" s="2"/>
      <c r="AU501" s="2"/>
      <c r="AV501" s="2"/>
      <c r="AW501" s="2"/>
      <c r="AX501" s="2"/>
      <c r="AY501" s="2"/>
      <c r="AZ501" s="2"/>
      <c r="BA501" s="2"/>
      <c r="BB501" s="2"/>
    </row>
    <row r="502" ht="13.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c r="AA502" s="2"/>
      <c r="AB502" s="2"/>
      <c r="AC502" s="2"/>
      <c r="AD502" s="2"/>
      <c r="AE502" s="2"/>
      <c r="AF502" s="2"/>
      <c r="AG502" s="2"/>
      <c r="AH502" s="101"/>
      <c r="AI502" s="2"/>
      <c r="AJ502" s="2"/>
      <c r="AK502" s="2"/>
      <c r="AL502" s="2"/>
      <c r="AM502" s="2"/>
      <c r="AN502" s="2"/>
      <c r="AO502" s="2"/>
      <c r="AP502" s="2"/>
      <c r="AQ502" s="2"/>
      <c r="AR502" s="2"/>
      <c r="AS502" s="101"/>
      <c r="AT502" s="2"/>
      <c r="AU502" s="2"/>
      <c r="AV502" s="2"/>
      <c r="AW502" s="2"/>
      <c r="AX502" s="2"/>
      <c r="AY502" s="2"/>
      <c r="AZ502" s="2"/>
      <c r="BA502" s="2"/>
      <c r="BB502" s="2"/>
    </row>
    <row r="503" ht="13.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c r="AA503" s="2"/>
      <c r="AB503" s="2"/>
      <c r="AC503" s="2"/>
      <c r="AD503" s="2"/>
      <c r="AE503" s="2"/>
      <c r="AF503" s="2"/>
      <c r="AG503" s="2"/>
      <c r="AH503" s="101"/>
      <c r="AI503" s="2"/>
      <c r="AJ503" s="2"/>
      <c r="AK503" s="2"/>
      <c r="AL503" s="2"/>
      <c r="AM503" s="2"/>
      <c r="AN503" s="2"/>
      <c r="AO503" s="2"/>
      <c r="AP503" s="2"/>
      <c r="AQ503" s="2"/>
      <c r="AR503" s="2"/>
      <c r="AS503" s="101"/>
      <c r="AT503" s="2"/>
      <c r="AU503" s="2"/>
      <c r="AV503" s="2"/>
      <c r="AW503" s="2"/>
      <c r="AX503" s="2"/>
      <c r="AY503" s="2"/>
      <c r="AZ503" s="2"/>
      <c r="BA503" s="2"/>
      <c r="BB503" s="2"/>
    </row>
    <row r="504" ht="13.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c r="AA504" s="2"/>
      <c r="AB504" s="2"/>
      <c r="AC504" s="2"/>
      <c r="AD504" s="2"/>
      <c r="AE504" s="2"/>
      <c r="AF504" s="2"/>
      <c r="AG504" s="2"/>
      <c r="AH504" s="101"/>
      <c r="AI504" s="2"/>
      <c r="AJ504" s="2"/>
      <c r="AK504" s="2"/>
      <c r="AL504" s="2"/>
      <c r="AM504" s="2"/>
      <c r="AN504" s="2"/>
      <c r="AO504" s="2"/>
      <c r="AP504" s="2"/>
      <c r="AQ504" s="2"/>
      <c r="AR504" s="2"/>
      <c r="AS504" s="101"/>
      <c r="AT504" s="2"/>
      <c r="AU504" s="2"/>
      <c r="AV504" s="2"/>
      <c r="AW504" s="2"/>
      <c r="AX504" s="2"/>
      <c r="AY504" s="2"/>
      <c r="AZ504" s="2"/>
      <c r="BA504" s="2"/>
      <c r="BB504" s="2"/>
    </row>
    <row r="505" ht="13.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c r="AA505" s="2"/>
      <c r="AB505" s="2"/>
      <c r="AC505" s="2"/>
      <c r="AD505" s="2"/>
      <c r="AE505" s="2"/>
      <c r="AF505" s="2"/>
      <c r="AG505" s="2"/>
      <c r="AH505" s="101"/>
      <c r="AI505" s="2"/>
      <c r="AJ505" s="2"/>
      <c r="AK505" s="2"/>
      <c r="AL505" s="2"/>
      <c r="AM505" s="2"/>
      <c r="AN505" s="2"/>
      <c r="AO505" s="2"/>
      <c r="AP505" s="2"/>
      <c r="AQ505" s="2"/>
      <c r="AR505" s="2"/>
      <c r="AS505" s="101"/>
      <c r="AT505" s="2"/>
      <c r="AU505" s="2"/>
      <c r="AV505" s="2"/>
      <c r="AW505" s="2"/>
      <c r="AX505" s="2"/>
      <c r="AY505" s="2"/>
      <c r="AZ505" s="2"/>
      <c r="BA505" s="2"/>
      <c r="BB505" s="2"/>
    </row>
    <row r="506" ht="13.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c r="AA506" s="2"/>
      <c r="AB506" s="2"/>
      <c r="AC506" s="2"/>
      <c r="AD506" s="2"/>
      <c r="AE506" s="2"/>
      <c r="AF506" s="2"/>
      <c r="AG506" s="2"/>
      <c r="AH506" s="101"/>
      <c r="AI506" s="2"/>
      <c r="AJ506" s="2"/>
      <c r="AK506" s="2"/>
      <c r="AL506" s="2"/>
      <c r="AM506" s="2"/>
      <c r="AN506" s="2"/>
      <c r="AO506" s="2"/>
      <c r="AP506" s="2"/>
      <c r="AQ506" s="2"/>
      <c r="AR506" s="2"/>
      <c r="AS506" s="101"/>
      <c r="AT506" s="2"/>
      <c r="AU506" s="2"/>
      <c r="AV506" s="2"/>
      <c r="AW506" s="2"/>
      <c r="AX506" s="2"/>
      <c r="AY506" s="2"/>
      <c r="AZ506" s="2"/>
      <c r="BA506" s="2"/>
      <c r="BB506" s="2"/>
    </row>
    <row r="507" ht="13.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c r="AA507" s="2"/>
      <c r="AB507" s="2"/>
      <c r="AC507" s="2"/>
      <c r="AD507" s="2"/>
      <c r="AE507" s="2"/>
      <c r="AF507" s="2"/>
      <c r="AG507" s="2"/>
      <c r="AH507" s="101"/>
      <c r="AI507" s="2"/>
      <c r="AJ507" s="2"/>
      <c r="AK507" s="2"/>
      <c r="AL507" s="2"/>
      <c r="AM507" s="2"/>
      <c r="AN507" s="2"/>
      <c r="AO507" s="2"/>
      <c r="AP507" s="2"/>
      <c r="AQ507" s="2"/>
      <c r="AR507" s="2"/>
      <c r="AS507" s="101"/>
      <c r="AT507" s="2"/>
      <c r="AU507" s="2"/>
      <c r="AV507" s="2"/>
      <c r="AW507" s="2"/>
      <c r="AX507" s="2"/>
      <c r="AY507" s="2"/>
      <c r="AZ507" s="2"/>
      <c r="BA507" s="2"/>
      <c r="BB507" s="2"/>
    </row>
    <row r="508" ht="13.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c r="AA508" s="2"/>
      <c r="AB508" s="2"/>
      <c r="AC508" s="2"/>
      <c r="AD508" s="2"/>
      <c r="AE508" s="2"/>
      <c r="AF508" s="2"/>
      <c r="AG508" s="2"/>
      <c r="AH508" s="101"/>
      <c r="AI508" s="2"/>
      <c r="AJ508" s="2"/>
      <c r="AK508" s="2"/>
      <c r="AL508" s="2"/>
      <c r="AM508" s="2"/>
      <c r="AN508" s="2"/>
      <c r="AO508" s="2"/>
      <c r="AP508" s="2"/>
      <c r="AQ508" s="2"/>
      <c r="AR508" s="2"/>
      <c r="AS508" s="101"/>
      <c r="AT508" s="2"/>
      <c r="AU508" s="2"/>
      <c r="AV508" s="2"/>
      <c r="AW508" s="2"/>
      <c r="AX508" s="2"/>
      <c r="AY508" s="2"/>
      <c r="AZ508" s="2"/>
      <c r="BA508" s="2"/>
      <c r="BB508" s="2"/>
    </row>
    <row r="509" ht="13.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c r="AA509" s="2"/>
      <c r="AB509" s="2"/>
      <c r="AC509" s="2"/>
      <c r="AD509" s="2"/>
      <c r="AE509" s="2"/>
      <c r="AF509" s="2"/>
      <c r="AG509" s="2"/>
      <c r="AH509" s="101"/>
      <c r="AI509" s="2"/>
      <c r="AJ509" s="2"/>
      <c r="AK509" s="2"/>
      <c r="AL509" s="2"/>
      <c r="AM509" s="2"/>
      <c r="AN509" s="2"/>
      <c r="AO509" s="2"/>
      <c r="AP509" s="2"/>
      <c r="AQ509" s="2"/>
      <c r="AR509" s="2"/>
      <c r="AS509" s="101"/>
      <c r="AT509" s="2"/>
      <c r="AU509" s="2"/>
      <c r="AV509" s="2"/>
      <c r="AW509" s="2"/>
      <c r="AX509" s="2"/>
      <c r="AY509" s="2"/>
      <c r="AZ509" s="2"/>
      <c r="BA509" s="2"/>
      <c r="BB509" s="2"/>
    </row>
    <row r="510" ht="13.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c r="AA510" s="2"/>
      <c r="AB510" s="2"/>
      <c r="AC510" s="2"/>
      <c r="AD510" s="2"/>
      <c r="AE510" s="2"/>
      <c r="AF510" s="2"/>
      <c r="AG510" s="2"/>
      <c r="AH510" s="101"/>
      <c r="AI510" s="2"/>
      <c r="AJ510" s="2"/>
      <c r="AK510" s="2"/>
      <c r="AL510" s="2"/>
      <c r="AM510" s="2"/>
      <c r="AN510" s="2"/>
      <c r="AO510" s="2"/>
      <c r="AP510" s="2"/>
      <c r="AQ510" s="2"/>
      <c r="AR510" s="2"/>
      <c r="AS510" s="101"/>
      <c r="AT510" s="2"/>
      <c r="AU510" s="2"/>
      <c r="AV510" s="2"/>
      <c r="AW510" s="2"/>
      <c r="AX510" s="2"/>
      <c r="AY510" s="2"/>
      <c r="AZ510" s="2"/>
      <c r="BA510" s="2"/>
      <c r="BB510" s="2"/>
    </row>
    <row r="511" ht="13.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c r="AA511" s="2"/>
      <c r="AB511" s="2"/>
      <c r="AC511" s="2"/>
      <c r="AD511" s="2"/>
      <c r="AE511" s="2"/>
      <c r="AF511" s="2"/>
      <c r="AG511" s="2"/>
      <c r="AH511" s="101"/>
      <c r="AI511" s="2"/>
      <c r="AJ511" s="2"/>
      <c r="AK511" s="2"/>
      <c r="AL511" s="2"/>
      <c r="AM511" s="2"/>
      <c r="AN511" s="2"/>
      <c r="AO511" s="2"/>
      <c r="AP511" s="2"/>
      <c r="AQ511" s="2"/>
      <c r="AR511" s="2"/>
      <c r="AS511" s="101"/>
      <c r="AT511" s="2"/>
      <c r="AU511" s="2"/>
      <c r="AV511" s="2"/>
      <c r="AW511" s="2"/>
      <c r="AX511" s="2"/>
      <c r="AY511" s="2"/>
      <c r="AZ511" s="2"/>
      <c r="BA511" s="2"/>
      <c r="BB511" s="2"/>
    </row>
    <row r="512" ht="13.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c r="AA512" s="2"/>
      <c r="AB512" s="2"/>
      <c r="AC512" s="2"/>
      <c r="AD512" s="2"/>
      <c r="AE512" s="2"/>
      <c r="AF512" s="2"/>
      <c r="AG512" s="2"/>
      <c r="AH512" s="101"/>
      <c r="AI512" s="2"/>
      <c r="AJ512" s="2"/>
      <c r="AK512" s="2"/>
      <c r="AL512" s="2"/>
      <c r="AM512" s="2"/>
      <c r="AN512" s="2"/>
      <c r="AO512" s="2"/>
      <c r="AP512" s="2"/>
      <c r="AQ512" s="2"/>
      <c r="AR512" s="2"/>
      <c r="AS512" s="101"/>
      <c r="AT512" s="2"/>
      <c r="AU512" s="2"/>
      <c r="AV512" s="2"/>
      <c r="AW512" s="2"/>
      <c r="AX512" s="2"/>
      <c r="AY512" s="2"/>
      <c r="AZ512" s="2"/>
      <c r="BA512" s="2"/>
      <c r="BB512" s="2"/>
    </row>
    <row r="513" ht="13.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c r="AA513" s="2"/>
      <c r="AB513" s="2"/>
      <c r="AC513" s="2"/>
      <c r="AD513" s="2"/>
      <c r="AE513" s="2"/>
      <c r="AF513" s="2"/>
      <c r="AG513" s="2"/>
      <c r="AH513" s="101"/>
      <c r="AI513" s="2"/>
      <c r="AJ513" s="2"/>
      <c r="AK513" s="2"/>
      <c r="AL513" s="2"/>
      <c r="AM513" s="2"/>
      <c r="AN513" s="2"/>
      <c r="AO513" s="2"/>
      <c r="AP513" s="2"/>
      <c r="AQ513" s="2"/>
      <c r="AR513" s="2"/>
      <c r="AS513" s="101"/>
      <c r="AT513" s="2"/>
      <c r="AU513" s="2"/>
      <c r="AV513" s="2"/>
      <c r="AW513" s="2"/>
      <c r="AX513" s="2"/>
      <c r="AY513" s="2"/>
      <c r="AZ513" s="2"/>
      <c r="BA513" s="2"/>
      <c r="BB513" s="2"/>
    </row>
    <row r="514" ht="13.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c r="AA514" s="2"/>
      <c r="AB514" s="2"/>
      <c r="AC514" s="2"/>
      <c r="AD514" s="2"/>
      <c r="AE514" s="2"/>
      <c r="AF514" s="2"/>
      <c r="AG514" s="2"/>
      <c r="AH514" s="101"/>
      <c r="AI514" s="2"/>
      <c r="AJ514" s="2"/>
      <c r="AK514" s="2"/>
      <c r="AL514" s="2"/>
      <c r="AM514" s="2"/>
      <c r="AN514" s="2"/>
      <c r="AO514" s="2"/>
      <c r="AP514" s="2"/>
      <c r="AQ514" s="2"/>
      <c r="AR514" s="2"/>
      <c r="AS514" s="101"/>
      <c r="AT514" s="2"/>
      <c r="AU514" s="2"/>
      <c r="AV514" s="2"/>
      <c r="AW514" s="2"/>
      <c r="AX514" s="2"/>
      <c r="AY514" s="2"/>
      <c r="AZ514" s="2"/>
      <c r="BA514" s="2"/>
      <c r="BB514" s="2"/>
    </row>
    <row r="515" ht="13.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c r="AA515" s="2"/>
      <c r="AB515" s="2"/>
      <c r="AC515" s="2"/>
      <c r="AD515" s="2"/>
      <c r="AE515" s="2"/>
      <c r="AF515" s="2"/>
      <c r="AG515" s="2"/>
      <c r="AH515" s="101"/>
      <c r="AI515" s="2"/>
      <c r="AJ515" s="2"/>
      <c r="AK515" s="2"/>
      <c r="AL515" s="2"/>
      <c r="AM515" s="2"/>
      <c r="AN515" s="2"/>
      <c r="AO515" s="2"/>
      <c r="AP515" s="2"/>
      <c r="AQ515" s="2"/>
      <c r="AR515" s="2"/>
      <c r="AS515" s="101"/>
      <c r="AT515" s="2"/>
      <c r="AU515" s="2"/>
      <c r="AV515" s="2"/>
      <c r="AW515" s="2"/>
      <c r="AX515" s="2"/>
      <c r="AY515" s="2"/>
      <c r="AZ515" s="2"/>
      <c r="BA515" s="2"/>
      <c r="BB515" s="2"/>
    </row>
    <row r="516" ht="13.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c r="AA516" s="2"/>
      <c r="AB516" s="2"/>
      <c r="AC516" s="2"/>
      <c r="AD516" s="2"/>
      <c r="AE516" s="2"/>
      <c r="AF516" s="2"/>
      <c r="AG516" s="2"/>
      <c r="AH516" s="101"/>
      <c r="AI516" s="2"/>
      <c r="AJ516" s="2"/>
      <c r="AK516" s="2"/>
      <c r="AL516" s="2"/>
      <c r="AM516" s="2"/>
      <c r="AN516" s="2"/>
      <c r="AO516" s="2"/>
      <c r="AP516" s="2"/>
      <c r="AQ516" s="2"/>
      <c r="AR516" s="2"/>
      <c r="AS516" s="101"/>
      <c r="AT516" s="2"/>
      <c r="AU516" s="2"/>
      <c r="AV516" s="2"/>
      <c r="AW516" s="2"/>
      <c r="AX516" s="2"/>
      <c r="AY516" s="2"/>
      <c r="AZ516" s="2"/>
      <c r="BA516" s="2"/>
      <c r="BB516" s="2"/>
    </row>
    <row r="517" ht="13.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c r="AA517" s="2"/>
      <c r="AB517" s="2"/>
      <c r="AC517" s="2"/>
      <c r="AD517" s="2"/>
      <c r="AE517" s="2"/>
      <c r="AF517" s="2"/>
      <c r="AG517" s="2"/>
      <c r="AH517" s="101"/>
      <c r="AI517" s="2"/>
      <c r="AJ517" s="2"/>
      <c r="AK517" s="2"/>
      <c r="AL517" s="2"/>
      <c r="AM517" s="2"/>
      <c r="AN517" s="2"/>
      <c r="AO517" s="2"/>
      <c r="AP517" s="2"/>
      <c r="AQ517" s="2"/>
      <c r="AR517" s="2"/>
      <c r="AS517" s="101"/>
      <c r="AT517" s="2"/>
      <c r="AU517" s="2"/>
      <c r="AV517" s="2"/>
      <c r="AW517" s="2"/>
      <c r="AX517" s="2"/>
      <c r="AY517" s="2"/>
      <c r="AZ517" s="2"/>
      <c r="BA517" s="2"/>
      <c r="BB517" s="2"/>
    </row>
    <row r="518" ht="13.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c r="AA518" s="2"/>
      <c r="AB518" s="2"/>
      <c r="AC518" s="2"/>
      <c r="AD518" s="2"/>
      <c r="AE518" s="2"/>
      <c r="AF518" s="2"/>
      <c r="AG518" s="2"/>
      <c r="AH518" s="101"/>
      <c r="AI518" s="2"/>
      <c r="AJ518" s="2"/>
      <c r="AK518" s="2"/>
      <c r="AL518" s="2"/>
      <c r="AM518" s="2"/>
      <c r="AN518" s="2"/>
      <c r="AO518" s="2"/>
      <c r="AP518" s="2"/>
      <c r="AQ518" s="2"/>
      <c r="AR518" s="2"/>
      <c r="AS518" s="101"/>
      <c r="AT518" s="2"/>
      <c r="AU518" s="2"/>
      <c r="AV518" s="2"/>
      <c r="AW518" s="2"/>
      <c r="AX518" s="2"/>
      <c r="AY518" s="2"/>
      <c r="AZ518" s="2"/>
      <c r="BA518" s="2"/>
      <c r="BB518" s="2"/>
    </row>
    <row r="519" ht="13.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c r="AA519" s="2"/>
      <c r="AB519" s="2"/>
      <c r="AC519" s="2"/>
      <c r="AD519" s="2"/>
      <c r="AE519" s="2"/>
      <c r="AF519" s="2"/>
      <c r="AG519" s="2"/>
      <c r="AH519" s="101"/>
      <c r="AI519" s="2"/>
      <c r="AJ519" s="2"/>
      <c r="AK519" s="2"/>
      <c r="AL519" s="2"/>
      <c r="AM519" s="2"/>
      <c r="AN519" s="2"/>
      <c r="AO519" s="2"/>
      <c r="AP519" s="2"/>
      <c r="AQ519" s="2"/>
      <c r="AR519" s="2"/>
      <c r="AS519" s="101"/>
      <c r="AT519" s="2"/>
      <c r="AU519" s="2"/>
      <c r="AV519" s="2"/>
      <c r="AW519" s="2"/>
      <c r="AX519" s="2"/>
      <c r="AY519" s="2"/>
      <c r="AZ519" s="2"/>
      <c r="BA519" s="2"/>
      <c r="BB519" s="2"/>
    </row>
    <row r="520" ht="13.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c r="AA520" s="2"/>
      <c r="AB520" s="2"/>
      <c r="AC520" s="2"/>
      <c r="AD520" s="2"/>
      <c r="AE520" s="2"/>
      <c r="AF520" s="2"/>
      <c r="AG520" s="2"/>
      <c r="AH520" s="101"/>
      <c r="AI520" s="2"/>
      <c r="AJ520" s="2"/>
      <c r="AK520" s="2"/>
      <c r="AL520" s="2"/>
      <c r="AM520" s="2"/>
      <c r="AN520" s="2"/>
      <c r="AO520" s="2"/>
      <c r="AP520" s="2"/>
      <c r="AQ520" s="2"/>
      <c r="AR520" s="2"/>
      <c r="AS520" s="101"/>
      <c r="AT520" s="2"/>
      <c r="AU520" s="2"/>
      <c r="AV520" s="2"/>
      <c r="AW520" s="2"/>
      <c r="AX520" s="2"/>
      <c r="AY520" s="2"/>
      <c r="AZ520" s="2"/>
      <c r="BA520" s="2"/>
      <c r="BB520" s="2"/>
    </row>
    <row r="521" ht="13.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c r="AA521" s="2"/>
      <c r="AB521" s="2"/>
      <c r="AC521" s="2"/>
      <c r="AD521" s="2"/>
      <c r="AE521" s="2"/>
      <c r="AF521" s="2"/>
      <c r="AG521" s="2"/>
      <c r="AH521" s="101"/>
      <c r="AI521" s="2"/>
      <c r="AJ521" s="2"/>
      <c r="AK521" s="2"/>
      <c r="AL521" s="2"/>
      <c r="AM521" s="2"/>
      <c r="AN521" s="2"/>
      <c r="AO521" s="2"/>
      <c r="AP521" s="2"/>
      <c r="AQ521" s="2"/>
      <c r="AR521" s="2"/>
      <c r="AS521" s="101"/>
      <c r="AT521" s="2"/>
      <c r="AU521" s="2"/>
      <c r="AV521" s="2"/>
      <c r="AW521" s="2"/>
      <c r="AX521" s="2"/>
      <c r="AY521" s="2"/>
      <c r="AZ521" s="2"/>
      <c r="BA521" s="2"/>
      <c r="BB521" s="2"/>
    </row>
    <row r="522" ht="13.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c r="AA522" s="2"/>
      <c r="AB522" s="2"/>
      <c r="AC522" s="2"/>
      <c r="AD522" s="2"/>
      <c r="AE522" s="2"/>
      <c r="AF522" s="2"/>
      <c r="AG522" s="2"/>
      <c r="AH522" s="101"/>
      <c r="AI522" s="2"/>
      <c r="AJ522" s="2"/>
      <c r="AK522" s="2"/>
      <c r="AL522" s="2"/>
      <c r="AM522" s="2"/>
      <c r="AN522" s="2"/>
      <c r="AO522" s="2"/>
      <c r="AP522" s="2"/>
      <c r="AQ522" s="2"/>
      <c r="AR522" s="2"/>
      <c r="AS522" s="101"/>
      <c r="AT522" s="2"/>
      <c r="AU522" s="2"/>
      <c r="AV522" s="2"/>
      <c r="AW522" s="2"/>
      <c r="AX522" s="2"/>
      <c r="AY522" s="2"/>
      <c r="AZ522" s="2"/>
      <c r="BA522" s="2"/>
      <c r="BB522" s="2"/>
    </row>
    <row r="523" ht="13.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c r="AA523" s="2"/>
      <c r="AB523" s="2"/>
      <c r="AC523" s="2"/>
      <c r="AD523" s="2"/>
      <c r="AE523" s="2"/>
      <c r="AF523" s="2"/>
      <c r="AG523" s="2"/>
      <c r="AH523" s="101"/>
      <c r="AI523" s="2"/>
      <c r="AJ523" s="2"/>
      <c r="AK523" s="2"/>
      <c r="AL523" s="2"/>
      <c r="AM523" s="2"/>
      <c r="AN523" s="2"/>
      <c r="AO523" s="2"/>
      <c r="AP523" s="2"/>
      <c r="AQ523" s="2"/>
      <c r="AR523" s="2"/>
      <c r="AS523" s="101"/>
      <c r="AT523" s="2"/>
      <c r="AU523" s="2"/>
      <c r="AV523" s="2"/>
      <c r="AW523" s="2"/>
      <c r="AX523" s="2"/>
      <c r="AY523" s="2"/>
      <c r="AZ523" s="2"/>
      <c r="BA523" s="2"/>
      <c r="BB523" s="2"/>
    </row>
    <row r="524" ht="13.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c r="AA524" s="2"/>
      <c r="AB524" s="2"/>
      <c r="AC524" s="2"/>
      <c r="AD524" s="2"/>
      <c r="AE524" s="2"/>
      <c r="AF524" s="2"/>
      <c r="AG524" s="2"/>
      <c r="AH524" s="101"/>
      <c r="AI524" s="2"/>
      <c r="AJ524" s="2"/>
      <c r="AK524" s="2"/>
      <c r="AL524" s="2"/>
      <c r="AM524" s="2"/>
      <c r="AN524" s="2"/>
      <c r="AO524" s="2"/>
      <c r="AP524" s="2"/>
      <c r="AQ524" s="2"/>
      <c r="AR524" s="2"/>
      <c r="AS524" s="101"/>
      <c r="AT524" s="2"/>
      <c r="AU524" s="2"/>
      <c r="AV524" s="2"/>
      <c r="AW524" s="2"/>
      <c r="AX524" s="2"/>
      <c r="AY524" s="2"/>
      <c r="AZ524" s="2"/>
      <c r="BA524" s="2"/>
      <c r="BB524" s="2"/>
    </row>
    <row r="525" ht="13.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c r="AA525" s="2"/>
      <c r="AB525" s="2"/>
      <c r="AC525" s="2"/>
      <c r="AD525" s="2"/>
      <c r="AE525" s="2"/>
      <c r="AF525" s="2"/>
      <c r="AG525" s="2"/>
      <c r="AH525" s="101"/>
      <c r="AI525" s="2"/>
      <c r="AJ525" s="2"/>
      <c r="AK525" s="2"/>
      <c r="AL525" s="2"/>
      <c r="AM525" s="2"/>
      <c r="AN525" s="2"/>
      <c r="AO525" s="2"/>
      <c r="AP525" s="2"/>
      <c r="AQ525" s="2"/>
      <c r="AR525" s="2"/>
      <c r="AS525" s="101"/>
      <c r="AT525" s="2"/>
      <c r="AU525" s="2"/>
      <c r="AV525" s="2"/>
      <c r="AW525" s="2"/>
      <c r="AX525" s="2"/>
      <c r="AY525" s="2"/>
      <c r="AZ525" s="2"/>
      <c r="BA525" s="2"/>
      <c r="BB525" s="2"/>
    </row>
    <row r="526" ht="13.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c r="AA526" s="2"/>
      <c r="AB526" s="2"/>
      <c r="AC526" s="2"/>
      <c r="AD526" s="2"/>
      <c r="AE526" s="2"/>
      <c r="AF526" s="2"/>
      <c r="AG526" s="2"/>
      <c r="AH526" s="101"/>
      <c r="AI526" s="2"/>
      <c r="AJ526" s="2"/>
      <c r="AK526" s="2"/>
      <c r="AL526" s="2"/>
      <c r="AM526" s="2"/>
      <c r="AN526" s="2"/>
      <c r="AO526" s="2"/>
      <c r="AP526" s="2"/>
      <c r="AQ526" s="2"/>
      <c r="AR526" s="2"/>
      <c r="AS526" s="101"/>
      <c r="AT526" s="2"/>
      <c r="AU526" s="2"/>
      <c r="AV526" s="2"/>
      <c r="AW526" s="2"/>
      <c r="AX526" s="2"/>
      <c r="AY526" s="2"/>
      <c r="AZ526" s="2"/>
      <c r="BA526" s="2"/>
      <c r="BB526" s="2"/>
    </row>
    <row r="527" ht="13.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c r="AA527" s="2"/>
      <c r="AB527" s="2"/>
      <c r="AC527" s="2"/>
      <c r="AD527" s="2"/>
      <c r="AE527" s="2"/>
      <c r="AF527" s="2"/>
      <c r="AG527" s="2"/>
      <c r="AH527" s="101"/>
      <c r="AI527" s="2"/>
      <c r="AJ527" s="2"/>
      <c r="AK527" s="2"/>
      <c r="AL527" s="2"/>
      <c r="AM527" s="2"/>
      <c r="AN527" s="2"/>
      <c r="AO527" s="2"/>
      <c r="AP527" s="2"/>
      <c r="AQ527" s="2"/>
      <c r="AR527" s="2"/>
      <c r="AS527" s="101"/>
      <c r="AT527" s="2"/>
      <c r="AU527" s="2"/>
      <c r="AV527" s="2"/>
      <c r="AW527" s="2"/>
      <c r="AX527" s="2"/>
      <c r="AY527" s="2"/>
      <c r="AZ527" s="2"/>
      <c r="BA527" s="2"/>
      <c r="BB527" s="2"/>
    </row>
    <row r="528" ht="13.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c r="AA528" s="2"/>
      <c r="AB528" s="2"/>
      <c r="AC528" s="2"/>
      <c r="AD528" s="2"/>
      <c r="AE528" s="2"/>
      <c r="AF528" s="2"/>
      <c r="AG528" s="2"/>
      <c r="AH528" s="101"/>
      <c r="AI528" s="2"/>
      <c r="AJ528" s="2"/>
      <c r="AK528" s="2"/>
      <c r="AL528" s="2"/>
      <c r="AM528" s="2"/>
      <c r="AN528" s="2"/>
      <c r="AO528" s="2"/>
      <c r="AP528" s="2"/>
      <c r="AQ528" s="2"/>
      <c r="AR528" s="2"/>
      <c r="AS528" s="101"/>
      <c r="AT528" s="2"/>
      <c r="AU528" s="2"/>
      <c r="AV528" s="2"/>
      <c r="AW528" s="2"/>
      <c r="AX528" s="2"/>
      <c r="AY528" s="2"/>
      <c r="AZ528" s="2"/>
      <c r="BA528" s="2"/>
      <c r="BB528" s="2"/>
    </row>
    <row r="529" ht="13.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c r="AA529" s="2"/>
      <c r="AB529" s="2"/>
      <c r="AC529" s="2"/>
      <c r="AD529" s="2"/>
      <c r="AE529" s="2"/>
      <c r="AF529" s="2"/>
      <c r="AG529" s="2"/>
      <c r="AH529" s="101"/>
      <c r="AI529" s="2"/>
      <c r="AJ529" s="2"/>
      <c r="AK529" s="2"/>
      <c r="AL529" s="2"/>
      <c r="AM529" s="2"/>
      <c r="AN529" s="2"/>
      <c r="AO529" s="2"/>
      <c r="AP529" s="2"/>
      <c r="AQ529" s="2"/>
      <c r="AR529" s="2"/>
      <c r="AS529" s="101"/>
      <c r="AT529" s="2"/>
      <c r="AU529" s="2"/>
      <c r="AV529" s="2"/>
      <c r="AW529" s="2"/>
      <c r="AX529" s="2"/>
      <c r="AY529" s="2"/>
      <c r="AZ529" s="2"/>
      <c r="BA529" s="2"/>
      <c r="BB529" s="2"/>
    </row>
    <row r="530" ht="13.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c r="AA530" s="2"/>
      <c r="AB530" s="2"/>
      <c r="AC530" s="2"/>
      <c r="AD530" s="2"/>
      <c r="AE530" s="2"/>
      <c r="AF530" s="2"/>
      <c r="AG530" s="2"/>
      <c r="AH530" s="101"/>
      <c r="AI530" s="2"/>
      <c r="AJ530" s="2"/>
      <c r="AK530" s="2"/>
      <c r="AL530" s="2"/>
      <c r="AM530" s="2"/>
      <c r="AN530" s="2"/>
      <c r="AO530" s="2"/>
      <c r="AP530" s="2"/>
      <c r="AQ530" s="2"/>
      <c r="AR530" s="2"/>
      <c r="AS530" s="101"/>
      <c r="AT530" s="2"/>
      <c r="AU530" s="2"/>
      <c r="AV530" s="2"/>
      <c r="AW530" s="2"/>
      <c r="AX530" s="2"/>
      <c r="AY530" s="2"/>
      <c r="AZ530" s="2"/>
      <c r="BA530" s="2"/>
      <c r="BB530" s="2"/>
    </row>
    <row r="531" ht="13.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c r="AA531" s="2"/>
      <c r="AB531" s="2"/>
      <c r="AC531" s="2"/>
      <c r="AD531" s="2"/>
      <c r="AE531" s="2"/>
      <c r="AF531" s="2"/>
      <c r="AG531" s="2"/>
      <c r="AH531" s="101"/>
      <c r="AI531" s="2"/>
      <c r="AJ531" s="2"/>
      <c r="AK531" s="2"/>
      <c r="AL531" s="2"/>
      <c r="AM531" s="2"/>
      <c r="AN531" s="2"/>
      <c r="AO531" s="2"/>
      <c r="AP531" s="2"/>
      <c r="AQ531" s="2"/>
      <c r="AR531" s="2"/>
      <c r="AS531" s="101"/>
      <c r="AT531" s="2"/>
      <c r="AU531" s="2"/>
      <c r="AV531" s="2"/>
      <c r="AW531" s="2"/>
      <c r="AX531" s="2"/>
      <c r="AY531" s="2"/>
      <c r="AZ531" s="2"/>
      <c r="BA531" s="2"/>
      <c r="BB531" s="2"/>
    </row>
    <row r="532" ht="13.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c r="AA532" s="2"/>
      <c r="AB532" s="2"/>
      <c r="AC532" s="2"/>
      <c r="AD532" s="2"/>
      <c r="AE532" s="2"/>
      <c r="AF532" s="2"/>
      <c r="AG532" s="2"/>
      <c r="AH532" s="101"/>
      <c r="AI532" s="2"/>
      <c r="AJ532" s="2"/>
      <c r="AK532" s="2"/>
      <c r="AL532" s="2"/>
      <c r="AM532" s="2"/>
      <c r="AN532" s="2"/>
      <c r="AO532" s="2"/>
      <c r="AP532" s="2"/>
      <c r="AQ532" s="2"/>
      <c r="AR532" s="2"/>
      <c r="AS532" s="101"/>
      <c r="AT532" s="2"/>
      <c r="AU532" s="2"/>
      <c r="AV532" s="2"/>
      <c r="AW532" s="2"/>
      <c r="AX532" s="2"/>
      <c r="AY532" s="2"/>
      <c r="AZ532" s="2"/>
      <c r="BA532" s="2"/>
      <c r="BB532" s="2"/>
    </row>
    <row r="533" ht="13.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c r="AA533" s="2"/>
      <c r="AB533" s="2"/>
      <c r="AC533" s="2"/>
      <c r="AD533" s="2"/>
      <c r="AE533" s="2"/>
      <c r="AF533" s="2"/>
      <c r="AG533" s="2"/>
      <c r="AH533" s="101"/>
      <c r="AI533" s="2"/>
      <c r="AJ533" s="2"/>
      <c r="AK533" s="2"/>
      <c r="AL533" s="2"/>
      <c r="AM533" s="2"/>
      <c r="AN533" s="2"/>
      <c r="AO533" s="2"/>
      <c r="AP533" s="2"/>
      <c r="AQ533" s="2"/>
      <c r="AR533" s="2"/>
      <c r="AS533" s="101"/>
      <c r="AT533" s="2"/>
      <c r="AU533" s="2"/>
      <c r="AV533" s="2"/>
      <c r="AW533" s="2"/>
      <c r="AX533" s="2"/>
      <c r="AY533" s="2"/>
      <c r="AZ533" s="2"/>
      <c r="BA533" s="2"/>
      <c r="BB533" s="2"/>
    </row>
    <row r="534" ht="13.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c r="AA534" s="2"/>
      <c r="AB534" s="2"/>
      <c r="AC534" s="2"/>
      <c r="AD534" s="2"/>
      <c r="AE534" s="2"/>
      <c r="AF534" s="2"/>
      <c r="AG534" s="2"/>
      <c r="AH534" s="101"/>
      <c r="AI534" s="2"/>
      <c r="AJ534" s="2"/>
      <c r="AK534" s="2"/>
      <c r="AL534" s="2"/>
      <c r="AM534" s="2"/>
      <c r="AN534" s="2"/>
      <c r="AO534" s="2"/>
      <c r="AP534" s="2"/>
      <c r="AQ534" s="2"/>
      <c r="AR534" s="2"/>
      <c r="AS534" s="101"/>
      <c r="AT534" s="2"/>
      <c r="AU534" s="2"/>
      <c r="AV534" s="2"/>
      <c r="AW534" s="2"/>
      <c r="AX534" s="2"/>
      <c r="AY534" s="2"/>
      <c r="AZ534" s="2"/>
      <c r="BA534" s="2"/>
      <c r="BB534" s="2"/>
    </row>
    <row r="535" ht="13.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c r="AA535" s="2"/>
      <c r="AB535" s="2"/>
      <c r="AC535" s="2"/>
      <c r="AD535" s="2"/>
      <c r="AE535" s="2"/>
      <c r="AF535" s="2"/>
      <c r="AG535" s="2"/>
      <c r="AH535" s="101"/>
      <c r="AI535" s="2"/>
      <c r="AJ535" s="2"/>
      <c r="AK535" s="2"/>
      <c r="AL535" s="2"/>
      <c r="AM535" s="2"/>
      <c r="AN535" s="2"/>
      <c r="AO535" s="2"/>
      <c r="AP535" s="2"/>
      <c r="AQ535" s="2"/>
      <c r="AR535" s="2"/>
      <c r="AS535" s="101"/>
      <c r="AT535" s="2"/>
      <c r="AU535" s="2"/>
      <c r="AV535" s="2"/>
      <c r="AW535" s="2"/>
      <c r="AX535" s="2"/>
      <c r="AY535" s="2"/>
      <c r="AZ535" s="2"/>
      <c r="BA535" s="2"/>
      <c r="BB535" s="2"/>
    </row>
    <row r="536" ht="13.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c r="AA536" s="2"/>
      <c r="AB536" s="2"/>
      <c r="AC536" s="2"/>
      <c r="AD536" s="2"/>
      <c r="AE536" s="2"/>
      <c r="AF536" s="2"/>
      <c r="AG536" s="2"/>
      <c r="AH536" s="101"/>
      <c r="AI536" s="2"/>
      <c r="AJ536" s="2"/>
      <c r="AK536" s="2"/>
      <c r="AL536" s="2"/>
      <c r="AM536" s="2"/>
      <c r="AN536" s="2"/>
      <c r="AO536" s="2"/>
      <c r="AP536" s="2"/>
      <c r="AQ536" s="2"/>
      <c r="AR536" s="2"/>
      <c r="AS536" s="101"/>
      <c r="AT536" s="2"/>
      <c r="AU536" s="2"/>
      <c r="AV536" s="2"/>
      <c r="AW536" s="2"/>
      <c r="AX536" s="2"/>
      <c r="AY536" s="2"/>
      <c r="AZ536" s="2"/>
      <c r="BA536" s="2"/>
      <c r="BB536" s="2"/>
    </row>
    <row r="537" ht="13.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c r="AA537" s="2"/>
      <c r="AB537" s="2"/>
      <c r="AC537" s="2"/>
      <c r="AD537" s="2"/>
      <c r="AE537" s="2"/>
      <c r="AF537" s="2"/>
      <c r="AG537" s="2"/>
      <c r="AH537" s="101"/>
      <c r="AI537" s="2"/>
      <c r="AJ537" s="2"/>
      <c r="AK537" s="2"/>
      <c r="AL537" s="2"/>
      <c r="AM537" s="2"/>
      <c r="AN537" s="2"/>
      <c r="AO537" s="2"/>
      <c r="AP537" s="2"/>
      <c r="AQ537" s="2"/>
      <c r="AR537" s="2"/>
      <c r="AS537" s="101"/>
      <c r="AT537" s="2"/>
      <c r="AU537" s="2"/>
      <c r="AV537" s="2"/>
      <c r="AW537" s="2"/>
      <c r="AX537" s="2"/>
      <c r="AY537" s="2"/>
      <c r="AZ537" s="2"/>
      <c r="BA537" s="2"/>
      <c r="BB537" s="2"/>
    </row>
    <row r="538" ht="13.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c r="AA538" s="2"/>
      <c r="AB538" s="2"/>
      <c r="AC538" s="2"/>
      <c r="AD538" s="2"/>
      <c r="AE538" s="2"/>
      <c r="AF538" s="2"/>
      <c r="AG538" s="2"/>
      <c r="AH538" s="101"/>
      <c r="AI538" s="2"/>
      <c r="AJ538" s="2"/>
      <c r="AK538" s="2"/>
      <c r="AL538" s="2"/>
      <c r="AM538" s="2"/>
      <c r="AN538" s="2"/>
      <c r="AO538" s="2"/>
      <c r="AP538" s="2"/>
      <c r="AQ538" s="2"/>
      <c r="AR538" s="2"/>
      <c r="AS538" s="101"/>
      <c r="AT538" s="2"/>
      <c r="AU538" s="2"/>
      <c r="AV538" s="2"/>
      <c r="AW538" s="2"/>
      <c r="AX538" s="2"/>
      <c r="AY538" s="2"/>
      <c r="AZ538" s="2"/>
      <c r="BA538" s="2"/>
      <c r="BB538" s="2"/>
    </row>
    <row r="539" ht="13.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c r="AA539" s="2"/>
      <c r="AB539" s="2"/>
      <c r="AC539" s="2"/>
      <c r="AD539" s="2"/>
      <c r="AE539" s="2"/>
      <c r="AF539" s="2"/>
      <c r="AG539" s="2"/>
      <c r="AH539" s="101"/>
      <c r="AI539" s="2"/>
      <c r="AJ539" s="2"/>
      <c r="AK539" s="2"/>
      <c r="AL539" s="2"/>
      <c r="AM539" s="2"/>
      <c r="AN539" s="2"/>
      <c r="AO539" s="2"/>
      <c r="AP539" s="2"/>
      <c r="AQ539" s="2"/>
      <c r="AR539" s="2"/>
      <c r="AS539" s="101"/>
      <c r="AT539" s="2"/>
      <c r="AU539" s="2"/>
      <c r="AV539" s="2"/>
      <c r="AW539" s="2"/>
      <c r="AX539" s="2"/>
      <c r="AY539" s="2"/>
      <c r="AZ539" s="2"/>
      <c r="BA539" s="2"/>
      <c r="BB539" s="2"/>
    </row>
    <row r="540" ht="13.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c r="AA540" s="2"/>
      <c r="AB540" s="2"/>
      <c r="AC540" s="2"/>
      <c r="AD540" s="2"/>
      <c r="AE540" s="2"/>
      <c r="AF540" s="2"/>
      <c r="AG540" s="2"/>
      <c r="AH540" s="101"/>
      <c r="AI540" s="2"/>
      <c r="AJ540" s="2"/>
      <c r="AK540" s="2"/>
      <c r="AL540" s="2"/>
      <c r="AM540" s="2"/>
      <c r="AN540" s="2"/>
      <c r="AO540" s="2"/>
      <c r="AP540" s="2"/>
      <c r="AQ540" s="2"/>
      <c r="AR540" s="2"/>
      <c r="AS540" s="101"/>
      <c r="AT540" s="2"/>
      <c r="AU540" s="2"/>
      <c r="AV540" s="2"/>
      <c r="AW540" s="2"/>
      <c r="AX540" s="2"/>
      <c r="AY540" s="2"/>
      <c r="AZ540" s="2"/>
      <c r="BA540" s="2"/>
      <c r="BB540" s="2"/>
    </row>
    <row r="541" ht="13.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c r="AA541" s="2"/>
      <c r="AB541" s="2"/>
      <c r="AC541" s="2"/>
      <c r="AD541" s="2"/>
      <c r="AE541" s="2"/>
      <c r="AF541" s="2"/>
      <c r="AG541" s="2"/>
      <c r="AH541" s="101"/>
      <c r="AI541" s="2"/>
      <c r="AJ541" s="2"/>
      <c r="AK541" s="2"/>
      <c r="AL541" s="2"/>
      <c r="AM541" s="2"/>
      <c r="AN541" s="2"/>
      <c r="AO541" s="2"/>
      <c r="AP541" s="2"/>
      <c r="AQ541" s="2"/>
      <c r="AR541" s="2"/>
      <c r="AS541" s="101"/>
      <c r="AT541" s="2"/>
      <c r="AU541" s="2"/>
      <c r="AV541" s="2"/>
      <c r="AW541" s="2"/>
      <c r="AX541" s="2"/>
      <c r="AY541" s="2"/>
      <c r="AZ541" s="2"/>
      <c r="BA541" s="2"/>
      <c r="BB541" s="2"/>
    </row>
    <row r="542" ht="13.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c r="AA542" s="2"/>
      <c r="AB542" s="2"/>
      <c r="AC542" s="2"/>
      <c r="AD542" s="2"/>
      <c r="AE542" s="2"/>
      <c r="AF542" s="2"/>
      <c r="AG542" s="2"/>
      <c r="AH542" s="101"/>
      <c r="AI542" s="2"/>
      <c r="AJ542" s="2"/>
      <c r="AK542" s="2"/>
      <c r="AL542" s="2"/>
      <c r="AM542" s="2"/>
      <c r="AN542" s="2"/>
      <c r="AO542" s="2"/>
      <c r="AP542" s="2"/>
      <c r="AQ542" s="2"/>
      <c r="AR542" s="2"/>
      <c r="AS542" s="101"/>
      <c r="AT542" s="2"/>
      <c r="AU542" s="2"/>
      <c r="AV542" s="2"/>
      <c r="AW542" s="2"/>
      <c r="AX542" s="2"/>
      <c r="AY542" s="2"/>
      <c r="AZ542" s="2"/>
      <c r="BA542" s="2"/>
      <c r="BB542" s="2"/>
    </row>
    <row r="543" ht="13.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c r="AA543" s="2"/>
      <c r="AB543" s="2"/>
      <c r="AC543" s="2"/>
      <c r="AD543" s="2"/>
      <c r="AE543" s="2"/>
      <c r="AF543" s="2"/>
      <c r="AG543" s="2"/>
      <c r="AH543" s="101"/>
      <c r="AI543" s="2"/>
      <c r="AJ543" s="2"/>
      <c r="AK543" s="2"/>
      <c r="AL543" s="2"/>
      <c r="AM543" s="2"/>
      <c r="AN543" s="2"/>
      <c r="AO543" s="2"/>
      <c r="AP543" s="2"/>
      <c r="AQ543" s="2"/>
      <c r="AR543" s="2"/>
      <c r="AS543" s="101"/>
      <c r="AT543" s="2"/>
      <c r="AU543" s="2"/>
      <c r="AV543" s="2"/>
      <c r="AW543" s="2"/>
      <c r="AX543" s="2"/>
      <c r="AY543" s="2"/>
      <c r="AZ543" s="2"/>
      <c r="BA543" s="2"/>
      <c r="BB543" s="2"/>
    </row>
    <row r="544" ht="13.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c r="AA544" s="2"/>
      <c r="AB544" s="2"/>
      <c r="AC544" s="2"/>
      <c r="AD544" s="2"/>
      <c r="AE544" s="2"/>
      <c r="AF544" s="2"/>
      <c r="AG544" s="2"/>
      <c r="AH544" s="101"/>
      <c r="AI544" s="2"/>
      <c r="AJ544" s="2"/>
      <c r="AK544" s="2"/>
      <c r="AL544" s="2"/>
      <c r="AM544" s="2"/>
      <c r="AN544" s="2"/>
      <c r="AO544" s="2"/>
      <c r="AP544" s="2"/>
      <c r="AQ544" s="2"/>
      <c r="AR544" s="2"/>
      <c r="AS544" s="101"/>
      <c r="AT544" s="2"/>
      <c r="AU544" s="2"/>
      <c r="AV544" s="2"/>
      <c r="AW544" s="2"/>
      <c r="AX544" s="2"/>
      <c r="AY544" s="2"/>
      <c r="AZ544" s="2"/>
      <c r="BA544" s="2"/>
      <c r="BB544" s="2"/>
    </row>
    <row r="545" ht="13.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c r="AA545" s="2"/>
      <c r="AB545" s="2"/>
      <c r="AC545" s="2"/>
      <c r="AD545" s="2"/>
      <c r="AE545" s="2"/>
      <c r="AF545" s="2"/>
      <c r="AG545" s="2"/>
      <c r="AH545" s="101"/>
      <c r="AI545" s="2"/>
      <c r="AJ545" s="2"/>
      <c r="AK545" s="2"/>
      <c r="AL545" s="2"/>
      <c r="AM545" s="2"/>
      <c r="AN545" s="2"/>
      <c r="AO545" s="2"/>
      <c r="AP545" s="2"/>
      <c r="AQ545" s="2"/>
      <c r="AR545" s="2"/>
      <c r="AS545" s="101"/>
      <c r="AT545" s="2"/>
      <c r="AU545" s="2"/>
      <c r="AV545" s="2"/>
      <c r="AW545" s="2"/>
      <c r="AX545" s="2"/>
      <c r="AY545" s="2"/>
      <c r="AZ545" s="2"/>
      <c r="BA545" s="2"/>
      <c r="BB545" s="2"/>
    </row>
    <row r="546" ht="13.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c r="AA546" s="2"/>
      <c r="AB546" s="2"/>
      <c r="AC546" s="2"/>
      <c r="AD546" s="2"/>
      <c r="AE546" s="2"/>
      <c r="AF546" s="2"/>
      <c r="AG546" s="2"/>
      <c r="AH546" s="101"/>
      <c r="AI546" s="2"/>
      <c r="AJ546" s="2"/>
      <c r="AK546" s="2"/>
      <c r="AL546" s="2"/>
      <c r="AM546" s="2"/>
      <c r="AN546" s="2"/>
      <c r="AO546" s="2"/>
      <c r="AP546" s="2"/>
      <c r="AQ546" s="2"/>
      <c r="AR546" s="2"/>
      <c r="AS546" s="101"/>
      <c r="AT546" s="2"/>
      <c r="AU546" s="2"/>
      <c r="AV546" s="2"/>
      <c r="AW546" s="2"/>
      <c r="AX546" s="2"/>
      <c r="AY546" s="2"/>
      <c r="AZ546" s="2"/>
      <c r="BA546" s="2"/>
      <c r="BB546" s="2"/>
    </row>
    <row r="547" ht="13.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c r="AA547" s="2"/>
      <c r="AB547" s="2"/>
      <c r="AC547" s="2"/>
      <c r="AD547" s="2"/>
      <c r="AE547" s="2"/>
      <c r="AF547" s="2"/>
      <c r="AG547" s="2"/>
      <c r="AH547" s="101"/>
      <c r="AI547" s="2"/>
      <c r="AJ547" s="2"/>
      <c r="AK547" s="2"/>
      <c r="AL547" s="2"/>
      <c r="AM547" s="2"/>
      <c r="AN547" s="2"/>
      <c r="AO547" s="2"/>
      <c r="AP547" s="2"/>
      <c r="AQ547" s="2"/>
      <c r="AR547" s="2"/>
      <c r="AS547" s="101"/>
      <c r="AT547" s="2"/>
      <c r="AU547" s="2"/>
      <c r="AV547" s="2"/>
      <c r="AW547" s="2"/>
      <c r="AX547" s="2"/>
      <c r="AY547" s="2"/>
      <c r="AZ547" s="2"/>
      <c r="BA547" s="2"/>
      <c r="BB547" s="2"/>
    </row>
    <row r="548" ht="13.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c r="AA548" s="2"/>
      <c r="AB548" s="2"/>
      <c r="AC548" s="2"/>
      <c r="AD548" s="2"/>
      <c r="AE548" s="2"/>
      <c r="AF548" s="2"/>
      <c r="AG548" s="2"/>
      <c r="AH548" s="101"/>
      <c r="AI548" s="2"/>
      <c r="AJ548" s="2"/>
      <c r="AK548" s="2"/>
      <c r="AL548" s="2"/>
      <c r="AM548" s="2"/>
      <c r="AN548" s="2"/>
      <c r="AO548" s="2"/>
      <c r="AP548" s="2"/>
      <c r="AQ548" s="2"/>
      <c r="AR548" s="2"/>
      <c r="AS548" s="101"/>
      <c r="AT548" s="2"/>
      <c r="AU548" s="2"/>
      <c r="AV548" s="2"/>
      <c r="AW548" s="2"/>
      <c r="AX548" s="2"/>
      <c r="AY548" s="2"/>
      <c r="AZ548" s="2"/>
      <c r="BA548" s="2"/>
      <c r="BB548" s="2"/>
    </row>
    <row r="549" ht="13.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c r="AA549" s="2"/>
      <c r="AB549" s="2"/>
      <c r="AC549" s="2"/>
      <c r="AD549" s="2"/>
      <c r="AE549" s="2"/>
      <c r="AF549" s="2"/>
      <c r="AG549" s="2"/>
      <c r="AH549" s="101"/>
      <c r="AI549" s="2"/>
      <c r="AJ549" s="2"/>
      <c r="AK549" s="2"/>
      <c r="AL549" s="2"/>
      <c r="AM549" s="2"/>
      <c r="AN549" s="2"/>
      <c r="AO549" s="2"/>
      <c r="AP549" s="2"/>
      <c r="AQ549" s="2"/>
      <c r="AR549" s="2"/>
      <c r="AS549" s="101"/>
      <c r="AT549" s="2"/>
      <c r="AU549" s="2"/>
      <c r="AV549" s="2"/>
      <c r="AW549" s="2"/>
      <c r="AX549" s="2"/>
      <c r="AY549" s="2"/>
      <c r="AZ549" s="2"/>
      <c r="BA549" s="2"/>
      <c r="BB549" s="2"/>
    </row>
    <row r="550" ht="13.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c r="AA550" s="2"/>
      <c r="AB550" s="2"/>
      <c r="AC550" s="2"/>
      <c r="AD550" s="2"/>
      <c r="AE550" s="2"/>
      <c r="AF550" s="2"/>
      <c r="AG550" s="2"/>
      <c r="AH550" s="101"/>
      <c r="AI550" s="2"/>
      <c r="AJ550" s="2"/>
      <c r="AK550" s="2"/>
      <c r="AL550" s="2"/>
      <c r="AM550" s="2"/>
      <c r="AN550" s="2"/>
      <c r="AO550" s="2"/>
      <c r="AP550" s="2"/>
      <c r="AQ550" s="2"/>
      <c r="AR550" s="2"/>
      <c r="AS550" s="101"/>
      <c r="AT550" s="2"/>
      <c r="AU550" s="2"/>
      <c r="AV550" s="2"/>
      <c r="AW550" s="2"/>
      <c r="AX550" s="2"/>
      <c r="AY550" s="2"/>
      <c r="AZ550" s="2"/>
      <c r="BA550" s="2"/>
      <c r="BB550" s="2"/>
    </row>
    <row r="551" ht="13.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c r="AA551" s="2"/>
      <c r="AB551" s="2"/>
      <c r="AC551" s="2"/>
      <c r="AD551" s="2"/>
      <c r="AE551" s="2"/>
      <c r="AF551" s="2"/>
      <c r="AG551" s="2"/>
      <c r="AH551" s="101"/>
      <c r="AI551" s="2"/>
      <c r="AJ551" s="2"/>
      <c r="AK551" s="2"/>
      <c r="AL551" s="2"/>
      <c r="AM551" s="2"/>
      <c r="AN551" s="2"/>
      <c r="AO551" s="2"/>
      <c r="AP551" s="2"/>
      <c r="AQ551" s="2"/>
      <c r="AR551" s="2"/>
      <c r="AS551" s="101"/>
      <c r="AT551" s="2"/>
      <c r="AU551" s="2"/>
      <c r="AV551" s="2"/>
      <c r="AW551" s="2"/>
      <c r="AX551" s="2"/>
      <c r="AY551" s="2"/>
      <c r="AZ551" s="2"/>
      <c r="BA551" s="2"/>
      <c r="BB551" s="2"/>
    </row>
    <row r="552" ht="13.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c r="AA552" s="2"/>
      <c r="AB552" s="2"/>
      <c r="AC552" s="2"/>
      <c r="AD552" s="2"/>
      <c r="AE552" s="2"/>
      <c r="AF552" s="2"/>
      <c r="AG552" s="2"/>
      <c r="AH552" s="101"/>
      <c r="AI552" s="2"/>
      <c r="AJ552" s="2"/>
      <c r="AK552" s="2"/>
      <c r="AL552" s="2"/>
      <c r="AM552" s="2"/>
      <c r="AN552" s="2"/>
      <c r="AO552" s="2"/>
      <c r="AP552" s="2"/>
      <c r="AQ552" s="2"/>
      <c r="AR552" s="2"/>
      <c r="AS552" s="101"/>
      <c r="AT552" s="2"/>
      <c r="AU552" s="2"/>
      <c r="AV552" s="2"/>
      <c r="AW552" s="2"/>
      <c r="AX552" s="2"/>
      <c r="AY552" s="2"/>
      <c r="AZ552" s="2"/>
      <c r="BA552" s="2"/>
      <c r="BB552" s="2"/>
    </row>
    <row r="553" ht="13.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c r="AA553" s="2"/>
      <c r="AB553" s="2"/>
      <c r="AC553" s="2"/>
      <c r="AD553" s="2"/>
      <c r="AE553" s="2"/>
      <c r="AF553" s="2"/>
      <c r="AG553" s="2"/>
      <c r="AH553" s="101"/>
      <c r="AI553" s="2"/>
      <c r="AJ553" s="2"/>
      <c r="AK553" s="2"/>
      <c r="AL553" s="2"/>
      <c r="AM553" s="2"/>
      <c r="AN553" s="2"/>
      <c r="AO553" s="2"/>
      <c r="AP553" s="2"/>
      <c r="AQ553" s="2"/>
      <c r="AR553" s="2"/>
      <c r="AS553" s="101"/>
      <c r="AT553" s="2"/>
      <c r="AU553" s="2"/>
      <c r="AV553" s="2"/>
      <c r="AW553" s="2"/>
      <c r="AX553" s="2"/>
      <c r="AY553" s="2"/>
      <c r="AZ553" s="2"/>
      <c r="BA553" s="2"/>
      <c r="BB553" s="2"/>
    </row>
    <row r="554" ht="13.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c r="AA554" s="2"/>
      <c r="AB554" s="2"/>
      <c r="AC554" s="2"/>
      <c r="AD554" s="2"/>
      <c r="AE554" s="2"/>
      <c r="AF554" s="2"/>
      <c r="AG554" s="2"/>
      <c r="AH554" s="101"/>
      <c r="AI554" s="2"/>
      <c r="AJ554" s="2"/>
      <c r="AK554" s="2"/>
      <c r="AL554" s="2"/>
      <c r="AM554" s="2"/>
      <c r="AN554" s="2"/>
      <c r="AO554" s="2"/>
      <c r="AP554" s="2"/>
      <c r="AQ554" s="2"/>
      <c r="AR554" s="2"/>
      <c r="AS554" s="101"/>
      <c r="AT554" s="2"/>
      <c r="AU554" s="2"/>
      <c r="AV554" s="2"/>
      <c r="AW554" s="2"/>
      <c r="AX554" s="2"/>
      <c r="AY554" s="2"/>
      <c r="AZ554" s="2"/>
      <c r="BA554" s="2"/>
      <c r="BB554" s="2"/>
    </row>
    <row r="555" ht="13.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c r="AA555" s="2"/>
      <c r="AB555" s="2"/>
      <c r="AC555" s="2"/>
      <c r="AD555" s="2"/>
      <c r="AE555" s="2"/>
      <c r="AF555" s="2"/>
      <c r="AG555" s="2"/>
      <c r="AH555" s="101"/>
      <c r="AI555" s="2"/>
      <c r="AJ555" s="2"/>
      <c r="AK555" s="2"/>
      <c r="AL555" s="2"/>
      <c r="AM555" s="2"/>
      <c r="AN555" s="2"/>
      <c r="AO555" s="2"/>
      <c r="AP555" s="2"/>
      <c r="AQ555" s="2"/>
      <c r="AR555" s="2"/>
      <c r="AS555" s="101"/>
      <c r="AT555" s="2"/>
      <c r="AU555" s="2"/>
      <c r="AV555" s="2"/>
      <c r="AW555" s="2"/>
      <c r="AX555" s="2"/>
      <c r="AY555" s="2"/>
      <c r="AZ555" s="2"/>
      <c r="BA555" s="2"/>
      <c r="BB555" s="2"/>
    </row>
    <row r="556" ht="13.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c r="AA556" s="2"/>
      <c r="AB556" s="2"/>
      <c r="AC556" s="2"/>
      <c r="AD556" s="2"/>
      <c r="AE556" s="2"/>
      <c r="AF556" s="2"/>
      <c r="AG556" s="2"/>
      <c r="AH556" s="101"/>
      <c r="AI556" s="2"/>
      <c r="AJ556" s="2"/>
      <c r="AK556" s="2"/>
      <c r="AL556" s="2"/>
      <c r="AM556" s="2"/>
      <c r="AN556" s="2"/>
      <c r="AO556" s="2"/>
      <c r="AP556" s="2"/>
      <c r="AQ556" s="2"/>
      <c r="AR556" s="2"/>
      <c r="AS556" s="101"/>
      <c r="AT556" s="2"/>
      <c r="AU556" s="2"/>
      <c r="AV556" s="2"/>
      <c r="AW556" s="2"/>
      <c r="AX556" s="2"/>
      <c r="AY556" s="2"/>
      <c r="AZ556" s="2"/>
      <c r="BA556" s="2"/>
      <c r="BB556" s="2"/>
    </row>
    <row r="557" ht="13.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c r="AA557" s="2"/>
      <c r="AB557" s="2"/>
      <c r="AC557" s="2"/>
      <c r="AD557" s="2"/>
      <c r="AE557" s="2"/>
      <c r="AF557" s="2"/>
      <c r="AG557" s="2"/>
      <c r="AH557" s="101"/>
      <c r="AI557" s="2"/>
      <c r="AJ557" s="2"/>
      <c r="AK557" s="2"/>
      <c r="AL557" s="2"/>
      <c r="AM557" s="2"/>
      <c r="AN557" s="2"/>
      <c r="AO557" s="2"/>
      <c r="AP557" s="2"/>
      <c r="AQ557" s="2"/>
      <c r="AR557" s="2"/>
      <c r="AS557" s="101"/>
      <c r="AT557" s="2"/>
      <c r="AU557" s="2"/>
      <c r="AV557" s="2"/>
      <c r="AW557" s="2"/>
      <c r="AX557" s="2"/>
      <c r="AY557" s="2"/>
      <c r="AZ557" s="2"/>
      <c r="BA557" s="2"/>
      <c r="BB557" s="2"/>
    </row>
    <row r="558" ht="13.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c r="AA558" s="2"/>
      <c r="AB558" s="2"/>
      <c r="AC558" s="2"/>
      <c r="AD558" s="2"/>
      <c r="AE558" s="2"/>
      <c r="AF558" s="2"/>
      <c r="AG558" s="2"/>
      <c r="AH558" s="101"/>
      <c r="AI558" s="2"/>
      <c r="AJ558" s="2"/>
      <c r="AK558" s="2"/>
      <c r="AL558" s="2"/>
      <c r="AM558" s="2"/>
      <c r="AN558" s="2"/>
      <c r="AO558" s="2"/>
      <c r="AP558" s="2"/>
      <c r="AQ558" s="2"/>
      <c r="AR558" s="2"/>
      <c r="AS558" s="101"/>
      <c r="AT558" s="2"/>
      <c r="AU558" s="2"/>
      <c r="AV558" s="2"/>
      <c r="AW558" s="2"/>
      <c r="AX558" s="2"/>
      <c r="AY558" s="2"/>
      <c r="AZ558" s="2"/>
      <c r="BA558" s="2"/>
      <c r="BB558" s="2"/>
    </row>
    <row r="559" ht="13.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c r="AA559" s="2"/>
      <c r="AB559" s="2"/>
      <c r="AC559" s="2"/>
      <c r="AD559" s="2"/>
      <c r="AE559" s="2"/>
      <c r="AF559" s="2"/>
      <c r="AG559" s="2"/>
      <c r="AH559" s="101"/>
      <c r="AI559" s="2"/>
      <c r="AJ559" s="2"/>
      <c r="AK559" s="2"/>
      <c r="AL559" s="2"/>
      <c r="AM559" s="2"/>
      <c r="AN559" s="2"/>
      <c r="AO559" s="2"/>
      <c r="AP559" s="2"/>
      <c r="AQ559" s="2"/>
      <c r="AR559" s="2"/>
      <c r="AS559" s="101"/>
      <c r="AT559" s="2"/>
      <c r="AU559" s="2"/>
      <c r="AV559" s="2"/>
      <c r="AW559" s="2"/>
      <c r="AX559" s="2"/>
      <c r="AY559" s="2"/>
      <c r="AZ559" s="2"/>
      <c r="BA559" s="2"/>
      <c r="BB559" s="2"/>
    </row>
    <row r="560" ht="13.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c r="AA560" s="2"/>
      <c r="AB560" s="2"/>
      <c r="AC560" s="2"/>
      <c r="AD560" s="2"/>
      <c r="AE560" s="2"/>
      <c r="AF560" s="2"/>
      <c r="AG560" s="2"/>
      <c r="AH560" s="101"/>
      <c r="AI560" s="2"/>
      <c r="AJ560" s="2"/>
      <c r="AK560" s="2"/>
      <c r="AL560" s="2"/>
      <c r="AM560" s="2"/>
      <c r="AN560" s="2"/>
      <c r="AO560" s="2"/>
      <c r="AP560" s="2"/>
      <c r="AQ560" s="2"/>
      <c r="AR560" s="2"/>
      <c r="AS560" s="101"/>
      <c r="AT560" s="2"/>
      <c r="AU560" s="2"/>
      <c r="AV560" s="2"/>
      <c r="AW560" s="2"/>
      <c r="AX560" s="2"/>
      <c r="AY560" s="2"/>
      <c r="AZ560" s="2"/>
      <c r="BA560" s="2"/>
      <c r="BB560" s="2"/>
    </row>
    <row r="561" ht="13.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c r="AA561" s="2"/>
      <c r="AB561" s="2"/>
      <c r="AC561" s="2"/>
      <c r="AD561" s="2"/>
      <c r="AE561" s="2"/>
      <c r="AF561" s="2"/>
      <c r="AG561" s="2"/>
      <c r="AH561" s="101"/>
      <c r="AI561" s="2"/>
      <c r="AJ561" s="2"/>
      <c r="AK561" s="2"/>
      <c r="AL561" s="2"/>
      <c r="AM561" s="2"/>
      <c r="AN561" s="2"/>
      <c r="AO561" s="2"/>
      <c r="AP561" s="2"/>
      <c r="AQ561" s="2"/>
      <c r="AR561" s="2"/>
      <c r="AS561" s="101"/>
      <c r="AT561" s="2"/>
      <c r="AU561" s="2"/>
      <c r="AV561" s="2"/>
      <c r="AW561" s="2"/>
      <c r="AX561" s="2"/>
      <c r="AY561" s="2"/>
      <c r="AZ561" s="2"/>
      <c r="BA561" s="2"/>
      <c r="BB561" s="2"/>
    </row>
    <row r="562" ht="13.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c r="AA562" s="2"/>
      <c r="AB562" s="2"/>
      <c r="AC562" s="2"/>
      <c r="AD562" s="2"/>
      <c r="AE562" s="2"/>
      <c r="AF562" s="2"/>
      <c r="AG562" s="2"/>
      <c r="AH562" s="101"/>
      <c r="AI562" s="2"/>
      <c r="AJ562" s="2"/>
      <c r="AK562" s="2"/>
      <c r="AL562" s="2"/>
      <c r="AM562" s="2"/>
      <c r="AN562" s="2"/>
      <c r="AO562" s="2"/>
      <c r="AP562" s="2"/>
      <c r="AQ562" s="2"/>
      <c r="AR562" s="2"/>
      <c r="AS562" s="101"/>
      <c r="AT562" s="2"/>
      <c r="AU562" s="2"/>
      <c r="AV562" s="2"/>
      <c r="AW562" s="2"/>
      <c r="AX562" s="2"/>
      <c r="AY562" s="2"/>
      <c r="AZ562" s="2"/>
      <c r="BA562" s="2"/>
      <c r="BB562" s="2"/>
    </row>
    <row r="563" ht="13.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c r="AA563" s="2"/>
      <c r="AB563" s="2"/>
      <c r="AC563" s="2"/>
      <c r="AD563" s="2"/>
      <c r="AE563" s="2"/>
      <c r="AF563" s="2"/>
      <c r="AG563" s="2"/>
      <c r="AH563" s="101"/>
      <c r="AI563" s="2"/>
      <c r="AJ563" s="2"/>
      <c r="AK563" s="2"/>
      <c r="AL563" s="2"/>
      <c r="AM563" s="2"/>
      <c r="AN563" s="2"/>
      <c r="AO563" s="2"/>
      <c r="AP563" s="2"/>
      <c r="AQ563" s="2"/>
      <c r="AR563" s="2"/>
      <c r="AS563" s="101"/>
      <c r="AT563" s="2"/>
      <c r="AU563" s="2"/>
      <c r="AV563" s="2"/>
      <c r="AW563" s="2"/>
      <c r="AX563" s="2"/>
      <c r="AY563" s="2"/>
      <c r="AZ563" s="2"/>
      <c r="BA563" s="2"/>
      <c r="BB563" s="2"/>
    </row>
    <row r="564" ht="13.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c r="AA564" s="2"/>
      <c r="AB564" s="2"/>
      <c r="AC564" s="2"/>
      <c r="AD564" s="2"/>
      <c r="AE564" s="2"/>
      <c r="AF564" s="2"/>
      <c r="AG564" s="2"/>
      <c r="AH564" s="101"/>
      <c r="AI564" s="2"/>
      <c r="AJ564" s="2"/>
      <c r="AK564" s="2"/>
      <c r="AL564" s="2"/>
      <c r="AM564" s="2"/>
      <c r="AN564" s="2"/>
      <c r="AO564" s="2"/>
      <c r="AP564" s="2"/>
      <c r="AQ564" s="2"/>
      <c r="AR564" s="2"/>
      <c r="AS564" s="101"/>
      <c r="AT564" s="2"/>
      <c r="AU564" s="2"/>
      <c r="AV564" s="2"/>
      <c r="AW564" s="2"/>
      <c r="AX564" s="2"/>
      <c r="AY564" s="2"/>
      <c r="AZ564" s="2"/>
      <c r="BA564" s="2"/>
      <c r="BB564" s="2"/>
    </row>
    <row r="565" ht="13.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c r="AA565" s="2"/>
      <c r="AB565" s="2"/>
      <c r="AC565" s="2"/>
      <c r="AD565" s="2"/>
      <c r="AE565" s="2"/>
      <c r="AF565" s="2"/>
      <c r="AG565" s="2"/>
      <c r="AH565" s="101"/>
      <c r="AI565" s="2"/>
      <c r="AJ565" s="2"/>
      <c r="AK565" s="2"/>
      <c r="AL565" s="2"/>
      <c r="AM565" s="2"/>
      <c r="AN565" s="2"/>
      <c r="AO565" s="2"/>
      <c r="AP565" s="2"/>
      <c r="AQ565" s="2"/>
      <c r="AR565" s="2"/>
      <c r="AS565" s="101"/>
      <c r="AT565" s="2"/>
      <c r="AU565" s="2"/>
      <c r="AV565" s="2"/>
      <c r="AW565" s="2"/>
      <c r="AX565" s="2"/>
      <c r="AY565" s="2"/>
      <c r="AZ565" s="2"/>
      <c r="BA565" s="2"/>
      <c r="BB565" s="2"/>
    </row>
    <row r="566" ht="13.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c r="AA566" s="2"/>
      <c r="AB566" s="2"/>
      <c r="AC566" s="2"/>
      <c r="AD566" s="2"/>
      <c r="AE566" s="2"/>
      <c r="AF566" s="2"/>
      <c r="AG566" s="2"/>
      <c r="AH566" s="101"/>
      <c r="AI566" s="2"/>
      <c r="AJ566" s="2"/>
      <c r="AK566" s="2"/>
      <c r="AL566" s="2"/>
      <c r="AM566" s="2"/>
      <c r="AN566" s="2"/>
      <c r="AO566" s="2"/>
      <c r="AP566" s="2"/>
      <c r="AQ566" s="2"/>
      <c r="AR566" s="2"/>
      <c r="AS566" s="101"/>
      <c r="AT566" s="2"/>
      <c r="AU566" s="2"/>
      <c r="AV566" s="2"/>
      <c r="AW566" s="2"/>
      <c r="AX566" s="2"/>
      <c r="AY566" s="2"/>
      <c r="AZ566" s="2"/>
      <c r="BA566" s="2"/>
      <c r="BB566" s="2"/>
    </row>
    <row r="567" ht="13.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c r="AA567" s="2"/>
      <c r="AB567" s="2"/>
      <c r="AC567" s="2"/>
      <c r="AD567" s="2"/>
      <c r="AE567" s="2"/>
      <c r="AF567" s="2"/>
      <c r="AG567" s="2"/>
      <c r="AH567" s="101"/>
      <c r="AI567" s="2"/>
      <c r="AJ567" s="2"/>
      <c r="AK567" s="2"/>
      <c r="AL567" s="2"/>
      <c r="AM567" s="2"/>
      <c r="AN567" s="2"/>
      <c r="AO567" s="2"/>
      <c r="AP567" s="2"/>
      <c r="AQ567" s="2"/>
      <c r="AR567" s="2"/>
      <c r="AS567" s="101"/>
      <c r="AT567" s="2"/>
      <c r="AU567" s="2"/>
      <c r="AV567" s="2"/>
      <c r="AW567" s="2"/>
      <c r="AX567" s="2"/>
      <c r="AY567" s="2"/>
      <c r="AZ567" s="2"/>
      <c r="BA567" s="2"/>
      <c r="BB567" s="2"/>
    </row>
    <row r="568" ht="13.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c r="AA568" s="2"/>
      <c r="AB568" s="2"/>
      <c r="AC568" s="2"/>
      <c r="AD568" s="2"/>
      <c r="AE568" s="2"/>
      <c r="AF568" s="2"/>
      <c r="AG568" s="2"/>
      <c r="AH568" s="101"/>
      <c r="AI568" s="2"/>
      <c r="AJ568" s="2"/>
      <c r="AK568" s="2"/>
      <c r="AL568" s="2"/>
      <c r="AM568" s="2"/>
      <c r="AN568" s="2"/>
      <c r="AO568" s="2"/>
      <c r="AP568" s="2"/>
      <c r="AQ568" s="2"/>
      <c r="AR568" s="2"/>
      <c r="AS568" s="101"/>
      <c r="AT568" s="2"/>
      <c r="AU568" s="2"/>
      <c r="AV568" s="2"/>
      <c r="AW568" s="2"/>
      <c r="AX568" s="2"/>
      <c r="AY568" s="2"/>
      <c r="AZ568" s="2"/>
      <c r="BA568" s="2"/>
      <c r="BB568" s="2"/>
    </row>
    <row r="569" ht="13.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c r="AA569" s="2"/>
      <c r="AB569" s="2"/>
      <c r="AC569" s="2"/>
      <c r="AD569" s="2"/>
      <c r="AE569" s="2"/>
      <c r="AF569" s="2"/>
      <c r="AG569" s="2"/>
      <c r="AH569" s="101"/>
      <c r="AI569" s="2"/>
      <c r="AJ569" s="2"/>
      <c r="AK569" s="2"/>
      <c r="AL569" s="2"/>
      <c r="AM569" s="2"/>
      <c r="AN569" s="2"/>
      <c r="AO569" s="2"/>
      <c r="AP569" s="2"/>
      <c r="AQ569" s="2"/>
      <c r="AR569" s="2"/>
      <c r="AS569" s="101"/>
      <c r="AT569" s="2"/>
      <c r="AU569" s="2"/>
      <c r="AV569" s="2"/>
      <c r="AW569" s="2"/>
      <c r="AX569" s="2"/>
      <c r="AY569" s="2"/>
      <c r="AZ569" s="2"/>
      <c r="BA569" s="2"/>
      <c r="BB569" s="2"/>
    </row>
    <row r="570" ht="13.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c r="AA570" s="2"/>
      <c r="AB570" s="2"/>
      <c r="AC570" s="2"/>
      <c r="AD570" s="2"/>
      <c r="AE570" s="2"/>
      <c r="AF570" s="2"/>
      <c r="AG570" s="2"/>
      <c r="AH570" s="101"/>
      <c r="AI570" s="2"/>
      <c r="AJ570" s="2"/>
      <c r="AK570" s="2"/>
      <c r="AL570" s="2"/>
      <c r="AM570" s="2"/>
      <c r="AN570" s="2"/>
      <c r="AO570" s="2"/>
      <c r="AP570" s="2"/>
      <c r="AQ570" s="2"/>
      <c r="AR570" s="2"/>
      <c r="AS570" s="101"/>
      <c r="AT570" s="2"/>
      <c r="AU570" s="2"/>
      <c r="AV570" s="2"/>
      <c r="AW570" s="2"/>
      <c r="AX570" s="2"/>
      <c r="AY570" s="2"/>
      <c r="AZ570" s="2"/>
      <c r="BA570" s="2"/>
      <c r="BB570" s="2"/>
    </row>
    <row r="571" ht="13.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c r="AA571" s="2"/>
      <c r="AB571" s="2"/>
      <c r="AC571" s="2"/>
      <c r="AD571" s="2"/>
      <c r="AE571" s="2"/>
      <c r="AF571" s="2"/>
      <c r="AG571" s="2"/>
      <c r="AH571" s="101"/>
      <c r="AI571" s="2"/>
      <c r="AJ571" s="2"/>
      <c r="AK571" s="2"/>
      <c r="AL571" s="2"/>
      <c r="AM571" s="2"/>
      <c r="AN571" s="2"/>
      <c r="AO571" s="2"/>
      <c r="AP571" s="2"/>
      <c r="AQ571" s="2"/>
      <c r="AR571" s="2"/>
      <c r="AS571" s="101"/>
      <c r="AT571" s="2"/>
      <c r="AU571" s="2"/>
      <c r="AV571" s="2"/>
      <c r="AW571" s="2"/>
      <c r="AX571" s="2"/>
      <c r="AY571" s="2"/>
      <c r="AZ571" s="2"/>
      <c r="BA571" s="2"/>
      <c r="BB571" s="2"/>
    </row>
    <row r="572" ht="13.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c r="AA572" s="2"/>
      <c r="AB572" s="2"/>
      <c r="AC572" s="2"/>
      <c r="AD572" s="2"/>
      <c r="AE572" s="2"/>
      <c r="AF572" s="2"/>
      <c r="AG572" s="2"/>
      <c r="AH572" s="101"/>
      <c r="AI572" s="2"/>
      <c r="AJ572" s="2"/>
      <c r="AK572" s="2"/>
      <c r="AL572" s="2"/>
      <c r="AM572" s="2"/>
      <c r="AN572" s="2"/>
      <c r="AO572" s="2"/>
      <c r="AP572" s="2"/>
      <c r="AQ572" s="2"/>
      <c r="AR572" s="2"/>
      <c r="AS572" s="101"/>
      <c r="AT572" s="2"/>
      <c r="AU572" s="2"/>
      <c r="AV572" s="2"/>
      <c r="AW572" s="2"/>
      <c r="AX572" s="2"/>
      <c r="AY572" s="2"/>
      <c r="AZ572" s="2"/>
      <c r="BA572" s="2"/>
      <c r="BB572" s="2"/>
    </row>
    <row r="573" ht="13.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c r="AA573" s="2"/>
      <c r="AB573" s="2"/>
      <c r="AC573" s="2"/>
      <c r="AD573" s="2"/>
      <c r="AE573" s="2"/>
      <c r="AF573" s="2"/>
      <c r="AG573" s="2"/>
      <c r="AH573" s="101"/>
      <c r="AI573" s="2"/>
      <c r="AJ573" s="2"/>
      <c r="AK573" s="2"/>
      <c r="AL573" s="2"/>
      <c r="AM573" s="2"/>
      <c r="AN573" s="2"/>
      <c r="AO573" s="2"/>
      <c r="AP573" s="2"/>
      <c r="AQ573" s="2"/>
      <c r="AR573" s="2"/>
      <c r="AS573" s="101"/>
      <c r="AT573" s="2"/>
      <c r="AU573" s="2"/>
      <c r="AV573" s="2"/>
      <c r="AW573" s="2"/>
      <c r="AX573" s="2"/>
      <c r="AY573" s="2"/>
      <c r="AZ573" s="2"/>
      <c r="BA573" s="2"/>
      <c r="BB573" s="2"/>
    </row>
    <row r="574" ht="13.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c r="AA574" s="2"/>
      <c r="AB574" s="2"/>
      <c r="AC574" s="2"/>
      <c r="AD574" s="2"/>
      <c r="AE574" s="2"/>
      <c r="AF574" s="2"/>
      <c r="AG574" s="2"/>
      <c r="AH574" s="101"/>
      <c r="AI574" s="2"/>
      <c r="AJ574" s="2"/>
      <c r="AK574" s="2"/>
      <c r="AL574" s="2"/>
      <c r="AM574" s="2"/>
      <c r="AN574" s="2"/>
      <c r="AO574" s="2"/>
      <c r="AP574" s="2"/>
      <c r="AQ574" s="2"/>
      <c r="AR574" s="2"/>
      <c r="AS574" s="101"/>
      <c r="AT574" s="2"/>
      <c r="AU574" s="2"/>
      <c r="AV574" s="2"/>
      <c r="AW574" s="2"/>
      <c r="AX574" s="2"/>
      <c r="AY574" s="2"/>
      <c r="AZ574" s="2"/>
      <c r="BA574" s="2"/>
      <c r="BB574" s="2"/>
    </row>
    <row r="575" ht="13.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c r="AA575" s="2"/>
      <c r="AB575" s="2"/>
      <c r="AC575" s="2"/>
      <c r="AD575" s="2"/>
      <c r="AE575" s="2"/>
      <c r="AF575" s="2"/>
      <c r="AG575" s="2"/>
      <c r="AH575" s="101"/>
      <c r="AI575" s="2"/>
      <c r="AJ575" s="2"/>
      <c r="AK575" s="2"/>
      <c r="AL575" s="2"/>
      <c r="AM575" s="2"/>
      <c r="AN575" s="2"/>
      <c r="AO575" s="2"/>
      <c r="AP575" s="2"/>
      <c r="AQ575" s="2"/>
      <c r="AR575" s="2"/>
      <c r="AS575" s="101"/>
      <c r="AT575" s="2"/>
      <c r="AU575" s="2"/>
      <c r="AV575" s="2"/>
      <c r="AW575" s="2"/>
      <c r="AX575" s="2"/>
      <c r="AY575" s="2"/>
      <c r="AZ575" s="2"/>
      <c r="BA575" s="2"/>
      <c r="BB575" s="2"/>
    </row>
    <row r="576" ht="13.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c r="AA576" s="2"/>
      <c r="AB576" s="2"/>
      <c r="AC576" s="2"/>
      <c r="AD576" s="2"/>
      <c r="AE576" s="2"/>
      <c r="AF576" s="2"/>
      <c r="AG576" s="2"/>
      <c r="AH576" s="101"/>
      <c r="AI576" s="2"/>
      <c r="AJ576" s="2"/>
      <c r="AK576" s="2"/>
      <c r="AL576" s="2"/>
      <c r="AM576" s="2"/>
      <c r="AN576" s="2"/>
      <c r="AO576" s="2"/>
      <c r="AP576" s="2"/>
      <c r="AQ576" s="2"/>
      <c r="AR576" s="2"/>
      <c r="AS576" s="101"/>
      <c r="AT576" s="2"/>
      <c r="AU576" s="2"/>
      <c r="AV576" s="2"/>
      <c r="AW576" s="2"/>
      <c r="AX576" s="2"/>
      <c r="AY576" s="2"/>
      <c r="AZ576" s="2"/>
      <c r="BA576" s="2"/>
      <c r="BB576" s="2"/>
    </row>
    <row r="577" ht="13.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c r="AA577" s="2"/>
      <c r="AB577" s="2"/>
      <c r="AC577" s="2"/>
      <c r="AD577" s="2"/>
      <c r="AE577" s="2"/>
      <c r="AF577" s="2"/>
      <c r="AG577" s="2"/>
      <c r="AH577" s="101"/>
      <c r="AI577" s="2"/>
      <c r="AJ577" s="2"/>
      <c r="AK577" s="2"/>
      <c r="AL577" s="2"/>
      <c r="AM577" s="2"/>
      <c r="AN577" s="2"/>
      <c r="AO577" s="2"/>
      <c r="AP577" s="2"/>
      <c r="AQ577" s="2"/>
      <c r="AR577" s="2"/>
      <c r="AS577" s="101"/>
      <c r="AT577" s="2"/>
      <c r="AU577" s="2"/>
      <c r="AV577" s="2"/>
      <c r="AW577" s="2"/>
      <c r="AX577" s="2"/>
      <c r="AY577" s="2"/>
      <c r="AZ577" s="2"/>
      <c r="BA577" s="2"/>
      <c r="BB577" s="2"/>
    </row>
    <row r="578" ht="13.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c r="AA578" s="2"/>
      <c r="AB578" s="2"/>
      <c r="AC578" s="2"/>
      <c r="AD578" s="2"/>
      <c r="AE578" s="2"/>
      <c r="AF578" s="2"/>
      <c r="AG578" s="2"/>
      <c r="AH578" s="101"/>
      <c r="AI578" s="2"/>
      <c r="AJ578" s="2"/>
      <c r="AK578" s="2"/>
      <c r="AL578" s="2"/>
      <c r="AM578" s="2"/>
      <c r="AN578" s="2"/>
      <c r="AO578" s="2"/>
      <c r="AP578" s="2"/>
      <c r="AQ578" s="2"/>
      <c r="AR578" s="2"/>
      <c r="AS578" s="101"/>
      <c r="AT578" s="2"/>
      <c r="AU578" s="2"/>
      <c r="AV578" s="2"/>
      <c r="AW578" s="2"/>
      <c r="AX578" s="2"/>
      <c r="AY578" s="2"/>
      <c r="AZ578" s="2"/>
      <c r="BA578" s="2"/>
      <c r="BB578" s="2"/>
    </row>
    <row r="579" ht="13.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c r="AA579" s="2"/>
      <c r="AB579" s="2"/>
      <c r="AC579" s="2"/>
      <c r="AD579" s="2"/>
      <c r="AE579" s="2"/>
      <c r="AF579" s="2"/>
      <c r="AG579" s="2"/>
      <c r="AH579" s="101"/>
      <c r="AI579" s="2"/>
      <c r="AJ579" s="2"/>
      <c r="AK579" s="2"/>
      <c r="AL579" s="2"/>
      <c r="AM579" s="2"/>
      <c r="AN579" s="2"/>
      <c r="AO579" s="2"/>
      <c r="AP579" s="2"/>
      <c r="AQ579" s="2"/>
      <c r="AR579" s="2"/>
      <c r="AS579" s="101"/>
      <c r="AT579" s="2"/>
      <c r="AU579" s="2"/>
      <c r="AV579" s="2"/>
      <c r="AW579" s="2"/>
      <c r="AX579" s="2"/>
      <c r="AY579" s="2"/>
      <c r="AZ579" s="2"/>
      <c r="BA579" s="2"/>
      <c r="BB579" s="2"/>
    </row>
    <row r="580" ht="13.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c r="AA580" s="2"/>
      <c r="AB580" s="2"/>
      <c r="AC580" s="2"/>
      <c r="AD580" s="2"/>
      <c r="AE580" s="2"/>
      <c r="AF580" s="2"/>
      <c r="AG580" s="2"/>
      <c r="AH580" s="101"/>
      <c r="AI580" s="2"/>
      <c r="AJ580" s="2"/>
      <c r="AK580" s="2"/>
      <c r="AL580" s="2"/>
      <c r="AM580" s="2"/>
      <c r="AN580" s="2"/>
      <c r="AO580" s="2"/>
      <c r="AP580" s="2"/>
      <c r="AQ580" s="2"/>
      <c r="AR580" s="2"/>
      <c r="AS580" s="101"/>
      <c r="AT580" s="2"/>
      <c r="AU580" s="2"/>
      <c r="AV580" s="2"/>
      <c r="AW580" s="2"/>
      <c r="AX580" s="2"/>
      <c r="AY580" s="2"/>
      <c r="AZ580" s="2"/>
      <c r="BA580" s="2"/>
      <c r="BB580" s="2"/>
    </row>
    <row r="581" ht="13.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c r="AA581" s="2"/>
      <c r="AB581" s="2"/>
      <c r="AC581" s="2"/>
      <c r="AD581" s="2"/>
      <c r="AE581" s="2"/>
      <c r="AF581" s="2"/>
      <c r="AG581" s="2"/>
      <c r="AH581" s="101"/>
      <c r="AI581" s="2"/>
      <c r="AJ581" s="2"/>
      <c r="AK581" s="2"/>
      <c r="AL581" s="2"/>
      <c r="AM581" s="2"/>
      <c r="AN581" s="2"/>
      <c r="AO581" s="2"/>
      <c r="AP581" s="2"/>
      <c r="AQ581" s="2"/>
      <c r="AR581" s="2"/>
      <c r="AS581" s="101"/>
      <c r="AT581" s="2"/>
      <c r="AU581" s="2"/>
      <c r="AV581" s="2"/>
      <c r="AW581" s="2"/>
      <c r="AX581" s="2"/>
      <c r="AY581" s="2"/>
      <c r="AZ581" s="2"/>
      <c r="BA581" s="2"/>
      <c r="BB581" s="2"/>
    </row>
    <row r="582" ht="13.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c r="AA582" s="2"/>
      <c r="AB582" s="2"/>
      <c r="AC582" s="2"/>
      <c r="AD582" s="2"/>
      <c r="AE582" s="2"/>
      <c r="AF582" s="2"/>
      <c r="AG582" s="2"/>
      <c r="AH582" s="101"/>
      <c r="AI582" s="2"/>
      <c r="AJ582" s="2"/>
      <c r="AK582" s="2"/>
      <c r="AL582" s="2"/>
      <c r="AM582" s="2"/>
      <c r="AN582" s="2"/>
      <c r="AO582" s="2"/>
      <c r="AP582" s="2"/>
      <c r="AQ582" s="2"/>
      <c r="AR582" s="2"/>
      <c r="AS582" s="101"/>
      <c r="AT582" s="2"/>
      <c r="AU582" s="2"/>
      <c r="AV582" s="2"/>
      <c r="AW582" s="2"/>
      <c r="AX582" s="2"/>
      <c r="AY582" s="2"/>
      <c r="AZ582" s="2"/>
      <c r="BA582" s="2"/>
      <c r="BB582" s="2"/>
    </row>
    <row r="583" ht="13.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c r="AA583" s="2"/>
      <c r="AB583" s="2"/>
      <c r="AC583" s="2"/>
      <c r="AD583" s="2"/>
      <c r="AE583" s="2"/>
      <c r="AF583" s="2"/>
      <c r="AG583" s="2"/>
      <c r="AH583" s="101"/>
      <c r="AI583" s="2"/>
      <c r="AJ583" s="2"/>
      <c r="AK583" s="2"/>
      <c r="AL583" s="2"/>
      <c r="AM583" s="2"/>
      <c r="AN583" s="2"/>
      <c r="AO583" s="2"/>
      <c r="AP583" s="2"/>
      <c r="AQ583" s="2"/>
      <c r="AR583" s="2"/>
      <c r="AS583" s="101"/>
      <c r="AT583" s="2"/>
      <c r="AU583" s="2"/>
      <c r="AV583" s="2"/>
      <c r="AW583" s="2"/>
      <c r="AX583" s="2"/>
      <c r="AY583" s="2"/>
      <c r="AZ583" s="2"/>
      <c r="BA583" s="2"/>
      <c r="BB583" s="2"/>
    </row>
    <row r="584" ht="13.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c r="AA584" s="2"/>
      <c r="AB584" s="2"/>
      <c r="AC584" s="2"/>
      <c r="AD584" s="2"/>
      <c r="AE584" s="2"/>
      <c r="AF584" s="2"/>
      <c r="AG584" s="2"/>
      <c r="AH584" s="101"/>
      <c r="AI584" s="2"/>
      <c r="AJ584" s="2"/>
      <c r="AK584" s="2"/>
      <c r="AL584" s="2"/>
      <c r="AM584" s="2"/>
      <c r="AN584" s="2"/>
      <c r="AO584" s="2"/>
      <c r="AP584" s="2"/>
      <c r="AQ584" s="2"/>
      <c r="AR584" s="2"/>
      <c r="AS584" s="101"/>
      <c r="AT584" s="2"/>
      <c r="AU584" s="2"/>
      <c r="AV584" s="2"/>
      <c r="AW584" s="2"/>
      <c r="AX584" s="2"/>
      <c r="AY584" s="2"/>
      <c r="AZ584" s="2"/>
      <c r="BA584" s="2"/>
      <c r="BB584" s="2"/>
    </row>
    <row r="585" ht="13.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c r="AA585" s="2"/>
      <c r="AB585" s="2"/>
      <c r="AC585" s="2"/>
      <c r="AD585" s="2"/>
      <c r="AE585" s="2"/>
      <c r="AF585" s="2"/>
      <c r="AG585" s="2"/>
      <c r="AH585" s="101"/>
      <c r="AI585" s="2"/>
      <c r="AJ585" s="2"/>
      <c r="AK585" s="2"/>
      <c r="AL585" s="2"/>
      <c r="AM585" s="2"/>
      <c r="AN585" s="2"/>
      <c r="AO585" s="2"/>
      <c r="AP585" s="2"/>
      <c r="AQ585" s="2"/>
      <c r="AR585" s="2"/>
      <c r="AS585" s="101"/>
      <c r="AT585" s="2"/>
      <c r="AU585" s="2"/>
      <c r="AV585" s="2"/>
      <c r="AW585" s="2"/>
      <c r="AX585" s="2"/>
      <c r="AY585" s="2"/>
      <c r="AZ585" s="2"/>
      <c r="BA585" s="2"/>
      <c r="BB585" s="2"/>
    </row>
    <row r="586" ht="13.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c r="AA586" s="2"/>
      <c r="AB586" s="2"/>
      <c r="AC586" s="2"/>
      <c r="AD586" s="2"/>
      <c r="AE586" s="2"/>
      <c r="AF586" s="2"/>
      <c r="AG586" s="2"/>
      <c r="AH586" s="101"/>
      <c r="AI586" s="2"/>
      <c r="AJ586" s="2"/>
      <c r="AK586" s="2"/>
      <c r="AL586" s="2"/>
      <c r="AM586" s="2"/>
      <c r="AN586" s="2"/>
      <c r="AO586" s="2"/>
      <c r="AP586" s="2"/>
      <c r="AQ586" s="2"/>
      <c r="AR586" s="2"/>
      <c r="AS586" s="101"/>
      <c r="AT586" s="2"/>
      <c r="AU586" s="2"/>
      <c r="AV586" s="2"/>
      <c r="AW586" s="2"/>
      <c r="AX586" s="2"/>
      <c r="AY586" s="2"/>
      <c r="AZ586" s="2"/>
      <c r="BA586" s="2"/>
      <c r="BB586" s="2"/>
    </row>
    <row r="587" ht="13.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c r="AA587" s="2"/>
      <c r="AB587" s="2"/>
      <c r="AC587" s="2"/>
      <c r="AD587" s="2"/>
      <c r="AE587" s="2"/>
      <c r="AF587" s="2"/>
      <c r="AG587" s="2"/>
      <c r="AH587" s="101"/>
      <c r="AI587" s="2"/>
      <c r="AJ587" s="2"/>
      <c r="AK587" s="2"/>
      <c r="AL587" s="2"/>
      <c r="AM587" s="2"/>
      <c r="AN587" s="2"/>
      <c r="AO587" s="2"/>
      <c r="AP587" s="2"/>
      <c r="AQ587" s="2"/>
      <c r="AR587" s="2"/>
      <c r="AS587" s="101"/>
      <c r="AT587" s="2"/>
      <c r="AU587" s="2"/>
      <c r="AV587" s="2"/>
      <c r="AW587" s="2"/>
      <c r="AX587" s="2"/>
      <c r="AY587" s="2"/>
      <c r="AZ587" s="2"/>
      <c r="BA587" s="2"/>
      <c r="BB587" s="2"/>
    </row>
    <row r="588" ht="13.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c r="AA588" s="2"/>
      <c r="AB588" s="2"/>
      <c r="AC588" s="2"/>
      <c r="AD588" s="2"/>
      <c r="AE588" s="2"/>
      <c r="AF588" s="2"/>
      <c r="AG588" s="2"/>
      <c r="AH588" s="101"/>
      <c r="AI588" s="2"/>
      <c r="AJ588" s="2"/>
      <c r="AK588" s="2"/>
      <c r="AL588" s="2"/>
      <c r="AM588" s="2"/>
      <c r="AN588" s="2"/>
      <c r="AO588" s="2"/>
      <c r="AP588" s="2"/>
      <c r="AQ588" s="2"/>
      <c r="AR588" s="2"/>
      <c r="AS588" s="101"/>
      <c r="AT588" s="2"/>
      <c r="AU588" s="2"/>
      <c r="AV588" s="2"/>
      <c r="AW588" s="2"/>
      <c r="AX588" s="2"/>
      <c r="AY588" s="2"/>
      <c r="AZ588" s="2"/>
      <c r="BA588" s="2"/>
      <c r="BB588" s="2"/>
    </row>
    <row r="589" ht="13.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c r="AA589" s="2"/>
      <c r="AB589" s="2"/>
      <c r="AC589" s="2"/>
      <c r="AD589" s="2"/>
      <c r="AE589" s="2"/>
      <c r="AF589" s="2"/>
      <c r="AG589" s="2"/>
      <c r="AH589" s="101"/>
      <c r="AI589" s="2"/>
      <c r="AJ589" s="2"/>
      <c r="AK589" s="2"/>
      <c r="AL589" s="2"/>
      <c r="AM589" s="2"/>
      <c r="AN589" s="2"/>
      <c r="AO589" s="2"/>
      <c r="AP589" s="2"/>
      <c r="AQ589" s="2"/>
      <c r="AR589" s="2"/>
      <c r="AS589" s="101"/>
      <c r="AT589" s="2"/>
      <c r="AU589" s="2"/>
      <c r="AV589" s="2"/>
      <c r="AW589" s="2"/>
      <c r="AX589" s="2"/>
      <c r="AY589" s="2"/>
      <c r="AZ589" s="2"/>
      <c r="BA589" s="2"/>
      <c r="BB589" s="2"/>
    </row>
    <row r="590" ht="13.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c r="AA590" s="2"/>
      <c r="AB590" s="2"/>
      <c r="AC590" s="2"/>
      <c r="AD590" s="2"/>
      <c r="AE590" s="2"/>
      <c r="AF590" s="2"/>
      <c r="AG590" s="2"/>
      <c r="AH590" s="101"/>
      <c r="AI590" s="2"/>
      <c r="AJ590" s="2"/>
      <c r="AK590" s="2"/>
      <c r="AL590" s="2"/>
      <c r="AM590" s="2"/>
      <c r="AN590" s="2"/>
      <c r="AO590" s="2"/>
      <c r="AP590" s="2"/>
      <c r="AQ590" s="2"/>
      <c r="AR590" s="2"/>
      <c r="AS590" s="101"/>
      <c r="AT590" s="2"/>
      <c r="AU590" s="2"/>
      <c r="AV590" s="2"/>
      <c r="AW590" s="2"/>
      <c r="AX590" s="2"/>
      <c r="AY590" s="2"/>
      <c r="AZ590" s="2"/>
      <c r="BA590" s="2"/>
      <c r="BB590" s="2"/>
    </row>
    <row r="591" ht="13.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c r="AA591" s="2"/>
      <c r="AB591" s="2"/>
      <c r="AC591" s="2"/>
      <c r="AD591" s="2"/>
      <c r="AE591" s="2"/>
      <c r="AF591" s="2"/>
      <c r="AG591" s="2"/>
      <c r="AH591" s="101"/>
      <c r="AI591" s="2"/>
      <c r="AJ591" s="2"/>
      <c r="AK591" s="2"/>
      <c r="AL591" s="2"/>
      <c r="AM591" s="2"/>
      <c r="AN591" s="2"/>
      <c r="AO591" s="2"/>
      <c r="AP591" s="2"/>
      <c r="AQ591" s="2"/>
      <c r="AR591" s="2"/>
      <c r="AS591" s="101"/>
      <c r="AT591" s="2"/>
      <c r="AU591" s="2"/>
      <c r="AV591" s="2"/>
      <c r="AW591" s="2"/>
      <c r="AX591" s="2"/>
      <c r="AY591" s="2"/>
      <c r="AZ591" s="2"/>
      <c r="BA591" s="2"/>
      <c r="BB591" s="2"/>
    </row>
    <row r="592" ht="13.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c r="AA592" s="2"/>
      <c r="AB592" s="2"/>
      <c r="AC592" s="2"/>
      <c r="AD592" s="2"/>
      <c r="AE592" s="2"/>
      <c r="AF592" s="2"/>
      <c r="AG592" s="2"/>
      <c r="AH592" s="101"/>
      <c r="AI592" s="2"/>
      <c r="AJ592" s="2"/>
      <c r="AK592" s="2"/>
      <c r="AL592" s="2"/>
      <c r="AM592" s="2"/>
      <c r="AN592" s="2"/>
      <c r="AO592" s="2"/>
      <c r="AP592" s="2"/>
      <c r="AQ592" s="2"/>
      <c r="AR592" s="2"/>
      <c r="AS592" s="101"/>
      <c r="AT592" s="2"/>
      <c r="AU592" s="2"/>
      <c r="AV592" s="2"/>
      <c r="AW592" s="2"/>
      <c r="AX592" s="2"/>
      <c r="AY592" s="2"/>
      <c r="AZ592" s="2"/>
      <c r="BA592" s="2"/>
      <c r="BB592" s="2"/>
    </row>
    <row r="593" ht="13.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c r="AA593" s="2"/>
      <c r="AB593" s="2"/>
      <c r="AC593" s="2"/>
      <c r="AD593" s="2"/>
      <c r="AE593" s="2"/>
      <c r="AF593" s="2"/>
      <c r="AG593" s="2"/>
      <c r="AH593" s="101"/>
      <c r="AI593" s="2"/>
      <c r="AJ593" s="2"/>
      <c r="AK593" s="2"/>
      <c r="AL593" s="2"/>
      <c r="AM593" s="2"/>
      <c r="AN593" s="2"/>
      <c r="AO593" s="2"/>
      <c r="AP593" s="2"/>
      <c r="AQ593" s="2"/>
      <c r="AR593" s="2"/>
      <c r="AS593" s="101"/>
      <c r="AT593" s="2"/>
      <c r="AU593" s="2"/>
      <c r="AV593" s="2"/>
      <c r="AW593" s="2"/>
      <c r="AX593" s="2"/>
      <c r="AY593" s="2"/>
      <c r="AZ593" s="2"/>
      <c r="BA593" s="2"/>
      <c r="BB593" s="2"/>
    </row>
    <row r="594" ht="13.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c r="AA594" s="2"/>
      <c r="AB594" s="2"/>
      <c r="AC594" s="2"/>
      <c r="AD594" s="2"/>
      <c r="AE594" s="2"/>
      <c r="AF594" s="2"/>
      <c r="AG594" s="2"/>
      <c r="AH594" s="101"/>
      <c r="AI594" s="2"/>
      <c r="AJ594" s="2"/>
      <c r="AK594" s="2"/>
      <c r="AL594" s="2"/>
      <c r="AM594" s="2"/>
      <c r="AN594" s="2"/>
      <c r="AO594" s="2"/>
      <c r="AP594" s="2"/>
      <c r="AQ594" s="2"/>
      <c r="AR594" s="2"/>
      <c r="AS594" s="101"/>
      <c r="AT594" s="2"/>
      <c r="AU594" s="2"/>
      <c r="AV594" s="2"/>
      <c r="AW594" s="2"/>
      <c r="AX594" s="2"/>
      <c r="AY594" s="2"/>
      <c r="AZ594" s="2"/>
      <c r="BA594" s="2"/>
      <c r="BB594" s="2"/>
    </row>
    <row r="595" ht="13.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c r="AA595" s="2"/>
      <c r="AB595" s="2"/>
      <c r="AC595" s="2"/>
      <c r="AD595" s="2"/>
      <c r="AE595" s="2"/>
      <c r="AF595" s="2"/>
      <c r="AG595" s="2"/>
      <c r="AH595" s="101"/>
      <c r="AI595" s="2"/>
      <c r="AJ595" s="2"/>
      <c r="AK595" s="2"/>
      <c r="AL595" s="2"/>
      <c r="AM595" s="2"/>
      <c r="AN595" s="2"/>
      <c r="AO595" s="2"/>
      <c r="AP595" s="2"/>
      <c r="AQ595" s="2"/>
      <c r="AR595" s="2"/>
      <c r="AS595" s="101"/>
      <c r="AT595" s="2"/>
      <c r="AU595" s="2"/>
      <c r="AV595" s="2"/>
      <c r="AW595" s="2"/>
      <c r="AX595" s="2"/>
      <c r="AY595" s="2"/>
      <c r="AZ595" s="2"/>
      <c r="BA595" s="2"/>
      <c r="BB595" s="2"/>
    </row>
    <row r="596" ht="13.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c r="AA596" s="2"/>
      <c r="AB596" s="2"/>
      <c r="AC596" s="2"/>
      <c r="AD596" s="2"/>
      <c r="AE596" s="2"/>
      <c r="AF596" s="2"/>
      <c r="AG596" s="2"/>
      <c r="AH596" s="101"/>
      <c r="AI596" s="2"/>
      <c r="AJ596" s="2"/>
      <c r="AK596" s="2"/>
      <c r="AL596" s="2"/>
      <c r="AM596" s="2"/>
      <c r="AN596" s="2"/>
      <c r="AO596" s="2"/>
      <c r="AP596" s="2"/>
      <c r="AQ596" s="2"/>
      <c r="AR596" s="2"/>
      <c r="AS596" s="101"/>
      <c r="AT596" s="2"/>
      <c r="AU596" s="2"/>
      <c r="AV596" s="2"/>
      <c r="AW596" s="2"/>
      <c r="AX596" s="2"/>
      <c r="AY596" s="2"/>
      <c r="AZ596" s="2"/>
      <c r="BA596" s="2"/>
      <c r="BB596" s="2"/>
    </row>
    <row r="597" ht="13.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c r="AA597" s="2"/>
      <c r="AB597" s="2"/>
      <c r="AC597" s="2"/>
      <c r="AD597" s="2"/>
      <c r="AE597" s="2"/>
      <c r="AF597" s="2"/>
      <c r="AG597" s="2"/>
      <c r="AH597" s="101"/>
      <c r="AI597" s="2"/>
      <c r="AJ597" s="2"/>
      <c r="AK597" s="2"/>
      <c r="AL597" s="2"/>
      <c r="AM597" s="2"/>
      <c r="AN597" s="2"/>
      <c r="AO597" s="2"/>
      <c r="AP597" s="2"/>
      <c r="AQ597" s="2"/>
      <c r="AR597" s="2"/>
      <c r="AS597" s="101"/>
      <c r="AT597" s="2"/>
      <c r="AU597" s="2"/>
      <c r="AV597" s="2"/>
      <c r="AW597" s="2"/>
      <c r="AX597" s="2"/>
      <c r="AY597" s="2"/>
      <c r="AZ597" s="2"/>
      <c r="BA597" s="2"/>
      <c r="BB597" s="2"/>
    </row>
    <row r="598" ht="13.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c r="AA598" s="2"/>
      <c r="AB598" s="2"/>
      <c r="AC598" s="2"/>
      <c r="AD598" s="2"/>
      <c r="AE598" s="2"/>
      <c r="AF598" s="2"/>
      <c r="AG598" s="2"/>
      <c r="AH598" s="101"/>
      <c r="AI598" s="2"/>
      <c r="AJ598" s="2"/>
      <c r="AK598" s="2"/>
      <c r="AL598" s="2"/>
      <c r="AM598" s="2"/>
      <c r="AN598" s="2"/>
      <c r="AO598" s="2"/>
      <c r="AP598" s="2"/>
      <c r="AQ598" s="2"/>
      <c r="AR598" s="2"/>
      <c r="AS598" s="101"/>
      <c r="AT598" s="2"/>
      <c r="AU598" s="2"/>
      <c r="AV598" s="2"/>
      <c r="AW598" s="2"/>
      <c r="AX598" s="2"/>
      <c r="AY598" s="2"/>
      <c r="AZ598" s="2"/>
      <c r="BA598" s="2"/>
      <c r="BB598" s="2"/>
    </row>
    <row r="599" ht="13.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c r="AA599" s="2"/>
      <c r="AB599" s="2"/>
      <c r="AC599" s="2"/>
      <c r="AD599" s="2"/>
      <c r="AE599" s="2"/>
      <c r="AF599" s="2"/>
      <c r="AG599" s="2"/>
      <c r="AH599" s="101"/>
      <c r="AI599" s="2"/>
      <c r="AJ599" s="2"/>
      <c r="AK599" s="2"/>
      <c r="AL599" s="2"/>
      <c r="AM599" s="2"/>
      <c r="AN599" s="2"/>
      <c r="AO599" s="2"/>
      <c r="AP599" s="2"/>
      <c r="AQ599" s="2"/>
      <c r="AR599" s="2"/>
      <c r="AS599" s="101"/>
      <c r="AT599" s="2"/>
      <c r="AU599" s="2"/>
      <c r="AV599" s="2"/>
      <c r="AW599" s="2"/>
      <c r="AX599" s="2"/>
      <c r="AY599" s="2"/>
      <c r="AZ599" s="2"/>
      <c r="BA599" s="2"/>
      <c r="BB599" s="2"/>
    </row>
    <row r="600" ht="13.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c r="AA600" s="2"/>
      <c r="AB600" s="2"/>
      <c r="AC600" s="2"/>
      <c r="AD600" s="2"/>
      <c r="AE600" s="2"/>
      <c r="AF600" s="2"/>
      <c r="AG600" s="2"/>
      <c r="AH600" s="101"/>
      <c r="AI600" s="2"/>
      <c r="AJ600" s="2"/>
      <c r="AK600" s="2"/>
      <c r="AL600" s="2"/>
      <c r="AM600" s="2"/>
      <c r="AN600" s="2"/>
      <c r="AO600" s="2"/>
      <c r="AP600" s="2"/>
      <c r="AQ600" s="2"/>
      <c r="AR600" s="2"/>
      <c r="AS600" s="101"/>
      <c r="AT600" s="2"/>
      <c r="AU600" s="2"/>
      <c r="AV600" s="2"/>
      <c r="AW600" s="2"/>
      <c r="AX600" s="2"/>
      <c r="AY600" s="2"/>
      <c r="AZ600" s="2"/>
      <c r="BA600" s="2"/>
      <c r="BB600" s="2"/>
    </row>
    <row r="601" ht="13.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c r="AA601" s="2"/>
      <c r="AB601" s="2"/>
      <c r="AC601" s="2"/>
      <c r="AD601" s="2"/>
      <c r="AE601" s="2"/>
      <c r="AF601" s="2"/>
      <c r="AG601" s="2"/>
      <c r="AH601" s="101"/>
      <c r="AI601" s="2"/>
      <c r="AJ601" s="2"/>
      <c r="AK601" s="2"/>
      <c r="AL601" s="2"/>
      <c r="AM601" s="2"/>
      <c r="AN601" s="2"/>
      <c r="AO601" s="2"/>
      <c r="AP601" s="2"/>
      <c r="AQ601" s="2"/>
      <c r="AR601" s="2"/>
      <c r="AS601" s="101"/>
      <c r="AT601" s="2"/>
      <c r="AU601" s="2"/>
      <c r="AV601" s="2"/>
      <c r="AW601" s="2"/>
      <c r="AX601" s="2"/>
      <c r="AY601" s="2"/>
      <c r="AZ601" s="2"/>
      <c r="BA601" s="2"/>
      <c r="BB601" s="2"/>
    </row>
    <row r="602" ht="13.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c r="AA602" s="2"/>
      <c r="AB602" s="2"/>
      <c r="AC602" s="2"/>
      <c r="AD602" s="2"/>
      <c r="AE602" s="2"/>
      <c r="AF602" s="2"/>
      <c r="AG602" s="2"/>
      <c r="AH602" s="101"/>
      <c r="AI602" s="2"/>
      <c r="AJ602" s="2"/>
      <c r="AK602" s="2"/>
      <c r="AL602" s="2"/>
      <c r="AM602" s="2"/>
      <c r="AN602" s="2"/>
      <c r="AO602" s="2"/>
      <c r="AP602" s="2"/>
      <c r="AQ602" s="2"/>
      <c r="AR602" s="2"/>
      <c r="AS602" s="101"/>
      <c r="AT602" s="2"/>
      <c r="AU602" s="2"/>
      <c r="AV602" s="2"/>
      <c r="AW602" s="2"/>
      <c r="AX602" s="2"/>
      <c r="AY602" s="2"/>
      <c r="AZ602" s="2"/>
      <c r="BA602" s="2"/>
      <c r="BB602" s="2"/>
    </row>
    <row r="603" ht="13.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c r="AA603" s="2"/>
      <c r="AB603" s="2"/>
      <c r="AC603" s="2"/>
      <c r="AD603" s="2"/>
      <c r="AE603" s="2"/>
      <c r="AF603" s="2"/>
      <c r="AG603" s="2"/>
      <c r="AH603" s="101"/>
      <c r="AI603" s="2"/>
      <c r="AJ603" s="2"/>
      <c r="AK603" s="2"/>
      <c r="AL603" s="2"/>
      <c r="AM603" s="2"/>
      <c r="AN603" s="2"/>
      <c r="AO603" s="2"/>
      <c r="AP603" s="2"/>
      <c r="AQ603" s="2"/>
      <c r="AR603" s="2"/>
      <c r="AS603" s="101"/>
      <c r="AT603" s="2"/>
      <c r="AU603" s="2"/>
      <c r="AV603" s="2"/>
      <c r="AW603" s="2"/>
      <c r="AX603" s="2"/>
      <c r="AY603" s="2"/>
      <c r="AZ603" s="2"/>
      <c r="BA603" s="2"/>
      <c r="BB603" s="2"/>
    </row>
    <row r="604" ht="13.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c r="AA604" s="2"/>
      <c r="AB604" s="2"/>
      <c r="AC604" s="2"/>
      <c r="AD604" s="2"/>
      <c r="AE604" s="2"/>
      <c r="AF604" s="2"/>
      <c r="AG604" s="2"/>
      <c r="AH604" s="101"/>
      <c r="AI604" s="2"/>
      <c r="AJ604" s="2"/>
      <c r="AK604" s="2"/>
      <c r="AL604" s="2"/>
      <c r="AM604" s="2"/>
      <c r="AN604" s="2"/>
      <c r="AO604" s="2"/>
      <c r="AP604" s="2"/>
      <c r="AQ604" s="2"/>
      <c r="AR604" s="2"/>
      <c r="AS604" s="101"/>
      <c r="AT604" s="2"/>
      <c r="AU604" s="2"/>
      <c r="AV604" s="2"/>
      <c r="AW604" s="2"/>
      <c r="AX604" s="2"/>
      <c r="AY604" s="2"/>
      <c r="AZ604" s="2"/>
      <c r="BA604" s="2"/>
      <c r="BB604" s="2"/>
    </row>
    <row r="605" ht="13.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c r="AA605" s="2"/>
      <c r="AB605" s="2"/>
      <c r="AC605" s="2"/>
      <c r="AD605" s="2"/>
      <c r="AE605" s="2"/>
      <c r="AF605" s="2"/>
      <c r="AG605" s="2"/>
      <c r="AH605" s="101"/>
      <c r="AI605" s="2"/>
      <c r="AJ605" s="2"/>
      <c r="AK605" s="2"/>
      <c r="AL605" s="2"/>
      <c r="AM605" s="2"/>
      <c r="AN605" s="2"/>
      <c r="AO605" s="2"/>
      <c r="AP605" s="2"/>
      <c r="AQ605" s="2"/>
      <c r="AR605" s="2"/>
      <c r="AS605" s="101"/>
      <c r="AT605" s="2"/>
      <c r="AU605" s="2"/>
      <c r="AV605" s="2"/>
      <c r="AW605" s="2"/>
      <c r="AX605" s="2"/>
      <c r="AY605" s="2"/>
      <c r="AZ605" s="2"/>
      <c r="BA605" s="2"/>
      <c r="BB605" s="2"/>
    </row>
    <row r="606" ht="13.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c r="AA606" s="2"/>
      <c r="AB606" s="2"/>
      <c r="AC606" s="2"/>
      <c r="AD606" s="2"/>
      <c r="AE606" s="2"/>
      <c r="AF606" s="2"/>
      <c r="AG606" s="2"/>
      <c r="AH606" s="101"/>
      <c r="AI606" s="2"/>
      <c r="AJ606" s="2"/>
      <c r="AK606" s="2"/>
      <c r="AL606" s="2"/>
      <c r="AM606" s="2"/>
      <c r="AN606" s="2"/>
      <c r="AO606" s="2"/>
      <c r="AP606" s="2"/>
      <c r="AQ606" s="2"/>
      <c r="AR606" s="2"/>
      <c r="AS606" s="101"/>
      <c r="AT606" s="2"/>
      <c r="AU606" s="2"/>
      <c r="AV606" s="2"/>
      <c r="AW606" s="2"/>
      <c r="AX606" s="2"/>
      <c r="AY606" s="2"/>
      <c r="AZ606" s="2"/>
      <c r="BA606" s="2"/>
      <c r="BB606" s="2"/>
    </row>
    <row r="607" ht="13.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c r="AA607" s="2"/>
      <c r="AB607" s="2"/>
      <c r="AC607" s="2"/>
      <c r="AD607" s="2"/>
      <c r="AE607" s="2"/>
      <c r="AF607" s="2"/>
      <c r="AG607" s="2"/>
      <c r="AH607" s="101"/>
      <c r="AI607" s="2"/>
      <c r="AJ607" s="2"/>
      <c r="AK607" s="2"/>
      <c r="AL607" s="2"/>
      <c r="AM607" s="2"/>
      <c r="AN607" s="2"/>
      <c r="AO607" s="2"/>
      <c r="AP607" s="2"/>
      <c r="AQ607" s="2"/>
      <c r="AR607" s="2"/>
      <c r="AS607" s="101"/>
      <c r="AT607" s="2"/>
      <c r="AU607" s="2"/>
      <c r="AV607" s="2"/>
      <c r="AW607" s="2"/>
      <c r="AX607" s="2"/>
      <c r="AY607" s="2"/>
      <c r="AZ607" s="2"/>
      <c r="BA607" s="2"/>
      <c r="BB607" s="2"/>
    </row>
    <row r="608" ht="13.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c r="AA608" s="2"/>
      <c r="AB608" s="2"/>
      <c r="AC608" s="2"/>
      <c r="AD608" s="2"/>
      <c r="AE608" s="2"/>
      <c r="AF608" s="2"/>
      <c r="AG608" s="2"/>
      <c r="AH608" s="101"/>
      <c r="AI608" s="2"/>
      <c r="AJ608" s="2"/>
      <c r="AK608" s="2"/>
      <c r="AL608" s="2"/>
      <c r="AM608" s="2"/>
      <c r="AN608" s="2"/>
      <c r="AO608" s="2"/>
      <c r="AP608" s="2"/>
      <c r="AQ608" s="2"/>
      <c r="AR608" s="2"/>
      <c r="AS608" s="101"/>
      <c r="AT608" s="2"/>
      <c r="AU608" s="2"/>
      <c r="AV608" s="2"/>
      <c r="AW608" s="2"/>
      <c r="AX608" s="2"/>
      <c r="AY608" s="2"/>
      <c r="AZ608" s="2"/>
      <c r="BA608" s="2"/>
      <c r="BB608" s="2"/>
    </row>
    <row r="609" ht="13.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c r="AA609" s="2"/>
      <c r="AB609" s="2"/>
      <c r="AC609" s="2"/>
      <c r="AD609" s="2"/>
      <c r="AE609" s="2"/>
      <c r="AF609" s="2"/>
      <c r="AG609" s="2"/>
      <c r="AH609" s="101"/>
      <c r="AI609" s="2"/>
      <c r="AJ609" s="2"/>
      <c r="AK609" s="2"/>
      <c r="AL609" s="2"/>
      <c r="AM609" s="2"/>
      <c r="AN609" s="2"/>
      <c r="AO609" s="2"/>
      <c r="AP609" s="2"/>
      <c r="AQ609" s="2"/>
      <c r="AR609" s="2"/>
      <c r="AS609" s="101"/>
      <c r="AT609" s="2"/>
      <c r="AU609" s="2"/>
      <c r="AV609" s="2"/>
      <c r="AW609" s="2"/>
      <c r="AX609" s="2"/>
      <c r="AY609" s="2"/>
      <c r="AZ609" s="2"/>
      <c r="BA609" s="2"/>
      <c r="BB609" s="2"/>
    </row>
    <row r="610" ht="13.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c r="AA610" s="2"/>
      <c r="AB610" s="2"/>
      <c r="AC610" s="2"/>
      <c r="AD610" s="2"/>
      <c r="AE610" s="2"/>
      <c r="AF610" s="2"/>
      <c r="AG610" s="2"/>
      <c r="AH610" s="101"/>
      <c r="AI610" s="2"/>
      <c r="AJ610" s="2"/>
      <c r="AK610" s="2"/>
      <c r="AL610" s="2"/>
      <c r="AM610" s="2"/>
      <c r="AN610" s="2"/>
      <c r="AO610" s="2"/>
      <c r="AP610" s="2"/>
      <c r="AQ610" s="2"/>
      <c r="AR610" s="2"/>
      <c r="AS610" s="101"/>
      <c r="AT610" s="2"/>
      <c r="AU610" s="2"/>
      <c r="AV610" s="2"/>
      <c r="AW610" s="2"/>
      <c r="AX610" s="2"/>
      <c r="AY610" s="2"/>
      <c r="AZ610" s="2"/>
      <c r="BA610" s="2"/>
      <c r="BB610" s="2"/>
    </row>
    <row r="611" ht="13.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c r="AA611" s="2"/>
      <c r="AB611" s="2"/>
      <c r="AC611" s="2"/>
      <c r="AD611" s="2"/>
      <c r="AE611" s="2"/>
      <c r="AF611" s="2"/>
      <c r="AG611" s="2"/>
      <c r="AH611" s="101"/>
      <c r="AI611" s="2"/>
      <c r="AJ611" s="2"/>
      <c r="AK611" s="2"/>
      <c r="AL611" s="2"/>
      <c r="AM611" s="2"/>
      <c r="AN611" s="2"/>
      <c r="AO611" s="2"/>
      <c r="AP611" s="2"/>
      <c r="AQ611" s="2"/>
      <c r="AR611" s="2"/>
      <c r="AS611" s="101"/>
      <c r="AT611" s="2"/>
      <c r="AU611" s="2"/>
      <c r="AV611" s="2"/>
      <c r="AW611" s="2"/>
      <c r="AX611" s="2"/>
      <c r="AY611" s="2"/>
      <c r="AZ611" s="2"/>
      <c r="BA611" s="2"/>
      <c r="BB611" s="2"/>
    </row>
    <row r="612" ht="13.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c r="AA612" s="2"/>
      <c r="AB612" s="2"/>
      <c r="AC612" s="2"/>
      <c r="AD612" s="2"/>
      <c r="AE612" s="2"/>
      <c r="AF612" s="2"/>
      <c r="AG612" s="2"/>
      <c r="AH612" s="101"/>
      <c r="AI612" s="2"/>
      <c r="AJ612" s="2"/>
      <c r="AK612" s="2"/>
      <c r="AL612" s="2"/>
      <c r="AM612" s="2"/>
      <c r="AN612" s="2"/>
      <c r="AO612" s="2"/>
      <c r="AP612" s="2"/>
      <c r="AQ612" s="2"/>
      <c r="AR612" s="2"/>
      <c r="AS612" s="101"/>
      <c r="AT612" s="2"/>
      <c r="AU612" s="2"/>
      <c r="AV612" s="2"/>
      <c r="AW612" s="2"/>
      <c r="AX612" s="2"/>
      <c r="AY612" s="2"/>
      <c r="AZ612" s="2"/>
      <c r="BA612" s="2"/>
      <c r="BB612" s="2"/>
    </row>
    <row r="613" ht="13.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c r="AA613" s="2"/>
      <c r="AB613" s="2"/>
      <c r="AC613" s="2"/>
      <c r="AD613" s="2"/>
      <c r="AE613" s="2"/>
      <c r="AF613" s="2"/>
      <c r="AG613" s="2"/>
      <c r="AH613" s="101"/>
      <c r="AI613" s="2"/>
      <c r="AJ613" s="2"/>
      <c r="AK613" s="2"/>
      <c r="AL613" s="2"/>
      <c r="AM613" s="2"/>
      <c r="AN613" s="2"/>
      <c r="AO613" s="2"/>
      <c r="AP613" s="2"/>
      <c r="AQ613" s="2"/>
      <c r="AR613" s="2"/>
      <c r="AS613" s="101"/>
      <c r="AT613" s="2"/>
      <c r="AU613" s="2"/>
      <c r="AV613" s="2"/>
      <c r="AW613" s="2"/>
      <c r="AX613" s="2"/>
      <c r="AY613" s="2"/>
      <c r="AZ613" s="2"/>
      <c r="BA613" s="2"/>
      <c r="BB613" s="2"/>
    </row>
    <row r="614" ht="13.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c r="AA614" s="2"/>
      <c r="AB614" s="2"/>
      <c r="AC614" s="2"/>
      <c r="AD614" s="2"/>
      <c r="AE614" s="2"/>
      <c r="AF614" s="2"/>
      <c r="AG614" s="2"/>
      <c r="AH614" s="101"/>
      <c r="AI614" s="2"/>
      <c r="AJ614" s="2"/>
      <c r="AK614" s="2"/>
      <c r="AL614" s="2"/>
      <c r="AM614" s="2"/>
      <c r="AN614" s="2"/>
      <c r="AO614" s="2"/>
      <c r="AP614" s="2"/>
      <c r="AQ614" s="2"/>
      <c r="AR614" s="2"/>
      <c r="AS614" s="101"/>
      <c r="AT614" s="2"/>
      <c r="AU614" s="2"/>
      <c r="AV614" s="2"/>
      <c r="AW614" s="2"/>
      <c r="AX614" s="2"/>
      <c r="AY614" s="2"/>
      <c r="AZ614" s="2"/>
      <c r="BA614" s="2"/>
      <c r="BB614" s="2"/>
    </row>
    <row r="615" ht="13.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c r="AA615" s="2"/>
      <c r="AB615" s="2"/>
      <c r="AC615" s="2"/>
      <c r="AD615" s="2"/>
      <c r="AE615" s="2"/>
      <c r="AF615" s="2"/>
      <c r="AG615" s="2"/>
      <c r="AH615" s="101"/>
      <c r="AI615" s="2"/>
      <c r="AJ615" s="2"/>
      <c r="AK615" s="2"/>
      <c r="AL615" s="2"/>
      <c r="AM615" s="2"/>
      <c r="AN615" s="2"/>
      <c r="AO615" s="2"/>
      <c r="AP615" s="2"/>
      <c r="AQ615" s="2"/>
      <c r="AR615" s="2"/>
      <c r="AS615" s="101"/>
      <c r="AT615" s="2"/>
      <c r="AU615" s="2"/>
      <c r="AV615" s="2"/>
      <c r="AW615" s="2"/>
      <c r="AX615" s="2"/>
      <c r="AY615" s="2"/>
      <c r="AZ615" s="2"/>
      <c r="BA615" s="2"/>
      <c r="BB615" s="2"/>
    </row>
    <row r="616" ht="13.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c r="AA616" s="2"/>
      <c r="AB616" s="2"/>
      <c r="AC616" s="2"/>
      <c r="AD616" s="2"/>
      <c r="AE616" s="2"/>
      <c r="AF616" s="2"/>
      <c r="AG616" s="2"/>
      <c r="AH616" s="101"/>
      <c r="AI616" s="2"/>
      <c r="AJ616" s="2"/>
      <c r="AK616" s="2"/>
      <c r="AL616" s="2"/>
      <c r="AM616" s="2"/>
      <c r="AN616" s="2"/>
      <c r="AO616" s="2"/>
      <c r="AP616" s="2"/>
      <c r="AQ616" s="2"/>
      <c r="AR616" s="2"/>
      <c r="AS616" s="101"/>
      <c r="AT616" s="2"/>
      <c r="AU616" s="2"/>
      <c r="AV616" s="2"/>
      <c r="AW616" s="2"/>
      <c r="AX616" s="2"/>
      <c r="AY616" s="2"/>
      <c r="AZ616" s="2"/>
      <c r="BA616" s="2"/>
      <c r="BB616" s="2"/>
    </row>
    <row r="617" ht="13.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c r="AA617" s="2"/>
      <c r="AB617" s="2"/>
      <c r="AC617" s="2"/>
      <c r="AD617" s="2"/>
      <c r="AE617" s="2"/>
      <c r="AF617" s="2"/>
      <c r="AG617" s="2"/>
      <c r="AH617" s="101"/>
      <c r="AI617" s="2"/>
      <c r="AJ617" s="2"/>
      <c r="AK617" s="2"/>
      <c r="AL617" s="2"/>
      <c r="AM617" s="2"/>
      <c r="AN617" s="2"/>
      <c r="AO617" s="2"/>
      <c r="AP617" s="2"/>
      <c r="AQ617" s="2"/>
      <c r="AR617" s="2"/>
      <c r="AS617" s="101"/>
      <c r="AT617" s="2"/>
      <c r="AU617" s="2"/>
      <c r="AV617" s="2"/>
      <c r="AW617" s="2"/>
      <c r="AX617" s="2"/>
      <c r="AY617" s="2"/>
      <c r="AZ617" s="2"/>
      <c r="BA617" s="2"/>
      <c r="BB617" s="2"/>
    </row>
    <row r="618" ht="13.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c r="AA618" s="2"/>
      <c r="AB618" s="2"/>
      <c r="AC618" s="2"/>
      <c r="AD618" s="2"/>
      <c r="AE618" s="2"/>
      <c r="AF618" s="2"/>
      <c r="AG618" s="2"/>
      <c r="AH618" s="101"/>
      <c r="AI618" s="2"/>
      <c r="AJ618" s="2"/>
      <c r="AK618" s="2"/>
      <c r="AL618" s="2"/>
      <c r="AM618" s="2"/>
      <c r="AN618" s="2"/>
      <c r="AO618" s="2"/>
      <c r="AP618" s="2"/>
      <c r="AQ618" s="2"/>
      <c r="AR618" s="2"/>
      <c r="AS618" s="101"/>
      <c r="AT618" s="2"/>
      <c r="AU618" s="2"/>
      <c r="AV618" s="2"/>
      <c r="AW618" s="2"/>
      <c r="AX618" s="2"/>
      <c r="AY618" s="2"/>
      <c r="AZ618" s="2"/>
      <c r="BA618" s="2"/>
      <c r="BB618" s="2"/>
    </row>
    <row r="619" ht="13.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c r="AA619" s="2"/>
      <c r="AB619" s="2"/>
      <c r="AC619" s="2"/>
      <c r="AD619" s="2"/>
      <c r="AE619" s="2"/>
      <c r="AF619" s="2"/>
      <c r="AG619" s="2"/>
      <c r="AH619" s="101"/>
      <c r="AI619" s="2"/>
      <c r="AJ619" s="2"/>
      <c r="AK619" s="2"/>
      <c r="AL619" s="2"/>
      <c r="AM619" s="2"/>
      <c r="AN619" s="2"/>
      <c r="AO619" s="2"/>
      <c r="AP619" s="2"/>
      <c r="AQ619" s="2"/>
      <c r="AR619" s="2"/>
      <c r="AS619" s="101"/>
      <c r="AT619" s="2"/>
      <c r="AU619" s="2"/>
      <c r="AV619" s="2"/>
      <c r="AW619" s="2"/>
      <c r="AX619" s="2"/>
      <c r="AY619" s="2"/>
      <c r="AZ619" s="2"/>
      <c r="BA619" s="2"/>
      <c r="BB619" s="2"/>
    </row>
    <row r="620" ht="13.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c r="AA620" s="2"/>
      <c r="AB620" s="2"/>
      <c r="AC620" s="2"/>
      <c r="AD620" s="2"/>
      <c r="AE620" s="2"/>
      <c r="AF620" s="2"/>
      <c r="AG620" s="2"/>
      <c r="AH620" s="101"/>
      <c r="AI620" s="2"/>
      <c r="AJ620" s="2"/>
      <c r="AK620" s="2"/>
      <c r="AL620" s="2"/>
      <c r="AM620" s="2"/>
      <c r="AN620" s="2"/>
      <c r="AO620" s="2"/>
      <c r="AP620" s="2"/>
      <c r="AQ620" s="2"/>
      <c r="AR620" s="2"/>
      <c r="AS620" s="101"/>
      <c r="AT620" s="2"/>
      <c r="AU620" s="2"/>
      <c r="AV620" s="2"/>
      <c r="AW620" s="2"/>
      <c r="AX620" s="2"/>
      <c r="AY620" s="2"/>
      <c r="AZ620" s="2"/>
      <c r="BA620" s="2"/>
      <c r="BB620" s="2"/>
    </row>
    <row r="621" ht="13.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c r="AA621" s="2"/>
      <c r="AB621" s="2"/>
      <c r="AC621" s="2"/>
      <c r="AD621" s="2"/>
      <c r="AE621" s="2"/>
      <c r="AF621" s="2"/>
      <c r="AG621" s="2"/>
      <c r="AH621" s="101"/>
      <c r="AI621" s="2"/>
      <c r="AJ621" s="2"/>
      <c r="AK621" s="2"/>
      <c r="AL621" s="2"/>
      <c r="AM621" s="2"/>
      <c r="AN621" s="2"/>
      <c r="AO621" s="2"/>
      <c r="AP621" s="2"/>
      <c r="AQ621" s="2"/>
      <c r="AR621" s="2"/>
      <c r="AS621" s="101"/>
      <c r="AT621" s="2"/>
      <c r="AU621" s="2"/>
      <c r="AV621" s="2"/>
      <c r="AW621" s="2"/>
      <c r="AX621" s="2"/>
      <c r="AY621" s="2"/>
      <c r="AZ621" s="2"/>
      <c r="BA621" s="2"/>
      <c r="BB621" s="2"/>
    </row>
    <row r="622" ht="13.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c r="AA622" s="2"/>
      <c r="AB622" s="2"/>
      <c r="AC622" s="2"/>
      <c r="AD622" s="2"/>
      <c r="AE622" s="2"/>
      <c r="AF622" s="2"/>
      <c r="AG622" s="2"/>
      <c r="AH622" s="101"/>
      <c r="AI622" s="2"/>
      <c r="AJ622" s="2"/>
      <c r="AK622" s="2"/>
      <c r="AL622" s="2"/>
      <c r="AM622" s="2"/>
      <c r="AN622" s="2"/>
      <c r="AO622" s="2"/>
      <c r="AP622" s="2"/>
      <c r="AQ622" s="2"/>
      <c r="AR622" s="2"/>
      <c r="AS622" s="101"/>
      <c r="AT622" s="2"/>
      <c r="AU622" s="2"/>
      <c r="AV622" s="2"/>
      <c r="AW622" s="2"/>
      <c r="AX622" s="2"/>
      <c r="AY622" s="2"/>
      <c r="AZ622" s="2"/>
      <c r="BA622" s="2"/>
      <c r="BB622" s="2"/>
    </row>
    <row r="623" ht="13.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c r="AA623" s="2"/>
      <c r="AB623" s="2"/>
      <c r="AC623" s="2"/>
      <c r="AD623" s="2"/>
      <c r="AE623" s="2"/>
      <c r="AF623" s="2"/>
      <c r="AG623" s="2"/>
      <c r="AH623" s="101"/>
      <c r="AI623" s="2"/>
      <c r="AJ623" s="2"/>
      <c r="AK623" s="2"/>
      <c r="AL623" s="2"/>
      <c r="AM623" s="2"/>
      <c r="AN623" s="2"/>
      <c r="AO623" s="2"/>
      <c r="AP623" s="2"/>
      <c r="AQ623" s="2"/>
      <c r="AR623" s="2"/>
      <c r="AS623" s="101"/>
      <c r="AT623" s="2"/>
      <c r="AU623" s="2"/>
      <c r="AV623" s="2"/>
      <c r="AW623" s="2"/>
      <c r="AX623" s="2"/>
      <c r="AY623" s="2"/>
      <c r="AZ623" s="2"/>
      <c r="BA623" s="2"/>
      <c r="BB623" s="2"/>
    </row>
    <row r="624" ht="13.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c r="AA624" s="2"/>
      <c r="AB624" s="2"/>
      <c r="AC624" s="2"/>
      <c r="AD624" s="2"/>
      <c r="AE624" s="2"/>
      <c r="AF624" s="2"/>
      <c r="AG624" s="2"/>
      <c r="AH624" s="101"/>
      <c r="AI624" s="2"/>
      <c r="AJ624" s="2"/>
      <c r="AK624" s="2"/>
      <c r="AL624" s="2"/>
      <c r="AM624" s="2"/>
      <c r="AN624" s="2"/>
      <c r="AO624" s="2"/>
      <c r="AP624" s="2"/>
      <c r="AQ624" s="2"/>
      <c r="AR624" s="2"/>
      <c r="AS624" s="101"/>
      <c r="AT624" s="2"/>
      <c r="AU624" s="2"/>
      <c r="AV624" s="2"/>
      <c r="AW624" s="2"/>
      <c r="AX624" s="2"/>
      <c r="AY624" s="2"/>
      <c r="AZ624" s="2"/>
      <c r="BA624" s="2"/>
      <c r="BB624" s="2"/>
    </row>
    <row r="625" ht="13.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c r="AA625" s="2"/>
      <c r="AB625" s="2"/>
      <c r="AC625" s="2"/>
      <c r="AD625" s="2"/>
      <c r="AE625" s="2"/>
      <c r="AF625" s="2"/>
      <c r="AG625" s="2"/>
      <c r="AH625" s="101"/>
      <c r="AI625" s="2"/>
      <c r="AJ625" s="2"/>
      <c r="AK625" s="2"/>
      <c r="AL625" s="2"/>
      <c r="AM625" s="2"/>
      <c r="AN625" s="2"/>
      <c r="AO625" s="2"/>
      <c r="AP625" s="2"/>
      <c r="AQ625" s="2"/>
      <c r="AR625" s="2"/>
      <c r="AS625" s="101"/>
      <c r="AT625" s="2"/>
      <c r="AU625" s="2"/>
      <c r="AV625" s="2"/>
      <c r="AW625" s="2"/>
      <c r="AX625" s="2"/>
      <c r="AY625" s="2"/>
      <c r="AZ625" s="2"/>
      <c r="BA625" s="2"/>
      <c r="BB625" s="2"/>
    </row>
    <row r="626" ht="13.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c r="AA626" s="2"/>
      <c r="AB626" s="2"/>
      <c r="AC626" s="2"/>
      <c r="AD626" s="2"/>
      <c r="AE626" s="2"/>
      <c r="AF626" s="2"/>
      <c r="AG626" s="2"/>
      <c r="AH626" s="101"/>
      <c r="AI626" s="2"/>
      <c r="AJ626" s="2"/>
      <c r="AK626" s="2"/>
      <c r="AL626" s="2"/>
      <c r="AM626" s="2"/>
      <c r="AN626" s="2"/>
      <c r="AO626" s="2"/>
      <c r="AP626" s="2"/>
      <c r="AQ626" s="2"/>
      <c r="AR626" s="2"/>
      <c r="AS626" s="101"/>
      <c r="AT626" s="2"/>
      <c r="AU626" s="2"/>
      <c r="AV626" s="2"/>
      <c r="AW626" s="2"/>
      <c r="AX626" s="2"/>
      <c r="AY626" s="2"/>
      <c r="AZ626" s="2"/>
      <c r="BA626" s="2"/>
      <c r="BB626" s="2"/>
    </row>
    <row r="627" ht="13.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c r="AA627" s="2"/>
      <c r="AB627" s="2"/>
      <c r="AC627" s="2"/>
      <c r="AD627" s="2"/>
      <c r="AE627" s="2"/>
      <c r="AF627" s="2"/>
      <c r="AG627" s="2"/>
      <c r="AH627" s="101"/>
      <c r="AI627" s="2"/>
      <c r="AJ627" s="2"/>
      <c r="AK627" s="2"/>
      <c r="AL627" s="2"/>
      <c r="AM627" s="2"/>
      <c r="AN627" s="2"/>
      <c r="AO627" s="2"/>
      <c r="AP627" s="2"/>
      <c r="AQ627" s="2"/>
      <c r="AR627" s="2"/>
      <c r="AS627" s="101"/>
      <c r="AT627" s="2"/>
      <c r="AU627" s="2"/>
      <c r="AV627" s="2"/>
      <c r="AW627" s="2"/>
      <c r="AX627" s="2"/>
      <c r="AY627" s="2"/>
      <c r="AZ627" s="2"/>
      <c r="BA627" s="2"/>
      <c r="BB627" s="2"/>
    </row>
    <row r="628" ht="13.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c r="AA628" s="2"/>
      <c r="AB628" s="2"/>
      <c r="AC628" s="2"/>
      <c r="AD628" s="2"/>
      <c r="AE628" s="2"/>
      <c r="AF628" s="2"/>
      <c r="AG628" s="2"/>
      <c r="AH628" s="101"/>
      <c r="AI628" s="2"/>
      <c r="AJ628" s="2"/>
      <c r="AK628" s="2"/>
      <c r="AL628" s="2"/>
      <c r="AM628" s="2"/>
      <c r="AN628" s="2"/>
      <c r="AO628" s="2"/>
      <c r="AP628" s="2"/>
      <c r="AQ628" s="2"/>
      <c r="AR628" s="2"/>
      <c r="AS628" s="101"/>
      <c r="AT628" s="2"/>
      <c r="AU628" s="2"/>
      <c r="AV628" s="2"/>
      <c r="AW628" s="2"/>
      <c r="AX628" s="2"/>
      <c r="AY628" s="2"/>
      <c r="AZ628" s="2"/>
      <c r="BA628" s="2"/>
      <c r="BB628" s="2"/>
    </row>
    <row r="629" ht="13.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c r="AA629" s="2"/>
      <c r="AB629" s="2"/>
      <c r="AC629" s="2"/>
      <c r="AD629" s="2"/>
      <c r="AE629" s="2"/>
      <c r="AF629" s="2"/>
      <c r="AG629" s="2"/>
      <c r="AH629" s="101"/>
      <c r="AI629" s="2"/>
      <c r="AJ629" s="2"/>
      <c r="AK629" s="2"/>
      <c r="AL629" s="2"/>
      <c r="AM629" s="2"/>
      <c r="AN629" s="2"/>
      <c r="AO629" s="2"/>
      <c r="AP629" s="2"/>
      <c r="AQ629" s="2"/>
      <c r="AR629" s="2"/>
      <c r="AS629" s="101"/>
      <c r="AT629" s="2"/>
      <c r="AU629" s="2"/>
      <c r="AV629" s="2"/>
      <c r="AW629" s="2"/>
      <c r="AX629" s="2"/>
      <c r="AY629" s="2"/>
      <c r="AZ629" s="2"/>
      <c r="BA629" s="2"/>
      <c r="BB629" s="2"/>
    </row>
    <row r="630" ht="13.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c r="AA630" s="2"/>
      <c r="AB630" s="2"/>
      <c r="AC630" s="2"/>
      <c r="AD630" s="2"/>
      <c r="AE630" s="2"/>
      <c r="AF630" s="2"/>
      <c r="AG630" s="2"/>
      <c r="AH630" s="101"/>
      <c r="AI630" s="2"/>
      <c r="AJ630" s="2"/>
      <c r="AK630" s="2"/>
      <c r="AL630" s="2"/>
      <c r="AM630" s="2"/>
      <c r="AN630" s="2"/>
      <c r="AO630" s="2"/>
      <c r="AP630" s="2"/>
      <c r="AQ630" s="2"/>
      <c r="AR630" s="2"/>
      <c r="AS630" s="101"/>
      <c r="AT630" s="2"/>
      <c r="AU630" s="2"/>
      <c r="AV630" s="2"/>
      <c r="AW630" s="2"/>
      <c r="AX630" s="2"/>
      <c r="AY630" s="2"/>
      <c r="AZ630" s="2"/>
      <c r="BA630" s="2"/>
      <c r="BB630" s="2"/>
    </row>
    <row r="631" ht="13.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c r="AA631" s="2"/>
      <c r="AB631" s="2"/>
      <c r="AC631" s="2"/>
      <c r="AD631" s="2"/>
      <c r="AE631" s="2"/>
      <c r="AF631" s="2"/>
      <c r="AG631" s="2"/>
      <c r="AH631" s="101"/>
      <c r="AI631" s="2"/>
      <c r="AJ631" s="2"/>
      <c r="AK631" s="2"/>
      <c r="AL631" s="2"/>
      <c r="AM631" s="2"/>
      <c r="AN631" s="2"/>
      <c r="AO631" s="2"/>
      <c r="AP631" s="2"/>
      <c r="AQ631" s="2"/>
      <c r="AR631" s="2"/>
      <c r="AS631" s="101"/>
      <c r="AT631" s="2"/>
      <c r="AU631" s="2"/>
      <c r="AV631" s="2"/>
      <c r="AW631" s="2"/>
      <c r="AX631" s="2"/>
      <c r="AY631" s="2"/>
      <c r="AZ631" s="2"/>
      <c r="BA631" s="2"/>
      <c r="BB631" s="2"/>
    </row>
    <row r="632" ht="13.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c r="AA632" s="2"/>
      <c r="AB632" s="2"/>
      <c r="AC632" s="2"/>
      <c r="AD632" s="2"/>
      <c r="AE632" s="2"/>
      <c r="AF632" s="2"/>
      <c r="AG632" s="2"/>
      <c r="AH632" s="101"/>
      <c r="AI632" s="2"/>
      <c r="AJ632" s="2"/>
      <c r="AK632" s="2"/>
      <c r="AL632" s="2"/>
      <c r="AM632" s="2"/>
      <c r="AN632" s="2"/>
      <c r="AO632" s="2"/>
      <c r="AP632" s="2"/>
      <c r="AQ632" s="2"/>
      <c r="AR632" s="2"/>
      <c r="AS632" s="101"/>
      <c r="AT632" s="2"/>
      <c r="AU632" s="2"/>
      <c r="AV632" s="2"/>
      <c r="AW632" s="2"/>
      <c r="AX632" s="2"/>
      <c r="AY632" s="2"/>
      <c r="AZ632" s="2"/>
      <c r="BA632" s="2"/>
      <c r="BB632" s="2"/>
    </row>
    <row r="633" ht="13.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c r="AA633" s="2"/>
      <c r="AB633" s="2"/>
      <c r="AC633" s="2"/>
      <c r="AD633" s="2"/>
      <c r="AE633" s="2"/>
      <c r="AF633" s="2"/>
      <c r="AG633" s="2"/>
      <c r="AH633" s="101"/>
      <c r="AI633" s="2"/>
      <c r="AJ633" s="2"/>
      <c r="AK633" s="2"/>
      <c r="AL633" s="2"/>
      <c r="AM633" s="2"/>
      <c r="AN633" s="2"/>
      <c r="AO633" s="2"/>
      <c r="AP633" s="2"/>
      <c r="AQ633" s="2"/>
      <c r="AR633" s="2"/>
      <c r="AS633" s="101"/>
      <c r="AT633" s="2"/>
      <c r="AU633" s="2"/>
      <c r="AV633" s="2"/>
      <c r="AW633" s="2"/>
      <c r="AX633" s="2"/>
      <c r="AY633" s="2"/>
      <c r="AZ633" s="2"/>
      <c r="BA633" s="2"/>
      <c r="BB633" s="2"/>
    </row>
    <row r="634" ht="13.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c r="AA634" s="2"/>
      <c r="AB634" s="2"/>
      <c r="AC634" s="2"/>
      <c r="AD634" s="2"/>
      <c r="AE634" s="2"/>
      <c r="AF634" s="2"/>
      <c r="AG634" s="2"/>
      <c r="AH634" s="101"/>
      <c r="AI634" s="2"/>
      <c r="AJ634" s="2"/>
      <c r="AK634" s="2"/>
      <c r="AL634" s="2"/>
      <c r="AM634" s="2"/>
      <c r="AN634" s="2"/>
      <c r="AO634" s="2"/>
      <c r="AP634" s="2"/>
      <c r="AQ634" s="2"/>
      <c r="AR634" s="2"/>
      <c r="AS634" s="101"/>
      <c r="AT634" s="2"/>
      <c r="AU634" s="2"/>
      <c r="AV634" s="2"/>
      <c r="AW634" s="2"/>
      <c r="AX634" s="2"/>
      <c r="AY634" s="2"/>
      <c r="AZ634" s="2"/>
      <c r="BA634" s="2"/>
      <c r="BB634" s="2"/>
    </row>
    <row r="635" ht="13.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c r="AA635" s="2"/>
      <c r="AB635" s="2"/>
      <c r="AC635" s="2"/>
      <c r="AD635" s="2"/>
      <c r="AE635" s="2"/>
      <c r="AF635" s="2"/>
      <c r="AG635" s="2"/>
      <c r="AH635" s="101"/>
      <c r="AI635" s="2"/>
      <c r="AJ635" s="2"/>
      <c r="AK635" s="2"/>
      <c r="AL635" s="2"/>
      <c r="AM635" s="2"/>
      <c r="AN635" s="2"/>
      <c r="AO635" s="2"/>
      <c r="AP635" s="2"/>
      <c r="AQ635" s="2"/>
      <c r="AR635" s="2"/>
      <c r="AS635" s="101"/>
      <c r="AT635" s="2"/>
      <c r="AU635" s="2"/>
      <c r="AV635" s="2"/>
      <c r="AW635" s="2"/>
      <c r="AX635" s="2"/>
      <c r="AY635" s="2"/>
      <c r="AZ635" s="2"/>
      <c r="BA635" s="2"/>
      <c r="BB635" s="2"/>
    </row>
    <row r="636" ht="13.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c r="AA636" s="2"/>
      <c r="AB636" s="2"/>
      <c r="AC636" s="2"/>
      <c r="AD636" s="2"/>
      <c r="AE636" s="2"/>
      <c r="AF636" s="2"/>
      <c r="AG636" s="2"/>
      <c r="AH636" s="101"/>
      <c r="AI636" s="2"/>
      <c r="AJ636" s="2"/>
      <c r="AK636" s="2"/>
      <c r="AL636" s="2"/>
      <c r="AM636" s="2"/>
      <c r="AN636" s="2"/>
      <c r="AO636" s="2"/>
      <c r="AP636" s="2"/>
      <c r="AQ636" s="2"/>
      <c r="AR636" s="2"/>
      <c r="AS636" s="101"/>
      <c r="AT636" s="2"/>
      <c r="AU636" s="2"/>
      <c r="AV636" s="2"/>
      <c r="AW636" s="2"/>
      <c r="AX636" s="2"/>
      <c r="AY636" s="2"/>
      <c r="AZ636" s="2"/>
      <c r="BA636" s="2"/>
      <c r="BB636" s="2"/>
    </row>
    <row r="637" ht="13.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c r="AA637" s="2"/>
      <c r="AB637" s="2"/>
      <c r="AC637" s="2"/>
      <c r="AD637" s="2"/>
      <c r="AE637" s="2"/>
      <c r="AF637" s="2"/>
      <c r="AG637" s="2"/>
      <c r="AH637" s="101"/>
      <c r="AI637" s="2"/>
      <c r="AJ637" s="2"/>
      <c r="AK637" s="2"/>
      <c r="AL637" s="2"/>
      <c r="AM637" s="2"/>
      <c r="AN637" s="2"/>
      <c r="AO637" s="2"/>
      <c r="AP637" s="2"/>
      <c r="AQ637" s="2"/>
      <c r="AR637" s="2"/>
      <c r="AS637" s="101"/>
      <c r="AT637" s="2"/>
      <c r="AU637" s="2"/>
      <c r="AV637" s="2"/>
      <c r="AW637" s="2"/>
      <c r="AX637" s="2"/>
      <c r="AY637" s="2"/>
      <c r="AZ637" s="2"/>
      <c r="BA637" s="2"/>
      <c r="BB637" s="2"/>
    </row>
    <row r="638" ht="13.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c r="AA638" s="2"/>
      <c r="AB638" s="2"/>
      <c r="AC638" s="2"/>
      <c r="AD638" s="2"/>
      <c r="AE638" s="2"/>
      <c r="AF638" s="2"/>
      <c r="AG638" s="2"/>
      <c r="AH638" s="101"/>
      <c r="AI638" s="2"/>
      <c r="AJ638" s="2"/>
      <c r="AK638" s="2"/>
      <c r="AL638" s="2"/>
      <c r="AM638" s="2"/>
      <c r="AN638" s="2"/>
      <c r="AO638" s="2"/>
      <c r="AP638" s="2"/>
      <c r="AQ638" s="2"/>
      <c r="AR638" s="2"/>
      <c r="AS638" s="101"/>
      <c r="AT638" s="2"/>
      <c r="AU638" s="2"/>
      <c r="AV638" s="2"/>
      <c r="AW638" s="2"/>
      <c r="AX638" s="2"/>
      <c r="AY638" s="2"/>
      <c r="AZ638" s="2"/>
      <c r="BA638" s="2"/>
      <c r="BB638" s="2"/>
    </row>
    <row r="639" ht="13.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c r="AA639" s="2"/>
      <c r="AB639" s="2"/>
      <c r="AC639" s="2"/>
      <c r="AD639" s="2"/>
      <c r="AE639" s="2"/>
      <c r="AF639" s="2"/>
      <c r="AG639" s="2"/>
      <c r="AH639" s="101"/>
      <c r="AI639" s="2"/>
      <c r="AJ639" s="2"/>
      <c r="AK639" s="2"/>
      <c r="AL639" s="2"/>
      <c r="AM639" s="2"/>
      <c r="AN639" s="2"/>
      <c r="AO639" s="2"/>
      <c r="AP639" s="2"/>
      <c r="AQ639" s="2"/>
      <c r="AR639" s="2"/>
      <c r="AS639" s="101"/>
      <c r="AT639" s="2"/>
      <c r="AU639" s="2"/>
      <c r="AV639" s="2"/>
      <c r="AW639" s="2"/>
      <c r="AX639" s="2"/>
      <c r="AY639" s="2"/>
      <c r="AZ639" s="2"/>
      <c r="BA639" s="2"/>
      <c r="BB639" s="2"/>
    </row>
    <row r="640" ht="13.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c r="AA640" s="2"/>
      <c r="AB640" s="2"/>
      <c r="AC640" s="2"/>
      <c r="AD640" s="2"/>
      <c r="AE640" s="2"/>
      <c r="AF640" s="2"/>
      <c r="AG640" s="2"/>
      <c r="AH640" s="101"/>
      <c r="AI640" s="2"/>
      <c r="AJ640" s="2"/>
      <c r="AK640" s="2"/>
      <c r="AL640" s="2"/>
      <c r="AM640" s="2"/>
      <c r="AN640" s="2"/>
      <c r="AO640" s="2"/>
      <c r="AP640" s="2"/>
      <c r="AQ640" s="2"/>
      <c r="AR640" s="2"/>
      <c r="AS640" s="101"/>
      <c r="AT640" s="2"/>
      <c r="AU640" s="2"/>
      <c r="AV640" s="2"/>
      <c r="AW640" s="2"/>
      <c r="AX640" s="2"/>
      <c r="AY640" s="2"/>
      <c r="AZ640" s="2"/>
      <c r="BA640" s="2"/>
      <c r="BB640" s="2"/>
    </row>
    <row r="641" ht="13.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c r="AA641" s="2"/>
      <c r="AB641" s="2"/>
      <c r="AC641" s="2"/>
      <c r="AD641" s="2"/>
      <c r="AE641" s="2"/>
      <c r="AF641" s="2"/>
      <c r="AG641" s="2"/>
      <c r="AH641" s="101"/>
      <c r="AI641" s="2"/>
      <c r="AJ641" s="2"/>
      <c r="AK641" s="2"/>
      <c r="AL641" s="2"/>
      <c r="AM641" s="2"/>
      <c r="AN641" s="2"/>
      <c r="AO641" s="2"/>
      <c r="AP641" s="2"/>
      <c r="AQ641" s="2"/>
      <c r="AR641" s="2"/>
      <c r="AS641" s="101"/>
      <c r="AT641" s="2"/>
      <c r="AU641" s="2"/>
      <c r="AV641" s="2"/>
      <c r="AW641" s="2"/>
      <c r="AX641" s="2"/>
      <c r="AY641" s="2"/>
      <c r="AZ641" s="2"/>
      <c r="BA641" s="2"/>
      <c r="BB641" s="2"/>
    </row>
    <row r="642" ht="13.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c r="AA642" s="2"/>
      <c r="AB642" s="2"/>
      <c r="AC642" s="2"/>
      <c r="AD642" s="2"/>
      <c r="AE642" s="2"/>
      <c r="AF642" s="2"/>
      <c r="AG642" s="2"/>
      <c r="AH642" s="101"/>
      <c r="AI642" s="2"/>
      <c r="AJ642" s="2"/>
      <c r="AK642" s="2"/>
      <c r="AL642" s="2"/>
      <c r="AM642" s="2"/>
      <c r="AN642" s="2"/>
      <c r="AO642" s="2"/>
      <c r="AP642" s="2"/>
      <c r="AQ642" s="2"/>
      <c r="AR642" s="2"/>
      <c r="AS642" s="101"/>
      <c r="AT642" s="2"/>
      <c r="AU642" s="2"/>
      <c r="AV642" s="2"/>
      <c r="AW642" s="2"/>
      <c r="AX642" s="2"/>
      <c r="AY642" s="2"/>
      <c r="AZ642" s="2"/>
      <c r="BA642" s="2"/>
      <c r="BB642" s="2"/>
    </row>
    <row r="643" ht="13.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c r="AA643" s="2"/>
      <c r="AB643" s="2"/>
      <c r="AC643" s="2"/>
      <c r="AD643" s="2"/>
      <c r="AE643" s="2"/>
      <c r="AF643" s="2"/>
      <c r="AG643" s="2"/>
      <c r="AH643" s="101"/>
      <c r="AI643" s="2"/>
      <c r="AJ643" s="2"/>
      <c r="AK643" s="2"/>
      <c r="AL643" s="2"/>
      <c r="AM643" s="2"/>
      <c r="AN643" s="2"/>
      <c r="AO643" s="2"/>
      <c r="AP643" s="2"/>
      <c r="AQ643" s="2"/>
      <c r="AR643" s="2"/>
      <c r="AS643" s="101"/>
      <c r="AT643" s="2"/>
      <c r="AU643" s="2"/>
      <c r="AV643" s="2"/>
      <c r="AW643" s="2"/>
      <c r="AX643" s="2"/>
      <c r="AY643" s="2"/>
      <c r="AZ643" s="2"/>
      <c r="BA643" s="2"/>
      <c r="BB643" s="2"/>
    </row>
    <row r="644" ht="13.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c r="AA644" s="2"/>
      <c r="AB644" s="2"/>
      <c r="AC644" s="2"/>
      <c r="AD644" s="2"/>
      <c r="AE644" s="2"/>
      <c r="AF644" s="2"/>
      <c r="AG644" s="2"/>
      <c r="AH644" s="101"/>
      <c r="AI644" s="2"/>
      <c r="AJ644" s="2"/>
      <c r="AK644" s="2"/>
      <c r="AL644" s="2"/>
      <c r="AM644" s="2"/>
      <c r="AN644" s="2"/>
      <c r="AO644" s="2"/>
      <c r="AP644" s="2"/>
      <c r="AQ644" s="2"/>
      <c r="AR644" s="2"/>
      <c r="AS644" s="101"/>
      <c r="AT644" s="2"/>
      <c r="AU644" s="2"/>
      <c r="AV644" s="2"/>
      <c r="AW644" s="2"/>
      <c r="AX644" s="2"/>
      <c r="AY644" s="2"/>
      <c r="AZ644" s="2"/>
      <c r="BA644" s="2"/>
      <c r="BB644" s="2"/>
    </row>
    <row r="645" ht="13.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c r="AA645" s="2"/>
      <c r="AB645" s="2"/>
      <c r="AC645" s="2"/>
      <c r="AD645" s="2"/>
      <c r="AE645" s="2"/>
      <c r="AF645" s="2"/>
      <c r="AG645" s="2"/>
      <c r="AH645" s="101"/>
      <c r="AI645" s="2"/>
      <c r="AJ645" s="2"/>
      <c r="AK645" s="2"/>
      <c r="AL645" s="2"/>
      <c r="AM645" s="2"/>
      <c r="AN645" s="2"/>
      <c r="AO645" s="2"/>
      <c r="AP645" s="2"/>
      <c r="AQ645" s="2"/>
      <c r="AR645" s="2"/>
      <c r="AS645" s="101"/>
      <c r="AT645" s="2"/>
      <c r="AU645" s="2"/>
      <c r="AV645" s="2"/>
      <c r="AW645" s="2"/>
      <c r="AX645" s="2"/>
      <c r="AY645" s="2"/>
      <c r="AZ645" s="2"/>
      <c r="BA645" s="2"/>
      <c r="BB645" s="2"/>
    </row>
    <row r="646" ht="13.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c r="AA646" s="2"/>
      <c r="AB646" s="2"/>
      <c r="AC646" s="2"/>
      <c r="AD646" s="2"/>
      <c r="AE646" s="2"/>
      <c r="AF646" s="2"/>
      <c r="AG646" s="2"/>
      <c r="AH646" s="101"/>
      <c r="AI646" s="2"/>
      <c r="AJ646" s="2"/>
      <c r="AK646" s="2"/>
      <c r="AL646" s="2"/>
      <c r="AM646" s="2"/>
      <c r="AN646" s="2"/>
      <c r="AO646" s="2"/>
      <c r="AP646" s="2"/>
      <c r="AQ646" s="2"/>
      <c r="AR646" s="2"/>
      <c r="AS646" s="101"/>
      <c r="AT646" s="2"/>
      <c r="AU646" s="2"/>
      <c r="AV646" s="2"/>
      <c r="AW646" s="2"/>
      <c r="AX646" s="2"/>
      <c r="AY646" s="2"/>
      <c r="AZ646" s="2"/>
      <c r="BA646" s="2"/>
      <c r="BB646" s="2"/>
    </row>
    <row r="647" ht="13.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c r="AA647" s="2"/>
      <c r="AB647" s="2"/>
      <c r="AC647" s="2"/>
      <c r="AD647" s="2"/>
      <c r="AE647" s="2"/>
      <c r="AF647" s="2"/>
      <c r="AG647" s="2"/>
      <c r="AH647" s="101"/>
      <c r="AI647" s="2"/>
      <c r="AJ647" s="2"/>
      <c r="AK647" s="2"/>
      <c r="AL647" s="2"/>
      <c r="AM647" s="2"/>
      <c r="AN647" s="2"/>
      <c r="AO647" s="2"/>
      <c r="AP647" s="2"/>
      <c r="AQ647" s="2"/>
      <c r="AR647" s="2"/>
      <c r="AS647" s="101"/>
      <c r="AT647" s="2"/>
      <c r="AU647" s="2"/>
      <c r="AV647" s="2"/>
      <c r="AW647" s="2"/>
      <c r="AX647" s="2"/>
      <c r="AY647" s="2"/>
      <c r="AZ647" s="2"/>
      <c r="BA647" s="2"/>
      <c r="BB647" s="2"/>
    </row>
    <row r="648" ht="13.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c r="AA648" s="2"/>
      <c r="AB648" s="2"/>
      <c r="AC648" s="2"/>
      <c r="AD648" s="2"/>
      <c r="AE648" s="2"/>
      <c r="AF648" s="2"/>
      <c r="AG648" s="2"/>
      <c r="AH648" s="101"/>
      <c r="AI648" s="2"/>
      <c r="AJ648" s="2"/>
      <c r="AK648" s="2"/>
      <c r="AL648" s="2"/>
      <c r="AM648" s="2"/>
      <c r="AN648" s="2"/>
      <c r="AO648" s="2"/>
      <c r="AP648" s="2"/>
      <c r="AQ648" s="2"/>
      <c r="AR648" s="2"/>
      <c r="AS648" s="101"/>
      <c r="AT648" s="2"/>
      <c r="AU648" s="2"/>
      <c r="AV648" s="2"/>
      <c r="AW648" s="2"/>
      <c r="AX648" s="2"/>
      <c r="AY648" s="2"/>
      <c r="AZ648" s="2"/>
      <c r="BA648" s="2"/>
      <c r="BB648" s="2"/>
    </row>
    <row r="649" ht="13.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c r="AA649" s="2"/>
      <c r="AB649" s="2"/>
      <c r="AC649" s="2"/>
      <c r="AD649" s="2"/>
      <c r="AE649" s="2"/>
      <c r="AF649" s="2"/>
      <c r="AG649" s="2"/>
      <c r="AH649" s="101"/>
      <c r="AI649" s="2"/>
      <c r="AJ649" s="2"/>
      <c r="AK649" s="2"/>
      <c r="AL649" s="2"/>
      <c r="AM649" s="2"/>
      <c r="AN649" s="2"/>
      <c r="AO649" s="2"/>
      <c r="AP649" s="2"/>
      <c r="AQ649" s="2"/>
      <c r="AR649" s="2"/>
      <c r="AS649" s="101"/>
      <c r="AT649" s="2"/>
      <c r="AU649" s="2"/>
      <c r="AV649" s="2"/>
      <c r="AW649" s="2"/>
      <c r="AX649" s="2"/>
      <c r="AY649" s="2"/>
      <c r="AZ649" s="2"/>
      <c r="BA649" s="2"/>
      <c r="BB649" s="2"/>
    </row>
    <row r="650" ht="13.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c r="AA650" s="2"/>
      <c r="AB650" s="2"/>
      <c r="AC650" s="2"/>
      <c r="AD650" s="2"/>
      <c r="AE650" s="2"/>
      <c r="AF650" s="2"/>
      <c r="AG650" s="2"/>
      <c r="AH650" s="101"/>
      <c r="AI650" s="2"/>
      <c r="AJ650" s="2"/>
      <c r="AK650" s="2"/>
      <c r="AL650" s="2"/>
      <c r="AM650" s="2"/>
      <c r="AN650" s="2"/>
      <c r="AO650" s="2"/>
      <c r="AP650" s="2"/>
      <c r="AQ650" s="2"/>
      <c r="AR650" s="2"/>
      <c r="AS650" s="101"/>
      <c r="AT650" s="2"/>
      <c r="AU650" s="2"/>
      <c r="AV650" s="2"/>
      <c r="AW650" s="2"/>
      <c r="AX650" s="2"/>
      <c r="AY650" s="2"/>
      <c r="AZ650" s="2"/>
      <c r="BA650" s="2"/>
      <c r="BB650" s="2"/>
    </row>
    <row r="651" ht="13.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c r="AA651" s="2"/>
      <c r="AB651" s="2"/>
      <c r="AC651" s="2"/>
      <c r="AD651" s="2"/>
      <c r="AE651" s="2"/>
      <c r="AF651" s="2"/>
      <c r="AG651" s="2"/>
      <c r="AH651" s="101"/>
      <c r="AI651" s="2"/>
      <c r="AJ651" s="2"/>
      <c r="AK651" s="2"/>
      <c r="AL651" s="2"/>
      <c r="AM651" s="2"/>
      <c r="AN651" s="2"/>
      <c r="AO651" s="2"/>
      <c r="AP651" s="2"/>
      <c r="AQ651" s="2"/>
      <c r="AR651" s="2"/>
      <c r="AS651" s="101"/>
      <c r="AT651" s="2"/>
      <c r="AU651" s="2"/>
      <c r="AV651" s="2"/>
      <c r="AW651" s="2"/>
      <c r="AX651" s="2"/>
      <c r="AY651" s="2"/>
      <c r="AZ651" s="2"/>
      <c r="BA651" s="2"/>
      <c r="BB651" s="2"/>
    </row>
    <row r="652" ht="13.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c r="AA652" s="2"/>
      <c r="AB652" s="2"/>
      <c r="AC652" s="2"/>
      <c r="AD652" s="2"/>
      <c r="AE652" s="2"/>
      <c r="AF652" s="2"/>
      <c r="AG652" s="2"/>
      <c r="AH652" s="101"/>
      <c r="AI652" s="2"/>
      <c r="AJ652" s="2"/>
      <c r="AK652" s="2"/>
      <c r="AL652" s="2"/>
      <c r="AM652" s="2"/>
      <c r="AN652" s="2"/>
      <c r="AO652" s="2"/>
      <c r="AP652" s="2"/>
      <c r="AQ652" s="2"/>
      <c r="AR652" s="2"/>
      <c r="AS652" s="101"/>
      <c r="AT652" s="2"/>
      <c r="AU652" s="2"/>
      <c r="AV652" s="2"/>
      <c r="AW652" s="2"/>
      <c r="AX652" s="2"/>
      <c r="AY652" s="2"/>
      <c r="AZ652" s="2"/>
      <c r="BA652" s="2"/>
      <c r="BB652" s="2"/>
    </row>
    <row r="653" ht="13.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c r="AA653" s="2"/>
      <c r="AB653" s="2"/>
      <c r="AC653" s="2"/>
      <c r="AD653" s="2"/>
      <c r="AE653" s="2"/>
      <c r="AF653" s="2"/>
      <c r="AG653" s="2"/>
      <c r="AH653" s="101"/>
      <c r="AI653" s="2"/>
      <c r="AJ653" s="2"/>
      <c r="AK653" s="2"/>
      <c r="AL653" s="2"/>
      <c r="AM653" s="2"/>
      <c r="AN653" s="2"/>
      <c r="AO653" s="2"/>
      <c r="AP653" s="2"/>
      <c r="AQ653" s="2"/>
      <c r="AR653" s="2"/>
      <c r="AS653" s="101"/>
      <c r="AT653" s="2"/>
      <c r="AU653" s="2"/>
      <c r="AV653" s="2"/>
      <c r="AW653" s="2"/>
      <c r="AX653" s="2"/>
      <c r="AY653" s="2"/>
      <c r="AZ653" s="2"/>
      <c r="BA653" s="2"/>
      <c r="BB653" s="2"/>
    </row>
    <row r="654" ht="13.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c r="AA654" s="2"/>
      <c r="AB654" s="2"/>
      <c r="AC654" s="2"/>
      <c r="AD654" s="2"/>
      <c r="AE654" s="2"/>
      <c r="AF654" s="2"/>
      <c r="AG654" s="2"/>
      <c r="AH654" s="101"/>
      <c r="AI654" s="2"/>
      <c r="AJ654" s="2"/>
      <c r="AK654" s="2"/>
      <c r="AL654" s="2"/>
      <c r="AM654" s="2"/>
      <c r="AN654" s="2"/>
      <c r="AO654" s="2"/>
      <c r="AP654" s="2"/>
      <c r="AQ654" s="2"/>
      <c r="AR654" s="2"/>
      <c r="AS654" s="101"/>
      <c r="AT654" s="2"/>
      <c r="AU654" s="2"/>
      <c r="AV654" s="2"/>
      <c r="AW654" s="2"/>
      <c r="AX654" s="2"/>
      <c r="AY654" s="2"/>
      <c r="AZ654" s="2"/>
      <c r="BA654" s="2"/>
      <c r="BB654" s="2"/>
    </row>
    <row r="655" ht="13.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c r="AA655" s="2"/>
      <c r="AB655" s="2"/>
      <c r="AC655" s="2"/>
      <c r="AD655" s="2"/>
      <c r="AE655" s="2"/>
      <c r="AF655" s="2"/>
      <c r="AG655" s="2"/>
      <c r="AH655" s="101"/>
      <c r="AI655" s="2"/>
      <c r="AJ655" s="2"/>
      <c r="AK655" s="2"/>
      <c r="AL655" s="2"/>
      <c r="AM655" s="2"/>
      <c r="AN655" s="2"/>
      <c r="AO655" s="2"/>
      <c r="AP655" s="2"/>
      <c r="AQ655" s="2"/>
      <c r="AR655" s="2"/>
      <c r="AS655" s="101"/>
      <c r="AT655" s="2"/>
      <c r="AU655" s="2"/>
      <c r="AV655" s="2"/>
      <c r="AW655" s="2"/>
      <c r="AX655" s="2"/>
      <c r="AY655" s="2"/>
      <c r="AZ655" s="2"/>
      <c r="BA655" s="2"/>
      <c r="BB655" s="2"/>
    </row>
    <row r="656" ht="13.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c r="AA656" s="2"/>
      <c r="AB656" s="2"/>
      <c r="AC656" s="2"/>
      <c r="AD656" s="2"/>
      <c r="AE656" s="2"/>
      <c r="AF656" s="2"/>
      <c r="AG656" s="2"/>
      <c r="AH656" s="101"/>
      <c r="AI656" s="2"/>
      <c r="AJ656" s="2"/>
      <c r="AK656" s="2"/>
      <c r="AL656" s="2"/>
      <c r="AM656" s="2"/>
      <c r="AN656" s="2"/>
      <c r="AO656" s="2"/>
      <c r="AP656" s="2"/>
      <c r="AQ656" s="2"/>
      <c r="AR656" s="2"/>
      <c r="AS656" s="101"/>
      <c r="AT656" s="2"/>
      <c r="AU656" s="2"/>
      <c r="AV656" s="2"/>
      <c r="AW656" s="2"/>
      <c r="AX656" s="2"/>
      <c r="AY656" s="2"/>
      <c r="AZ656" s="2"/>
      <c r="BA656" s="2"/>
      <c r="BB656" s="2"/>
    </row>
    <row r="657" ht="13.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c r="AA657" s="2"/>
      <c r="AB657" s="2"/>
      <c r="AC657" s="2"/>
      <c r="AD657" s="2"/>
      <c r="AE657" s="2"/>
      <c r="AF657" s="2"/>
      <c r="AG657" s="2"/>
      <c r="AH657" s="101"/>
      <c r="AI657" s="2"/>
      <c r="AJ657" s="2"/>
      <c r="AK657" s="2"/>
      <c r="AL657" s="2"/>
      <c r="AM657" s="2"/>
      <c r="AN657" s="2"/>
      <c r="AO657" s="2"/>
      <c r="AP657" s="2"/>
      <c r="AQ657" s="2"/>
      <c r="AR657" s="2"/>
      <c r="AS657" s="101"/>
      <c r="AT657" s="2"/>
      <c r="AU657" s="2"/>
      <c r="AV657" s="2"/>
      <c r="AW657" s="2"/>
      <c r="AX657" s="2"/>
      <c r="AY657" s="2"/>
      <c r="AZ657" s="2"/>
      <c r="BA657" s="2"/>
      <c r="BB657" s="2"/>
    </row>
    <row r="658" ht="13.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c r="AA658" s="2"/>
      <c r="AB658" s="2"/>
      <c r="AC658" s="2"/>
      <c r="AD658" s="2"/>
      <c r="AE658" s="2"/>
      <c r="AF658" s="2"/>
      <c r="AG658" s="2"/>
      <c r="AH658" s="101"/>
      <c r="AI658" s="2"/>
      <c r="AJ658" s="2"/>
      <c r="AK658" s="2"/>
      <c r="AL658" s="2"/>
      <c r="AM658" s="2"/>
      <c r="AN658" s="2"/>
      <c r="AO658" s="2"/>
      <c r="AP658" s="2"/>
      <c r="AQ658" s="2"/>
      <c r="AR658" s="2"/>
      <c r="AS658" s="101"/>
      <c r="AT658" s="2"/>
      <c r="AU658" s="2"/>
      <c r="AV658" s="2"/>
      <c r="AW658" s="2"/>
      <c r="AX658" s="2"/>
      <c r="AY658" s="2"/>
      <c r="AZ658" s="2"/>
      <c r="BA658" s="2"/>
      <c r="BB658" s="2"/>
    </row>
    <row r="659" ht="13.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c r="AA659" s="2"/>
      <c r="AB659" s="2"/>
      <c r="AC659" s="2"/>
      <c r="AD659" s="2"/>
      <c r="AE659" s="2"/>
      <c r="AF659" s="2"/>
      <c r="AG659" s="2"/>
      <c r="AH659" s="101"/>
      <c r="AI659" s="2"/>
      <c r="AJ659" s="2"/>
      <c r="AK659" s="2"/>
      <c r="AL659" s="2"/>
      <c r="AM659" s="2"/>
      <c r="AN659" s="2"/>
      <c r="AO659" s="2"/>
      <c r="AP659" s="2"/>
      <c r="AQ659" s="2"/>
      <c r="AR659" s="2"/>
      <c r="AS659" s="101"/>
      <c r="AT659" s="2"/>
      <c r="AU659" s="2"/>
      <c r="AV659" s="2"/>
      <c r="AW659" s="2"/>
      <c r="AX659" s="2"/>
      <c r="AY659" s="2"/>
      <c r="AZ659" s="2"/>
      <c r="BA659" s="2"/>
      <c r="BB659" s="2"/>
    </row>
    <row r="660" ht="13.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c r="AA660" s="2"/>
      <c r="AB660" s="2"/>
      <c r="AC660" s="2"/>
      <c r="AD660" s="2"/>
      <c r="AE660" s="2"/>
      <c r="AF660" s="2"/>
      <c r="AG660" s="2"/>
      <c r="AH660" s="101"/>
      <c r="AI660" s="2"/>
      <c r="AJ660" s="2"/>
      <c r="AK660" s="2"/>
      <c r="AL660" s="2"/>
      <c r="AM660" s="2"/>
      <c r="AN660" s="2"/>
      <c r="AO660" s="2"/>
      <c r="AP660" s="2"/>
      <c r="AQ660" s="2"/>
      <c r="AR660" s="2"/>
      <c r="AS660" s="101"/>
      <c r="AT660" s="2"/>
      <c r="AU660" s="2"/>
      <c r="AV660" s="2"/>
      <c r="AW660" s="2"/>
      <c r="AX660" s="2"/>
      <c r="AY660" s="2"/>
      <c r="AZ660" s="2"/>
      <c r="BA660" s="2"/>
      <c r="BB660" s="2"/>
    </row>
    <row r="661" ht="13.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c r="AA661" s="2"/>
      <c r="AB661" s="2"/>
      <c r="AC661" s="2"/>
      <c r="AD661" s="2"/>
      <c r="AE661" s="2"/>
      <c r="AF661" s="2"/>
      <c r="AG661" s="2"/>
      <c r="AH661" s="101"/>
      <c r="AI661" s="2"/>
      <c r="AJ661" s="2"/>
      <c r="AK661" s="2"/>
      <c r="AL661" s="2"/>
      <c r="AM661" s="2"/>
      <c r="AN661" s="2"/>
      <c r="AO661" s="2"/>
      <c r="AP661" s="2"/>
      <c r="AQ661" s="2"/>
      <c r="AR661" s="2"/>
      <c r="AS661" s="101"/>
      <c r="AT661" s="2"/>
      <c r="AU661" s="2"/>
      <c r="AV661" s="2"/>
      <c r="AW661" s="2"/>
      <c r="AX661" s="2"/>
      <c r="AY661" s="2"/>
      <c r="AZ661" s="2"/>
      <c r="BA661" s="2"/>
      <c r="BB661" s="2"/>
    </row>
    <row r="662" ht="13.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c r="AA662" s="2"/>
      <c r="AB662" s="2"/>
      <c r="AC662" s="2"/>
      <c r="AD662" s="2"/>
      <c r="AE662" s="2"/>
      <c r="AF662" s="2"/>
      <c r="AG662" s="2"/>
      <c r="AH662" s="101"/>
      <c r="AI662" s="2"/>
      <c r="AJ662" s="2"/>
      <c r="AK662" s="2"/>
      <c r="AL662" s="2"/>
      <c r="AM662" s="2"/>
      <c r="AN662" s="2"/>
      <c r="AO662" s="2"/>
      <c r="AP662" s="2"/>
      <c r="AQ662" s="2"/>
      <c r="AR662" s="2"/>
      <c r="AS662" s="101"/>
      <c r="AT662" s="2"/>
      <c r="AU662" s="2"/>
      <c r="AV662" s="2"/>
      <c r="AW662" s="2"/>
      <c r="AX662" s="2"/>
      <c r="AY662" s="2"/>
      <c r="AZ662" s="2"/>
      <c r="BA662" s="2"/>
      <c r="BB662" s="2"/>
    </row>
    <row r="663" ht="13.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c r="AA663" s="2"/>
      <c r="AB663" s="2"/>
      <c r="AC663" s="2"/>
      <c r="AD663" s="2"/>
      <c r="AE663" s="2"/>
      <c r="AF663" s="2"/>
      <c r="AG663" s="2"/>
      <c r="AH663" s="101"/>
      <c r="AI663" s="2"/>
      <c r="AJ663" s="2"/>
      <c r="AK663" s="2"/>
      <c r="AL663" s="2"/>
      <c r="AM663" s="2"/>
      <c r="AN663" s="2"/>
      <c r="AO663" s="2"/>
      <c r="AP663" s="2"/>
      <c r="AQ663" s="2"/>
      <c r="AR663" s="2"/>
      <c r="AS663" s="101"/>
      <c r="AT663" s="2"/>
      <c r="AU663" s="2"/>
      <c r="AV663" s="2"/>
      <c r="AW663" s="2"/>
      <c r="AX663" s="2"/>
      <c r="AY663" s="2"/>
      <c r="AZ663" s="2"/>
      <c r="BA663" s="2"/>
      <c r="BB663" s="2"/>
    </row>
    <row r="664" ht="13.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c r="AA664" s="2"/>
      <c r="AB664" s="2"/>
      <c r="AC664" s="2"/>
      <c r="AD664" s="2"/>
      <c r="AE664" s="2"/>
      <c r="AF664" s="2"/>
      <c r="AG664" s="2"/>
      <c r="AH664" s="101"/>
      <c r="AI664" s="2"/>
      <c r="AJ664" s="2"/>
      <c r="AK664" s="2"/>
      <c r="AL664" s="2"/>
      <c r="AM664" s="2"/>
      <c r="AN664" s="2"/>
      <c r="AO664" s="2"/>
      <c r="AP664" s="2"/>
      <c r="AQ664" s="2"/>
      <c r="AR664" s="2"/>
      <c r="AS664" s="101"/>
      <c r="AT664" s="2"/>
      <c r="AU664" s="2"/>
      <c r="AV664" s="2"/>
      <c r="AW664" s="2"/>
      <c r="AX664" s="2"/>
      <c r="AY664" s="2"/>
      <c r="AZ664" s="2"/>
      <c r="BA664" s="2"/>
      <c r="BB664" s="2"/>
    </row>
    <row r="665" ht="13.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c r="AA665" s="2"/>
      <c r="AB665" s="2"/>
      <c r="AC665" s="2"/>
      <c r="AD665" s="2"/>
      <c r="AE665" s="2"/>
      <c r="AF665" s="2"/>
      <c r="AG665" s="2"/>
      <c r="AH665" s="101"/>
      <c r="AI665" s="2"/>
      <c r="AJ665" s="2"/>
      <c r="AK665" s="2"/>
      <c r="AL665" s="2"/>
      <c r="AM665" s="2"/>
      <c r="AN665" s="2"/>
      <c r="AO665" s="2"/>
      <c r="AP665" s="2"/>
      <c r="AQ665" s="2"/>
      <c r="AR665" s="2"/>
      <c r="AS665" s="101"/>
      <c r="AT665" s="2"/>
      <c r="AU665" s="2"/>
      <c r="AV665" s="2"/>
      <c r="AW665" s="2"/>
      <c r="AX665" s="2"/>
      <c r="AY665" s="2"/>
      <c r="AZ665" s="2"/>
      <c r="BA665" s="2"/>
      <c r="BB665" s="2"/>
    </row>
    <row r="666" ht="13.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c r="AA666" s="2"/>
      <c r="AB666" s="2"/>
      <c r="AC666" s="2"/>
      <c r="AD666" s="2"/>
      <c r="AE666" s="2"/>
      <c r="AF666" s="2"/>
      <c r="AG666" s="2"/>
      <c r="AH666" s="101"/>
      <c r="AI666" s="2"/>
      <c r="AJ666" s="2"/>
      <c r="AK666" s="2"/>
      <c r="AL666" s="2"/>
      <c r="AM666" s="2"/>
      <c r="AN666" s="2"/>
      <c r="AO666" s="2"/>
      <c r="AP666" s="2"/>
      <c r="AQ666" s="2"/>
      <c r="AR666" s="2"/>
      <c r="AS666" s="101"/>
      <c r="AT666" s="2"/>
      <c r="AU666" s="2"/>
      <c r="AV666" s="2"/>
      <c r="AW666" s="2"/>
      <c r="AX666" s="2"/>
      <c r="AY666" s="2"/>
      <c r="AZ666" s="2"/>
      <c r="BA666" s="2"/>
      <c r="BB666" s="2"/>
    </row>
    <row r="667" ht="13.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c r="AA667" s="2"/>
      <c r="AB667" s="2"/>
      <c r="AC667" s="2"/>
      <c r="AD667" s="2"/>
      <c r="AE667" s="2"/>
      <c r="AF667" s="2"/>
      <c r="AG667" s="2"/>
      <c r="AH667" s="101"/>
      <c r="AI667" s="2"/>
      <c r="AJ667" s="2"/>
      <c r="AK667" s="2"/>
      <c r="AL667" s="2"/>
      <c r="AM667" s="2"/>
      <c r="AN667" s="2"/>
      <c r="AO667" s="2"/>
      <c r="AP667" s="2"/>
      <c r="AQ667" s="2"/>
      <c r="AR667" s="2"/>
      <c r="AS667" s="101"/>
      <c r="AT667" s="2"/>
      <c r="AU667" s="2"/>
      <c r="AV667" s="2"/>
      <c r="AW667" s="2"/>
      <c r="AX667" s="2"/>
      <c r="AY667" s="2"/>
      <c r="AZ667" s="2"/>
      <c r="BA667" s="2"/>
      <c r="BB667" s="2"/>
    </row>
    <row r="668" ht="13.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c r="AA668" s="2"/>
      <c r="AB668" s="2"/>
      <c r="AC668" s="2"/>
      <c r="AD668" s="2"/>
      <c r="AE668" s="2"/>
      <c r="AF668" s="2"/>
      <c r="AG668" s="2"/>
      <c r="AH668" s="101"/>
      <c r="AI668" s="2"/>
      <c r="AJ668" s="2"/>
      <c r="AK668" s="2"/>
      <c r="AL668" s="2"/>
      <c r="AM668" s="2"/>
      <c r="AN668" s="2"/>
      <c r="AO668" s="2"/>
      <c r="AP668" s="2"/>
      <c r="AQ668" s="2"/>
      <c r="AR668" s="2"/>
      <c r="AS668" s="101"/>
      <c r="AT668" s="2"/>
      <c r="AU668" s="2"/>
      <c r="AV668" s="2"/>
      <c r="AW668" s="2"/>
      <c r="AX668" s="2"/>
      <c r="AY668" s="2"/>
      <c r="AZ668" s="2"/>
      <c r="BA668" s="2"/>
      <c r="BB668" s="2"/>
    </row>
    <row r="669" ht="13.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c r="AA669" s="2"/>
      <c r="AB669" s="2"/>
      <c r="AC669" s="2"/>
      <c r="AD669" s="2"/>
      <c r="AE669" s="2"/>
      <c r="AF669" s="2"/>
      <c r="AG669" s="2"/>
      <c r="AH669" s="101"/>
      <c r="AI669" s="2"/>
      <c r="AJ669" s="2"/>
      <c r="AK669" s="2"/>
      <c r="AL669" s="2"/>
      <c r="AM669" s="2"/>
      <c r="AN669" s="2"/>
      <c r="AO669" s="2"/>
      <c r="AP669" s="2"/>
      <c r="AQ669" s="2"/>
      <c r="AR669" s="2"/>
      <c r="AS669" s="101"/>
      <c r="AT669" s="2"/>
      <c r="AU669" s="2"/>
      <c r="AV669" s="2"/>
      <c r="AW669" s="2"/>
      <c r="AX669" s="2"/>
      <c r="AY669" s="2"/>
      <c r="AZ669" s="2"/>
      <c r="BA669" s="2"/>
      <c r="BB669" s="2"/>
    </row>
    <row r="670" ht="13.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c r="AA670" s="2"/>
      <c r="AB670" s="2"/>
      <c r="AC670" s="2"/>
      <c r="AD670" s="2"/>
      <c r="AE670" s="2"/>
      <c r="AF670" s="2"/>
      <c r="AG670" s="2"/>
      <c r="AH670" s="101"/>
      <c r="AI670" s="2"/>
      <c r="AJ670" s="2"/>
      <c r="AK670" s="2"/>
      <c r="AL670" s="2"/>
      <c r="AM670" s="2"/>
      <c r="AN670" s="2"/>
      <c r="AO670" s="2"/>
      <c r="AP670" s="2"/>
      <c r="AQ670" s="2"/>
      <c r="AR670" s="2"/>
      <c r="AS670" s="101"/>
      <c r="AT670" s="2"/>
      <c r="AU670" s="2"/>
      <c r="AV670" s="2"/>
      <c r="AW670" s="2"/>
      <c r="AX670" s="2"/>
      <c r="AY670" s="2"/>
      <c r="AZ670" s="2"/>
      <c r="BA670" s="2"/>
      <c r="BB670" s="2"/>
    </row>
    <row r="671" ht="13.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c r="AA671" s="2"/>
      <c r="AB671" s="2"/>
      <c r="AC671" s="2"/>
      <c r="AD671" s="2"/>
      <c r="AE671" s="2"/>
      <c r="AF671" s="2"/>
      <c r="AG671" s="2"/>
      <c r="AH671" s="101"/>
      <c r="AI671" s="2"/>
      <c r="AJ671" s="2"/>
      <c r="AK671" s="2"/>
      <c r="AL671" s="2"/>
      <c r="AM671" s="2"/>
      <c r="AN671" s="2"/>
      <c r="AO671" s="2"/>
      <c r="AP671" s="2"/>
      <c r="AQ671" s="2"/>
      <c r="AR671" s="2"/>
      <c r="AS671" s="101"/>
      <c r="AT671" s="2"/>
      <c r="AU671" s="2"/>
      <c r="AV671" s="2"/>
      <c r="AW671" s="2"/>
      <c r="AX671" s="2"/>
      <c r="AY671" s="2"/>
      <c r="AZ671" s="2"/>
      <c r="BA671" s="2"/>
      <c r="BB671" s="2"/>
    </row>
    <row r="672" ht="13.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c r="AA672" s="2"/>
      <c r="AB672" s="2"/>
      <c r="AC672" s="2"/>
      <c r="AD672" s="2"/>
      <c r="AE672" s="2"/>
      <c r="AF672" s="2"/>
      <c r="AG672" s="2"/>
      <c r="AH672" s="101"/>
      <c r="AI672" s="2"/>
      <c r="AJ672" s="2"/>
      <c r="AK672" s="2"/>
      <c r="AL672" s="2"/>
      <c r="AM672" s="2"/>
      <c r="AN672" s="2"/>
      <c r="AO672" s="2"/>
      <c r="AP672" s="2"/>
      <c r="AQ672" s="2"/>
      <c r="AR672" s="2"/>
      <c r="AS672" s="101"/>
      <c r="AT672" s="2"/>
      <c r="AU672" s="2"/>
      <c r="AV672" s="2"/>
      <c r="AW672" s="2"/>
      <c r="AX672" s="2"/>
      <c r="AY672" s="2"/>
      <c r="AZ672" s="2"/>
      <c r="BA672" s="2"/>
      <c r="BB672" s="2"/>
    </row>
    <row r="673" ht="13.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c r="AA673" s="2"/>
      <c r="AB673" s="2"/>
      <c r="AC673" s="2"/>
      <c r="AD673" s="2"/>
      <c r="AE673" s="2"/>
      <c r="AF673" s="2"/>
      <c r="AG673" s="2"/>
      <c r="AH673" s="101"/>
      <c r="AI673" s="2"/>
      <c r="AJ673" s="2"/>
      <c r="AK673" s="2"/>
      <c r="AL673" s="2"/>
      <c r="AM673" s="2"/>
      <c r="AN673" s="2"/>
      <c r="AO673" s="2"/>
      <c r="AP673" s="2"/>
      <c r="AQ673" s="2"/>
      <c r="AR673" s="2"/>
      <c r="AS673" s="101"/>
      <c r="AT673" s="2"/>
      <c r="AU673" s="2"/>
      <c r="AV673" s="2"/>
      <c r="AW673" s="2"/>
      <c r="AX673" s="2"/>
      <c r="AY673" s="2"/>
      <c r="AZ673" s="2"/>
      <c r="BA673" s="2"/>
      <c r="BB673" s="2"/>
    </row>
    <row r="674" ht="13.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c r="AA674" s="2"/>
      <c r="AB674" s="2"/>
      <c r="AC674" s="2"/>
      <c r="AD674" s="2"/>
      <c r="AE674" s="2"/>
      <c r="AF674" s="2"/>
      <c r="AG674" s="2"/>
      <c r="AH674" s="101"/>
      <c r="AI674" s="2"/>
      <c r="AJ674" s="2"/>
      <c r="AK674" s="2"/>
      <c r="AL674" s="2"/>
      <c r="AM674" s="2"/>
      <c r="AN674" s="2"/>
      <c r="AO674" s="2"/>
      <c r="AP674" s="2"/>
      <c r="AQ674" s="2"/>
      <c r="AR674" s="2"/>
      <c r="AS674" s="101"/>
      <c r="AT674" s="2"/>
      <c r="AU674" s="2"/>
      <c r="AV674" s="2"/>
      <c r="AW674" s="2"/>
      <c r="AX674" s="2"/>
      <c r="AY674" s="2"/>
      <c r="AZ674" s="2"/>
      <c r="BA674" s="2"/>
      <c r="BB674" s="2"/>
    </row>
    <row r="675" ht="13.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c r="AA675" s="2"/>
      <c r="AB675" s="2"/>
      <c r="AC675" s="2"/>
      <c r="AD675" s="2"/>
      <c r="AE675" s="2"/>
      <c r="AF675" s="2"/>
      <c r="AG675" s="2"/>
      <c r="AH675" s="101"/>
      <c r="AI675" s="2"/>
      <c r="AJ675" s="2"/>
      <c r="AK675" s="2"/>
      <c r="AL675" s="2"/>
      <c r="AM675" s="2"/>
      <c r="AN675" s="2"/>
      <c r="AO675" s="2"/>
      <c r="AP675" s="2"/>
      <c r="AQ675" s="2"/>
      <c r="AR675" s="2"/>
      <c r="AS675" s="101"/>
      <c r="AT675" s="2"/>
      <c r="AU675" s="2"/>
      <c r="AV675" s="2"/>
      <c r="AW675" s="2"/>
      <c r="AX675" s="2"/>
      <c r="AY675" s="2"/>
      <c r="AZ675" s="2"/>
      <c r="BA675" s="2"/>
      <c r="BB675" s="2"/>
    </row>
    <row r="676" ht="13.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c r="AA676" s="2"/>
      <c r="AB676" s="2"/>
      <c r="AC676" s="2"/>
      <c r="AD676" s="2"/>
      <c r="AE676" s="2"/>
      <c r="AF676" s="2"/>
      <c r="AG676" s="2"/>
      <c r="AH676" s="101"/>
      <c r="AI676" s="2"/>
      <c r="AJ676" s="2"/>
      <c r="AK676" s="2"/>
      <c r="AL676" s="2"/>
      <c r="AM676" s="2"/>
      <c r="AN676" s="2"/>
      <c r="AO676" s="2"/>
      <c r="AP676" s="2"/>
      <c r="AQ676" s="2"/>
      <c r="AR676" s="2"/>
      <c r="AS676" s="101"/>
      <c r="AT676" s="2"/>
      <c r="AU676" s="2"/>
      <c r="AV676" s="2"/>
      <c r="AW676" s="2"/>
      <c r="AX676" s="2"/>
      <c r="AY676" s="2"/>
      <c r="AZ676" s="2"/>
      <c r="BA676" s="2"/>
      <c r="BB676" s="2"/>
    </row>
    <row r="677" ht="13.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c r="AA677" s="2"/>
      <c r="AB677" s="2"/>
      <c r="AC677" s="2"/>
      <c r="AD677" s="2"/>
      <c r="AE677" s="2"/>
      <c r="AF677" s="2"/>
      <c r="AG677" s="2"/>
      <c r="AH677" s="101"/>
      <c r="AI677" s="2"/>
      <c r="AJ677" s="2"/>
      <c r="AK677" s="2"/>
      <c r="AL677" s="2"/>
      <c r="AM677" s="2"/>
      <c r="AN677" s="2"/>
      <c r="AO677" s="2"/>
      <c r="AP677" s="2"/>
      <c r="AQ677" s="2"/>
      <c r="AR677" s="2"/>
      <c r="AS677" s="101"/>
      <c r="AT677" s="2"/>
      <c r="AU677" s="2"/>
      <c r="AV677" s="2"/>
      <c r="AW677" s="2"/>
      <c r="AX677" s="2"/>
      <c r="AY677" s="2"/>
      <c r="AZ677" s="2"/>
      <c r="BA677" s="2"/>
      <c r="BB677" s="2"/>
    </row>
    <row r="678" ht="13.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c r="AA678" s="2"/>
      <c r="AB678" s="2"/>
      <c r="AC678" s="2"/>
      <c r="AD678" s="2"/>
      <c r="AE678" s="2"/>
      <c r="AF678" s="2"/>
      <c r="AG678" s="2"/>
      <c r="AH678" s="101"/>
      <c r="AI678" s="2"/>
      <c r="AJ678" s="2"/>
      <c r="AK678" s="2"/>
      <c r="AL678" s="2"/>
      <c r="AM678" s="2"/>
      <c r="AN678" s="2"/>
      <c r="AO678" s="2"/>
      <c r="AP678" s="2"/>
      <c r="AQ678" s="2"/>
      <c r="AR678" s="2"/>
      <c r="AS678" s="101"/>
      <c r="AT678" s="2"/>
      <c r="AU678" s="2"/>
      <c r="AV678" s="2"/>
      <c r="AW678" s="2"/>
      <c r="AX678" s="2"/>
      <c r="AY678" s="2"/>
      <c r="AZ678" s="2"/>
      <c r="BA678" s="2"/>
      <c r="BB678" s="2"/>
    </row>
    <row r="679" ht="13.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c r="AA679" s="2"/>
      <c r="AB679" s="2"/>
      <c r="AC679" s="2"/>
      <c r="AD679" s="2"/>
      <c r="AE679" s="2"/>
      <c r="AF679" s="2"/>
      <c r="AG679" s="2"/>
      <c r="AH679" s="101"/>
      <c r="AI679" s="2"/>
      <c r="AJ679" s="2"/>
      <c r="AK679" s="2"/>
      <c r="AL679" s="2"/>
      <c r="AM679" s="2"/>
      <c r="AN679" s="2"/>
      <c r="AO679" s="2"/>
      <c r="AP679" s="2"/>
      <c r="AQ679" s="2"/>
      <c r="AR679" s="2"/>
      <c r="AS679" s="101"/>
      <c r="AT679" s="2"/>
      <c r="AU679" s="2"/>
      <c r="AV679" s="2"/>
      <c r="AW679" s="2"/>
      <c r="AX679" s="2"/>
      <c r="AY679" s="2"/>
      <c r="AZ679" s="2"/>
      <c r="BA679" s="2"/>
      <c r="BB679" s="2"/>
    </row>
    <row r="680" ht="13.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c r="AA680" s="2"/>
      <c r="AB680" s="2"/>
      <c r="AC680" s="2"/>
      <c r="AD680" s="2"/>
      <c r="AE680" s="2"/>
      <c r="AF680" s="2"/>
      <c r="AG680" s="2"/>
      <c r="AH680" s="101"/>
      <c r="AI680" s="2"/>
      <c r="AJ680" s="2"/>
      <c r="AK680" s="2"/>
      <c r="AL680" s="2"/>
      <c r="AM680" s="2"/>
      <c r="AN680" s="2"/>
      <c r="AO680" s="2"/>
      <c r="AP680" s="2"/>
      <c r="AQ680" s="2"/>
      <c r="AR680" s="2"/>
      <c r="AS680" s="101"/>
      <c r="AT680" s="2"/>
      <c r="AU680" s="2"/>
      <c r="AV680" s="2"/>
      <c r="AW680" s="2"/>
      <c r="AX680" s="2"/>
      <c r="AY680" s="2"/>
      <c r="AZ680" s="2"/>
      <c r="BA680" s="2"/>
      <c r="BB680" s="2"/>
    </row>
    <row r="681" ht="13.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c r="AA681" s="2"/>
      <c r="AB681" s="2"/>
      <c r="AC681" s="2"/>
      <c r="AD681" s="2"/>
      <c r="AE681" s="2"/>
      <c r="AF681" s="2"/>
      <c r="AG681" s="2"/>
      <c r="AH681" s="101"/>
      <c r="AI681" s="2"/>
      <c r="AJ681" s="2"/>
      <c r="AK681" s="2"/>
      <c r="AL681" s="2"/>
      <c r="AM681" s="2"/>
      <c r="AN681" s="2"/>
      <c r="AO681" s="2"/>
      <c r="AP681" s="2"/>
      <c r="AQ681" s="2"/>
      <c r="AR681" s="2"/>
      <c r="AS681" s="101"/>
      <c r="AT681" s="2"/>
      <c r="AU681" s="2"/>
      <c r="AV681" s="2"/>
      <c r="AW681" s="2"/>
      <c r="AX681" s="2"/>
      <c r="AY681" s="2"/>
      <c r="AZ681" s="2"/>
      <c r="BA681" s="2"/>
      <c r="BB681" s="2"/>
    </row>
    <row r="682" ht="13.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c r="AA682" s="2"/>
      <c r="AB682" s="2"/>
      <c r="AC682" s="2"/>
      <c r="AD682" s="2"/>
      <c r="AE682" s="2"/>
      <c r="AF682" s="2"/>
      <c r="AG682" s="2"/>
      <c r="AH682" s="101"/>
      <c r="AI682" s="2"/>
      <c r="AJ682" s="2"/>
      <c r="AK682" s="2"/>
      <c r="AL682" s="2"/>
      <c r="AM682" s="2"/>
      <c r="AN682" s="2"/>
      <c r="AO682" s="2"/>
      <c r="AP682" s="2"/>
      <c r="AQ682" s="2"/>
      <c r="AR682" s="2"/>
      <c r="AS682" s="101"/>
      <c r="AT682" s="2"/>
      <c r="AU682" s="2"/>
      <c r="AV682" s="2"/>
      <c r="AW682" s="2"/>
      <c r="AX682" s="2"/>
      <c r="AY682" s="2"/>
      <c r="AZ682" s="2"/>
      <c r="BA682" s="2"/>
      <c r="BB682" s="2"/>
    </row>
    <row r="683" ht="13.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c r="AA683" s="2"/>
      <c r="AB683" s="2"/>
      <c r="AC683" s="2"/>
      <c r="AD683" s="2"/>
      <c r="AE683" s="2"/>
      <c r="AF683" s="2"/>
      <c r="AG683" s="2"/>
      <c r="AH683" s="101"/>
      <c r="AI683" s="2"/>
      <c r="AJ683" s="2"/>
      <c r="AK683" s="2"/>
      <c r="AL683" s="2"/>
      <c r="AM683" s="2"/>
      <c r="AN683" s="2"/>
      <c r="AO683" s="2"/>
      <c r="AP683" s="2"/>
      <c r="AQ683" s="2"/>
      <c r="AR683" s="2"/>
      <c r="AS683" s="101"/>
      <c r="AT683" s="2"/>
      <c r="AU683" s="2"/>
      <c r="AV683" s="2"/>
      <c r="AW683" s="2"/>
      <c r="AX683" s="2"/>
      <c r="AY683" s="2"/>
      <c r="AZ683" s="2"/>
      <c r="BA683" s="2"/>
      <c r="BB683" s="2"/>
    </row>
    <row r="684" ht="13.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c r="AA684" s="2"/>
      <c r="AB684" s="2"/>
      <c r="AC684" s="2"/>
      <c r="AD684" s="2"/>
      <c r="AE684" s="2"/>
      <c r="AF684" s="2"/>
      <c r="AG684" s="2"/>
      <c r="AH684" s="101"/>
      <c r="AI684" s="2"/>
      <c r="AJ684" s="2"/>
      <c r="AK684" s="2"/>
      <c r="AL684" s="2"/>
      <c r="AM684" s="2"/>
      <c r="AN684" s="2"/>
      <c r="AO684" s="2"/>
      <c r="AP684" s="2"/>
      <c r="AQ684" s="2"/>
      <c r="AR684" s="2"/>
      <c r="AS684" s="101"/>
      <c r="AT684" s="2"/>
      <c r="AU684" s="2"/>
      <c r="AV684" s="2"/>
      <c r="AW684" s="2"/>
      <c r="AX684" s="2"/>
      <c r="AY684" s="2"/>
      <c r="AZ684" s="2"/>
      <c r="BA684" s="2"/>
      <c r="BB684" s="2"/>
    </row>
    <row r="685" ht="13.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c r="AA685" s="2"/>
      <c r="AB685" s="2"/>
      <c r="AC685" s="2"/>
      <c r="AD685" s="2"/>
      <c r="AE685" s="2"/>
      <c r="AF685" s="2"/>
      <c r="AG685" s="2"/>
      <c r="AH685" s="101"/>
      <c r="AI685" s="2"/>
      <c r="AJ685" s="2"/>
      <c r="AK685" s="2"/>
      <c r="AL685" s="2"/>
      <c r="AM685" s="2"/>
      <c r="AN685" s="2"/>
      <c r="AO685" s="2"/>
      <c r="AP685" s="2"/>
      <c r="AQ685" s="2"/>
      <c r="AR685" s="2"/>
      <c r="AS685" s="101"/>
      <c r="AT685" s="2"/>
      <c r="AU685" s="2"/>
      <c r="AV685" s="2"/>
      <c r="AW685" s="2"/>
      <c r="AX685" s="2"/>
      <c r="AY685" s="2"/>
      <c r="AZ685" s="2"/>
      <c r="BA685" s="2"/>
      <c r="BB685" s="2"/>
    </row>
    <row r="686" ht="13.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c r="AA686" s="2"/>
      <c r="AB686" s="2"/>
      <c r="AC686" s="2"/>
      <c r="AD686" s="2"/>
      <c r="AE686" s="2"/>
      <c r="AF686" s="2"/>
      <c r="AG686" s="2"/>
      <c r="AH686" s="101"/>
      <c r="AI686" s="2"/>
      <c r="AJ686" s="2"/>
      <c r="AK686" s="2"/>
      <c r="AL686" s="2"/>
      <c r="AM686" s="2"/>
      <c r="AN686" s="2"/>
      <c r="AO686" s="2"/>
      <c r="AP686" s="2"/>
      <c r="AQ686" s="2"/>
      <c r="AR686" s="2"/>
      <c r="AS686" s="101"/>
      <c r="AT686" s="2"/>
      <c r="AU686" s="2"/>
      <c r="AV686" s="2"/>
      <c r="AW686" s="2"/>
      <c r="AX686" s="2"/>
      <c r="AY686" s="2"/>
      <c r="AZ686" s="2"/>
      <c r="BA686" s="2"/>
      <c r="BB686" s="2"/>
    </row>
    <row r="687" ht="13.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c r="AA687" s="2"/>
      <c r="AB687" s="2"/>
      <c r="AC687" s="2"/>
      <c r="AD687" s="2"/>
      <c r="AE687" s="2"/>
      <c r="AF687" s="2"/>
      <c r="AG687" s="2"/>
      <c r="AH687" s="101"/>
      <c r="AI687" s="2"/>
      <c r="AJ687" s="2"/>
      <c r="AK687" s="2"/>
      <c r="AL687" s="2"/>
      <c r="AM687" s="2"/>
      <c r="AN687" s="2"/>
      <c r="AO687" s="2"/>
      <c r="AP687" s="2"/>
      <c r="AQ687" s="2"/>
      <c r="AR687" s="2"/>
      <c r="AS687" s="101"/>
      <c r="AT687" s="2"/>
      <c r="AU687" s="2"/>
      <c r="AV687" s="2"/>
      <c r="AW687" s="2"/>
      <c r="AX687" s="2"/>
      <c r="AY687" s="2"/>
      <c r="AZ687" s="2"/>
      <c r="BA687" s="2"/>
      <c r="BB687" s="2"/>
    </row>
    <row r="688" ht="13.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c r="AA688" s="2"/>
      <c r="AB688" s="2"/>
      <c r="AC688" s="2"/>
      <c r="AD688" s="2"/>
      <c r="AE688" s="2"/>
      <c r="AF688" s="2"/>
      <c r="AG688" s="2"/>
      <c r="AH688" s="101"/>
      <c r="AI688" s="2"/>
      <c r="AJ688" s="2"/>
      <c r="AK688" s="2"/>
      <c r="AL688" s="2"/>
      <c r="AM688" s="2"/>
      <c r="AN688" s="2"/>
      <c r="AO688" s="2"/>
      <c r="AP688" s="2"/>
      <c r="AQ688" s="2"/>
      <c r="AR688" s="2"/>
      <c r="AS688" s="101"/>
      <c r="AT688" s="2"/>
      <c r="AU688" s="2"/>
      <c r="AV688" s="2"/>
      <c r="AW688" s="2"/>
      <c r="AX688" s="2"/>
      <c r="AY688" s="2"/>
      <c r="AZ688" s="2"/>
      <c r="BA688" s="2"/>
      <c r="BB688" s="2"/>
    </row>
    <row r="689" ht="13.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c r="AA689" s="2"/>
      <c r="AB689" s="2"/>
      <c r="AC689" s="2"/>
      <c r="AD689" s="2"/>
      <c r="AE689" s="2"/>
      <c r="AF689" s="2"/>
      <c r="AG689" s="2"/>
      <c r="AH689" s="101"/>
      <c r="AI689" s="2"/>
      <c r="AJ689" s="2"/>
      <c r="AK689" s="2"/>
      <c r="AL689" s="2"/>
      <c r="AM689" s="2"/>
      <c r="AN689" s="2"/>
      <c r="AO689" s="2"/>
      <c r="AP689" s="2"/>
      <c r="AQ689" s="2"/>
      <c r="AR689" s="2"/>
      <c r="AS689" s="101"/>
      <c r="AT689" s="2"/>
      <c r="AU689" s="2"/>
      <c r="AV689" s="2"/>
      <c r="AW689" s="2"/>
      <c r="AX689" s="2"/>
      <c r="AY689" s="2"/>
      <c r="AZ689" s="2"/>
      <c r="BA689" s="2"/>
      <c r="BB689" s="2"/>
    </row>
    <row r="690" ht="13.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c r="AA690" s="2"/>
      <c r="AB690" s="2"/>
      <c r="AC690" s="2"/>
      <c r="AD690" s="2"/>
      <c r="AE690" s="2"/>
      <c r="AF690" s="2"/>
      <c r="AG690" s="2"/>
      <c r="AH690" s="101"/>
      <c r="AI690" s="2"/>
      <c r="AJ690" s="2"/>
      <c r="AK690" s="2"/>
      <c r="AL690" s="2"/>
      <c r="AM690" s="2"/>
      <c r="AN690" s="2"/>
      <c r="AO690" s="2"/>
      <c r="AP690" s="2"/>
      <c r="AQ690" s="2"/>
      <c r="AR690" s="2"/>
      <c r="AS690" s="101"/>
      <c r="AT690" s="2"/>
      <c r="AU690" s="2"/>
      <c r="AV690" s="2"/>
      <c r="AW690" s="2"/>
      <c r="AX690" s="2"/>
      <c r="AY690" s="2"/>
      <c r="AZ690" s="2"/>
      <c r="BA690" s="2"/>
      <c r="BB690" s="2"/>
    </row>
    <row r="691" ht="13.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c r="AA691" s="2"/>
      <c r="AB691" s="2"/>
      <c r="AC691" s="2"/>
      <c r="AD691" s="2"/>
      <c r="AE691" s="2"/>
      <c r="AF691" s="2"/>
      <c r="AG691" s="2"/>
      <c r="AH691" s="101"/>
      <c r="AI691" s="2"/>
      <c r="AJ691" s="2"/>
      <c r="AK691" s="2"/>
      <c r="AL691" s="2"/>
      <c r="AM691" s="2"/>
      <c r="AN691" s="2"/>
      <c r="AO691" s="2"/>
      <c r="AP691" s="2"/>
      <c r="AQ691" s="2"/>
      <c r="AR691" s="2"/>
      <c r="AS691" s="101"/>
      <c r="AT691" s="2"/>
      <c r="AU691" s="2"/>
      <c r="AV691" s="2"/>
      <c r="AW691" s="2"/>
      <c r="AX691" s="2"/>
      <c r="AY691" s="2"/>
      <c r="AZ691" s="2"/>
      <c r="BA691" s="2"/>
      <c r="BB691" s="2"/>
    </row>
    <row r="692" ht="13.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c r="AA692" s="2"/>
      <c r="AB692" s="2"/>
      <c r="AC692" s="2"/>
      <c r="AD692" s="2"/>
      <c r="AE692" s="2"/>
      <c r="AF692" s="2"/>
      <c r="AG692" s="2"/>
      <c r="AH692" s="101"/>
      <c r="AI692" s="2"/>
      <c r="AJ692" s="2"/>
      <c r="AK692" s="2"/>
      <c r="AL692" s="2"/>
      <c r="AM692" s="2"/>
      <c r="AN692" s="2"/>
      <c r="AO692" s="2"/>
      <c r="AP692" s="2"/>
      <c r="AQ692" s="2"/>
      <c r="AR692" s="2"/>
      <c r="AS692" s="101"/>
      <c r="AT692" s="2"/>
      <c r="AU692" s="2"/>
      <c r="AV692" s="2"/>
      <c r="AW692" s="2"/>
      <c r="AX692" s="2"/>
      <c r="AY692" s="2"/>
      <c r="AZ692" s="2"/>
      <c r="BA692" s="2"/>
      <c r="BB692" s="2"/>
    </row>
    <row r="693" ht="13.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c r="AA693" s="2"/>
      <c r="AB693" s="2"/>
      <c r="AC693" s="2"/>
      <c r="AD693" s="2"/>
      <c r="AE693" s="2"/>
      <c r="AF693" s="2"/>
      <c r="AG693" s="2"/>
      <c r="AH693" s="101"/>
      <c r="AI693" s="2"/>
      <c r="AJ693" s="2"/>
      <c r="AK693" s="2"/>
      <c r="AL693" s="2"/>
      <c r="AM693" s="2"/>
      <c r="AN693" s="2"/>
      <c r="AO693" s="2"/>
      <c r="AP693" s="2"/>
      <c r="AQ693" s="2"/>
      <c r="AR693" s="2"/>
      <c r="AS693" s="101"/>
      <c r="AT693" s="2"/>
      <c r="AU693" s="2"/>
      <c r="AV693" s="2"/>
      <c r="AW693" s="2"/>
      <c r="AX693" s="2"/>
      <c r="AY693" s="2"/>
      <c r="AZ693" s="2"/>
      <c r="BA693" s="2"/>
      <c r="BB693" s="2"/>
    </row>
    <row r="694" ht="13.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c r="AA694" s="2"/>
      <c r="AB694" s="2"/>
      <c r="AC694" s="2"/>
      <c r="AD694" s="2"/>
      <c r="AE694" s="2"/>
      <c r="AF694" s="2"/>
      <c r="AG694" s="2"/>
      <c r="AH694" s="101"/>
      <c r="AI694" s="2"/>
      <c r="AJ694" s="2"/>
      <c r="AK694" s="2"/>
      <c r="AL694" s="2"/>
      <c r="AM694" s="2"/>
      <c r="AN694" s="2"/>
      <c r="AO694" s="2"/>
      <c r="AP694" s="2"/>
      <c r="AQ694" s="2"/>
      <c r="AR694" s="2"/>
      <c r="AS694" s="101"/>
      <c r="AT694" s="2"/>
      <c r="AU694" s="2"/>
      <c r="AV694" s="2"/>
      <c r="AW694" s="2"/>
      <c r="AX694" s="2"/>
      <c r="AY694" s="2"/>
      <c r="AZ694" s="2"/>
      <c r="BA694" s="2"/>
      <c r="BB694" s="2"/>
    </row>
    <row r="695" ht="13.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c r="AA695" s="2"/>
      <c r="AB695" s="2"/>
      <c r="AC695" s="2"/>
      <c r="AD695" s="2"/>
      <c r="AE695" s="2"/>
      <c r="AF695" s="2"/>
      <c r="AG695" s="2"/>
      <c r="AH695" s="101"/>
      <c r="AI695" s="2"/>
      <c r="AJ695" s="2"/>
      <c r="AK695" s="2"/>
      <c r="AL695" s="2"/>
      <c r="AM695" s="2"/>
      <c r="AN695" s="2"/>
      <c r="AO695" s="2"/>
      <c r="AP695" s="2"/>
      <c r="AQ695" s="2"/>
      <c r="AR695" s="2"/>
      <c r="AS695" s="101"/>
      <c r="AT695" s="2"/>
      <c r="AU695" s="2"/>
      <c r="AV695" s="2"/>
      <c r="AW695" s="2"/>
      <c r="AX695" s="2"/>
      <c r="AY695" s="2"/>
      <c r="AZ695" s="2"/>
      <c r="BA695" s="2"/>
      <c r="BB695" s="2"/>
    </row>
    <row r="696" ht="13.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c r="AA696" s="2"/>
      <c r="AB696" s="2"/>
      <c r="AC696" s="2"/>
      <c r="AD696" s="2"/>
      <c r="AE696" s="2"/>
      <c r="AF696" s="2"/>
      <c r="AG696" s="2"/>
      <c r="AH696" s="101"/>
      <c r="AI696" s="2"/>
      <c r="AJ696" s="2"/>
      <c r="AK696" s="2"/>
      <c r="AL696" s="2"/>
      <c r="AM696" s="2"/>
      <c r="AN696" s="2"/>
      <c r="AO696" s="2"/>
      <c r="AP696" s="2"/>
      <c r="AQ696" s="2"/>
      <c r="AR696" s="2"/>
      <c r="AS696" s="101"/>
      <c r="AT696" s="2"/>
      <c r="AU696" s="2"/>
      <c r="AV696" s="2"/>
      <c r="AW696" s="2"/>
      <c r="AX696" s="2"/>
      <c r="AY696" s="2"/>
      <c r="AZ696" s="2"/>
      <c r="BA696" s="2"/>
      <c r="BB696" s="2"/>
    </row>
    <row r="697" ht="13.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c r="AA697" s="2"/>
      <c r="AB697" s="2"/>
      <c r="AC697" s="2"/>
      <c r="AD697" s="2"/>
      <c r="AE697" s="2"/>
      <c r="AF697" s="2"/>
      <c r="AG697" s="2"/>
      <c r="AH697" s="101"/>
      <c r="AI697" s="2"/>
      <c r="AJ697" s="2"/>
      <c r="AK697" s="2"/>
      <c r="AL697" s="2"/>
      <c r="AM697" s="2"/>
      <c r="AN697" s="2"/>
      <c r="AO697" s="2"/>
      <c r="AP697" s="2"/>
      <c r="AQ697" s="2"/>
      <c r="AR697" s="2"/>
      <c r="AS697" s="101"/>
      <c r="AT697" s="2"/>
      <c r="AU697" s="2"/>
      <c r="AV697" s="2"/>
      <c r="AW697" s="2"/>
      <c r="AX697" s="2"/>
      <c r="AY697" s="2"/>
      <c r="AZ697" s="2"/>
      <c r="BA697" s="2"/>
      <c r="BB697" s="2"/>
    </row>
    <row r="698" ht="13.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c r="AA698" s="2"/>
      <c r="AB698" s="2"/>
      <c r="AC698" s="2"/>
      <c r="AD698" s="2"/>
      <c r="AE698" s="2"/>
      <c r="AF698" s="2"/>
      <c r="AG698" s="2"/>
      <c r="AH698" s="101"/>
      <c r="AI698" s="2"/>
      <c r="AJ698" s="2"/>
      <c r="AK698" s="2"/>
      <c r="AL698" s="2"/>
      <c r="AM698" s="2"/>
      <c r="AN698" s="2"/>
      <c r="AO698" s="2"/>
      <c r="AP698" s="2"/>
      <c r="AQ698" s="2"/>
      <c r="AR698" s="2"/>
      <c r="AS698" s="101"/>
      <c r="AT698" s="2"/>
      <c r="AU698" s="2"/>
      <c r="AV698" s="2"/>
      <c r="AW698" s="2"/>
      <c r="AX698" s="2"/>
      <c r="AY698" s="2"/>
      <c r="AZ698" s="2"/>
      <c r="BA698" s="2"/>
      <c r="BB698" s="2"/>
    </row>
    <row r="699" ht="13.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c r="AA699" s="2"/>
      <c r="AB699" s="2"/>
      <c r="AC699" s="2"/>
      <c r="AD699" s="2"/>
      <c r="AE699" s="2"/>
      <c r="AF699" s="2"/>
      <c r="AG699" s="2"/>
      <c r="AH699" s="101"/>
      <c r="AI699" s="2"/>
      <c r="AJ699" s="2"/>
      <c r="AK699" s="2"/>
      <c r="AL699" s="2"/>
      <c r="AM699" s="2"/>
      <c r="AN699" s="2"/>
      <c r="AO699" s="2"/>
      <c r="AP699" s="2"/>
      <c r="AQ699" s="2"/>
      <c r="AR699" s="2"/>
      <c r="AS699" s="101"/>
      <c r="AT699" s="2"/>
      <c r="AU699" s="2"/>
      <c r="AV699" s="2"/>
      <c r="AW699" s="2"/>
      <c r="AX699" s="2"/>
      <c r="AY699" s="2"/>
      <c r="AZ699" s="2"/>
      <c r="BA699" s="2"/>
      <c r="BB699" s="2"/>
    </row>
    <row r="700" ht="13.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c r="AA700" s="2"/>
      <c r="AB700" s="2"/>
      <c r="AC700" s="2"/>
      <c r="AD700" s="2"/>
      <c r="AE700" s="2"/>
      <c r="AF700" s="2"/>
      <c r="AG700" s="2"/>
      <c r="AH700" s="101"/>
      <c r="AI700" s="2"/>
      <c r="AJ700" s="2"/>
      <c r="AK700" s="2"/>
      <c r="AL700" s="2"/>
      <c r="AM700" s="2"/>
      <c r="AN700" s="2"/>
      <c r="AO700" s="2"/>
      <c r="AP700" s="2"/>
      <c r="AQ700" s="2"/>
      <c r="AR700" s="2"/>
      <c r="AS700" s="101"/>
      <c r="AT700" s="2"/>
      <c r="AU700" s="2"/>
      <c r="AV700" s="2"/>
      <c r="AW700" s="2"/>
      <c r="AX700" s="2"/>
      <c r="AY700" s="2"/>
      <c r="AZ700" s="2"/>
      <c r="BA700" s="2"/>
      <c r="BB700" s="2"/>
    </row>
    <row r="701" ht="13.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c r="AA701" s="2"/>
      <c r="AB701" s="2"/>
      <c r="AC701" s="2"/>
      <c r="AD701" s="2"/>
      <c r="AE701" s="2"/>
      <c r="AF701" s="2"/>
      <c r="AG701" s="2"/>
      <c r="AH701" s="101"/>
      <c r="AI701" s="2"/>
      <c r="AJ701" s="2"/>
      <c r="AK701" s="2"/>
      <c r="AL701" s="2"/>
      <c r="AM701" s="2"/>
      <c r="AN701" s="2"/>
      <c r="AO701" s="2"/>
      <c r="AP701" s="2"/>
      <c r="AQ701" s="2"/>
      <c r="AR701" s="2"/>
      <c r="AS701" s="101"/>
      <c r="AT701" s="2"/>
      <c r="AU701" s="2"/>
      <c r="AV701" s="2"/>
      <c r="AW701" s="2"/>
      <c r="AX701" s="2"/>
      <c r="AY701" s="2"/>
      <c r="AZ701" s="2"/>
      <c r="BA701" s="2"/>
      <c r="BB701" s="2"/>
    </row>
    <row r="702" ht="13.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c r="AA702" s="2"/>
      <c r="AB702" s="2"/>
      <c r="AC702" s="2"/>
      <c r="AD702" s="2"/>
      <c r="AE702" s="2"/>
      <c r="AF702" s="2"/>
      <c r="AG702" s="2"/>
      <c r="AH702" s="101"/>
      <c r="AI702" s="2"/>
      <c r="AJ702" s="2"/>
      <c r="AK702" s="2"/>
      <c r="AL702" s="2"/>
      <c r="AM702" s="2"/>
      <c r="AN702" s="2"/>
      <c r="AO702" s="2"/>
      <c r="AP702" s="2"/>
      <c r="AQ702" s="2"/>
      <c r="AR702" s="2"/>
      <c r="AS702" s="101"/>
      <c r="AT702" s="2"/>
      <c r="AU702" s="2"/>
      <c r="AV702" s="2"/>
      <c r="AW702" s="2"/>
      <c r="AX702" s="2"/>
      <c r="AY702" s="2"/>
      <c r="AZ702" s="2"/>
      <c r="BA702" s="2"/>
      <c r="BB702" s="2"/>
    </row>
    <row r="703" ht="13.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c r="AA703" s="2"/>
      <c r="AB703" s="2"/>
      <c r="AC703" s="2"/>
      <c r="AD703" s="2"/>
      <c r="AE703" s="2"/>
      <c r="AF703" s="2"/>
      <c r="AG703" s="2"/>
      <c r="AH703" s="101"/>
      <c r="AI703" s="2"/>
      <c r="AJ703" s="2"/>
      <c r="AK703" s="2"/>
      <c r="AL703" s="2"/>
      <c r="AM703" s="2"/>
      <c r="AN703" s="2"/>
      <c r="AO703" s="2"/>
      <c r="AP703" s="2"/>
      <c r="AQ703" s="2"/>
      <c r="AR703" s="2"/>
      <c r="AS703" s="101"/>
      <c r="AT703" s="2"/>
      <c r="AU703" s="2"/>
      <c r="AV703" s="2"/>
      <c r="AW703" s="2"/>
      <c r="AX703" s="2"/>
      <c r="AY703" s="2"/>
      <c r="AZ703" s="2"/>
      <c r="BA703" s="2"/>
      <c r="BB703" s="2"/>
    </row>
    <row r="704" ht="13.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c r="AA704" s="2"/>
      <c r="AB704" s="2"/>
      <c r="AC704" s="2"/>
      <c r="AD704" s="2"/>
      <c r="AE704" s="2"/>
      <c r="AF704" s="2"/>
      <c r="AG704" s="2"/>
      <c r="AH704" s="101"/>
      <c r="AI704" s="2"/>
      <c r="AJ704" s="2"/>
      <c r="AK704" s="2"/>
      <c r="AL704" s="2"/>
      <c r="AM704" s="2"/>
      <c r="AN704" s="2"/>
      <c r="AO704" s="2"/>
      <c r="AP704" s="2"/>
      <c r="AQ704" s="2"/>
      <c r="AR704" s="2"/>
      <c r="AS704" s="101"/>
      <c r="AT704" s="2"/>
      <c r="AU704" s="2"/>
      <c r="AV704" s="2"/>
      <c r="AW704" s="2"/>
      <c r="AX704" s="2"/>
      <c r="AY704" s="2"/>
      <c r="AZ704" s="2"/>
      <c r="BA704" s="2"/>
      <c r="BB704" s="2"/>
    </row>
    <row r="705" ht="13.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c r="AA705" s="2"/>
      <c r="AB705" s="2"/>
      <c r="AC705" s="2"/>
      <c r="AD705" s="2"/>
      <c r="AE705" s="2"/>
      <c r="AF705" s="2"/>
      <c r="AG705" s="2"/>
      <c r="AH705" s="101"/>
      <c r="AI705" s="2"/>
      <c r="AJ705" s="2"/>
      <c r="AK705" s="2"/>
      <c r="AL705" s="2"/>
      <c r="AM705" s="2"/>
      <c r="AN705" s="2"/>
      <c r="AO705" s="2"/>
      <c r="AP705" s="2"/>
      <c r="AQ705" s="2"/>
      <c r="AR705" s="2"/>
      <c r="AS705" s="101"/>
      <c r="AT705" s="2"/>
      <c r="AU705" s="2"/>
      <c r="AV705" s="2"/>
      <c r="AW705" s="2"/>
      <c r="AX705" s="2"/>
      <c r="AY705" s="2"/>
      <c r="AZ705" s="2"/>
      <c r="BA705" s="2"/>
      <c r="BB705" s="2"/>
    </row>
    <row r="706" ht="13.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c r="AA706" s="2"/>
      <c r="AB706" s="2"/>
      <c r="AC706" s="2"/>
      <c r="AD706" s="2"/>
      <c r="AE706" s="2"/>
      <c r="AF706" s="2"/>
      <c r="AG706" s="2"/>
      <c r="AH706" s="101"/>
      <c r="AI706" s="2"/>
      <c r="AJ706" s="2"/>
      <c r="AK706" s="2"/>
      <c r="AL706" s="2"/>
      <c r="AM706" s="2"/>
      <c r="AN706" s="2"/>
      <c r="AO706" s="2"/>
      <c r="AP706" s="2"/>
      <c r="AQ706" s="2"/>
      <c r="AR706" s="2"/>
      <c r="AS706" s="101"/>
      <c r="AT706" s="2"/>
      <c r="AU706" s="2"/>
      <c r="AV706" s="2"/>
      <c r="AW706" s="2"/>
      <c r="AX706" s="2"/>
      <c r="AY706" s="2"/>
      <c r="AZ706" s="2"/>
      <c r="BA706" s="2"/>
      <c r="BB706" s="2"/>
    </row>
    <row r="707" ht="13.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c r="AA707" s="2"/>
      <c r="AB707" s="2"/>
      <c r="AC707" s="2"/>
      <c r="AD707" s="2"/>
      <c r="AE707" s="2"/>
      <c r="AF707" s="2"/>
      <c r="AG707" s="2"/>
      <c r="AH707" s="101"/>
      <c r="AI707" s="2"/>
      <c r="AJ707" s="2"/>
      <c r="AK707" s="2"/>
      <c r="AL707" s="2"/>
      <c r="AM707" s="2"/>
      <c r="AN707" s="2"/>
      <c r="AO707" s="2"/>
      <c r="AP707" s="2"/>
      <c r="AQ707" s="2"/>
      <c r="AR707" s="2"/>
      <c r="AS707" s="101"/>
      <c r="AT707" s="2"/>
      <c r="AU707" s="2"/>
      <c r="AV707" s="2"/>
      <c r="AW707" s="2"/>
      <c r="AX707" s="2"/>
      <c r="AY707" s="2"/>
      <c r="AZ707" s="2"/>
      <c r="BA707" s="2"/>
      <c r="BB707" s="2"/>
    </row>
    <row r="708" ht="13.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c r="AA708" s="2"/>
      <c r="AB708" s="2"/>
      <c r="AC708" s="2"/>
      <c r="AD708" s="2"/>
      <c r="AE708" s="2"/>
      <c r="AF708" s="2"/>
      <c r="AG708" s="2"/>
      <c r="AH708" s="101"/>
      <c r="AI708" s="2"/>
      <c r="AJ708" s="2"/>
      <c r="AK708" s="2"/>
      <c r="AL708" s="2"/>
      <c r="AM708" s="2"/>
      <c r="AN708" s="2"/>
      <c r="AO708" s="2"/>
      <c r="AP708" s="2"/>
      <c r="AQ708" s="2"/>
      <c r="AR708" s="2"/>
      <c r="AS708" s="101"/>
      <c r="AT708" s="2"/>
      <c r="AU708" s="2"/>
      <c r="AV708" s="2"/>
      <c r="AW708" s="2"/>
      <c r="AX708" s="2"/>
      <c r="AY708" s="2"/>
      <c r="AZ708" s="2"/>
      <c r="BA708" s="2"/>
      <c r="BB708" s="2"/>
    </row>
    <row r="709" ht="13.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c r="AA709" s="2"/>
      <c r="AB709" s="2"/>
      <c r="AC709" s="2"/>
      <c r="AD709" s="2"/>
      <c r="AE709" s="2"/>
      <c r="AF709" s="2"/>
      <c r="AG709" s="2"/>
      <c r="AH709" s="101"/>
      <c r="AI709" s="2"/>
      <c r="AJ709" s="2"/>
      <c r="AK709" s="2"/>
      <c r="AL709" s="2"/>
      <c r="AM709" s="2"/>
      <c r="AN709" s="2"/>
      <c r="AO709" s="2"/>
      <c r="AP709" s="2"/>
      <c r="AQ709" s="2"/>
      <c r="AR709" s="2"/>
      <c r="AS709" s="101"/>
      <c r="AT709" s="2"/>
      <c r="AU709" s="2"/>
      <c r="AV709" s="2"/>
      <c r="AW709" s="2"/>
      <c r="AX709" s="2"/>
      <c r="AY709" s="2"/>
      <c r="AZ709" s="2"/>
      <c r="BA709" s="2"/>
      <c r="BB709" s="2"/>
    </row>
    <row r="710" ht="13.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c r="AA710" s="2"/>
      <c r="AB710" s="2"/>
      <c r="AC710" s="2"/>
      <c r="AD710" s="2"/>
      <c r="AE710" s="2"/>
      <c r="AF710" s="2"/>
      <c r="AG710" s="2"/>
      <c r="AH710" s="101"/>
      <c r="AI710" s="2"/>
      <c r="AJ710" s="2"/>
      <c r="AK710" s="2"/>
      <c r="AL710" s="2"/>
      <c r="AM710" s="2"/>
      <c r="AN710" s="2"/>
      <c r="AO710" s="2"/>
      <c r="AP710" s="2"/>
      <c r="AQ710" s="2"/>
      <c r="AR710" s="2"/>
      <c r="AS710" s="101"/>
      <c r="AT710" s="2"/>
      <c r="AU710" s="2"/>
      <c r="AV710" s="2"/>
      <c r="AW710" s="2"/>
      <c r="AX710" s="2"/>
      <c r="AY710" s="2"/>
      <c r="AZ710" s="2"/>
      <c r="BA710" s="2"/>
      <c r="BB710" s="2"/>
    </row>
    <row r="711" ht="13.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c r="AA711" s="2"/>
      <c r="AB711" s="2"/>
      <c r="AC711" s="2"/>
      <c r="AD711" s="2"/>
      <c r="AE711" s="2"/>
      <c r="AF711" s="2"/>
      <c r="AG711" s="2"/>
      <c r="AH711" s="101"/>
      <c r="AI711" s="2"/>
      <c r="AJ711" s="2"/>
      <c r="AK711" s="2"/>
      <c r="AL711" s="2"/>
      <c r="AM711" s="2"/>
      <c r="AN711" s="2"/>
      <c r="AO711" s="2"/>
      <c r="AP711" s="2"/>
      <c r="AQ711" s="2"/>
      <c r="AR711" s="2"/>
      <c r="AS711" s="101"/>
      <c r="AT711" s="2"/>
      <c r="AU711" s="2"/>
      <c r="AV711" s="2"/>
      <c r="AW711" s="2"/>
      <c r="AX711" s="2"/>
      <c r="AY711" s="2"/>
      <c r="AZ711" s="2"/>
      <c r="BA711" s="2"/>
      <c r="BB711" s="2"/>
    </row>
    <row r="712" ht="13.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c r="AA712" s="2"/>
      <c r="AB712" s="2"/>
      <c r="AC712" s="2"/>
      <c r="AD712" s="2"/>
      <c r="AE712" s="2"/>
      <c r="AF712" s="2"/>
      <c r="AG712" s="2"/>
      <c r="AH712" s="101"/>
      <c r="AI712" s="2"/>
      <c r="AJ712" s="2"/>
      <c r="AK712" s="2"/>
      <c r="AL712" s="2"/>
      <c r="AM712" s="2"/>
      <c r="AN712" s="2"/>
      <c r="AO712" s="2"/>
      <c r="AP712" s="2"/>
      <c r="AQ712" s="2"/>
      <c r="AR712" s="2"/>
      <c r="AS712" s="101"/>
      <c r="AT712" s="2"/>
      <c r="AU712" s="2"/>
      <c r="AV712" s="2"/>
      <c r="AW712" s="2"/>
      <c r="AX712" s="2"/>
      <c r="AY712" s="2"/>
      <c r="AZ712" s="2"/>
      <c r="BA712" s="2"/>
      <c r="BB712" s="2"/>
    </row>
    <row r="713" ht="13.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c r="AA713" s="2"/>
      <c r="AB713" s="2"/>
      <c r="AC713" s="2"/>
      <c r="AD713" s="2"/>
      <c r="AE713" s="2"/>
      <c r="AF713" s="2"/>
      <c r="AG713" s="2"/>
      <c r="AH713" s="101"/>
      <c r="AI713" s="2"/>
      <c r="AJ713" s="2"/>
      <c r="AK713" s="2"/>
      <c r="AL713" s="2"/>
      <c r="AM713" s="2"/>
      <c r="AN713" s="2"/>
      <c r="AO713" s="2"/>
      <c r="AP713" s="2"/>
      <c r="AQ713" s="2"/>
      <c r="AR713" s="2"/>
      <c r="AS713" s="101"/>
      <c r="AT713" s="2"/>
      <c r="AU713" s="2"/>
      <c r="AV713" s="2"/>
      <c r="AW713" s="2"/>
      <c r="AX713" s="2"/>
      <c r="AY713" s="2"/>
      <c r="AZ713" s="2"/>
      <c r="BA713" s="2"/>
      <c r="BB713" s="2"/>
    </row>
    <row r="714" ht="13.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c r="AA714" s="2"/>
      <c r="AB714" s="2"/>
      <c r="AC714" s="2"/>
      <c r="AD714" s="2"/>
      <c r="AE714" s="2"/>
      <c r="AF714" s="2"/>
      <c r="AG714" s="2"/>
      <c r="AH714" s="101"/>
      <c r="AI714" s="2"/>
      <c r="AJ714" s="2"/>
      <c r="AK714" s="2"/>
      <c r="AL714" s="2"/>
      <c r="AM714" s="2"/>
      <c r="AN714" s="2"/>
      <c r="AO714" s="2"/>
      <c r="AP714" s="2"/>
      <c r="AQ714" s="2"/>
      <c r="AR714" s="2"/>
      <c r="AS714" s="101"/>
      <c r="AT714" s="2"/>
      <c r="AU714" s="2"/>
      <c r="AV714" s="2"/>
      <c r="AW714" s="2"/>
      <c r="AX714" s="2"/>
      <c r="AY714" s="2"/>
      <c r="AZ714" s="2"/>
      <c r="BA714" s="2"/>
      <c r="BB714" s="2"/>
    </row>
    <row r="715" ht="13.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c r="AA715" s="2"/>
      <c r="AB715" s="2"/>
      <c r="AC715" s="2"/>
      <c r="AD715" s="2"/>
      <c r="AE715" s="2"/>
      <c r="AF715" s="2"/>
      <c r="AG715" s="2"/>
      <c r="AH715" s="101"/>
      <c r="AI715" s="2"/>
      <c r="AJ715" s="2"/>
      <c r="AK715" s="2"/>
      <c r="AL715" s="2"/>
      <c r="AM715" s="2"/>
      <c r="AN715" s="2"/>
      <c r="AO715" s="2"/>
      <c r="AP715" s="2"/>
      <c r="AQ715" s="2"/>
      <c r="AR715" s="2"/>
      <c r="AS715" s="101"/>
      <c r="AT715" s="2"/>
      <c r="AU715" s="2"/>
      <c r="AV715" s="2"/>
      <c r="AW715" s="2"/>
      <c r="AX715" s="2"/>
      <c r="AY715" s="2"/>
      <c r="AZ715" s="2"/>
      <c r="BA715" s="2"/>
      <c r="BB715" s="2"/>
    </row>
    <row r="716" ht="13.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c r="AA716" s="2"/>
      <c r="AB716" s="2"/>
      <c r="AC716" s="2"/>
      <c r="AD716" s="2"/>
      <c r="AE716" s="2"/>
      <c r="AF716" s="2"/>
      <c r="AG716" s="2"/>
      <c r="AH716" s="101"/>
      <c r="AI716" s="2"/>
      <c r="AJ716" s="2"/>
      <c r="AK716" s="2"/>
      <c r="AL716" s="2"/>
      <c r="AM716" s="2"/>
      <c r="AN716" s="2"/>
      <c r="AO716" s="2"/>
      <c r="AP716" s="2"/>
      <c r="AQ716" s="2"/>
      <c r="AR716" s="2"/>
      <c r="AS716" s="101"/>
      <c r="AT716" s="2"/>
      <c r="AU716" s="2"/>
      <c r="AV716" s="2"/>
      <c r="AW716" s="2"/>
      <c r="AX716" s="2"/>
      <c r="AY716" s="2"/>
      <c r="AZ716" s="2"/>
      <c r="BA716" s="2"/>
      <c r="BB716" s="2"/>
    </row>
    <row r="717" ht="13.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c r="AA717" s="2"/>
      <c r="AB717" s="2"/>
      <c r="AC717" s="2"/>
      <c r="AD717" s="2"/>
      <c r="AE717" s="2"/>
      <c r="AF717" s="2"/>
      <c r="AG717" s="2"/>
      <c r="AH717" s="101"/>
      <c r="AI717" s="2"/>
      <c r="AJ717" s="2"/>
      <c r="AK717" s="2"/>
      <c r="AL717" s="2"/>
      <c r="AM717" s="2"/>
      <c r="AN717" s="2"/>
      <c r="AO717" s="2"/>
      <c r="AP717" s="2"/>
      <c r="AQ717" s="2"/>
      <c r="AR717" s="2"/>
      <c r="AS717" s="101"/>
      <c r="AT717" s="2"/>
      <c r="AU717" s="2"/>
      <c r="AV717" s="2"/>
      <c r="AW717" s="2"/>
      <c r="AX717" s="2"/>
      <c r="AY717" s="2"/>
      <c r="AZ717" s="2"/>
      <c r="BA717" s="2"/>
      <c r="BB717" s="2"/>
    </row>
    <row r="718" ht="13.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c r="AA718" s="2"/>
      <c r="AB718" s="2"/>
      <c r="AC718" s="2"/>
      <c r="AD718" s="2"/>
      <c r="AE718" s="2"/>
      <c r="AF718" s="2"/>
      <c r="AG718" s="2"/>
      <c r="AH718" s="101"/>
      <c r="AI718" s="2"/>
      <c r="AJ718" s="2"/>
      <c r="AK718" s="2"/>
      <c r="AL718" s="2"/>
      <c r="AM718" s="2"/>
      <c r="AN718" s="2"/>
      <c r="AO718" s="2"/>
      <c r="AP718" s="2"/>
      <c r="AQ718" s="2"/>
      <c r="AR718" s="2"/>
      <c r="AS718" s="101"/>
      <c r="AT718" s="2"/>
      <c r="AU718" s="2"/>
      <c r="AV718" s="2"/>
      <c r="AW718" s="2"/>
      <c r="AX718" s="2"/>
      <c r="AY718" s="2"/>
      <c r="AZ718" s="2"/>
      <c r="BA718" s="2"/>
      <c r="BB718" s="2"/>
    </row>
    <row r="719" ht="13.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c r="AA719" s="2"/>
      <c r="AB719" s="2"/>
      <c r="AC719" s="2"/>
      <c r="AD719" s="2"/>
      <c r="AE719" s="2"/>
      <c r="AF719" s="2"/>
      <c r="AG719" s="2"/>
      <c r="AH719" s="101"/>
      <c r="AI719" s="2"/>
      <c r="AJ719" s="2"/>
      <c r="AK719" s="2"/>
      <c r="AL719" s="2"/>
      <c r="AM719" s="2"/>
      <c r="AN719" s="2"/>
      <c r="AO719" s="2"/>
      <c r="AP719" s="2"/>
      <c r="AQ719" s="2"/>
      <c r="AR719" s="2"/>
      <c r="AS719" s="101"/>
      <c r="AT719" s="2"/>
      <c r="AU719" s="2"/>
      <c r="AV719" s="2"/>
      <c r="AW719" s="2"/>
      <c r="AX719" s="2"/>
      <c r="AY719" s="2"/>
      <c r="AZ719" s="2"/>
      <c r="BA719" s="2"/>
      <c r="BB719" s="2"/>
    </row>
    <row r="720" ht="13.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c r="AA720" s="2"/>
      <c r="AB720" s="2"/>
      <c r="AC720" s="2"/>
      <c r="AD720" s="2"/>
      <c r="AE720" s="2"/>
      <c r="AF720" s="2"/>
      <c r="AG720" s="2"/>
      <c r="AH720" s="101"/>
      <c r="AI720" s="2"/>
      <c r="AJ720" s="2"/>
      <c r="AK720" s="2"/>
      <c r="AL720" s="2"/>
      <c r="AM720" s="2"/>
      <c r="AN720" s="2"/>
      <c r="AO720" s="2"/>
      <c r="AP720" s="2"/>
      <c r="AQ720" s="2"/>
      <c r="AR720" s="2"/>
      <c r="AS720" s="101"/>
      <c r="AT720" s="2"/>
      <c r="AU720" s="2"/>
      <c r="AV720" s="2"/>
      <c r="AW720" s="2"/>
      <c r="AX720" s="2"/>
      <c r="AY720" s="2"/>
      <c r="AZ720" s="2"/>
      <c r="BA720" s="2"/>
      <c r="BB720" s="2"/>
    </row>
    <row r="721" ht="13.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c r="AA721" s="2"/>
      <c r="AB721" s="2"/>
      <c r="AC721" s="2"/>
      <c r="AD721" s="2"/>
      <c r="AE721" s="2"/>
      <c r="AF721" s="2"/>
      <c r="AG721" s="2"/>
      <c r="AH721" s="101"/>
      <c r="AI721" s="2"/>
      <c r="AJ721" s="2"/>
      <c r="AK721" s="2"/>
      <c r="AL721" s="2"/>
      <c r="AM721" s="2"/>
      <c r="AN721" s="2"/>
      <c r="AO721" s="2"/>
      <c r="AP721" s="2"/>
      <c r="AQ721" s="2"/>
      <c r="AR721" s="2"/>
      <c r="AS721" s="101"/>
      <c r="AT721" s="2"/>
      <c r="AU721" s="2"/>
      <c r="AV721" s="2"/>
      <c r="AW721" s="2"/>
      <c r="AX721" s="2"/>
      <c r="AY721" s="2"/>
      <c r="AZ721" s="2"/>
      <c r="BA721" s="2"/>
      <c r="BB721" s="2"/>
    </row>
    <row r="722" ht="13.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c r="AA722" s="2"/>
      <c r="AB722" s="2"/>
      <c r="AC722" s="2"/>
      <c r="AD722" s="2"/>
      <c r="AE722" s="2"/>
      <c r="AF722" s="2"/>
      <c r="AG722" s="2"/>
      <c r="AH722" s="101"/>
      <c r="AI722" s="2"/>
      <c r="AJ722" s="2"/>
      <c r="AK722" s="2"/>
      <c r="AL722" s="2"/>
      <c r="AM722" s="2"/>
      <c r="AN722" s="2"/>
      <c r="AO722" s="2"/>
      <c r="AP722" s="2"/>
      <c r="AQ722" s="2"/>
      <c r="AR722" s="2"/>
      <c r="AS722" s="101"/>
      <c r="AT722" s="2"/>
      <c r="AU722" s="2"/>
      <c r="AV722" s="2"/>
      <c r="AW722" s="2"/>
      <c r="AX722" s="2"/>
      <c r="AY722" s="2"/>
      <c r="AZ722" s="2"/>
      <c r="BA722" s="2"/>
      <c r="BB722" s="2"/>
    </row>
    <row r="723" ht="13.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c r="AA723" s="2"/>
      <c r="AB723" s="2"/>
      <c r="AC723" s="2"/>
      <c r="AD723" s="2"/>
      <c r="AE723" s="2"/>
      <c r="AF723" s="2"/>
      <c r="AG723" s="2"/>
      <c r="AH723" s="101"/>
      <c r="AI723" s="2"/>
      <c r="AJ723" s="2"/>
      <c r="AK723" s="2"/>
      <c r="AL723" s="2"/>
      <c r="AM723" s="2"/>
      <c r="AN723" s="2"/>
      <c r="AO723" s="2"/>
      <c r="AP723" s="2"/>
      <c r="AQ723" s="2"/>
      <c r="AR723" s="2"/>
      <c r="AS723" s="101"/>
      <c r="AT723" s="2"/>
      <c r="AU723" s="2"/>
      <c r="AV723" s="2"/>
      <c r="AW723" s="2"/>
      <c r="AX723" s="2"/>
      <c r="AY723" s="2"/>
      <c r="AZ723" s="2"/>
      <c r="BA723" s="2"/>
      <c r="BB723" s="2"/>
    </row>
    <row r="724" ht="13.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c r="AA724" s="2"/>
      <c r="AB724" s="2"/>
      <c r="AC724" s="2"/>
      <c r="AD724" s="2"/>
      <c r="AE724" s="2"/>
      <c r="AF724" s="2"/>
      <c r="AG724" s="2"/>
      <c r="AH724" s="101"/>
      <c r="AI724" s="2"/>
      <c r="AJ724" s="2"/>
      <c r="AK724" s="2"/>
      <c r="AL724" s="2"/>
      <c r="AM724" s="2"/>
      <c r="AN724" s="2"/>
      <c r="AO724" s="2"/>
      <c r="AP724" s="2"/>
      <c r="AQ724" s="2"/>
      <c r="AR724" s="2"/>
      <c r="AS724" s="101"/>
      <c r="AT724" s="2"/>
      <c r="AU724" s="2"/>
      <c r="AV724" s="2"/>
      <c r="AW724" s="2"/>
      <c r="AX724" s="2"/>
      <c r="AY724" s="2"/>
      <c r="AZ724" s="2"/>
      <c r="BA724" s="2"/>
      <c r="BB724" s="2"/>
    </row>
    <row r="725" ht="13.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c r="AA725" s="2"/>
      <c r="AB725" s="2"/>
      <c r="AC725" s="2"/>
      <c r="AD725" s="2"/>
      <c r="AE725" s="2"/>
      <c r="AF725" s="2"/>
      <c r="AG725" s="2"/>
      <c r="AH725" s="101"/>
      <c r="AI725" s="2"/>
      <c r="AJ725" s="2"/>
      <c r="AK725" s="2"/>
      <c r="AL725" s="2"/>
      <c r="AM725" s="2"/>
      <c r="AN725" s="2"/>
      <c r="AO725" s="2"/>
      <c r="AP725" s="2"/>
      <c r="AQ725" s="2"/>
      <c r="AR725" s="2"/>
      <c r="AS725" s="101"/>
      <c r="AT725" s="2"/>
      <c r="AU725" s="2"/>
      <c r="AV725" s="2"/>
      <c r="AW725" s="2"/>
      <c r="AX725" s="2"/>
      <c r="AY725" s="2"/>
      <c r="AZ725" s="2"/>
      <c r="BA725" s="2"/>
      <c r="BB725" s="2"/>
    </row>
    <row r="726" ht="13.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c r="AA726" s="2"/>
      <c r="AB726" s="2"/>
      <c r="AC726" s="2"/>
      <c r="AD726" s="2"/>
      <c r="AE726" s="2"/>
      <c r="AF726" s="2"/>
      <c r="AG726" s="2"/>
      <c r="AH726" s="101"/>
      <c r="AI726" s="2"/>
      <c r="AJ726" s="2"/>
      <c r="AK726" s="2"/>
      <c r="AL726" s="2"/>
      <c r="AM726" s="2"/>
      <c r="AN726" s="2"/>
      <c r="AO726" s="2"/>
      <c r="AP726" s="2"/>
      <c r="AQ726" s="2"/>
      <c r="AR726" s="2"/>
      <c r="AS726" s="101"/>
      <c r="AT726" s="2"/>
      <c r="AU726" s="2"/>
      <c r="AV726" s="2"/>
      <c r="AW726" s="2"/>
      <c r="AX726" s="2"/>
      <c r="AY726" s="2"/>
      <c r="AZ726" s="2"/>
      <c r="BA726" s="2"/>
      <c r="BB726" s="2"/>
    </row>
    <row r="727" ht="13.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c r="AA727" s="2"/>
      <c r="AB727" s="2"/>
      <c r="AC727" s="2"/>
      <c r="AD727" s="2"/>
      <c r="AE727" s="2"/>
      <c r="AF727" s="2"/>
      <c r="AG727" s="2"/>
      <c r="AH727" s="101"/>
      <c r="AI727" s="2"/>
      <c r="AJ727" s="2"/>
      <c r="AK727" s="2"/>
      <c r="AL727" s="2"/>
      <c r="AM727" s="2"/>
      <c r="AN727" s="2"/>
      <c r="AO727" s="2"/>
      <c r="AP727" s="2"/>
      <c r="AQ727" s="2"/>
      <c r="AR727" s="2"/>
      <c r="AS727" s="101"/>
      <c r="AT727" s="2"/>
      <c r="AU727" s="2"/>
      <c r="AV727" s="2"/>
      <c r="AW727" s="2"/>
      <c r="AX727" s="2"/>
      <c r="AY727" s="2"/>
      <c r="AZ727" s="2"/>
      <c r="BA727" s="2"/>
      <c r="BB727" s="2"/>
    </row>
    <row r="728" ht="13.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c r="AA728" s="2"/>
      <c r="AB728" s="2"/>
      <c r="AC728" s="2"/>
      <c r="AD728" s="2"/>
      <c r="AE728" s="2"/>
      <c r="AF728" s="2"/>
      <c r="AG728" s="2"/>
      <c r="AH728" s="101"/>
      <c r="AI728" s="2"/>
      <c r="AJ728" s="2"/>
      <c r="AK728" s="2"/>
      <c r="AL728" s="2"/>
      <c r="AM728" s="2"/>
      <c r="AN728" s="2"/>
      <c r="AO728" s="2"/>
      <c r="AP728" s="2"/>
      <c r="AQ728" s="2"/>
      <c r="AR728" s="2"/>
      <c r="AS728" s="101"/>
      <c r="AT728" s="2"/>
      <c r="AU728" s="2"/>
      <c r="AV728" s="2"/>
      <c r="AW728" s="2"/>
      <c r="AX728" s="2"/>
      <c r="AY728" s="2"/>
      <c r="AZ728" s="2"/>
      <c r="BA728" s="2"/>
      <c r="BB728" s="2"/>
    </row>
    <row r="729" ht="13.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c r="AA729" s="2"/>
      <c r="AB729" s="2"/>
      <c r="AC729" s="2"/>
      <c r="AD729" s="2"/>
      <c r="AE729" s="2"/>
      <c r="AF729" s="2"/>
      <c r="AG729" s="2"/>
      <c r="AH729" s="101"/>
      <c r="AI729" s="2"/>
      <c r="AJ729" s="2"/>
      <c r="AK729" s="2"/>
      <c r="AL729" s="2"/>
      <c r="AM729" s="2"/>
      <c r="AN729" s="2"/>
      <c r="AO729" s="2"/>
      <c r="AP729" s="2"/>
      <c r="AQ729" s="2"/>
      <c r="AR729" s="2"/>
      <c r="AS729" s="101"/>
      <c r="AT729" s="2"/>
      <c r="AU729" s="2"/>
      <c r="AV729" s="2"/>
      <c r="AW729" s="2"/>
      <c r="AX729" s="2"/>
      <c r="AY729" s="2"/>
      <c r="AZ729" s="2"/>
      <c r="BA729" s="2"/>
      <c r="BB729" s="2"/>
    </row>
    <row r="730" ht="13.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c r="AA730" s="2"/>
      <c r="AB730" s="2"/>
      <c r="AC730" s="2"/>
      <c r="AD730" s="2"/>
      <c r="AE730" s="2"/>
      <c r="AF730" s="2"/>
      <c r="AG730" s="2"/>
      <c r="AH730" s="101"/>
      <c r="AI730" s="2"/>
      <c r="AJ730" s="2"/>
      <c r="AK730" s="2"/>
      <c r="AL730" s="2"/>
      <c r="AM730" s="2"/>
      <c r="AN730" s="2"/>
      <c r="AO730" s="2"/>
      <c r="AP730" s="2"/>
      <c r="AQ730" s="2"/>
      <c r="AR730" s="2"/>
      <c r="AS730" s="101"/>
      <c r="AT730" s="2"/>
      <c r="AU730" s="2"/>
      <c r="AV730" s="2"/>
      <c r="AW730" s="2"/>
      <c r="AX730" s="2"/>
      <c r="AY730" s="2"/>
      <c r="AZ730" s="2"/>
      <c r="BA730" s="2"/>
      <c r="BB730" s="2"/>
    </row>
    <row r="731" ht="13.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c r="AA731" s="2"/>
      <c r="AB731" s="2"/>
      <c r="AC731" s="2"/>
      <c r="AD731" s="2"/>
      <c r="AE731" s="2"/>
      <c r="AF731" s="2"/>
      <c r="AG731" s="2"/>
      <c r="AH731" s="101"/>
      <c r="AI731" s="2"/>
      <c r="AJ731" s="2"/>
      <c r="AK731" s="2"/>
      <c r="AL731" s="2"/>
      <c r="AM731" s="2"/>
      <c r="AN731" s="2"/>
      <c r="AO731" s="2"/>
      <c r="AP731" s="2"/>
      <c r="AQ731" s="2"/>
      <c r="AR731" s="2"/>
      <c r="AS731" s="101"/>
      <c r="AT731" s="2"/>
      <c r="AU731" s="2"/>
      <c r="AV731" s="2"/>
      <c r="AW731" s="2"/>
      <c r="AX731" s="2"/>
      <c r="AY731" s="2"/>
      <c r="AZ731" s="2"/>
      <c r="BA731" s="2"/>
      <c r="BB731" s="2"/>
    </row>
    <row r="732" ht="13.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c r="AA732" s="2"/>
      <c r="AB732" s="2"/>
      <c r="AC732" s="2"/>
      <c r="AD732" s="2"/>
      <c r="AE732" s="2"/>
      <c r="AF732" s="2"/>
      <c r="AG732" s="2"/>
      <c r="AH732" s="101"/>
      <c r="AI732" s="2"/>
      <c r="AJ732" s="2"/>
      <c r="AK732" s="2"/>
      <c r="AL732" s="2"/>
      <c r="AM732" s="2"/>
      <c r="AN732" s="2"/>
      <c r="AO732" s="2"/>
      <c r="AP732" s="2"/>
      <c r="AQ732" s="2"/>
      <c r="AR732" s="2"/>
      <c r="AS732" s="101"/>
      <c r="AT732" s="2"/>
      <c r="AU732" s="2"/>
      <c r="AV732" s="2"/>
      <c r="AW732" s="2"/>
      <c r="AX732" s="2"/>
      <c r="AY732" s="2"/>
      <c r="AZ732" s="2"/>
      <c r="BA732" s="2"/>
      <c r="BB732" s="2"/>
    </row>
    <row r="733" ht="13.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c r="AA733" s="2"/>
      <c r="AB733" s="2"/>
      <c r="AC733" s="2"/>
      <c r="AD733" s="2"/>
      <c r="AE733" s="2"/>
      <c r="AF733" s="2"/>
      <c r="AG733" s="2"/>
      <c r="AH733" s="101"/>
      <c r="AI733" s="2"/>
      <c r="AJ733" s="2"/>
      <c r="AK733" s="2"/>
      <c r="AL733" s="2"/>
      <c r="AM733" s="2"/>
      <c r="AN733" s="2"/>
      <c r="AO733" s="2"/>
      <c r="AP733" s="2"/>
      <c r="AQ733" s="2"/>
      <c r="AR733" s="2"/>
      <c r="AS733" s="101"/>
      <c r="AT733" s="2"/>
      <c r="AU733" s="2"/>
      <c r="AV733" s="2"/>
      <c r="AW733" s="2"/>
      <c r="AX733" s="2"/>
      <c r="AY733" s="2"/>
      <c r="AZ733" s="2"/>
      <c r="BA733" s="2"/>
      <c r="BB733" s="2"/>
    </row>
    <row r="734" ht="13.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c r="AA734" s="2"/>
      <c r="AB734" s="2"/>
      <c r="AC734" s="2"/>
      <c r="AD734" s="2"/>
      <c r="AE734" s="2"/>
      <c r="AF734" s="2"/>
      <c r="AG734" s="2"/>
      <c r="AH734" s="101"/>
      <c r="AI734" s="2"/>
      <c r="AJ734" s="2"/>
      <c r="AK734" s="2"/>
      <c r="AL734" s="2"/>
      <c r="AM734" s="2"/>
      <c r="AN734" s="2"/>
      <c r="AO734" s="2"/>
      <c r="AP734" s="2"/>
      <c r="AQ734" s="2"/>
      <c r="AR734" s="2"/>
      <c r="AS734" s="101"/>
      <c r="AT734" s="2"/>
      <c r="AU734" s="2"/>
      <c r="AV734" s="2"/>
      <c r="AW734" s="2"/>
      <c r="AX734" s="2"/>
      <c r="AY734" s="2"/>
      <c r="AZ734" s="2"/>
      <c r="BA734" s="2"/>
      <c r="BB734" s="2"/>
    </row>
    <row r="735" ht="13.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c r="AA735" s="2"/>
      <c r="AB735" s="2"/>
      <c r="AC735" s="2"/>
      <c r="AD735" s="2"/>
      <c r="AE735" s="2"/>
      <c r="AF735" s="2"/>
      <c r="AG735" s="2"/>
      <c r="AH735" s="101"/>
      <c r="AI735" s="2"/>
      <c r="AJ735" s="2"/>
      <c r="AK735" s="2"/>
      <c r="AL735" s="2"/>
      <c r="AM735" s="2"/>
      <c r="AN735" s="2"/>
      <c r="AO735" s="2"/>
      <c r="AP735" s="2"/>
      <c r="AQ735" s="2"/>
      <c r="AR735" s="2"/>
      <c r="AS735" s="101"/>
      <c r="AT735" s="2"/>
      <c r="AU735" s="2"/>
      <c r="AV735" s="2"/>
      <c r="AW735" s="2"/>
      <c r="AX735" s="2"/>
      <c r="AY735" s="2"/>
      <c r="AZ735" s="2"/>
      <c r="BA735" s="2"/>
      <c r="BB735" s="2"/>
    </row>
    <row r="736" ht="13.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c r="AA736" s="2"/>
      <c r="AB736" s="2"/>
      <c r="AC736" s="2"/>
      <c r="AD736" s="2"/>
      <c r="AE736" s="2"/>
      <c r="AF736" s="2"/>
      <c r="AG736" s="2"/>
      <c r="AH736" s="101"/>
      <c r="AI736" s="2"/>
      <c r="AJ736" s="2"/>
      <c r="AK736" s="2"/>
      <c r="AL736" s="2"/>
      <c r="AM736" s="2"/>
      <c r="AN736" s="2"/>
      <c r="AO736" s="2"/>
      <c r="AP736" s="2"/>
      <c r="AQ736" s="2"/>
      <c r="AR736" s="2"/>
      <c r="AS736" s="101"/>
      <c r="AT736" s="2"/>
      <c r="AU736" s="2"/>
      <c r="AV736" s="2"/>
      <c r="AW736" s="2"/>
      <c r="AX736" s="2"/>
      <c r="AY736" s="2"/>
      <c r="AZ736" s="2"/>
      <c r="BA736" s="2"/>
      <c r="BB736" s="2"/>
    </row>
    <row r="737" ht="13.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c r="AA737" s="2"/>
      <c r="AB737" s="2"/>
      <c r="AC737" s="2"/>
      <c r="AD737" s="2"/>
      <c r="AE737" s="2"/>
      <c r="AF737" s="2"/>
      <c r="AG737" s="2"/>
      <c r="AH737" s="101"/>
      <c r="AI737" s="2"/>
      <c r="AJ737" s="2"/>
      <c r="AK737" s="2"/>
      <c r="AL737" s="2"/>
      <c r="AM737" s="2"/>
      <c r="AN737" s="2"/>
      <c r="AO737" s="2"/>
      <c r="AP737" s="2"/>
      <c r="AQ737" s="2"/>
      <c r="AR737" s="2"/>
      <c r="AS737" s="101"/>
      <c r="AT737" s="2"/>
      <c r="AU737" s="2"/>
      <c r="AV737" s="2"/>
      <c r="AW737" s="2"/>
      <c r="AX737" s="2"/>
      <c r="AY737" s="2"/>
      <c r="AZ737" s="2"/>
      <c r="BA737" s="2"/>
      <c r="BB737" s="2"/>
    </row>
    <row r="738" ht="13.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c r="AA738" s="2"/>
      <c r="AB738" s="2"/>
      <c r="AC738" s="2"/>
      <c r="AD738" s="2"/>
      <c r="AE738" s="2"/>
      <c r="AF738" s="2"/>
      <c r="AG738" s="2"/>
      <c r="AH738" s="101"/>
      <c r="AI738" s="2"/>
      <c r="AJ738" s="2"/>
      <c r="AK738" s="2"/>
      <c r="AL738" s="2"/>
      <c r="AM738" s="2"/>
      <c r="AN738" s="2"/>
      <c r="AO738" s="2"/>
      <c r="AP738" s="2"/>
      <c r="AQ738" s="2"/>
      <c r="AR738" s="2"/>
      <c r="AS738" s="101"/>
      <c r="AT738" s="2"/>
      <c r="AU738" s="2"/>
      <c r="AV738" s="2"/>
      <c r="AW738" s="2"/>
      <c r="AX738" s="2"/>
      <c r="AY738" s="2"/>
      <c r="AZ738" s="2"/>
      <c r="BA738" s="2"/>
      <c r="BB738" s="2"/>
    </row>
    <row r="739" ht="13.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c r="AA739" s="2"/>
      <c r="AB739" s="2"/>
      <c r="AC739" s="2"/>
      <c r="AD739" s="2"/>
      <c r="AE739" s="2"/>
      <c r="AF739" s="2"/>
      <c r="AG739" s="2"/>
      <c r="AH739" s="101"/>
      <c r="AI739" s="2"/>
      <c r="AJ739" s="2"/>
      <c r="AK739" s="2"/>
      <c r="AL739" s="2"/>
      <c r="AM739" s="2"/>
      <c r="AN739" s="2"/>
      <c r="AO739" s="2"/>
      <c r="AP739" s="2"/>
      <c r="AQ739" s="2"/>
      <c r="AR739" s="2"/>
      <c r="AS739" s="101"/>
      <c r="AT739" s="2"/>
      <c r="AU739" s="2"/>
      <c r="AV739" s="2"/>
      <c r="AW739" s="2"/>
      <c r="AX739" s="2"/>
      <c r="AY739" s="2"/>
      <c r="AZ739" s="2"/>
      <c r="BA739" s="2"/>
      <c r="BB739" s="2"/>
    </row>
    <row r="740" ht="13.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c r="AA740" s="2"/>
      <c r="AB740" s="2"/>
      <c r="AC740" s="2"/>
      <c r="AD740" s="2"/>
      <c r="AE740" s="2"/>
      <c r="AF740" s="2"/>
      <c r="AG740" s="2"/>
      <c r="AH740" s="101"/>
      <c r="AI740" s="2"/>
      <c r="AJ740" s="2"/>
      <c r="AK740" s="2"/>
      <c r="AL740" s="2"/>
      <c r="AM740" s="2"/>
      <c r="AN740" s="2"/>
      <c r="AO740" s="2"/>
      <c r="AP740" s="2"/>
      <c r="AQ740" s="2"/>
      <c r="AR740" s="2"/>
      <c r="AS740" s="101"/>
      <c r="AT740" s="2"/>
      <c r="AU740" s="2"/>
      <c r="AV740" s="2"/>
      <c r="AW740" s="2"/>
      <c r="AX740" s="2"/>
      <c r="AY740" s="2"/>
      <c r="AZ740" s="2"/>
      <c r="BA740" s="2"/>
      <c r="BB740" s="2"/>
    </row>
    <row r="741" ht="13.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c r="AA741" s="2"/>
      <c r="AB741" s="2"/>
      <c r="AC741" s="2"/>
      <c r="AD741" s="2"/>
      <c r="AE741" s="2"/>
      <c r="AF741" s="2"/>
      <c r="AG741" s="2"/>
      <c r="AH741" s="101"/>
      <c r="AI741" s="2"/>
      <c r="AJ741" s="2"/>
      <c r="AK741" s="2"/>
      <c r="AL741" s="2"/>
      <c r="AM741" s="2"/>
      <c r="AN741" s="2"/>
      <c r="AO741" s="2"/>
      <c r="AP741" s="2"/>
      <c r="AQ741" s="2"/>
      <c r="AR741" s="2"/>
      <c r="AS741" s="101"/>
      <c r="AT741" s="2"/>
      <c r="AU741" s="2"/>
      <c r="AV741" s="2"/>
      <c r="AW741" s="2"/>
      <c r="AX741" s="2"/>
      <c r="AY741" s="2"/>
      <c r="AZ741" s="2"/>
      <c r="BA741" s="2"/>
      <c r="BB741" s="2"/>
    </row>
    <row r="742" ht="13.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c r="AA742" s="2"/>
      <c r="AB742" s="2"/>
      <c r="AC742" s="2"/>
      <c r="AD742" s="2"/>
      <c r="AE742" s="2"/>
      <c r="AF742" s="2"/>
      <c r="AG742" s="2"/>
      <c r="AH742" s="101"/>
      <c r="AI742" s="2"/>
      <c r="AJ742" s="2"/>
      <c r="AK742" s="2"/>
      <c r="AL742" s="2"/>
      <c r="AM742" s="2"/>
      <c r="AN742" s="2"/>
      <c r="AO742" s="2"/>
      <c r="AP742" s="2"/>
      <c r="AQ742" s="2"/>
      <c r="AR742" s="2"/>
      <c r="AS742" s="101"/>
      <c r="AT742" s="2"/>
      <c r="AU742" s="2"/>
      <c r="AV742" s="2"/>
      <c r="AW742" s="2"/>
      <c r="AX742" s="2"/>
      <c r="AY742" s="2"/>
      <c r="AZ742" s="2"/>
      <c r="BA742" s="2"/>
      <c r="BB742" s="2"/>
    </row>
    <row r="743" ht="13.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c r="AA743" s="2"/>
      <c r="AB743" s="2"/>
      <c r="AC743" s="2"/>
      <c r="AD743" s="2"/>
      <c r="AE743" s="2"/>
      <c r="AF743" s="2"/>
      <c r="AG743" s="2"/>
      <c r="AH743" s="101"/>
      <c r="AI743" s="2"/>
      <c r="AJ743" s="2"/>
      <c r="AK743" s="2"/>
      <c r="AL743" s="2"/>
      <c r="AM743" s="2"/>
      <c r="AN743" s="2"/>
      <c r="AO743" s="2"/>
      <c r="AP743" s="2"/>
      <c r="AQ743" s="2"/>
      <c r="AR743" s="2"/>
      <c r="AS743" s="101"/>
      <c r="AT743" s="2"/>
      <c r="AU743" s="2"/>
      <c r="AV743" s="2"/>
      <c r="AW743" s="2"/>
      <c r="AX743" s="2"/>
      <c r="AY743" s="2"/>
      <c r="AZ743" s="2"/>
      <c r="BA743" s="2"/>
      <c r="BB743" s="2"/>
    </row>
    <row r="744" ht="13.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c r="AA744" s="2"/>
      <c r="AB744" s="2"/>
      <c r="AC744" s="2"/>
      <c r="AD744" s="2"/>
      <c r="AE744" s="2"/>
      <c r="AF744" s="2"/>
      <c r="AG744" s="2"/>
      <c r="AH744" s="101"/>
      <c r="AI744" s="2"/>
      <c r="AJ744" s="2"/>
      <c r="AK744" s="2"/>
      <c r="AL744" s="2"/>
      <c r="AM744" s="2"/>
      <c r="AN744" s="2"/>
      <c r="AO744" s="2"/>
      <c r="AP744" s="2"/>
      <c r="AQ744" s="2"/>
      <c r="AR744" s="2"/>
      <c r="AS744" s="101"/>
      <c r="AT744" s="2"/>
      <c r="AU744" s="2"/>
      <c r="AV744" s="2"/>
      <c r="AW744" s="2"/>
      <c r="AX744" s="2"/>
      <c r="AY744" s="2"/>
      <c r="AZ744" s="2"/>
      <c r="BA744" s="2"/>
      <c r="BB744" s="2"/>
    </row>
    <row r="745" ht="13.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c r="AA745" s="2"/>
      <c r="AB745" s="2"/>
      <c r="AC745" s="2"/>
      <c r="AD745" s="2"/>
      <c r="AE745" s="2"/>
      <c r="AF745" s="2"/>
      <c r="AG745" s="2"/>
      <c r="AH745" s="101"/>
      <c r="AI745" s="2"/>
      <c r="AJ745" s="2"/>
      <c r="AK745" s="2"/>
      <c r="AL745" s="2"/>
      <c r="AM745" s="2"/>
      <c r="AN745" s="2"/>
      <c r="AO745" s="2"/>
      <c r="AP745" s="2"/>
      <c r="AQ745" s="2"/>
      <c r="AR745" s="2"/>
      <c r="AS745" s="101"/>
      <c r="AT745" s="2"/>
      <c r="AU745" s="2"/>
      <c r="AV745" s="2"/>
      <c r="AW745" s="2"/>
      <c r="AX745" s="2"/>
      <c r="AY745" s="2"/>
      <c r="AZ745" s="2"/>
      <c r="BA745" s="2"/>
      <c r="BB745" s="2"/>
    </row>
    <row r="746" ht="13.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c r="AA746" s="2"/>
      <c r="AB746" s="2"/>
      <c r="AC746" s="2"/>
      <c r="AD746" s="2"/>
      <c r="AE746" s="2"/>
      <c r="AF746" s="2"/>
      <c r="AG746" s="2"/>
      <c r="AH746" s="101"/>
      <c r="AI746" s="2"/>
      <c r="AJ746" s="2"/>
      <c r="AK746" s="2"/>
      <c r="AL746" s="2"/>
      <c r="AM746" s="2"/>
      <c r="AN746" s="2"/>
      <c r="AO746" s="2"/>
      <c r="AP746" s="2"/>
      <c r="AQ746" s="2"/>
      <c r="AR746" s="2"/>
      <c r="AS746" s="101"/>
      <c r="AT746" s="2"/>
      <c r="AU746" s="2"/>
      <c r="AV746" s="2"/>
      <c r="AW746" s="2"/>
      <c r="AX746" s="2"/>
      <c r="AY746" s="2"/>
      <c r="AZ746" s="2"/>
      <c r="BA746" s="2"/>
      <c r="BB746" s="2"/>
    </row>
    <row r="747" ht="13.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c r="AA747" s="2"/>
      <c r="AB747" s="2"/>
      <c r="AC747" s="2"/>
      <c r="AD747" s="2"/>
      <c r="AE747" s="2"/>
      <c r="AF747" s="2"/>
      <c r="AG747" s="2"/>
      <c r="AH747" s="101"/>
      <c r="AI747" s="2"/>
      <c r="AJ747" s="2"/>
      <c r="AK747" s="2"/>
      <c r="AL747" s="2"/>
      <c r="AM747" s="2"/>
      <c r="AN747" s="2"/>
      <c r="AO747" s="2"/>
      <c r="AP747" s="2"/>
      <c r="AQ747" s="2"/>
      <c r="AR747" s="2"/>
      <c r="AS747" s="101"/>
      <c r="AT747" s="2"/>
      <c r="AU747" s="2"/>
      <c r="AV747" s="2"/>
      <c r="AW747" s="2"/>
      <c r="AX747" s="2"/>
      <c r="AY747" s="2"/>
      <c r="AZ747" s="2"/>
      <c r="BA747" s="2"/>
      <c r="BB747" s="2"/>
    </row>
    <row r="748" ht="13.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c r="AA748" s="2"/>
      <c r="AB748" s="2"/>
      <c r="AC748" s="2"/>
      <c r="AD748" s="2"/>
      <c r="AE748" s="2"/>
      <c r="AF748" s="2"/>
      <c r="AG748" s="2"/>
      <c r="AH748" s="101"/>
      <c r="AI748" s="2"/>
      <c r="AJ748" s="2"/>
      <c r="AK748" s="2"/>
      <c r="AL748" s="2"/>
      <c r="AM748" s="2"/>
      <c r="AN748" s="2"/>
      <c r="AO748" s="2"/>
      <c r="AP748" s="2"/>
      <c r="AQ748" s="2"/>
      <c r="AR748" s="2"/>
      <c r="AS748" s="101"/>
      <c r="AT748" s="2"/>
      <c r="AU748" s="2"/>
      <c r="AV748" s="2"/>
      <c r="AW748" s="2"/>
      <c r="AX748" s="2"/>
      <c r="AY748" s="2"/>
      <c r="AZ748" s="2"/>
      <c r="BA748" s="2"/>
      <c r="BB748" s="2"/>
    </row>
    <row r="749" ht="13.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c r="AA749" s="2"/>
      <c r="AB749" s="2"/>
      <c r="AC749" s="2"/>
      <c r="AD749" s="2"/>
      <c r="AE749" s="2"/>
      <c r="AF749" s="2"/>
      <c r="AG749" s="2"/>
      <c r="AH749" s="101"/>
      <c r="AI749" s="2"/>
      <c r="AJ749" s="2"/>
      <c r="AK749" s="2"/>
      <c r="AL749" s="2"/>
      <c r="AM749" s="2"/>
      <c r="AN749" s="2"/>
      <c r="AO749" s="2"/>
      <c r="AP749" s="2"/>
      <c r="AQ749" s="2"/>
      <c r="AR749" s="2"/>
      <c r="AS749" s="101"/>
      <c r="AT749" s="2"/>
      <c r="AU749" s="2"/>
      <c r="AV749" s="2"/>
      <c r="AW749" s="2"/>
      <c r="AX749" s="2"/>
      <c r="AY749" s="2"/>
      <c r="AZ749" s="2"/>
      <c r="BA749" s="2"/>
      <c r="BB749" s="2"/>
    </row>
    <row r="750" ht="13.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c r="AA750" s="2"/>
      <c r="AB750" s="2"/>
      <c r="AC750" s="2"/>
      <c r="AD750" s="2"/>
      <c r="AE750" s="2"/>
      <c r="AF750" s="2"/>
      <c r="AG750" s="2"/>
      <c r="AH750" s="101"/>
      <c r="AI750" s="2"/>
      <c r="AJ750" s="2"/>
      <c r="AK750" s="2"/>
      <c r="AL750" s="2"/>
      <c r="AM750" s="2"/>
      <c r="AN750" s="2"/>
      <c r="AO750" s="2"/>
      <c r="AP750" s="2"/>
      <c r="AQ750" s="2"/>
      <c r="AR750" s="2"/>
      <c r="AS750" s="101"/>
      <c r="AT750" s="2"/>
      <c r="AU750" s="2"/>
      <c r="AV750" s="2"/>
      <c r="AW750" s="2"/>
      <c r="AX750" s="2"/>
      <c r="AY750" s="2"/>
      <c r="AZ750" s="2"/>
      <c r="BA750" s="2"/>
      <c r="BB750" s="2"/>
    </row>
    <row r="751" ht="13.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c r="AA751" s="2"/>
      <c r="AB751" s="2"/>
      <c r="AC751" s="2"/>
      <c r="AD751" s="2"/>
      <c r="AE751" s="2"/>
      <c r="AF751" s="2"/>
      <c r="AG751" s="2"/>
      <c r="AH751" s="101"/>
      <c r="AI751" s="2"/>
      <c r="AJ751" s="2"/>
      <c r="AK751" s="2"/>
      <c r="AL751" s="2"/>
      <c r="AM751" s="2"/>
      <c r="AN751" s="2"/>
      <c r="AO751" s="2"/>
      <c r="AP751" s="2"/>
      <c r="AQ751" s="2"/>
      <c r="AR751" s="2"/>
      <c r="AS751" s="101"/>
      <c r="AT751" s="2"/>
      <c r="AU751" s="2"/>
      <c r="AV751" s="2"/>
      <c r="AW751" s="2"/>
      <c r="AX751" s="2"/>
      <c r="AY751" s="2"/>
      <c r="AZ751" s="2"/>
      <c r="BA751" s="2"/>
      <c r="BB751" s="2"/>
    </row>
    <row r="752" ht="13.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c r="AA752" s="2"/>
      <c r="AB752" s="2"/>
      <c r="AC752" s="2"/>
      <c r="AD752" s="2"/>
      <c r="AE752" s="2"/>
      <c r="AF752" s="2"/>
      <c r="AG752" s="2"/>
      <c r="AH752" s="101"/>
      <c r="AI752" s="2"/>
      <c r="AJ752" s="2"/>
      <c r="AK752" s="2"/>
      <c r="AL752" s="2"/>
      <c r="AM752" s="2"/>
      <c r="AN752" s="2"/>
      <c r="AO752" s="2"/>
      <c r="AP752" s="2"/>
      <c r="AQ752" s="2"/>
      <c r="AR752" s="2"/>
      <c r="AS752" s="101"/>
      <c r="AT752" s="2"/>
      <c r="AU752" s="2"/>
      <c r="AV752" s="2"/>
      <c r="AW752" s="2"/>
      <c r="AX752" s="2"/>
      <c r="AY752" s="2"/>
      <c r="AZ752" s="2"/>
      <c r="BA752" s="2"/>
      <c r="BB752" s="2"/>
    </row>
    <row r="753" ht="13.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c r="AA753" s="2"/>
      <c r="AB753" s="2"/>
      <c r="AC753" s="2"/>
      <c r="AD753" s="2"/>
      <c r="AE753" s="2"/>
      <c r="AF753" s="2"/>
      <c r="AG753" s="2"/>
      <c r="AH753" s="101"/>
      <c r="AI753" s="2"/>
      <c r="AJ753" s="2"/>
      <c r="AK753" s="2"/>
      <c r="AL753" s="2"/>
      <c r="AM753" s="2"/>
      <c r="AN753" s="2"/>
      <c r="AO753" s="2"/>
      <c r="AP753" s="2"/>
      <c r="AQ753" s="2"/>
      <c r="AR753" s="2"/>
      <c r="AS753" s="101"/>
      <c r="AT753" s="2"/>
      <c r="AU753" s="2"/>
      <c r="AV753" s="2"/>
      <c r="AW753" s="2"/>
      <c r="AX753" s="2"/>
      <c r="AY753" s="2"/>
      <c r="AZ753" s="2"/>
      <c r="BA753" s="2"/>
      <c r="BB753" s="2"/>
    </row>
    <row r="754" ht="13.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c r="AA754" s="2"/>
      <c r="AB754" s="2"/>
      <c r="AC754" s="2"/>
      <c r="AD754" s="2"/>
      <c r="AE754" s="2"/>
      <c r="AF754" s="2"/>
      <c r="AG754" s="2"/>
      <c r="AH754" s="101"/>
      <c r="AI754" s="2"/>
      <c r="AJ754" s="2"/>
      <c r="AK754" s="2"/>
      <c r="AL754" s="2"/>
      <c r="AM754" s="2"/>
      <c r="AN754" s="2"/>
      <c r="AO754" s="2"/>
      <c r="AP754" s="2"/>
      <c r="AQ754" s="2"/>
      <c r="AR754" s="2"/>
      <c r="AS754" s="101"/>
      <c r="AT754" s="2"/>
      <c r="AU754" s="2"/>
      <c r="AV754" s="2"/>
      <c r="AW754" s="2"/>
      <c r="AX754" s="2"/>
      <c r="AY754" s="2"/>
      <c r="AZ754" s="2"/>
      <c r="BA754" s="2"/>
      <c r="BB754" s="2"/>
    </row>
    <row r="755" ht="13.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c r="AA755" s="2"/>
      <c r="AB755" s="2"/>
      <c r="AC755" s="2"/>
      <c r="AD755" s="2"/>
      <c r="AE755" s="2"/>
      <c r="AF755" s="2"/>
      <c r="AG755" s="2"/>
      <c r="AH755" s="101"/>
      <c r="AI755" s="2"/>
      <c r="AJ755" s="2"/>
      <c r="AK755" s="2"/>
      <c r="AL755" s="2"/>
      <c r="AM755" s="2"/>
      <c r="AN755" s="2"/>
      <c r="AO755" s="2"/>
      <c r="AP755" s="2"/>
      <c r="AQ755" s="2"/>
      <c r="AR755" s="2"/>
      <c r="AS755" s="101"/>
      <c r="AT755" s="2"/>
      <c r="AU755" s="2"/>
      <c r="AV755" s="2"/>
      <c r="AW755" s="2"/>
      <c r="AX755" s="2"/>
      <c r="AY755" s="2"/>
      <c r="AZ755" s="2"/>
      <c r="BA755" s="2"/>
      <c r="BB755" s="2"/>
    </row>
    <row r="756" ht="13.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c r="AA756" s="2"/>
      <c r="AB756" s="2"/>
      <c r="AC756" s="2"/>
      <c r="AD756" s="2"/>
      <c r="AE756" s="2"/>
      <c r="AF756" s="2"/>
      <c r="AG756" s="2"/>
      <c r="AH756" s="101"/>
      <c r="AI756" s="2"/>
      <c r="AJ756" s="2"/>
      <c r="AK756" s="2"/>
      <c r="AL756" s="2"/>
      <c r="AM756" s="2"/>
      <c r="AN756" s="2"/>
      <c r="AO756" s="2"/>
      <c r="AP756" s="2"/>
      <c r="AQ756" s="2"/>
      <c r="AR756" s="2"/>
      <c r="AS756" s="101"/>
      <c r="AT756" s="2"/>
      <c r="AU756" s="2"/>
      <c r="AV756" s="2"/>
      <c r="AW756" s="2"/>
      <c r="AX756" s="2"/>
      <c r="AY756" s="2"/>
      <c r="AZ756" s="2"/>
      <c r="BA756" s="2"/>
      <c r="BB756" s="2"/>
    </row>
    <row r="757" ht="13.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c r="AA757" s="2"/>
      <c r="AB757" s="2"/>
      <c r="AC757" s="2"/>
      <c r="AD757" s="2"/>
      <c r="AE757" s="2"/>
      <c r="AF757" s="2"/>
      <c r="AG757" s="2"/>
      <c r="AH757" s="101"/>
      <c r="AI757" s="2"/>
      <c r="AJ757" s="2"/>
      <c r="AK757" s="2"/>
      <c r="AL757" s="2"/>
      <c r="AM757" s="2"/>
      <c r="AN757" s="2"/>
      <c r="AO757" s="2"/>
      <c r="AP757" s="2"/>
      <c r="AQ757" s="2"/>
      <c r="AR757" s="2"/>
      <c r="AS757" s="101"/>
      <c r="AT757" s="2"/>
      <c r="AU757" s="2"/>
      <c r="AV757" s="2"/>
      <c r="AW757" s="2"/>
      <c r="AX757" s="2"/>
      <c r="AY757" s="2"/>
      <c r="AZ757" s="2"/>
      <c r="BA757" s="2"/>
      <c r="BB757" s="2"/>
    </row>
    <row r="758" ht="13.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c r="AA758" s="2"/>
      <c r="AB758" s="2"/>
      <c r="AC758" s="2"/>
      <c r="AD758" s="2"/>
      <c r="AE758" s="2"/>
      <c r="AF758" s="2"/>
      <c r="AG758" s="2"/>
      <c r="AH758" s="101"/>
      <c r="AI758" s="2"/>
      <c r="AJ758" s="2"/>
      <c r="AK758" s="2"/>
      <c r="AL758" s="2"/>
      <c r="AM758" s="2"/>
      <c r="AN758" s="2"/>
      <c r="AO758" s="2"/>
      <c r="AP758" s="2"/>
      <c r="AQ758" s="2"/>
      <c r="AR758" s="2"/>
      <c r="AS758" s="101"/>
      <c r="AT758" s="2"/>
      <c r="AU758" s="2"/>
      <c r="AV758" s="2"/>
      <c r="AW758" s="2"/>
      <c r="AX758" s="2"/>
      <c r="AY758" s="2"/>
      <c r="AZ758" s="2"/>
      <c r="BA758" s="2"/>
      <c r="BB758" s="2"/>
    </row>
    <row r="759" ht="13.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c r="AA759" s="2"/>
      <c r="AB759" s="2"/>
      <c r="AC759" s="2"/>
      <c r="AD759" s="2"/>
      <c r="AE759" s="2"/>
      <c r="AF759" s="2"/>
      <c r="AG759" s="2"/>
      <c r="AH759" s="101"/>
      <c r="AI759" s="2"/>
      <c r="AJ759" s="2"/>
      <c r="AK759" s="2"/>
      <c r="AL759" s="2"/>
      <c r="AM759" s="2"/>
      <c r="AN759" s="2"/>
      <c r="AO759" s="2"/>
      <c r="AP759" s="2"/>
      <c r="AQ759" s="2"/>
      <c r="AR759" s="2"/>
      <c r="AS759" s="101"/>
      <c r="AT759" s="2"/>
      <c r="AU759" s="2"/>
      <c r="AV759" s="2"/>
      <c r="AW759" s="2"/>
      <c r="AX759" s="2"/>
      <c r="AY759" s="2"/>
      <c r="AZ759" s="2"/>
      <c r="BA759" s="2"/>
      <c r="BB759" s="2"/>
    </row>
    <row r="760" ht="13.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c r="AA760" s="2"/>
      <c r="AB760" s="2"/>
      <c r="AC760" s="2"/>
      <c r="AD760" s="2"/>
      <c r="AE760" s="2"/>
      <c r="AF760" s="2"/>
      <c r="AG760" s="2"/>
      <c r="AH760" s="101"/>
      <c r="AI760" s="2"/>
      <c r="AJ760" s="2"/>
      <c r="AK760" s="2"/>
      <c r="AL760" s="2"/>
      <c r="AM760" s="2"/>
      <c r="AN760" s="2"/>
      <c r="AO760" s="2"/>
      <c r="AP760" s="2"/>
      <c r="AQ760" s="2"/>
      <c r="AR760" s="2"/>
      <c r="AS760" s="101"/>
      <c r="AT760" s="2"/>
      <c r="AU760" s="2"/>
      <c r="AV760" s="2"/>
      <c r="AW760" s="2"/>
      <c r="AX760" s="2"/>
      <c r="AY760" s="2"/>
      <c r="AZ760" s="2"/>
      <c r="BA760" s="2"/>
      <c r="BB760" s="2"/>
    </row>
    <row r="761" ht="13.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c r="AA761" s="2"/>
      <c r="AB761" s="2"/>
      <c r="AC761" s="2"/>
      <c r="AD761" s="2"/>
      <c r="AE761" s="2"/>
      <c r="AF761" s="2"/>
      <c r="AG761" s="2"/>
      <c r="AH761" s="101"/>
      <c r="AI761" s="2"/>
      <c r="AJ761" s="2"/>
      <c r="AK761" s="2"/>
      <c r="AL761" s="2"/>
      <c r="AM761" s="2"/>
      <c r="AN761" s="2"/>
      <c r="AO761" s="2"/>
      <c r="AP761" s="2"/>
      <c r="AQ761" s="2"/>
      <c r="AR761" s="2"/>
      <c r="AS761" s="101"/>
      <c r="AT761" s="2"/>
      <c r="AU761" s="2"/>
      <c r="AV761" s="2"/>
      <c r="AW761" s="2"/>
      <c r="AX761" s="2"/>
      <c r="AY761" s="2"/>
      <c r="AZ761" s="2"/>
      <c r="BA761" s="2"/>
      <c r="BB761" s="2"/>
    </row>
    <row r="762" ht="13.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c r="AA762" s="2"/>
      <c r="AB762" s="2"/>
      <c r="AC762" s="2"/>
      <c r="AD762" s="2"/>
      <c r="AE762" s="2"/>
      <c r="AF762" s="2"/>
      <c r="AG762" s="2"/>
      <c r="AH762" s="101"/>
      <c r="AI762" s="2"/>
      <c r="AJ762" s="2"/>
      <c r="AK762" s="2"/>
      <c r="AL762" s="2"/>
      <c r="AM762" s="2"/>
      <c r="AN762" s="2"/>
      <c r="AO762" s="2"/>
      <c r="AP762" s="2"/>
      <c r="AQ762" s="2"/>
      <c r="AR762" s="2"/>
      <c r="AS762" s="101"/>
      <c r="AT762" s="2"/>
      <c r="AU762" s="2"/>
      <c r="AV762" s="2"/>
      <c r="AW762" s="2"/>
      <c r="AX762" s="2"/>
      <c r="AY762" s="2"/>
      <c r="AZ762" s="2"/>
      <c r="BA762" s="2"/>
      <c r="BB762" s="2"/>
    </row>
    <row r="763" ht="13.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c r="AA763" s="2"/>
      <c r="AB763" s="2"/>
      <c r="AC763" s="2"/>
      <c r="AD763" s="2"/>
      <c r="AE763" s="2"/>
      <c r="AF763" s="2"/>
      <c r="AG763" s="2"/>
      <c r="AH763" s="101"/>
      <c r="AI763" s="2"/>
      <c r="AJ763" s="2"/>
      <c r="AK763" s="2"/>
      <c r="AL763" s="2"/>
      <c r="AM763" s="2"/>
      <c r="AN763" s="2"/>
      <c r="AO763" s="2"/>
      <c r="AP763" s="2"/>
      <c r="AQ763" s="2"/>
      <c r="AR763" s="2"/>
      <c r="AS763" s="101"/>
      <c r="AT763" s="2"/>
      <c r="AU763" s="2"/>
      <c r="AV763" s="2"/>
      <c r="AW763" s="2"/>
      <c r="AX763" s="2"/>
      <c r="AY763" s="2"/>
      <c r="AZ763" s="2"/>
      <c r="BA763" s="2"/>
      <c r="BB763" s="2"/>
    </row>
    <row r="764" ht="13.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c r="AA764" s="2"/>
      <c r="AB764" s="2"/>
      <c r="AC764" s="2"/>
      <c r="AD764" s="2"/>
      <c r="AE764" s="2"/>
      <c r="AF764" s="2"/>
      <c r="AG764" s="2"/>
      <c r="AH764" s="101"/>
      <c r="AI764" s="2"/>
      <c r="AJ764" s="2"/>
      <c r="AK764" s="2"/>
      <c r="AL764" s="2"/>
      <c r="AM764" s="2"/>
      <c r="AN764" s="2"/>
      <c r="AO764" s="2"/>
      <c r="AP764" s="2"/>
      <c r="AQ764" s="2"/>
      <c r="AR764" s="2"/>
      <c r="AS764" s="101"/>
      <c r="AT764" s="2"/>
      <c r="AU764" s="2"/>
      <c r="AV764" s="2"/>
      <c r="AW764" s="2"/>
      <c r="AX764" s="2"/>
      <c r="AY764" s="2"/>
      <c r="AZ764" s="2"/>
      <c r="BA764" s="2"/>
      <c r="BB764" s="2"/>
    </row>
    <row r="765" ht="13.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c r="AA765" s="2"/>
      <c r="AB765" s="2"/>
      <c r="AC765" s="2"/>
      <c r="AD765" s="2"/>
      <c r="AE765" s="2"/>
      <c r="AF765" s="2"/>
      <c r="AG765" s="2"/>
      <c r="AH765" s="101"/>
      <c r="AI765" s="2"/>
      <c r="AJ765" s="2"/>
      <c r="AK765" s="2"/>
      <c r="AL765" s="2"/>
      <c r="AM765" s="2"/>
      <c r="AN765" s="2"/>
      <c r="AO765" s="2"/>
      <c r="AP765" s="2"/>
      <c r="AQ765" s="2"/>
      <c r="AR765" s="2"/>
      <c r="AS765" s="101"/>
      <c r="AT765" s="2"/>
      <c r="AU765" s="2"/>
      <c r="AV765" s="2"/>
      <c r="AW765" s="2"/>
      <c r="AX765" s="2"/>
      <c r="AY765" s="2"/>
      <c r="AZ765" s="2"/>
      <c r="BA765" s="2"/>
      <c r="BB765" s="2"/>
    </row>
    <row r="766" ht="13.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c r="AA766" s="2"/>
      <c r="AB766" s="2"/>
      <c r="AC766" s="2"/>
      <c r="AD766" s="2"/>
      <c r="AE766" s="2"/>
      <c r="AF766" s="2"/>
      <c r="AG766" s="2"/>
      <c r="AH766" s="101"/>
      <c r="AI766" s="2"/>
      <c r="AJ766" s="2"/>
      <c r="AK766" s="2"/>
      <c r="AL766" s="2"/>
      <c r="AM766" s="2"/>
      <c r="AN766" s="2"/>
      <c r="AO766" s="2"/>
      <c r="AP766" s="2"/>
      <c r="AQ766" s="2"/>
      <c r="AR766" s="2"/>
      <c r="AS766" s="101"/>
      <c r="AT766" s="2"/>
      <c r="AU766" s="2"/>
      <c r="AV766" s="2"/>
      <c r="AW766" s="2"/>
      <c r="AX766" s="2"/>
      <c r="AY766" s="2"/>
      <c r="AZ766" s="2"/>
      <c r="BA766" s="2"/>
      <c r="BB766" s="2"/>
    </row>
    <row r="767" ht="13.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c r="AA767" s="2"/>
      <c r="AB767" s="2"/>
      <c r="AC767" s="2"/>
      <c r="AD767" s="2"/>
      <c r="AE767" s="2"/>
      <c r="AF767" s="2"/>
      <c r="AG767" s="2"/>
      <c r="AH767" s="101"/>
      <c r="AI767" s="2"/>
      <c r="AJ767" s="2"/>
      <c r="AK767" s="2"/>
      <c r="AL767" s="2"/>
      <c r="AM767" s="2"/>
      <c r="AN767" s="2"/>
      <c r="AO767" s="2"/>
      <c r="AP767" s="2"/>
      <c r="AQ767" s="2"/>
      <c r="AR767" s="2"/>
      <c r="AS767" s="101"/>
      <c r="AT767" s="2"/>
      <c r="AU767" s="2"/>
      <c r="AV767" s="2"/>
      <c r="AW767" s="2"/>
      <c r="AX767" s="2"/>
      <c r="AY767" s="2"/>
      <c r="AZ767" s="2"/>
      <c r="BA767" s="2"/>
      <c r="BB767" s="2"/>
    </row>
    <row r="768" ht="13.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c r="AA768" s="2"/>
      <c r="AB768" s="2"/>
      <c r="AC768" s="2"/>
      <c r="AD768" s="2"/>
      <c r="AE768" s="2"/>
      <c r="AF768" s="2"/>
      <c r="AG768" s="2"/>
      <c r="AH768" s="101"/>
      <c r="AI768" s="2"/>
      <c r="AJ768" s="2"/>
      <c r="AK768" s="2"/>
      <c r="AL768" s="2"/>
      <c r="AM768" s="2"/>
      <c r="AN768" s="2"/>
      <c r="AO768" s="2"/>
      <c r="AP768" s="2"/>
      <c r="AQ768" s="2"/>
      <c r="AR768" s="2"/>
      <c r="AS768" s="101"/>
      <c r="AT768" s="2"/>
      <c r="AU768" s="2"/>
      <c r="AV768" s="2"/>
      <c r="AW768" s="2"/>
      <c r="AX768" s="2"/>
      <c r="AY768" s="2"/>
      <c r="AZ768" s="2"/>
      <c r="BA768" s="2"/>
      <c r="BB768" s="2"/>
    </row>
    <row r="769" ht="13.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c r="AA769" s="2"/>
      <c r="AB769" s="2"/>
      <c r="AC769" s="2"/>
      <c r="AD769" s="2"/>
      <c r="AE769" s="2"/>
      <c r="AF769" s="2"/>
      <c r="AG769" s="2"/>
      <c r="AH769" s="101"/>
      <c r="AI769" s="2"/>
      <c r="AJ769" s="2"/>
      <c r="AK769" s="2"/>
      <c r="AL769" s="2"/>
      <c r="AM769" s="2"/>
      <c r="AN769" s="2"/>
      <c r="AO769" s="2"/>
      <c r="AP769" s="2"/>
      <c r="AQ769" s="2"/>
      <c r="AR769" s="2"/>
      <c r="AS769" s="101"/>
      <c r="AT769" s="2"/>
      <c r="AU769" s="2"/>
      <c r="AV769" s="2"/>
      <c r="AW769" s="2"/>
      <c r="AX769" s="2"/>
      <c r="AY769" s="2"/>
      <c r="AZ769" s="2"/>
      <c r="BA769" s="2"/>
      <c r="BB769" s="2"/>
    </row>
    <row r="770" ht="13.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c r="AA770" s="2"/>
      <c r="AB770" s="2"/>
      <c r="AC770" s="2"/>
      <c r="AD770" s="2"/>
      <c r="AE770" s="2"/>
      <c r="AF770" s="2"/>
      <c r="AG770" s="2"/>
      <c r="AH770" s="101"/>
      <c r="AI770" s="2"/>
      <c r="AJ770" s="2"/>
      <c r="AK770" s="2"/>
      <c r="AL770" s="2"/>
      <c r="AM770" s="2"/>
      <c r="AN770" s="2"/>
      <c r="AO770" s="2"/>
      <c r="AP770" s="2"/>
      <c r="AQ770" s="2"/>
      <c r="AR770" s="2"/>
      <c r="AS770" s="101"/>
      <c r="AT770" s="2"/>
      <c r="AU770" s="2"/>
      <c r="AV770" s="2"/>
      <c r="AW770" s="2"/>
      <c r="AX770" s="2"/>
      <c r="AY770" s="2"/>
      <c r="AZ770" s="2"/>
      <c r="BA770" s="2"/>
      <c r="BB770" s="2"/>
    </row>
    <row r="771" ht="13.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c r="AA771" s="2"/>
      <c r="AB771" s="2"/>
      <c r="AC771" s="2"/>
      <c r="AD771" s="2"/>
      <c r="AE771" s="2"/>
      <c r="AF771" s="2"/>
      <c r="AG771" s="2"/>
      <c r="AH771" s="101"/>
      <c r="AI771" s="2"/>
      <c r="AJ771" s="2"/>
      <c r="AK771" s="2"/>
      <c r="AL771" s="2"/>
      <c r="AM771" s="2"/>
      <c r="AN771" s="2"/>
      <c r="AO771" s="2"/>
      <c r="AP771" s="2"/>
      <c r="AQ771" s="2"/>
      <c r="AR771" s="2"/>
      <c r="AS771" s="101"/>
      <c r="AT771" s="2"/>
      <c r="AU771" s="2"/>
      <c r="AV771" s="2"/>
      <c r="AW771" s="2"/>
      <c r="AX771" s="2"/>
      <c r="AY771" s="2"/>
      <c r="AZ771" s="2"/>
      <c r="BA771" s="2"/>
      <c r="BB771" s="2"/>
    </row>
    <row r="772" ht="13.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c r="AA772" s="2"/>
      <c r="AB772" s="2"/>
      <c r="AC772" s="2"/>
      <c r="AD772" s="2"/>
      <c r="AE772" s="2"/>
      <c r="AF772" s="2"/>
      <c r="AG772" s="2"/>
      <c r="AH772" s="101"/>
      <c r="AI772" s="2"/>
      <c r="AJ772" s="2"/>
      <c r="AK772" s="2"/>
      <c r="AL772" s="2"/>
      <c r="AM772" s="2"/>
      <c r="AN772" s="2"/>
      <c r="AO772" s="2"/>
      <c r="AP772" s="2"/>
      <c r="AQ772" s="2"/>
      <c r="AR772" s="2"/>
      <c r="AS772" s="101"/>
      <c r="AT772" s="2"/>
      <c r="AU772" s="2"/>
      <c r="AV772" s="2"/>
      <c r="AW772" s="2"/>
      <c r="AX772" s="2"/>
      <c r="AY772" s="2"/>
      <c r="AZ772" s="2"/>
      <c r="BA772" s="2"/>
      <c r="BB772" s="2"/>
    </row>
    <row r="773" ht="13.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c r="AA773" s="2"/>
      <c r="AB773" s="2"/>
      <c r="AC773" s="2"/>
      <c r="AD773" s="2"/>
      <c r="AE773" s="2"/>
      <c r="AF773" s="2"/>
      <c r="AG773" s="2"/>
      <c r="AH773" s="101"/>
      <c r="AI773" s="2"/>
      <c r="AJ773" s="2"/>
      <c r="AK773" s="2"/>
      <c r="AL773" s="2"/>
      <c r="AM773" s="2"/>
      <c r="AN773" s="2"/>
      <c r="AO773" s="2"/>
      <c r="AP773" s="2"/>
      <c r="AQ773" s="2"/>
      <c r="AR773" s="2"/>
      <c r="AS773" s="101"/>
      <c r="AT773" s="2"/>
      <c r="AU773" s="2"/>
      <c r="AV773" s="2"/>
      <c r="AW773" s="2"/>
      <c r="AX773" s="2"/>
      <c r="AY773" s="2"/>
      <c r="AZ773" s="2"/>
      <c r="BA773" s="2"/>
      <c r="BB773" s="2"/>
    </row>
    <row r="774" ht="13.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c r="AA774" s="2"/>
      <c r="AB774" s="2"/>
      <c r="AC774" s="2"/>
      <c r="AD774" s="2"/>
      <c r="AE774" s="2"/>
      <c r="AF774" s="2"/>
      <c r="AG774" s="2"/>
      <c r="AH774" s="101"/>
      <c r="AI774" s="2"/>
      <c r="AJ774" s="2"/>
      <c r="AK774" s="2"/>
      <c r="AL774" s="2"/>
      <c r="AM774" s="2"/>
      <c r="AN774" s="2"/>
      <c r="AO774" s="2"/>
      <c r="AP774" s="2"/>
      <c r="AQ774" s="2"/>
      <c r="AR774" s="2"/>
      <c r="AS774" s="101"/>
      <c r="AT774" s="2"/>
      <c r="AU774" s="2"/>
      <c r="AV774" s="2"/>
      <c r="AW774" s="2"/>
      <c r="AX774" s="2"/>
      <c r="AY774" s="2"/>
      <c r="AZ774" s="2"/>
      <c r="BA774" s="2"/>
      <c r="BB774" s="2"/>
    </row>
    <row r="775" ht="13.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c r="AA775" s="2"/>
      <c r="AB775" s="2"/>
      <c r="AC775" s="2"/>
      <c r="AD775" s="2"/>
      <c r="AE775" s="2"/>
      <c r="AF775" s="2"/>
      <c r="AG775" s="2"/>
      <c r="AH775" s="101"/>
      <c r="AI775" s="2"/>
      <c r="AJ775" s="2"/>
      <c r="AK775" s="2"/>
      <c r="AL775" s="2"/>
      <c r="AM775" s="2"/>
      <c r="AN775" s="2"/>
      <c r="AO775" s="2"/>
      <c r="AP775" s="2"/>
      <c r="AQ775" s="2"/>
      <c r="AR775" s="2"/>
      <c r="AS775" s="101"/>
      <c r="AT775" s="2"/>
      <c r="AU775" s="2"/>
      <c r="AV775" s="2"/>
      <c r="AW775" s="2"/>
      <c r="AX775" s="2"/>
      <c r="AY775" s="2"/>
      <c r="AZ775" s="2"/>
      <c r="BA775" s="2"/>
      <c r="BB775" s="2"/>
    </row>
    <row r="776" ht="13.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c r="AA776" s="2"/>
      <c r="AB776" s="2"/>
      <c r="AC776" s="2"/>
      <c r="AD776" s="2"/>
      <c r="AE776" s="2"/>
      <c r="AF776" s="2"/>
      <c r="AG776" s="2"/>
      <c r="AH776" s="101"/>
      <c r="AI776" s="2"/>
      <c r="AJ776" s="2"/>
      <c r="AK776" s="2"/>
      <c r="AL776" s="2"/>
      <c r="AM776" s="2"/>
      <c r="AN776" s="2"/>
      <c r="AO776" s="2"/>
      <c r="AP776" s="2"/>
      <c r="AQ776" s="2"/>
      <c r="AR776" s="2"/>
      <c r="AS776" s="101"/>
      <c r="AT776" s="2"/>
      <c r="AU776" s="2"/>
      <c r="AV776" s="2"/>
      <c r="AW776" s="2"/>
      <c r="AX776" s="2"/>
      <c r="AY776" s="2"/>
      <c r="AZ776" s="2"/>
      <c r="BA776" s="2"/>
      <c r="BB776" s="2"/>
    </row>
    <row r="777" ht="13.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c r="AA777" s="2"/>
      <c r="AB777" s="2"/>
      <c r="AC777" s="2"/>
      <c r="AD777" s="2"/>
      <c r="AE777" s="2"/>
      <c r="AF777" s="2"/>
      <c r="AG777" s="2"/>
      <c r="AH777" s="101"/>
      <c r="AI777" s="2"/>
      <c r="AJ777" s="2"/>
      <c r="AK777" s="2"/>
      <c r="AL777" s="2"/>
      <c r="AM777" s="2"/>
      <c r="AN777" s="2"/>
      <c r="AO777" s="2"/>
      <c r="AP777" s="2"/>
      <c r="AQ777" s="2"/>
      <c r="AR777" s="2"/>
      <c r="AS777" s="101"/>
      <c r="AT777" s="2"/>
      <c r="AU777" s="2"/>
      <c r="AV777" s="2"/>
      <c r="AW777" s="2"/>
      <c r="AX777" s="2"/>
      <c r="AY777" s="2"/>
      <c r="AZ777" s="2"/>
      <c r="BA777" s="2"/>
      <c r="BB777" s="2"/>
    </row>
    <row r="778" ht="13.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c r="AA778" s="2"/>
      <c r="AB778" s="2"/>
      <c r="AC778" s="2"/>
      <c r="AD778" s="2"/>
      <c r="AE778" s="2"/>
      <c r="AF778" s="2"/>
      <c r="AG778" s="2"/>
      <c r="AH778" s="101"/>
      <c r="AI778" s="2"/>
      <c r="AJ778" s="2"/>
      <c r="AK778" s="2"/>
      <c r="AL778" s="2"/>
      <c r="AM778" s="2"/>
      <c r="AN778" s="2"/>
      <c r="AO778" s="2"/>
      <c r="AP778" s="2"/>
      <c r="AQ778" s="2"/>
      <c r="AR778" s="2"/>
      <c r="AS778" s="101"/>
      <c r="AT778" s="2"/>
      <c r="AU778" s="2"/>
      <c r="AV778" s="2"/>
      <c r="AW778" s="2"/>
      <c r="AX778" s="2"/>
      <c r="AY778" s="2"/>
      <c r="AZ778" s="2"/>
      <c r="BA778" s="2"/>
      <c r="BB778" s="2"/>
    </row>
    <row r="779" ht="13.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c r="AA779" s="2"/>
      <c r="AB779" s="2"/>
      <c r="AC779" s="2"/>
      <c r="AD779" s="2"/>
      <c r="AE779" s="2"/>
      <c r="AF779" s="2"/>
      <c r="AG779" s="2"/>
      <c r="AH779" s="101"/>
      <c r="AI779" s="2"/>
      <c r="AJ779" s="2"/>
      <c r="AK779" s="2"/>
      <c r="AL779" s="2"/>
      <c r="AM779" s="2"/>
      <c r="AN779" s="2"/>
      <c r="AO779" s="2"/>
      <c r="AP779" s="2"/>
      <c r="AQ779" s="2"/>
      <c r="AR779" s="2"/>
      <c r="AS779" s="101"/>
      <c r="AT779" s="2"/>
      <c r="AU779" s="2"/>
      <c r="AV779" s="2"/>
      <c r="AW779" s="2"/>
      <c r="AX779" s="2"/>
      <c r="AY779" s="2"/>
      <c r="AZ779" s="2"/>
      <c r="BA779" s="2"/>
      <c r="BB779" s="2"/>
    </row>
    <row r="780" ht="13.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c r="AA780" s="2"/>
      <c r="AB780" s="2"/>
      <c r="AC780" s="2"/>
      <c r="AD780" s="2"/>
      <c r="AE780" s="2"/>
      <c r="AF780" s="2"/>
      <c r="AG780" s="2"/>
      <c r="AH780" s="101"/>
      <c r="AI780" s="2"/>
      <c r="AJ780" s="2"/>
      <c r="AK780" s="2"/>
      <c r="AL780" s="2"/>
      <c r="AM780" s="2"/>
      <c r="AN780" s="2"/>
      <c r="AO780" s="2"/>
      <c r="AP780" s="2"/>
      <c r="AQ780" s="2"/>
      <c r="AR780" s="2"/>
      <c r="AS780" s="101"/>
      <c r="AT780" s="2"/>
      <c r="AU780" s="2"/>
      <c r="AV780" s="2"/>
      <c r="AW780" s="2"/>
      <c r="AX780" s="2"/>
      <c r="AY780" s="2"/>
      <c r="AZ780" s="2"/>
      <c r="BA780" s="2"/>
      <c r="BB780" s="2"/>
    </row>
    <row r="781" ht="13.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c r="AA781" s="2"/>
      <c r="AB781" s="2"/>
      <c r="AC781" s="2"/>
      <c r="AD781" s="2"/>
      <c r="AE781" s="2"/>
      <c r="AF781" s="2"/>
      <c r="AG781" s="2"/>
      <c r="AH781" s="101"/>
      <c r="AI781" s="2"/>
      <c r="AJ781" s="2"/>
      <c r="AK781" s="2"/>
      <c r="AL781" s="2"/>
      <c r="AM781" s="2"/>
      <c r="AN781" s="2"/>
      <c r="AO781" s="2"/>
      <c r="AP781" s="2"/>
      <c r="AQ781" s="2"/>
      <c r="AR781" s="2"/>
      <c r="AS781" s="101"/>
      <c r="AT781" s="2"/>
      <c r="AU781" s="2"/>
      <c r="AV781" s="2"/>
      <c r="AW781" s="2"/>
      <c r="AX781" s="2"/>
      <c r="AY781" s="2"/>
      <c r="AZ781" s="2"/>
      <c r="BA781" s="2"/>
      <c r="BB781" s="2"/>
    </row>
    <row r="782" ht="13.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c r="AA782" s="2"/>
      <c r="AB782" s="2"/>
      <c r="AC782" s="2"/>
      <c r="AD782" s="2"/>
      <c r="AE782" s="2"/>
      <c r="AF782" s="2"/>
      <c r="AG782" s="2"/>
      <c r="AH782" s="101"/>
      <c r="AI782" s="2"/>
      <c r="AJ782" s="2"/>
      <c r="AK782" s="2"/>
      <c r="AL782" s="2"/>
      <c r="AM782" s="2"/>
      <c r="AN782" s="2"/>
      <c r="AO782" s="2"/>
      <c r="AP782" s="2"/>
      <c r="AQ782" s="2"/>
      <c r="AR782" s="2"/>
      <c r="AS782" s="101"/>
      <c r="AT782" s="2"/>
      <c r="AU782" s="2"/>
      <c r="AV782" s="2"/>
      <c r="AW782" s="2"/>
      <c r="AX782" s="2"/>
      <c r="AY782" s="2"/>
      <c r="AZ782" s="2"/>
      <c r="BA782" s="2"/>
      <c r="BB782" s="2"/>
    </row>
    <row r="783" ht="13.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c r="AA783" s="2"/>
      <c r="AB783" s="2"/>
      <c r="AC783" s="2"/>
      <c r="AD783" s="2"/>
      <c r="AE783" s="2"/>
      <c r="AF783" s="2"/>
      <c r="AG783" s="2"/>
      <c r="AH783" s="101"/>
      <c r="AI783" s="2"/>
      <c r="AJ783" s="2"/>
      <c r="AK783" s="2"/>
      <c r="AL783" s="2"/>
      <c r="AM783" s="2"/>
      <c r="AN783" s="2"/>
      <c r="AO783" s="2"/>
      <c r="AP783" s="2"/>
      <c r="AQ783" s="2"/>
      <c r="AR783" s="2"/>
      <c r="AS783" s="101"/>
      <c r="AT783" s="2"/>
      <c r="AU783" s="2"/>
      <c r="AV783" s="2"/>
      <c r="AW783" s="2"/>
      <c r="AX783" s="2"/>
      <c r="AY783" s="2"/>
      <c r="AZ783" s="2"/>
      <c r="BA783" s="2"/>
      <c r="BB783" s="2"/>
    </row>
    <row r="784" ht="13.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c r="AA784" s="2"/>
      <c r="AB784" s="2"/>
      <c r="AC784" s="2"/>
      <c r="AD784" s="2"/>
      <c r="AE784" s="2"/>
      <c r="AF784" s="2"/>
      <c r="AG784" s="2"/>
      <c r="AH784" s="101"/>
      <c r="AI784" s="2"/>
      <c r="AJ784" s="2"/>
      <c r="AK784" s="2"/>
      <c r="AL784" s="2"/>
      <c r="AM784" s="2"/>
      <c r="AN784" s="2"/>
      <c r="AO784" s="2"/>
      <c r="AP784" s="2"/>
      <c r="AQ784" s="2"/>
      <c r="AR784" s="2"/>
      <c r="AS784" s="101"/>
      <c r="AT784" s="2"/>
      <c r="AU784" s="2"/>
      <c r="AV784" s="2"/>
      <c r="AW784" s="2"/>
      <c r="AX784" s="2"/>
      <c r="AY784" s="2"/>
      <c r="AZ784" s="2"/>
      <c r="BA784" s="2"/>
      <c r="BB784" s="2"/>
    </row>
    <row r="785" ht="13.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c r="AA785" s="2"/>
      <c r="AB785" s="2"/>
      <c r="AC785" s="2"/>
      <c r="AD785" s="2"/>
      <c r="AE785" s="2"/>
      <c r="AF785" s="2"/>
      <c r="AG785" s="2"/>
      <c r="AH785" s="101"/>
      <c r="AI785" s="2"/>
      <c r="AJ785" s="2"/>
      <c r="AK785" s="2"/>
      <c r="AL785" s="2"/>
      <c r="AM785" s="2"/>
      <c r="AN785" s="2"/>
      <c r="AO785" s="2"/>
      <c r="AP785" s="2"/>
      <c r="AQ785" s="2"/>
      <c r="AR785" s="2"/>
      <c r="AS785" s="101"/>
      <c r="AT785" s="2"/>
      <c r="AU785" s="2"/>
      <c r="AV785" s="2"/>
      <c r="AW785" s="2"/>
      <c r="AX785" s="2"/>
      <c r="AY785" s="2"/>
      <c r="AZ785" s="2"/>
      <c r="BA785" s="2"/>
      <c r="BB785" s="2"/>
    </row>
    <row r="786" ht="13.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c r="AA786" s="2"/>
      <c r="AB786" s="2"/>
      <c r="AC786" s="2"/>
      <c r="AD786" s="2"/>
      <c r="AE786" s="2"/>
      <c r="AF786" s="2"/>
      <c r="AG786" s="2"/>
      <c r="AH786" s="101"/>
      <c r="AI786" s="2"/>
      <c r="AJ786" s="2"/>
      <c r="AK786" s="2"/>
      <c r="AL786" s="2"/>
      <c r="AM786" s="2"/>
      <c r="AN786" s="2"/>
      <c r="AO786" s="2"/>
      <c r="AP786" s="2"/>
      <c r="AQ786" s="2"/>
      <c r="AR786" s="2"/>
      <c r="AS786" s="101"/>
      <c r="AT786" s="2"/>
      <c r="AU786" s="2"/>
      <c r="AV786" s="2"/>
      <c r="AW786" s="2"/>
      <c r="AX786" s="2"/>
      <c r="AY786" s="2"/>
      <c r="AZ786" s="2"/>
      <c r="BA786" s="2"/>
      <c r="BB786" s="2"/>
    </row>
    <row r="787" ht="13.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c r="AA787" s="2"/>
      <c r="AB787" s="2"/>
      <c r="AC787" s="2"/>
      <c r="AD787" s="2"/>
      <c r="AE787" s="2"/>
      <c r="AF787" s="2"/>
      <c r="AG787" s="2"/>
      <c r="AH787" s="101"/>
      <c r="AI787" s="2"/>
      <c r="AJ787" s="2"/>
      <c r="AK787" s="2"/>
      <c r="AL787" s="2"/>
      <c r="AM787" s="2"/>
      <c r="AN787" s="2"/>
      <c r="AO787" s="2"/>
      <c r="AP787" s="2"/>
      <c r="AQ787" s="2"/>
      <c r="AR787" s="2"/>
      <c r="AS787" s="101"/>
      <c r="AT787" s="2"/>
      <c r="AU787" s="2"/>
      <c r="AV787" s="2"/>
      <c r="AW787" s="2"/>
      <c r="AX787" s="2"/>
      <c r="AY787" s="2"/>
      <c r="AZ787" s="2"/>
      <c r="BA787" s="2"/>
      <c r="BB787" s="2"/>
    </row>
    <row r="788" ht="13.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c r="AA788" s="2"/>
      <c r="AB788" s="2"/>
      <c r="AC788" s="2"/>
      <c r="AD788" s="2"/>
      <c r="AE788" s="2"/>
      <c r="AF788" s="2"/>
      <c r="AG788" s="2"/>
      <c r="AH788" s="101"/>
      <c r="AI788" s="2"/>
      <c r="AJ788" s="2"/>
      <c r="AK788" s="2"/>
      <c r="AL788" s="2"/>
      <c r="AM788" s="2"/>
      <c r="AN788" s="2"/>
      <c r="AO788" s="2"/>
      <c r="AP788" s="2"/>
      <c r="AQ788" s="2"/>
      <c r="AR788" s="2"/>
      <c r="AS788" s="101"/>
      <c r="AT788" s="2"/>
      <c r="AU788" s="2"/>
      <c r="AV788" s="2"/>
      <c r="AW788" s="2"/>
      <c r="AX788" s="2"/>
      <c r="AY788" s="2"/>
      <c r="AZ788" s="2"/>
      <c r="BA788" s="2"/>
      <c r="BB788" s="2"/>
    </row>
    <row r="789" ht="13.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c r="AA789" s="2"/>
      <c r="AB789" s="2"/>
      <c r="AC789" s="2"/>
      <c r="AD789" s="2"/>
      <c r="AE789" s="2"/>
      <c r="AF789" s="2"/>
      <c r="AG789" s="2"/>
      <c r="AH789" s="101"/>
      <c r="AI789" s="2"/>
      <c r="AJ789" s="2"/>
      <c r="AK789" s="2"/>
      <c r="AL789" s="2"/>
      <c r="AM789" s="2"/>
      <c r="AN789" s="2"/>
      <c r="AO789" s="2"/>
      <c r="AP789" s="2"/>
      <c r="AQ789" s="2"/>
      <c r="AR789" s="2"/>
      <c r="AS789" s="101"/>
      <c r="AT789" s="2"/>
      <c r="AU789" s="2"/>
      <c r="AV789" s="2"/>
      <c r="AW789" s="2"/>
      <c r="AX789" s="2"/>
      <c r="AY789" s="2"/>
      <c r="AZ789" s="2"/>
      <c r="BA789" s="2"/>
      <c r="BB789" s="2"/>
    </row>
    <row r="790" ht="13.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c r="AA790" s="2"/>
      <c r="AB790" s="2"/>
      <c r="AC790" s="2"/>
      <c r="AD790" s="2"/>
      <c r="AE790" s="2"/>
      <c r="AF790" s="2"/>
      <c r="AG790" s="2"/>
      <c r="AH790" s="101"/>
      <c r="AI790" s="2"/>
      <c r="AJ790" s="2"/>
      <c r="AK790" s="2"/>
      <c r="AL790" s="2"/>
      <c r="AM790" s="2"/>
      <c r="AN790" s="2"/>
      <c r="AO790" s="2"/>
      <c r="AP790" s="2"/>
      <c r="AQ790" s="2"/>
      <c r="AR790" s="2"/>
      <c r="AS790" s="101"/>
      <c r="AT790" s="2"/>
      <c r="AU790" s="2"/>
      <c r="AV790" s="2"/>
      <c r="AW790" s="2"/>
      <c r="AX790" s="2"/>
      <c r="AY790" s="2"/>
      <c r="AZ790" s="2"/>
      <c r="BA790" s="2"/>
      <c r="BB790" s="2"/>
    </row>
    <row r="791" ht="13.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c r="AA791" s="2"/>
      <c r="AB791" s="2"/>
      <c r="AC791" s="2"/>
      <c r="AD791" s="2"/>
      <c r="AE791" s="2"/>
      <c r="AF791" s="2"/>
      <c r="AG791" s="2"/>
      <c r="AH791" s="101"/>
      <c r="AI791" s="2"/>
      <c r="AJ791" s="2"/>
      <c r="AK791" s="2"/>
      <c r="AL791" s="2"/>
      <c r="AM791" s="2"/>
      <c r="AN791" s="2"/>
      <c r="AO791" s="2"/>
      <c r="AP791" s="2"/>
      <c r="AQ791" s="2"/>
      <c r="AR791" s="2"/>
      <c r="AS791" s="101"/>
      <c r="AT791" s="2"/>
      <c r="AU791" s="2"/>
      <c r="AV791" s="2"/>
      <c r="AW791" s="2"/>
      <c r="AX791" s="2"/>
      <c r="AY791" s="2"/>
      <c r="AZ791" s="2"/>
      <c r="BA791" s="2"/>
      <c r="BB791" s="2"/>
    </row>
    <row r="792" ht="13.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c r="AA792" s="2"/>
      <c r="AB792" s="2"/>
      <c r="AC792" s="2"/>
      <c r="AD792" s="2"/>
      <c r="AE792" s="2"/>
      <c r="AF792" s="2"/>
      <c r="AG792" s="2"/>
      <c r="AH792" s="101"/>
      <c r="AI792" s="2"/>
      <c r="AJ792" s="2"/>
      <c r="AK792" s="2"/>
      <c r="AL792" s="2"/>
      <c r="AM792" s="2"/>
      <c r="AN792" s="2"/>
      <c r="AO792" s="2"/>
      <c r="AP792" s="2"/>
      <c r="AQ792" s="2"/>
      <c r="AR792" s="2"/>
      <c r="AS792" s="101"/>
      <c r="AT792" s="2"/>
      <c r="AU792" s="2"/>
      <c r="AV792" s="2"/>
      <c r="AW792" s="2"/>
      <c r="AX792" s="2"/>
      <c r="AY792" s="2"/>
      <c r="AZ792" s="2"/>
      <c r="BA792" s="2"/>
      <c r="BB792" s="2"/>
    </row>
    <row r="793" ht="13.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c r="AA793" s="2"/>
      <c r="AB793" s="2"/>
      <c r="AC793" s="2"/>
      <c r="AD793" s="2"/>
      <c r="AE793" s="2"/>
      <c r="AF793" s="2"/>
      <c r="AG793" s="2"/>
      <c r="AH793" s="101"/>
      <c r="AI793" s="2"/>
      <c r="AJ793" s="2"/>
      <c r="AK793" s="2"/>
      <c r="AL793" s="2"/>
      <c r="AM793" s="2"/>
      <c r="AN793" s="2"/>
      <c r="AO793" s="2"/>
      <c r="AP793" s="2"/>
      <c r="AQ793" s="2"/>
      <c r="AR793" s="2"/>
      <c r="AS793" s="101"/>
      <c r="AT793" s="2"/>
      <c r="AU793" s="2"/>
      <c r="AV793" s="2"/>
      <c r="AW793" s="2"/>
      <c r="AX793" s="2"/>
      <c r="AY793" s="2"/>
      <c r="AZ793" s="2"/>
      <c r="BA793" s="2"/>
      <c r="BB793" s="2"/>
    </row>
    <row r="794" ht="13.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c r="AA794" s="2"/>
      <c r="AB794" s="2"/>
      <c r="AC794" s="2"/>
      <c r="AD794" s="2"/>
      <c r="AE794" s="2"/>
      <c r="AF794" s="2"/>
      <c r="AG794" s="2"/>
      <c r="AH794" s="101"/>
      <c r="AI794" s="2"/>
      <c r="AJ794" s="2"/>
      <c r="AK794" s="2"/>
      <c r="AL794" s="2"/>
      <c r="AM794" s="2"/>
      <c r="AN794" s="2"/>
      <c r="AO794" s="2"/>
      <c r="AP794" s="2"/>
      <c r="AQ794" s="2"/>
      <c r="AR794" s="2"/>
      <c r="AS794" s="101"/>
      <c r="AT794" s="2"/>
      <c r="AU794" s="2"/>
      <c r="AV794" s="2"/>
      <c r="AW794" s="2"/>
      <c r="AX794" s="2"/>
      <c r="AY794" s="2"/>
      <c r="AZ794" s="2"/>
      <c r="BA794" s="2"/>
      <c r="BB794" s="2"/>
    </row>
    <row r="795" ht="13.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c r="AA795" s="2"/>
      <c r="AB795" s="2"/>
      <c r="AC795" s="2"/>
      <c r="AD795" s="2"/>
      <c r="AE795" s="2"/>
      <c r="AF795" s="2"/>
      <c r="AG795" s="2"/>
      <c r="AH795" s="101"/>
      <c r="AI795" s="2"/>
      <c r="AJ795" s="2"/>
      <c r="AK795" s="2"/>
      <c r="AL795" s="2"/>
      <c r="AM795" s="2"/>
      <c r="AN795" s="2"/>
      <c r="AO795" s="2"/>
      <c r="AP795" s="2"/>
      <c r="AQ795" s="2"/>
      <c r="AR795" s="2"/>
      <c r="AS795" s="101"/>
      <c r="AT795" s="2"/>
      <c r="AU795" s="2"/>
      <c r="AV795" s="2"/>
      <c r="AW795" s="2"/>
      <c r="AX795" s="2"/>
      <c r="AY795" s="2"/>
      <c r="AZ795" s="2"/>
      <c r="BA795" s="2"/>
      <c r="BB795" s="2"/>
    </row>
    <row r="796" ht="13.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c r="AA796" s="2"/>
      <c r="AB796" s="2"/>
      <c r="AC796" s="2"/>
      <c r="AD796" s="2"/>
      <c r="AE796" s="2"/>
      <c r="AF796" s="2"/>
      <c r="AG796" s="2"/>
      <c r="AH796" s="101"/>
      <c r="AI796" s="2"/>
      <c r="AJ796" s="2"/>
      <c r="AK796" s="2"/>
      <c r="AL796" s="2"/>
      <c r="AM796" s="2"/>
      <c r="AN796" s="2"/>
      <c r="AO796" s="2"/>
      <c r="AP796" s="2"/>
      <c r="AQ796" s="2"/>
      <c r="AR796" s="2"/>
      <c r="AS796" s="101"/>
      <c r="AT796" s="2"/>
      <c r="AU796" s="2"/>
      <c r="AV796" s="2"/>
      <c r="AW796" s="2"/>
      <c r="AX796" s="2"/>
      <c r="AY796" s="2"/>
      <c r="AZ796" s="2"/>
      <c r="BA796" s="2"/>
      <c r="BB796" s="2"/>
    </row>
    <row r="797" ht="13.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c r="AA797" s="2"/>
      <c r="AB797" s="2"/>
      <c r="AC797" s="2"/>
      <c r="AD797" s="2"/>
      <c r="AE797" s="2"/>
      <c r="AF797" s="2"/>
      <c r="AG797" s="2"/>
      <c r="AH797" s="101"/>
      <c r="AI797" s="2"/>
      <c r="AJ797" s="2"/>
      <c r="AK797" s="2"/>
      <c r="AL797" s="2"/>
      <c r="AM797" s="2"/>
      <c r="AN797" s="2"/>
      <c r="AO797" s="2"/>
      <c r="AP797" s="2"/>
      <c r="AQ797" s="2"/>
      <c r="AR797" s="2"/>
      <c r="AS797" s="101"/>
      <c r="AT797" s="2"/>
      <c r="AU797" s="2"/>
      <c r="AV797" s="2"/>
      <c r="AW797" s="2"/>
      <c r="AX797" s="2"/>
      <c r="AY797" s="2"/>
      <c r="AZ797" s="2"/>
      <c r="BA797" s="2"/>
      <c r="BB797" s="2"/>
    </row>
    <row r="798" ht="13.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c r="AA798" s="2"/>
      <c r="AB798" s="2"/>
      <c r="AC798" s="2"/>
      <c r="AD798" s="2"/>
      <c r="AE798" s="2"/>
      <c r="AF798" s="2"/>
      <c r="AG798" s="2"/>
      <c r="AH798" s="101"/>
      <c r="AI798" s="2"/>
      <c r="AJ798" s="2"/>
      <c r="AK798" s="2"/>
      <c r="AL798" s="2"/>
      <c r="AM798" s="2"/>
      <c r="AN798" s="2"/>
      <c r="AO798" s="2"/>
      <c r="AP798" s="2"/>
      <c r="AQ798" s="2"/>
      <c r="AR798" s="2"/>
      <c r="AS798" s="101"/>
      <c r="AT798" s="2"/>
      <c r="AU798" s="2"/>
      <c r="AV798" s="2"/>
      <c r="AW798" s="2"/>
      <c r="AX798" s="2"/>
      <c r="AY798" s="2"/>
      <c r="AZ798" s="2"/>
      <c r="BA798" s="2"/>
      <c r="BB798" s="2"/>
    </row>
    <row r="799" ht="13.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c r="AA799" s="2"/>
      <c r="AB799" s="2"/>
      <c r="AC799" s="2"/>
      <c r="AD799" s="2"/>
      <c r="AE799" s="2"/>
      <c r="AF799" s="2"/>
      <c r="AG799" s="2"/>
      <c r="AH799" s="101"/>
      <c r="AI799" s="2"/>
      <c r="AJ799" s="2"/>
      <c r="AK799" s="2"/>
      <c r="AL799" s="2"/>
      <c r="AM799" s="2"/>
      <c r="AN799" s="2"/>
      <c r="AO799" s="2"/>
      <c r="AP799" s="2"/>
      <c r="AQ799" s="2"/>
      <c r="AR799" s="2"/>
      <c r="AS799" s="101"/>
      <c r="AT799" s="2"/>
      <c r="AU799" s="2"/>
      <c r="AV799" s="2"/>
      <c r="AW799" s="2"/>
      <c r="AX799" s="2"/>
      <c r="AY799" s="2"/>
      <c r="AZ799" s="2"/>
      <c r="BA799" s="2"/>
      <c r="BB799" s="2"/>
    </row>
    <row r="800" ht="13.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c r="AA800" s="2"/>
      <c r="AB800" s="2"/>
      <c r="AC800" s="2"/>
      <c r="AD800" s="2"/>
      <c r="AE800" s="2"/>
      <c r="AF800" s="2"/>
      <c r="AG800" s="2"/>
      <c r="AH800" s="101"/>
      <c r="AI800" s="2"/>
      <c r="AJ800" s="2"/>
      <c r="AK800" s="2"/>
      <c r="AL800" s="2"/>
      <c r="AM800" s="2"/>
      <c r="AN800" s="2"/>
      <c r="AO800" s="2"/>
      <c r="AP800" s="2"/>
      <c r="AQ800" s="2"/>
      <c r="AR800" s="2"/>
      <c r="AS800" s="101"/>
      <c r="AT800" s="2"/>
      <c r="AU800" s="2"/>
      <c r="AV800" s="2"/>
      <c r="AW800" s="2"/>
      <c r="AX800" s="2"/>
      <c r="AY800" s="2"/>
      <c r="AZ800" s="2"/>
      <c r="BA800" s="2"/>
      <c r="BB800" s="2"/>
    </row>
    <row r="801" ht="13.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c r="AA801" s="2"/>
      <c r="AB801" s="2"/>
      <c r="AC801" s="2"/>
      <c r="AD801" s="2"/>
      <c r="AE801" s="2"/>
      <c r="AF801" s="2"/>
      <c r="AG801" s="2"/>
      <c r="AH801" s="101"/>
      <c r="AI801" s="2"/>
      <c r="AJ801" s="2"/>
      <c r="AK801" s="2"/>
      <c r="AL801" s="2"/>
      <c r="AM801" s="2"/>
      <c r="AN801" s="2"/>
      <c r="AO801" s="2"/>
      <c r="AP801" s="2"/>
      <c r="AQ801" s="2"/>
      <c r="AR801" s="2"/>
      <c r="AS801" s="101"/>
      <c r="AT801" s="2"/>
      <c r="AU801" s="2"/>
      <c r="AV801" s="2"/>
      <c r="AW801" s="2"/>
      <c r="AX801" s="2"/>
      <c r="AY801" s="2"/>
      <c r="AZ801" s="2"/>
      <c r="BA801" s="2"/>
      <c r="BB801" s="2"/>
    </row>
    <row r="802" ht="13.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c r="AA802" s="2"/>
      <c r="AB802" s="2"/>
      <c r="AC802" s="2"/>
      <c r="AD802" s="2"/>
      <c r="AE802" s="2"/>
      <c r="AF802" s="2"/>
      <c r="AG802" s="2"/>
      <c r="AH802" s="101"/>
      <c r="AI802" s="2"/>
      <c r="AJ802" s="2"/>
      <c r="AK802" s="2"/>
      <c r="AL802" s="2"/>
      <c r="AM802" s="2"/>
      <c r="AN802" s="2"/>
      <c r="AO802" s="2"/>
      <c r="AP802" s="2"/>
      <c r="AQ802" s="2"/>
      <c r="AR802" s="2"/>
      <c r="AS802" s="101"/>
      <c r="AT802" s="2"/>
      <c r="AU802" s="2"/>
      <c r="AV802" s="2"/>
      <c r="AW802" s="2"/>
      <c r="AX802" s="2"/>
      <c r="AY802" s="2"/>
      <c r="AZ802" s="2"/>
      <c r="BA802" s="2"/>
      <c r="BB802" s="2"/>
    </row>
    <row r="803" ht="13.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c r="AA803" s="2"/>
      <c r="AB803" s="2"/>
      <c r="AC803" s="2"/>
      <c r="AD803" s="2"/>
      <c r="AE803" s="2"/>
      <c r="AF803" s="2"/>
      <c r="AG803" s="2"/>
      <c r="AH803" s="101"/>
      <c r="AI803" s="2"/>
      <c r="AJ803" s="2"/>
      <c r="AK803" s="2"/>
      <c r="AL803" s="2"/>
      <c r="AM803" s="2"/>
      <c r="AN803" s="2"/>
      <c r="AO803" s="2"/>
      <c r="AP803" s="2"/>
      <c r="AQ803" s="2"/>
      <c r="AR803" s="2"/>
      <c r="AS803" s="101"/>
      <c r="AT803" s="2"/>
      <c r="AU803" s="2"/>
      <c r="AV803" s="2"/>
      <c r="AW803" s="2"/>
      <c r="AX803" s="2"/>
      <c r="AY803" s="2"/>
      <c r="AZ803" s="2"/>
      <c r="BA803" s="2"/>
      <c r="BB803" s="2"/>
    </row>
    <row r="804" ht="13.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c r="AA804" s="2"/>
      <c r="AB804" s="2"/>
      <c r="AC804" s="2"/>
      <c r="AD804" s="2"/>
      <c r="AE804" s="2"/>
      <c r="AF804" s="2"/>
      <c r="AG804" s="2"/>
      <c r="AH804" s="101"/>
      <c r="AI804" s="2"/>
      <c r="AJ804" s="2"/>
      <c r="AK804" s="2"/>
      <c r="AL804" s="2"/>
      <c r="AM804" s="2"/>
      <c r="AN804" s="2"/>
      <c r="AO804" s="2"/>
      <c r="AP804" s="2"/>
      <c r="AQ804" s="2"/>
      <c r="AR804" s="2"/>
      <c r="AS804" s="101"/>
      <c r="AT804" s="2"/>
      <c r="AU804" s="2"/>
      <c r="AV804" s="2"/>
      <c r="AW804" s="2"/>
      <c r="AX804" s="2"/>
      <c r="AY804" s="2"/>
      <c r="AZ804" s="2"/>
      <c r="BA804" s="2"/>
      <c r="BB804" s="2"/>
    </row>
    <row r="805" ht="13.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c r="AA805" s="2"/>
      <c r="AB805" s="2"/>
      <c r="AC805" s="2"/>
      <c r="AD805" s="2"/>
      <c r="AE805" s="2"/>
      <c r="AF805" s="2"/>
      <c r="AG805" s="2"/>
      <c r="AH805" s="101"/>
      <c r="AI805" s="2"/>
      <c r="AJ805" s="2"/>
      <c r="AK805" s="2"/>
      <c r="AL805" s="2"/>
      <c r="AM805" s="2"/>
      <c r="AN805" s="2"/>
      <c r="AO805" s="2"/>
      <c r="AP805" s="2"/>
      <c r="AQ805" s="2"/>
      <c r="AR805" s="2"/>
      <c r="AS805" s="101"/>
      <c r="AT805" s="2"/>
      <c r="AU805" s="2"/>
      <c r="AV805" s="2"/>
      <c r="AW805" s="2"/>
      <c r="AX805" s="2"/>
      <c r="AY805" s="2"/>
      <c r="AZ805" s="2"/>
      <c r="BA805" s="2"/>
      <c r="BB805" s="2"/>
    </row>
    <row r="806" ht="13.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c r="AA806" s="2"/>
      <c r="AB806" s="2"/>
      <c r="AC806" s="2"/>
      <c r="AD806" s="2"/>
      <c r="AE806" s="2"/>
      <c r="AF806" s="2"/>
      <c r="AG806" s="2"/>
      <c r="AH806" s="101"/>
      <c r="AI806" s="2"/>
      <c r="AJ806" s="2"/>
      <c r="AK806" s="2"/>
      <c r="AL806" s="2"/>
      <c r="AM806" s="2"/>
      <c r="AN806" s="2"/>
      <c r="AO806" s="2"/>
      <c r="AP806" s="2"/>
      <c r="AQ806" s="2"/>
      <c r="AR806" s="2"/>
      <c r="AS806" s="101"/>
      <c r="AT806" s="2"/>
      <c r="AU806" s="2"/>
      <c r="AV806" s="2"/>
      <c r="AW806" s="2"/>
      <c r="AX806" s="2"/>
      <c r="AY806" s="2"/>
      <c r="AZ806" s="2"/>
      <c r="BA806" s="2"/>
      <c r="BB806" s="2"/>
    </row>
    <row r="807" ht="13.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c r="AA807" s="2"/>
      <c r="AB807" s="2"/>
      <c r="AC807" s="2"/>
      <c r="AD807" s="2"/>
      <c r="AE807" s="2"/>
      <c r="AF807" s="2"/>
      <c r="AG807" s="2"/>
      <c r="AH807" s="101"/>
      <c r="AI807" s="2"/>
      <c r="AJ807" s="2"/>
      <c r="AK807" s="2"/>
      <c r="AL807" s="2"/>
      <c r="AM807" s="2"/>
      <c r="AN807" s="2"/>
      <c r="AO807" s="2"/>
      <c r="AP807" s="2"/>
      <c r="AQ807" s="2"/>
      <c r="AR807" s="2"/>
      <c r="AS807" s="101"/>
      <c r="AT807" s="2"/>
      <c r="AU807" s="2"/>
      <c r="AV807" s="2"/>
      <c r="AW807" s="2"/>
      <c r="AX807" s="2"/>
      <c r="AY807" s="2"/>
      <c r="AZ807" s="2"/>
      <c r="BA807" s="2"/>
      <c r="BB807" s="2"/>
    </row>
    <row r="808" ht="13.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c r="AA808" s="2"/>
      <c r="AB808" s="2"/>
      <c r="AC808" s="2"/>
      <c r="AD808" s="2"/>
      <c r="AE808" s="2"/>
      <c r="AF808" s="2"/>
      <c r="AG808" s="2"/>
      <c r="AH808" s="101"/>
      <c r="AI808" s="2"/>
      <c r="AJ808" s="2"/>
      <c r="AK808" s="2"/>
      <c r="AL808" s="2"/>
      <c r="AM808" s="2"/>
      <c r="AN808" s="2"/>
      <c r="AO808" s="2"/>
      <c r="AP808" s="2"/>
      <c r="AQ808" s="2"/>
      <c r="AR808" s="2"/>
      <c r="AS808" s="101"/>
      <c r="AT808" s="2"/>
      <c r="AU808" s="2"/>
      <c r="AV808" s="2"/>
      <c r="AW808" s="2"/>
      <c r="AX808" s="2"/>
      <c r="AY808" s="2"/>
      <c r="AZ808" s="2"/>
      <c r="BA808" s="2"/>
      <c r="BB808" s="2"/>
    </row>
    <row r="809" ht="13.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c r="AA809" s="2"/>
      <c r="AB809" s="2"/>
      <c r="AC809" s="2"/>
      <c r="AD809" s="2"/>
      <c r="AE809" s="2"/>
      <c r="AF809" s="2"/>
      <c r="AG809" s="2"/>
      <c r="AH809" s="101"/>
      <c r="AI809" s="2"/>
      <c r="AJ809" s="2"/>
      <c r="AK809" s="2"/>
      <c r="AL809" s="2"/>
      <c r="AM809" s="2"/>
      <c r="AN809" s="2"/>
      <c r="AO809" s="2"/>
      <c r="AP809" s="2"/>
      <c r="AQ809" s="2"/>
      <c r="AR809" s="2"/>
      <c r="AS809" s="101"/>
      <c r="AT809" s="2"/>
      <c r="AU809" s="2"/>
      <c r="AV809" s="2"/>
      <c r="AW809" s="2"/>
      <c r="AX809" s="2"/>
      <c r="AY809" s="2"/>
      <c r="AZ809" s="2"/>
      <c r="BA809" s="2"/>
      <c r="BB809" s="2"/>
    </row>
    <row r="810" ht="13.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c r="AA810" s="2"/>
      <c r="AB810" s="2"/>
      <c r="AC810" s="2"/>
      <c r="AD810" s="2"/>
      <c r="AE810" s="2"/>
      <c r="AF810" s="2"/>
      <c r="AG810" s="2"/>
      <c r="AH810" s="101"/>
      <c r="AI810" s="2"/>
      <c r="AJ810" s="2"/>
      <c r="AK810" s="2"/>
      <c r="AL810" s="2"/>
      <c r="AM810" s="2"/>
      <c r="AN810" s="2"/>
      <c r="AO810" s="2"/>
      <c r="AP810" s="2"/>
      <c r="AQ810" s="2"/>
      <c r="AR810" s="2"/>
      <c r="AS810" s="101"/>
      <c r="AT810" s="2"/>
      <c r="AU810" s="2"/>
      <c r="AV810" s="2"/>
      <c r="AW810" s="2"/>
      <c r="AX810" s="2"/>
      <c r="AY810" s="2"/>
      <c r="AZ810" s="2"/>
      <c r="BA810" s="2"/>
      <c r="BB810" s="2"/>
    </row>
    <row r="811" ht="13.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c r="AA811" s="2"/>
      <c r="AB811" s="2"/>
      <c r="AC811" s="2"/>
      <c r="AD811" s="2"/>
      <c r="AE811" s="2"/>
      <c r="AF811" s="2"/>
      <c r="AG811" s="2"/>
      <c r="AH811" s="101"/>
      <c r="AI811" s="2"/>
      <c r="AJ811" s="2"/>
      <c r="AK811" s="2"/>
      <c r="AL811" s="2"/>
      <c r="AM811" s="2"/>
      <c r="AN811" s="2"/>
      <c r="AO811" s="2"/>
      <c r="AP811" s="2"/>
      <c r="AQ811" s="2"/>
      <c r="AR811" s="2"/>
      <c r="AS811" s="101"/>
      <c r="AT811" s="2"/>
      <c r="AU811" s="2"/>
      <c r="AV811" s="2"/>
      <c r="AW811" s="2"/>
      <c r="AX811" s="2"/>
      <c r="AY811" s="2"/>
      <c r="AZ811" s="2"/>
      <c r="BA811" s="2"/>
      <c r="BB811" s="2"/>
    </row>
    <row r="812" ht="13.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c r="AA812" s="2"/>
      <c r="AB812" s="2"/>
      <c r="AC812" s="2"/>
      <c r="AD812" s="2"/>
      <c r="AE812" s="2"/>
      <c r="AF812" s="2"/>
      <c r="AG812" s="2"/>
      <c r="AH812" s="101"/>
      <c r="AI812" s="2"/>
      <c r="AJ812" s="2"/>
      <c r="AK812" s="2"/>
      <c r="AL812" s="2"/>
      <c r="AM812" s="2"/>
      <c r="AN812" s="2"/>
      <c r="AO812" s="2"/>
      <c r="AP812" s="2"/>
      <c r="AQ812" s="2"/>
      <c r="AR812" s="2"/>
      <c r="AS812" s="101"/>
      <c r="AT812" s="2"/>
      <c r="AU812" s="2"/>
      <c r="AV812" s="2"/>
      <c r="AW812" s="2"/>
      <c r="AX812" s="2"/>
      <c r="AY812" s="2"/>
      <c r="AZ812" s="2"/>
      <c r="BA812" s="2"/>
      <c r="BB812" s="2"/>
    </row>
    <row r="813" ht="13.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c r="AA813" s="2"/>
      <c r="AB813" s="2"/>
      <c r="AC813" s="2"/>
      <c r="AD813" s="2"/>
      <c r="AE813" s="2"/>
      <c r="AF813" s="2"/>
      <c r="AG813" s="2"/>
      <c r="AH813" s="101"/>
      <c r="AI813" s="2"/>
      <c r="AJ813" s="2"/>
      <c r="AK813" s="2"/>
      <c r="AL813" s="2"/>
      <c r="AM813" s="2"/>
      <c r="AN813" s="2"/>
      <c r="AO813" s="2"/>
      <c r="AP813" s="2"/>
      <c r="AQ813" s="2"/>
      <c r="AR813" s="2"/>
      <c r="AS813" s="101"/>
      <c r="AT813" s="2"/>
      <c r="AU813" s="2"/>
      <c r="AV813" s="2"/>
      <c r="AW813" s="2"/>
      <c r="AX813" s="2"/>
      <c r="AY813" s="2"/>
      <c r="AZ813" s="2"/>
      <c r="BA813" s="2"/>
      <c r="BB813" s="2"/>
    </row>
    <row r="814" ht="13.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c r="AA814" s="2"/>
      <c r="AB814" s="2"/>
      <c r="AC814" s="2"/>
      <c r="AD814" s="2"/>
      <c r="AE814" s="2"/>
      <c r="AF814" s="2"/>
      <c r="AG814" s="2"/>
      <c r="AH814" s="101"/>
      <c r="AI814" s="2"/>
      <c r="AJ814" s="2"/>
      <c r="AK814" s="2"/>
      <c r="AL814" s="2"/>
      <c r="AM814" s="2"/>
      <c r="AN814" s="2"/>
      <c r="AO814" s="2"/>
      <c r="AP814" s="2"/>
      <c r="AQ814" s="2"/>
      <c r="AR814" s="2"/>
      <c r="AS814" s="101"/>
      <c r="AT814" s="2"/>
      <c r="AU814" s="2"/>
      <c r="AV814" s="2"/>
      <c r="AW814" s="2"/>
      <c r="AX814" s="2"/>
      <c r="AY814" s="2"/>
      <c r="AZ814" s="2"/>
      <c r="BA814" s="2"/>
      <c r="BB814" s="2"/>
    </row>
    <row r="815" ht="13.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c r="AA815" s="2"/>
      <c r="AB815" s="2"/>
      <c r="AC815" s="2"/>
      <c r="AD815" s="2"/>
      <c r="AE815" s="2"/>
      <c r="AF815" s="2"/>
      <c r="AG815" s="2"/>
      <c r="AH815" s="101"/>
      <c r="AI815" s="2"/>
      <c r="AJ815" s="2"/>
      <c r="AK815" s="2"/>
      <c r="AL815" s="2"/>
      <c r="AM815" s="2"/>
      <c r="AN815" s="2"/>
      <c r="AO815" s="2"/>
      <c r="AP815" s="2"/>
      <c r="AQ815" s="2"/>
      <c r="AR815" s="2"/>
      <c r="AS815" s="101"/>
      <c r="AT815" s="2"/>
      <c r="AU815" s="2"/>
      <c r="AV815" s="2"/>
      <c r="AW815" s="2"/>
      <c r="AX815" s="2"/>
      <c r="AY815" s="2"/>
      <c r="AZ815" s="2"/>
      <c r="BA815" s="2"/>
      <c r="BB815" s="2"/>
    </row>
    <row r="816" ht="13.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c r="AA816" s="2"/>
      <c r="AB816" s="2"/>
      <c r="AC816" s="2"/>
      <c r="AD816" s="2"/>
      <c r="AE816" s="2"/>
      <c r="AF816" s="2"/>
      <c r="AG816" s="2"/>
      <c r="AH816" s="101"/>
      <c r="AI816" s="2"/>
      <c r="AJ816" s="2"/>
      <c r="AK816" s="2"/>
      <c r="AL816" s="2"/>
      <c r="AM816" s="2"/>
      <c r="AN816" s="2"/>
      <c r="AO816" s="2"/>
      <c r="AP816" s="2"/>
      <c r="AQ816" s="2"/>
      <c r="AR816" s="2"/>
      <c r="AS816" s="101"/>
      <c r="AT816" s="2"/>
      <c r="AU816" s="2"/>
      <c r="AV816" s="2"/>
      <c r="AW816" s="2"/>
      <c r="AX816" s="2"/>
      <c r="AY816" s="2"/>
      <c r="AZ816" s="2"/>
      <c r="BA816" s="2"/>
      <c r="BB816" s="2"/>
    </row>
    <row r="817" ht="13.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c r="AA817" s="2"/>
      <c r="AB817" s="2"/>
      <c r="AC817" s="2"/>
      <c r="AD817" s="2"/>
      <c r="AE817" s="2"/>
      <c r="AF817" s="2"/>
      <c r="AG817" s="2"/>
      <c r="AH817" s="101"/>
      <c r="AI817" s="2"/>
      <c r="AJ817" s="2"/>
      <c r="AK817" s="2"/>
      <c r="AL817" s="2"/>
      <c r="AM817" s="2"/>
      <c r="AN817" s="2"/>
      <c r="AO817" s="2"/>
      <c r="AP817" s="2"/>
      <c r="AQ817" s="2"/>
      <c r="AR817" s="2"/>
      <c r="AS817" s="101"/>
      <c r="AT817" s="2"/>
      <c r="AU817" s="2"/>
      <c r="AV817" s="2"/>
      <c r="AW817" s="2"/>
      <c r="AX817" s="2"/>
      <c r="AY817" s="2"/>
      <c r="AZ817" s="2"/>
      <c r="BA817" s="2"/>
      <c r="BB817" s="2"/>
    </row>
    <row r="818" ht="13.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c r="AA818" s="2"/>
      <c r="AB818" s="2"/>
      <c r="AC818" s="2"/>
      <c r="AD818" s="2"/>
      <c r="AE818" s="2"/>
      <c r="AF818" s="2"/>
      <c r="AG818" s="2"/>
      <c r="AH818" s="101"/>
      <c r="AI818" s="2"/>
      <c r="AJ818" s="2"/>
      <c r="AK818" s="2"/>
      <c r="AL818" s="2"/>
      <c r="AM818" s="2"/>
      <c r="AN818" s="2"/>
      <c r="AO818" s="2"/>
      <c r="AP818" s="2"/>
      <c r="AQ818" s="2"/>
      <c r="AR818" s="2"/>
      <c r="AS818" s="101"/>
      <c r="AT818" s="2"/>
      <c r="AU818" s="2"/>
      <c r="AV818" s="2"/>
      <c r="AW818" s="2"/>
      <c r="AX818" s="2"/>
      <c r="AY818" s="2"/>
      <c r="AZ818" s="2"/>
      <c r="BA818" s="2"/>
      <c r="BB818" s="2"/>
    </row>
    <row r="819" ht="13.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c r="AA819" s="2"/>
      <c r="AB819" s="2"/>
      <c r="AC819" s="2"/>
      <c r="AD819" s="2"/>
      <c r="AE819" s="2"/>
      <c r="AF819" s="2"/>
      <c r="AG819" s="2"/>
      <c r="AH819" s="101"/>
      <c r="AI819" s="2"/>
      <c r="AJ819" s="2"/>
      <c r="AK819" s="2"/>
      <c r="AL819" s="2"/>
      <c r="AM819" s="2"/>
      <c r="AN819" s="2"/>
      <c r="AO819" s="2"/>
      <c r="AP819" s="2"/>
      <c r="AQ819" s="2"/>
      <c r="AR819" s="2"/>
      <c r="AS819" s="101"/>
      <c r="AT819" s="2"/>
      <c r="AU819" s="2"/>
      <c r="AV819" s="2"/>
      <c r="AW819" s="2"/>
      <c r="AX819" s="2"/>
      <c r="AY819" s="2"/>
      <c r="AZ819" s="2"/>
      <c r="BA819" s="2"/>
      <c r="BB819" s="2"/>
    </row>
    <row r="820" ht="13.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c r="AA820" s="2"/>
      <c r="AB820" s="2"/>
      <c r="AC820" s="2"/>
      <c r="AD820" s="2"/>
      <c r="AE820" s="2"/>
      <c r="AF820" s="2"/>
      <c r="AG820" s="2"/>
      <c r="AH820" s="101"/>
      <c r="AI820" s="2"/>
      <c r="AJ820" s="2"/>
      <c r="AK820" s="2"/>
      <c r="AL820" s="2"/>
      <c r="AM820" s="2"/>
      <c r="AN820" s="2"/>
      <c r="AO820" s="2"/>
      <c r="AP820" s="2"/>
      <c r="AQ820" s="2"/>
      <c r="AR820" s="2"/>
      <c r="AS820" s="101"/>
      <c r="AT820" s="2"/>
      <c r="AU820" s="2"/>
      <c r="AV820" s="2"/>
      <c r="AW820" s="2"/>
      <c r="AX820" s="2"/>
      <c r="AY820" s="2"/>
      <c r="AZ820" s="2"/>
      <c r="BA820" s="2"/>
      <c r="BB820" s="2"/>
    </row>
    <row r="821" ht="13.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c r="AA821" s="2"/>
      <c r="AB821" s="2"/>
      <c r="AC821" s="2"/>
      <c r="AD821" s="2"/>
      <c r="AE821" s="2"/>
      <c r="AF821" s="2"/>
      <c r="AG821" s="2"/>
      <c r="AH821" s="101"/>
      <c r="AI821" s="2"/>
      <c r="AJ821" s="2"/>
      <c r="AK821" s="2"/>
      <c r="AL821" s="2"/>
      <c r="AM821" s="2"/>
      <c r="AN821" s="2"/>
      <c r="AO821" s="2"/>
      <c r="AP821" s="2"/>
      <c r="AQ821" s="2"/>
      <c r="AR821" s="2"/>
      <c r="AS821" s="101"/>
      <c r="AT821" s="2"/>
      <c r="AU821" s="2"/>
      <c r="AV821" s="2"/>
      <c r="AW821" s="2"/>
      <c r="AX821" s="2"/>
      <c r="AY821" s="2"/>
      <c r="AZ821" s="2"/>
      <c r="BA821" s="2"/>
      <c r="BB821" s="2"/>
    </row>
    <row r="822" ht="13.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c r="AA822" s="2"/>
      <c r="AB822" s="2"/>
      <c r="AC822" s="2"/>
      <c r="AD822" s="2"/>
      <c r="AE822" s="2"/>
      <c r="AF822" s="2"/>
      <c r="AG822" s="2"/>
      <c r="AH822" s="101"/>
      <c r="AI822" s="2"/>
      <c r="AJ822" s="2"/>
      <c r="AK822" s="2"/>
      <c r="AL822" s="2"/>
      <c r="AM822" s="2"/>
      <c r="AN822" s="2"/>
      <c r="AO822" s="2"/>
      <c r="AP822" s="2"/>
      <c r="AQ822" s="2"/>
      <c r="AR822" s="2"/>
      <c r="AS822" s="101"/>
      <c r="AT822" s="2"/>
      <c r="AU822" s="2"/>
      <c r="AV822" s="2"/>
      <c r="AW822" s="2"/>
      <c r="AX822" s="2"/>
      <c r="AY822" s="2"/>
      <c r="AZ822" s="2"/>
      <c r="BA822" s="2"/>
      <c r="BB822" s="2"/>
    </row>
    <row r="823" ht="13.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c r="AA823" s="2"/>
      <c r="AB823" s="2"/>
      <c r="AC823" s="2"/>
      <c r="AD823" s="2"/>
      <c r="AE823" s="2"/>
      <c r="AF823" s="2"/>
      <c r="AG823" s="2"/>
      <c r="AH823" s="101"/>
      <c r="AI823" s="2"/>
      <c r="AJ823" s="2"/>
      <c r="AK823" s="2"/>
      <c r="AL823" s="2"/>
      <c r="AM823" s="2"/>
      <c r="AN823" s="2"/>
      <c r="AO823" s="2"/>
      <c r="AP823" s="2"/>
      <c r="AQ823" s="2"/>
      <c r="AR823" s="2"/>
      <c r="AS823" s="101"/>
      <c r="AT823" s="2"/>
      <c r="AU823" s="2"/>
      <c r="AV823" s="2"/>
      <c r="AW823" s="2"/>
      <c r="AX823" s="2"/>
      <c r="AY823" s="2"/>
      <c r="AZ823" s="2"/>
      <c r="BA823" s="2"/>
      <c r="BB823" s="2"/>
    </row>
    <row r="824" ht="13.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c r="AA824" s="2"/>
      <c r="AB824" s="2"/>
      <c r="AC824" s="2"/>
      <c r="AD824" s="2"/>
      <c r="AE824" s="2"/>
      <c r="AF824" s="2"/>
      <c r="AG824" s="2"/>
      <c r="AH824" s="101"/>
      <c r="AI824" s="2"/>
      <c r="AJ824" s="2"/>
      <c r="AK824" s="2"/>
      <c r="AL824" s="2"/>
      <c r="AM824" s="2"/>
      <c r="AN824" s="2"/>
      <c r="AO824" s="2"/>
      <c r="AP824" s="2"/>
      <c r="AQ824" s="2"/>
      <c r="AR824" s="2"/>
      <c r="AS824" s="101"/>
      <c r="AT824" s="2"/>
      <c r="AU824" s="2"/>
      <c r="AV824" s="2"/>
      <c r="AW824" s="2"/>
      <c r="AX824" s="2"/>
      <c r="AY824" s="2"/>
      <c r="AZ824" s="2"/>
      <c r="BA824" s="2"/>
      <c r="BB824" s="2"/>
    </row>
    <row r="825" ht="13.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c r="AA825" s="2"/>
      <c r="AB825" s="2"/>
      <c r="AC825" s="2"/>
      <c r="AD825" s="2"/>
      <c r="AE825" s="2"/>
      <c r="AF825" s="2"/>
      <c r="AG825" s="2"/>
      <c r="AH825" s="101"/>
      <c r="AI825" s="2"/>
      <c r="AJ825" s="2"/>
      <c r="AK825" s="2"/>
      <c r="AL825" s="2"/>
      <c r="AM825" s="2"/>
      <c r="AN825" s="2"/>
      <c r="AO825" s="2"/>
      <c r="AP825" s="2"/>
      <c r="AQ825" s="2"/>
      <c r="AR825" s="2"/>
      <c r="AS825" s="101"/>
      <c r="AT825" s="2"/>
      <c r="AU825" s="2"/>
      <c r="AV825" s="2"/>
      <c r="AW825" s="2"/>
      <c r="AX825" s="2"/>
      <c r="AY825" s="2"/>
      <c r="AZ825" s="2"/>
      <c r="BA825" s="2"/>
      <c r="BB825" s="2"/>
    </row>
    <row r="826" ht="13.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c r="AA826" s="2"/>
      <c r="AB826" s="2"/>
      <c r="AC826" s="2"/>
      <c r="AD826" s="2"/>
      <c r="AE826" s="2"/>
      <c r="AF826" s="2"/>
      <c r="AG826" s="2"/>
      <c r="AH826" s="101"/>
      <c r="AI826" s="2"/>
      <c r="AJ826" s="2"/>
      <c r="AK826" s="2"/>
      <c r="AL826" s="2"/>
      <c r="AM826" s="2"/>
      <c r="AN826" s="2"/>
      <c r="AO826" s="2"/>
      <c r="AP826" s="2"/>
      <c r="AQ826" s="2"/>
      <c r="AR826" s="2"/>
      <c r="AS826" s="101"/>
      <c r="AT826" s="2"/>
      <c r="AU826" s="2"/>
      <c r="AV826" s="2"/>
      <c r="AW826" s="2"/>
      <c r="AX826" s="2"/>
      <c r="AY826" s="2"/>
      <c r="AZ826" s="2"/>
      <c r="BA826" s="2"/>
      <c r="BB826" s="2"/>
    </row>
    <row r="827" ht="13.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c r="AA827" s="2"/>
      <c r="AB827" s="2"/>
      <c r="AC827" s="2"/>
      <c r="AD827" s="2"/>
      <c r="AE827" s="2"/>
      <c r="AF827" s="2"/>
      <c r="AG827" s="2"/>
      <c r="AH827" s="101"/>
      <c r="AI827" s="2"/>
      <c r="AJ827" s="2"/>
      <c r="AK827" s="2"/>
      <c r="AL827" s="2"/>
      <c r="AM827" s="2"/>
      <c r="AN827" s="2"/>
      <c r="AO827" s="2"/>
      <c r="AP827" s="2"/>
      <c r="AQ827" s="2"/>
      <c r="AR827" s="2"/>
      <c r="AS827" s="101"/>
      <c r="AT827" s="2"/>
      <c r="AU827" s="2"/>
      <c r="AV827" s="2"/>
      <c r="AW827" s="2"/>
      <c r="AX827" s="2"/>
      <c r="AY827" s="2"/>
      <c r="AZ827" s="2"/>
      <c r="BA827" s="2"/>
      <c r="BB827" s="2"/>
    </row>
    <row r="828" ht="13.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c r="AA828" s="2"/>
      <c r="AB828" s="2"/>
      <c r="AC828" s="2"/>
      <c r="AD828" s="2"/>
      <c r="AE828" s="2"/>
      <c r="AF828" s="2"/>
      <c r="AG828" s="2"/>
      <c r="AH828" s="101"/>
      <c r="AI828" s="2"/>
      <c r="AJ828" s="2"/>
      <c r="AK828" s="2"/>
      <c r="AL828" s="2"/>
      <c r="AM828" s="2"/>
      <c r="AN828" s="2"/>
      <c r="AO828" s="2"/>
      <c r="AP828" s="2"/>
      <c r="AQ828" s="2"/>
      <c r="AR828" s="2"/>
      <c r="AS828" s="101"/>
      <c r="AT828" s="2"/>
      <c r="AU828" s="2"/>
      <c r="AV828" s="2"/>
      <c r="AW828" s="2"/>
      <c r="AX828" s="2"/>
      <c r="AY828" s="2"/>
      <c r="AZ828" s="2"/>
      <c r="BA828" s="2"/>
      <c r="BB828" s="2"/>
    </row>
    <row r="829" ht="13.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c r="AA829" s="2"/>
      <c r="AB829" s="2"/>
      <c r="AC829" s="2"/>
      <c r="AD829" s="2"/>
      <c r="AE829" s="2"/>
      <c r="AF829" s="2"/>
      <c r="AG829" s="2"/>
      <c r="AH829" s="101"/>
      <c r="AI829" s="2"/>
      <c r="AJ829" s="2"/>
      <c r="AK829" s="2"/>
      <c r="AL829" s="2"/>
      <c r="AM829" s="2"/>
      <c r="AN829" s="2"/>
      <c r="AO829" s="2"/>
      <c r="AP829" s="2"/>
      <c r="AQ829" s="2"/>
      <c r="AR829" s="2"/>
      <c r="AS829" s="101"/>
      <c r="AT829" s="2"/>
      <c r="AU829" s="2"/>
      <c r="AV829" s="2"/>
      <c r="AW829" s="2"/>
      <c r="AX829" s="2"/>
      <c r="AY829" s="2"/>
      <c r="AZ829" s="2"/>
      <c r="BA829" s="2"/>
      <c r="BB829" s="2"/>
    </row>
    <row r="830" ht="13.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c r="AA830" s="2"/>
      <c r="AB830" s="2"/>
      <c r="AC830" s="2"/>
      <c r="AD830" s="2"/>
      <c r="AE830" s="2"/>
      <c r="AF830" s="2"/>
      <c r="AG830" s="2"/>
      <c r="AH830" s="101"/>
      <c r="AI830" s="2"/>
      <c r="AJ830" s="2"/>
      <c r="AK830" s="2"/>
      <c r="AL830" s="2"/>
      <c r="AM830" s="2"/>
      <c r="AN830" s="2"/>
      <c r="AO830" s="2"/>
      <c r="AP830" s="2"/>
      <c r="AQ830" s="2"/>
      <c r="AR830" s="2"/>
      <c r="AS830" s="101"/>
      <c r="AT830" s="2"/>
      <c r="AU830" s="2"/>
      <c r="AV830" s="2"/>
      <c r="AW830" s="2"/>
      <c r="AX830" s="2"/>
      <c r="AY830" s="2"/>
      <c r="AZ830" s="2"/>
      <c r="BA830" s="2"/>
      <c r="BB830" s="2"/>
    </row>
    <row r="831" ht="13.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c r="AA831" s="2"/>
      <c r="AB831" s="2"/>
      <c r="AC831" s="2"/>
      <c r="AD831" s="2"/>
      <c r="AE831" s="2"/>
      <c r="AF831" s="2"/>
      <c r="AG831" s="2"/>
      <c r="AH831" s="101"/>
      <c r="AI831" s="2"/>
      <c r="AJ831" s="2"/>
      <c r="AK831" s="2"/>
      <c r="AL831" s="2"/>
      <c r="AM831" s="2"/>
      <c r="AN831" s="2"/>
      <c r="AO831" s="2"/>
      <c r="AP831" s="2"/>
      <c r="AQ831" s="2"/>
      <c r="AR831" s="2"/>
      <c r="AS831" s="101"/>
      <c r="AT831" s="2"/>
      <c r="AU831" s="2"/>
      <c r="AV831" s="2"/>
      <c r="AW831" s="2"/>
      <c r="AX831" s="2"/>
      <c r="AY831" s="2"/>
      <c r="AZ831" s="2"/>
      <c r="BA831" s="2"/>
      <c r="BB831" s="2"/>
    </row>
    <row r="832" ht="13.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c r="AA832" s="2"/>
      <c r="AB832" s="2"/>
      <c r="AC832" s="2"/>
      <c r="AD832" s="2"/>
      <c r="AE832" s="2"/>
      <c r="AF832" s="2"/>
      <c r="AG832" s="2"/>
      <c r="AH832" s="101"/>
      <c r="AI832" s="2"/>
      <c r="AJ832" s="2"/>
      <c r="AK832" s="2"/>
      <c r="AL832" s="2"/>
      <c r="AM832" s="2"/>
      <c r="AN832" s="2"/>
      <c r="AO832" s="2"/>
      <c r="AP832" s="2"/>
      <c r="AQ832" s="2"/>
      <c r="AR832" s="2"/>
      <c r="AS832" s="101"/>
      <c r="AT832" s="2"/>
      <c r="AU832" s="2"/>
      <c r="AV832" s="2"/>
      <c r="AW832" s="2"/>
      <c r="AX832" s="2"/>
      <c r="AY832" s="2"/>
      <c r="AZ832" s="2"/>
      <c r="BA832" s="2"/>
      <c r="BB832" s="2"/>
    </row>
    <row r="833" ht="13.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c r="AA833" s="2"/>
      <c r="AB833" s="2"/>
      <c r="AC833" s="2"/>
      <c r="AD833" s="2"/>
      <c r="AE833" s="2"/>
      <c r="AF833" s="2"/>
      <c r="AG833" s="2"/>
      <c r="AH833" s="101"/>
      <c r="AI833" s="2"/>
      <c r="AJ833" s="2"/>
      <c r="AK833" s="2"/>
      <c r="AL833" s="2"/>
      <c r="AM833" s="2"/>
      <c r="AN833" s="2"/>
      <c r="AO833" s="2"/>
      <c r="AP833" s="2"/>
      <c r="AQ833" s="2"/>
      <c r="AR833" s="2"/>
      <c r="AS833" s="101"/>
      <c r="AT833" s="2"/>
      <c r="AU833" s="2"/>
      <c r="AV833" s="2"/>
      <c r="AW833" s="2"/>
      <c r="AX833" s="2"/>
      <c r="AY833" s="2"/>
      <c r="AZ833" s="2"/>
      <c r="BA833" s="2"/>
      <c r="BB833" s="2"/>
    </row>
    <row r="834" ht="13.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c r="AA834" s="2"/>
      <c r="AB834" s="2"/>
      <c r="AC834" s="2"/>
      <c r="AD834" s="2"/>
      <c r="AE834" s="2"/>
      <c r="AF834" s="2"/>
      <c r="AG834" s="2"/>
      <c r="AH834" s="101"/>
      <c r="AI834" s="2"/>
      <c r="AJ834" s="2"/>
      <c r="AK834" s="2"/>
      <c r="AL834" s="2"/>
      <c r="AM834" s="2"/>
      <c r="AN834" s="2"/>
      <c r="AO834" s="2"/>
      <c r="AP834" s="2"/>
      <c r="AQ834" s="2"/>
      <c r="AR834" s="2"/>
      <c r="AS834" s="101"/>
      <c r="AT834" s="2"/>
      <c r="AU834" s="2"/>
      <c r="AV834" s="2"/>
      <c r="AW834" s="2"/>
      <c r="AX834" s="2"/>
      <c r="AY834" s="2"/>
      <c r="AZ834" s="2"/>
      <c r="BA834" s="2"/>
      <c r="BB834" s="2"/>
    </row>
    <row r="835" ht="13.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101"/>
      <c r="AI835" s="2"/>
      <c r="AJ835" s="2"/>
      <c r="AK835" s="2"/>
      <c r="AL835" s="2"/>
      <c r="AM835" s="2"/>
      <c r="AN835" s="2"/>
      <c r="AO835" s="2"/>
      <c r="AP835" s="2"/>
      <c r="AQ835" s="2"/>
      <c r="AR835" s="2"/>
      <c r="AS835" s="101"/>
      <c r="AT835" s="2"/>
      <c r="AU835" s="2"/>
      <c r="AV835" s="2"/>
      <c r="AW835" s="2"/>
      <c r="AX835" s="2"/>
      <c r="AY835" s="2"/>
      <c r="AZ835" s="2"/>
      <c r="BA835" s="2"/>
      <c r="BB835" s="2"/>
    </row>
    <row r="836" ht="13.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101"/>
      <c r="AI836" s="2"/>
      <c r="AJ836" s="2"/>
      <c r="AK836" s="2"/>
      <c r="AL836" s="2"/>
      <c r="AM836" s="2"/>
      <c r="AN836" s="2"/>
      <c r="AO836" s="2"/>
      <c r="AP836" s="2"/>
      <c r="AQ836" s="2"/>
      <c r="AR836" s="2"/>
      <c r="AS836" s="101"/>
      <c r="AT836" s="2"/>
      <c r="AU836" s="2"/>
      <c r="AV836" s="2"/>
      <c r="AW836" s="2"/>
      <c r="AX836" s="2"/>
      <c r="AY836" s="2"/>
      <c r="AZ836" s="2"/>
      <c r="BA836" s="2"/>
      <c r="BB836" s="2"/>
    </row>
    <row r="837" ht="13.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c r="AA837" s="2"/>
      <c r="AB837" s="2"/>
      <c r="AC837" s="2"/>
      <c r="AD837" s="2"/>
      <c r="AE837" s="2"/>
      <c r="AF837" s="2"/>
      <c r="AG837" s="2"/>
      <c r="AH837" s="101"/>
      <c r="AI837" s="2"/>
      <c r="AJ837" s="2"/>
      <c r="AK837" s="2"/>
      <c r="AL837" s="2"/>
      <c r="AM837" s="2"/>
      <c r="AN837" s="2"/>
      <c r="AO837" s="2"/>
      <c r="AP837" s="2"/>
      <c r="AQ837" s="2"/>
      <c r="AR837" s="2"/>
      <c r="AS837" s="101"/>
      <c r="AT837" s="2"/>
      <c r="AU837" s="2"/>
      <c r="AV837" s="2"/>
      <c r="AW837" s="2"/>
      <c r="AX837" s="2"/>
      <c r="AY837" s="2"/>
      <c r="AZ837" s="2"/>
      <c r="BA837" s="2"/>
      <c r="BB837" s="2"/>
    </row>
    <row r="838" ht="13.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c r="AA838" s="2"/>
      <c r="AB838" s="2"/>
      <c r="AC838" s="2"/>
      <c r="AD838" s="2"/>
      <c r="AE838" s="2"/>
      <c r="AF838" s="2"/>
      <c r="AG838" s="2"/>
      <c r="AH838" s="101"/>
      <c r="AI838" s="2"/>
      <c r="AJ838" s="2"/>
      <c r="AK838" s="2"/>
      <c r="AL838" s="2"/>
      <c r="AM838" s="2"/>
      <c r="AN838" s="2"/>
      <c r="AO838" s="2"/>
      <c r="AP838" s="2"/>
      <c r="AQ838" s="2"/>
      <c r="AR838" s="2"/>
      <c r="AS838" s="101"/>
      <c r="AT838" s="2"/>
      <c r="AU838" s="2"/>
      <c r="AV838" s="2"/>
      <c r="AW838" s="2"/>
      <c r="AX838" s="2"/>
      <c r="AY838" s="2"/>
      <c r="AZ838" s="2"/>
      <c r="BA838" s="2"/>
      <c r="BB838" s="2"/>
    </row>
    <row r="839" ht="13.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c r="AA839" s="2"/>
      <c r="AB839" s="2"/>
      <c r="AC839" s="2"/>
      <c r="AD839" s="2"/>
      <c r="AE839" s="2"/>
      <c r="AF839" s="2"/>
      <c r="AG839" s="2"/>
      <c r="AH839" s="101"/>
      <c r="AI839" s="2"/>
      <c r="AJ839" s="2"/>
      <c r="AK839" s="2"/>
      <c r="AL839" s="2"/>
      <c r="AM839" s="2"/>
      <c r="AN839" s="2"/>
      <c r="AO839" s="2"/>
      <c r="AP839" s="2"/>
      <c r="AQ839" s="2"/>
      <c r="AR839" s="2"/>
      <c r="AS839" s="101"/>
      <c r="AT839" s="2"/>
      <c r="AU839" s="2"/>
      <c r="AV839" s="2"/>
      <c r="AW839" s="2"/>
      <c r="AX839" s="2"/>
      <c r="AY839" s="2"/>
      <c r="AZ839" s="2"/>
      <c r="BA839" s="2"/>
      <c r="BB839" s="2"/>
    </row>
    <row r="840" ht="13.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c r="AA840" s="2"/>
      <c r="AB840" s="2"/>
      <c r="AC840" s="2"/>
      <c r="AD840" s="2"/>
      <c r="AE840" s="2"/>
      <c r="AF840" s="2"/>
      <c r="AG840" s="2"/>
      <c r="AH840" s="101"/>
      <c r="AI840" s="2"/>
      <c r="AJ840" s="2"/>
      <c r="AK840" s="2"/>
      <c r="AL840" s="2"/>
      <c r="AM840" s="2"/>
      <c r="AN840" s="2"/>
      <c r="AO840" s="2"/>
      <c r="AP840" s="2"/>
      <c r="AQ840" s="2"/>
      <c r="AR840" s="2"/>
      <c r="AS840" s="101"/>
      <c r="AT840" s="2"/>
      <c r="AU840" s="2"/>
      <c r="AV840" s="2"/>
      <c r="AW840" s="2"/>
      <c r="AX840" s="2"/>
      <c r="AY840" s="2"/>
      <c r="AZ840" s="2"/>
      <c r="BA840" s="2"/>
      <c r="BB840" s="2"/>
    </row>
    <row r="841" ht="13.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c r="AA841" s="2"/>
      <c r="AB841" s="2"/>
      <c r="AC841" s="2"/>
      <c r="AD841" s="2"/>
      <c r="AE841" s="2"/>
      <c r="AF841" s="2"/>
      <c r="AG841" s="2"/>
      <c r="AH841" s="101"/>
      <c r="AI841" s="2"/>
      <c r="AJ841" s="2"/>
      <c r="AK841" s="2"/>
      <c r="AL841" s="2"/>
      <c r="AM841" s="2"/>
      <c r="AN841" s="2"/>
      <c r="AO841" s="2"/>
      <c r="AP841" s="2"/>
      <c r="AQ841" s="2"/>
      <c r="AR841" s="2"/>
      <c r="AS841" s="101"/>
      <c r="AT841" s="2"/>
      <c r="AU841" s="2"/>
      <c r="AV841" s="2"/>
      <c r="AW841" s="2"/>
      <c r="AX841" s="2"/>
      <c r="AY841" s="2"/>
      <c r="AZ841" s="2"/>
      <c r="BA841" s="2"/>
      <c r="BB841" s="2"/>
    </row>
    <row r="842" ht="13.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101"/>
      <c r="AI842" s="2"/>
      <c r="AJ842" s="2"/>
      <c r="AK842" s="2"/>
      <c r="AL842" s="2"/>
      <c r="AM842" s="2"/>
      <c r="AN842" s="2"/>
      <c r="AO842" s="2"/>
      <c r="AP842" s="2"/>
      <c r="AQ842" s="2"/>
      <c r="AR842" s="2"/>
      <c r="AS842" s="101"/>
      <c r="AT842" s="2"/>
      <c r="AU842" s="2"/>
      <c r="AV842" s="2"/>
      <c r="AW842" s="2"/>
      <c r="AX842" s="2"/>
      <c r="AY842" s="2"/>
      <c r="AZ842" s="2"/>
      <c r="BA842" s="2"/>
      <c r="BB842" s="2"/>
    </row>
    <row r="843" ht="13.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101"/>
      <c r="AI843" s="2"/>
      <c r="AJ843" s="2"/>
      <c r="AK843" s="2"/>
      <c r="AL843" s="2"/>
      <c r="AM843" s="2"/>
      <c r="AN843" s="2"/>
      <c r="AO843" s="2"/>
      <c r="AP843" s="2"/>
      <c r="AQ843" s="2"/>
      <c r="AR843" s="2"/>
      <c r="AS843" s="101"/>
      <c r="AT843" s="2"/>
      <c r="AU843" s="2"/>
      <c r="AV843" s="2"/>
      <c r="AW843" s="2"/>
      <c r="AX843" s="2"/>
      <c r="AY843" s="2"/>
      <c r="AZ843" s="2"/>
      <c r="BA843" s="2"/>
      <c r="BB843" s="2"/>
    </row>
    <row r="844" ht="13.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c r="AA844" s="2"/>
      <c r="AB844" s="2"/>
      <c r="AC844" s="2"/>
      <c r="AD844" s="2"/>
      <c r="AE844" s="2"/>
      <c r="AF844" s="2"/>
      <c r="AG844" s="2"/>
      <c r="AH844" s="101"/>
      <c r="AI844" s="2"/>
      <c r="AJ844" s="2"/>
      <c r="AK844" s="2"/>
      <c r="AL844" s="2"/>
      <c r="AM844" s="2"/>
      <c r="AN844" s="2"/>
      <c r="AO844" s="2"/>
      <c r="AP844" s="2"/>
      <c r="AQ844" s="2"/>
      <c r="AR844" s="2"/>
      <c r="AS844" s="101"/>
      <c r="AT844" s="2"/>
      <c r="AU844" s="2"/>
      <c r="AV844" s="2"/>
      <c r="AW844" s="2"/>
      <c r="AX844" s="2"/>
      <c r="AY844" s="2"/>
      <c r="AZ844" s="2"/>
      <c r="BA844" s="2"/>
      <c r="BB844" s="2"/>
    </row>
    <row r="845" ht="13.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c r="AA845" s="2"/>
      <c r="AB845" s="2"/>
      <c r="AC845" s="2"/>
      <c r="AD845" s="2"/>
      <c r="AE845" s="2"/>
      <c r="AF845" s="2"/>
      <c r="AG845" s="2"/>
      <c r="AH845" s="101"/>
      <c r="AI845" s="2"/>
      <c r="AJ845" s="2"/>
      <c r="AK845" s="2"/>
      <c r="AL845" s="2"/>
      <c r="AM845" s="2"/>
      <c r="AN845" s="2"/>
      <c r="AO845" s="2"/>
      <c r="AP845" s="2"/>
      <c r="AQ845" s="2"/>
      <c r="AR845" s="2"/>
      <c r="AS845" s="101"/>
      <c r="AT845" s="2"/>
      <c r="AU845" s="2"/>
      <c r="AV845" s="2"/>
      <c r="AW845" s="2"/>
      <c r="AX845" s="2"/>
      <c r="AY845" s="2"/>
      <c r="AZ845" s="2"/>
      <c r="BA845" s="2"/>
      <c r="BB845" s="2"/>
    </row>
    <row r="846" ht="13.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c r="AA846" s="2"/>
      <c r="AB846" s="2"/>
      <c r="AC846" s="2"/>
      <c r="AD846" s="2"/>
      <c r="AE846" s="2"/>
      <c r="AF846" s="2"/>
      <c r="AG846" s="2"/>
      <c r="AH846" s="101"/>
      <c r="AI846" s="2"/>
      <c r="AJ846" s="2"/>
      <c r="AK846" s="2"/>
      <c r="AL846" s="2"/>
      <c r="AM846" s="2"/>
      <c r="AN846" s="2"/>
      <c r="AO846" s="2"/>
      <c r="AP846" s="2"/>
      <c r="AQ846" s="2"/>
      <c r="AR846" s="2"/>
      <c r="AS846" s="101"/>
      <c r="AT846" s="2"/>
      <c r="AU846" s="2"/>
      <c r="AV846" s="2"/>
      <c r="AW846" s="2"/>
      <c r="AX846" s="2"/>
      <c r="AY846" s="2"/>
      <c r="AZ846" s="2"/>
      <c r="BA846" s="2"/>
      <c r="BB846" s="2"/>
    </row>
    <row r="847" ht="13.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c r="AA847" s="2"/>
      <c r="AB847" s="2"/>
      <c r="AC847" s="2"/>
      <c r="AD847" s="2"/>
      <c r="AE847" s="2"/>
      <c r="AF847" s="2"/>
      <c r="AG847" s="2"/>
      <c r="AH847" s="101"/>
      <c r="AI847" s="2"/>
      <c r="AJ847" s="2"/>
      <c r="AK847" s="2"/>
      <c r="AL847" s="2"/>
      <c r="AM847" s="2"/>
      <c r="AN847" s="2"/>
      <c r="AO847" s="2"/>
      <c r="AP847" s="2"/>
      <c r="AQ847" s="2"/>
      <c r="AR847" s="2"/>
      <c r="AS847" s="101"/>
      <c r="AT847" s="2"/>
      <c r="AU847" s="2"/>
      <c r="AV847" s="2"/>
      <c r="AW847" s="2"/>
      <c r="AX847" s="2"/>
      <c r="AY847" s="2"/>
      <c r="AZ847" s="2"/>
      <c r="BA847" s="2"/>
      <c r="BB847" s="2"/>
    </row>
    <row r="848" ht="13.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c r="AA848" s="2"/>
      <c r="AB848" s="2"/>
      <c r="AC848" s="2"/>
      <c r="AD848" s="2"/>
      <c r="AE848" s="2"/>
      <c r="AF848" s="2"/>
      <c r="AG848" s="2"/>
      <c r="AH848" s="101"/>
      <c r="AI848" s="2"/>
      <c r="AJ848" s="2"/>
      <c r="AK848" s="2"/>
      <c r="AL848" s="2"/>
      <c r="AM848" s="2"/>
      <c r="AN848" s="2"/>
      <c r="AO848" s="2"/>
      <c r="AP848" s="2"/>
      <c r="AQ848" s="2"/>
      <c r="AR848" s="2"/>
      <c r="AS848" s="101"/>
      <c r="AT848" s="2"/>
      <c r="AU848" s="2"/>
      <c r="AV848" s="2"/>
      <c r="AW848" s="2"/>
      <c r="AX848" s="2"/>
      <c r="AY848" s="2"/>
      <c r="AZ848" s="2"/>
      <c r="BA848" s="2"/>
      <c r="BB848" s="2"/>
    </row>
    <row r="849" ht="13.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c r="AA849" s="2"/>
      <c r="AB849" s="2"/>
      <c r="AC849" s="2"/>
      <c r="AD849" s="2"/>
      <c r="AE849" s="2"/>
      <c r="AF849" s="2"/>
      <c r="AG849" s="2"/>
      <c r="AH849" s="101"/>
      <c r="AI849" s="2"/>
      <c r="AJ849" s="2"/>
      <c r="AK849" s="2"/>
      <c r="AL849" s="2"/>
      <c r="AM849" s="2"/>
      <c r="AN849" s="2"/>
      <c r="AO849" s="2"/>
      <c r="AP849" s="2"/>
      <c r="AQ849" s="2"/>
      <c r="AR849" s="2"/>
      <c r="AS849" s="101"/>
      <c r="AT849" s="2"/>
      <c r="AU849" s="2"/>
      <c r="AV849" s="2"/>
      <c r="AW849" s="2"/>
      <c r="AX849" s="2"/>
      <c r="AY849" s="2"/>
      <c r="AZ849" s="2"/>
      <c r="BA849" s="2"/>
      <c r="BB849" s="2"/>
    </row>
    <row r="850" ht="13.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c r="AA850" s="2"/>
      <c r="AB850" s="2"/>
      <c r="AC850" s="2"/>
      <c r="AD850" s="2"/>
      <c r="AE850" s="2"/>
      <c r="AF850" s="2"/>
      <c r="AG850" s="2"/>
      <c r="AH850" s="101"/>
      <c r="AI850" s="2"/>
      <c r="AJ850" s="2"/>
      <c r="AK850" s="2"/>
      <c r="AL850" s="2"/>
      <c r="AM850" s="2"/>
      <c r="AN850" s="2"/>
      <c r="AO850" s="2"/>
      <c r="AP850" s="2"/>
      <c r="AQ850" s="2"/>
      <c r="AR850" s="2"/>
      <c r="AS850" s="101"/>
      <c r="AT850" s="2"/>
      <c r="AU850" s="2"/>
      <c r="AV850" s="2"/>
      <c r="AW850" s="2"/>
      <c r="AX850" s="2"/>
      <c r="AY850" s="2"/>
      <c r="AZ850" s="2"/>
      <c r="BA850" s="2"/>
      <c r="BB850" s="2"/>
    </row>
    <row r="851" ht="13.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c r="AA851" s="2"/>
      <c r="AB851" s="2"/>
      <c r="AC851" s="2"/>
      <c r="AD851" s="2"/>
      <c r="AE851" s="2"/>
      <c r="AF851" s="2"/>
      <c r="AG851" s="2"/>
      <c r="AH851" s="101"/>
      <c r="AI851" s="2"/>
      <c r="AJ851" s="2"/>
      <c r="AK851" s="2"/>
      <c r="AL851" s="2"/>
      <c r="AM851" s="2"/>
      <c r="AN851" s="2"/>
      <c r="AO851" s="2"/>
      <c r="AP851" s="2"/>
      <c r="AQ851" s="2"/>
      <c r="AR851" s="2"/>
      <c r="AS851" s="101"/>
      <c r="AT851" s="2"/>
      <c r="AU851" s="2"/>
      <c r="AV851" s="2"/>
      <c r="AW851" s="2"/>
      <c r="AX851" s="2"/>
      <c r="AY851" s="2"/>
      <c r="AZ851" s="2"/>
      <c r="BA851" s="2"/>
      <c r="BB851" s="2"/>
    </row>
    <row r="852" ht="13.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c r="AA852" s="2"/>
      <c r="AB852" s="2"/>
      <c r="AC852" s="2"/>
      <c r="AD852" s="2"/>
      <c r="AE852" s="2"/>
      <c r="AF852" s="2"/>
      <c r="AG852" s="2"/>
      <c r="AH852" s="101"/>
      <c r="AI852" s="2"/>
      <c r="AJ852" s="2"/>
      <c r="AK852" s="2"/>
      <c r="AL852" s="2"/>
      <c r="AM852" s="2"/>
      <c r="AN852" s="2"/>
      <c r="AO852" s="2"/>
      <c r="AP852" s="2"/>
      <c r="AQ852" s="2"/>
      <c r="AR852" s="2"/>
      <c r="AS852" s="101"/>
      <c r="AT852" s="2"/>
      <c r="AU852" s="2"/>
      <c r="AV852" s="2"/>
      <c r="AW852" s="2"/>
      <c r="AX852" s="2"/>
      <c r="AY852" s="2"/>
      <c r="AZ852" s="2"/>
      <c r="BA852" s="2"/>
      <c r="BB852" s="2"/>
    </row>
    <row r="853" ht="13.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c r="AA853" s="2"/>
      <c r="AB853" s="2"/>
      <c r="AC853" s="2"/>
      <c r="AD853" s="2"/>
      <c r="AE853" s="2"/>
      <c r="AF853" s="2"/>
      <c r="AG853" s="2"/>
      <c r="AH853" s="101"/>
      <c r="AI853" s="2"/>
      <c r="AJ853" s="2"/>
      <c r="AK853" s="2"/>
      <c r="AL853" s="2"/>
      <c r="AM853" s="2"/>
      <c r="AN853" s="2"/>
      <c r="AO853" s="2"/>
      <c r="AP853" s="2"/>
      <c r="AQ853" s="2"/>
      <c r="AR853" s="2"/>
      <c r="AS853" s="101"/>
      <c r="AT853" s="2"/>
      <c r="AU853" s="2"/>
      <c r="AV853" s="2"/>
      <c r="AW853" s="2"/>
      <c r="AX853" s="2"/>
      <c r="AY853" s="2"/>
      <c r="AZ853" s="2"/>
      <c r="BA853" s="2"/>
      <c r="BB853" s="2"/>
    </row>
    <row r="854" ht="13.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c r="AA854" s="2"/>
      <c r="AB854" s="2"/>
      <c r="AC854" s="2"/>
      <c r="AD854" s="2"/>
      <c r="AE854" s="2"/>
      <c r="AF854" s="2"/>
      <c r="AG854" s="2"/>
      <c r="AH854" s="101"/>
      <c r="AI854" s="2"/>
      <c r="AJ854" s="2"/>
      <c r="AK854" s="2"/>
      <c r="AL854" s="2"/>
      <c r="AM854" s="2"/>
      <c r="AN854" s="2"/>
      <c r="AO854" s="2"/>
      <c r="AP854" s="2"/>
      <c r="AQ854" s="2"/>
      <c r="AR854" s="2"/>
      <c r="AS854" s="101"/>
      <c r="AT854" s="2"/>
      <c r="AU854" s="2"/>
      <c r="AV854" s="2"/>
      <c r="AW854" s="2"/>
      <c r="AX854" s="2"/>
      <c r="AY854" s="2"/>
      <c r="AZ854" s="2"/>
      <c r="BA854" s="2"/>
      <c r="BB854" s="2"/>
    </row>
    <row r="855" ht="13.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c r="AA855" s="2"/>
      <c r="AB855" s="2"/>
      <c r="AC855" s="2"/>
      <c r="AD855" s="2"/>
      <c r="AE855" s="2"/>
      <c r="AF855" s="2"/>
      <c r="AG855" s="2"/>
      <c r="AH855" s="101"/>
      <c r="AI855" s="2"/>
      <c r="AJ855" s="2"/>
      <c r="AK855" s="2"/>
      <c r="AL855" s="2"/>
      <c r="AM855" s="2"/>
      <c r="AN855" s="2"/>
      <c r="AO855" s="2"/>
      <c r="AP855" s="2"/>
      <c r="AQ855" s="2"/>
      <c r="AR855" s="2"/>
      <c r="AS855" s="101"/>
      <c r="AT855" s="2"/>
      <c r="AU855" s="2"/>
      <c r="AV855" s="2"/>
      <c r="AW855" s="2"/>
      <c r="AX855" s="2"/>
      <c r="AY855" s="2"/>
      <c r="AZ855" s="2"/>
      <c r="BA855" s="2"/>
      <c r="BB855" s="2"/>
    </row>
    <row r="856" ht="13.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c r="AA856" s="2"/>
      <c r="AB856" s="2"/>
      <c r="AC856" s="2"/>
      <c r="AD856" s="2"/>
      <c r="AE856" s="2"/>
      <c r="AF856" s="2"/>
      <c r="AG856" s="2"/>
      <c r="AH856" s="101"/>
      <c r="AI856" s="2"/>
      <c r="AJ856" s="2"/>
      <c r="AK856" s="2"/>
      <c r="AL856" s="2"/>
      <c r="AM856" s="2"/>
      <c r="AN856" s="2"/>
      <c r="AO856" s="2"/>
      <c r="AP856" s="2"/>
      <c r="AQ856" s="2"/>
      <c r="AR856" s="2"/>
      <c r="AS856" s="101"/>
      <c r="AT856" s="2"/>
      <c r="AU856" s="2"/>
      <c r="AV856" s="2"/>
      <c r="AW856" s="2"/>
      <c r="AX856" s="2"/>
      <c r="AY856" s="2"/>
      <c r="AZ856" s="2"/>
      <c r="BA856" s="2"/>
      <c r="BB856" s="2"/>
    </row>
    <row r="857" ht="13.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c r="AA857" s="2"/>
      <c r="AB857" s="2"/>
      <c r="AC857" s="2"/>
      <c r="AD857" s="2"/>
      <c r="AE857" s="2"/>
      <c r="AF857" s="2"/>
      <c r="AG857" s="2"/>
      <c r="AH857" s="101"/>
      <c r="AI857" s="2"/>
      <c r="AJ857" s="2"/>
      <c r="AK857" s="2"/>
      <c r="AL857" s="2"/>
      <c r="AM857" s="2"/>
      <c r="AN857" s="2"/>
      <c r="AO857" s="2"/>
      <c r="AP857" s="2"/>
      <c r="AQ857" s="2"/>
      <c r="AR857" s="2"/>
      <c r="AS857" s="101"/>
      <c r="AT857" s="2"/>
      <c r="AU857" s="2"/>
      <c r="AV857" s="2"/>
      <c r="AW857" s="2"/>
      <c r="AX857" s="2"/>
      <c r="AY857" s="2"/>
      <c r="AZ857" s="2"/>
      <c r="BA857" s="2"/>
      <c r="BB857" s="2"/>
    </row>
    <row r="858" ht="13.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c r="AA858" s="2"/>
      <c r="AB858" s="2"/>
      <c r="AC858" s="2"/>
      <c r="AD858" s="2"/>
      <c r="AE858" s="2"/>
      <c r="AF858" s="2"/>
      <c r="AG858" s="2"/>
      <c r="AH858" s="101"/>
      <c r="AI858" s="2"/>
      <c r="AJ858" s="2"/>
      <c r="AK858" s="2"/>
      <c r="AL858" s="2"/>
      <c r="AM858" s="2"/>
      <c r="AN858" s="2"/>
      <c r="AO858" s="2"/>
      <c r="AP858" s="2"/>
      <c r="AQ858" s="2"/>
      <c r="AR858" s="2"/>
      <c r="AS858" s="101"/>
      <c r="AT858" s="2"/>
      <c r="AU858" s="2"/>
      <c r="AV858" s="2"/>
      <c r="AW858" s="2"/>
      <c r="AX858" s="2"/>
      <c r="AY858" s="2"/>
      <c r="AZ858" s="2"/>
      <c r="BA858" s="2"/>
      <c r="BB858" s="2"/>
    </row>
    <row r="859" ht="13.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c r="AA859" s="2"/>
      <c r="AB859" s="2"/>
      <c r="AC859" s="2"/>
      <c r="AD859" s="2"/>
      <c r="AE859" s="2"/>
      <c r="AF859" s="2"/>
      <c r="AG859" s="2"/>
      <c r="AH859" s="101"/>
      <c r="AI859" s="2"/>
      <c r="AJ859" s="2"/>
      <c r="AK859" s="2"/>
      <c r="AL859" s="2"/>
      <c r="AM859" s="2"/>
      <c r="AN859" s="2"/>
      <c r="AO859" s="2"/>
      <c r="AP859" s="2"/>
      <c r="AQ859" s="2"/>
      <c r="AR859" s="2"/>
      <c r="AS859" s="101"/>
      <c r="AT859" s="2"/>
      <c r="AU859" s="2"/>
      <c r="AV859" s="2"/>
      <c r="AW859" s="2"/>
      <c r="AX859" s="2"/>
      <c r="AY859" s="2"/>
      <c r="AZ859" s="2"/>
      <c r="BA859" s="2"/>
      <c r="BB859" s="2"/>
    </row>
    <row r="860" ht="13.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c r="AA860" s="2"/>
      <c r="AB860" s="2"/>
      <c r="AC860" s="2"/>
      <c r="AD860" s="2"/>
      <c r="AE860" s="2"/>
      <c r="AF860" s="2"/>
      <c r="AG860" s="2"/>
      <c r="AH860" s="101"/>
      <c r="AI860" s="2"/>
      <c r="AJ860" s="2"/>
      <c r="AK860" s="2"/>
      <c r="AL860" s="2"/>
      <c r="AM860" s="2"/>
      <c r="AN860" s="2"/>
      <c r="AO860" s="2"/>
      <c r="AP860" s="2"/>
      <c r="AQ860" s="2"/>
      <c r="AR860" s="2"/>
      <c r="AS860" s="101"/>
      <c r="AT860" s="2"/>
      <c r="AU860" s="2"/>
      <c r="AV860" s="2"/>
      <c r="AW860" s="2"/>
      <c r="AX860" s="2"/>
      <c r="AY860" s="2"/>
      <c r="AZ860" s="2"/>
      <c r="BA860" s="2"/>
      <c r="BB860" s="2"/>
    </row>
    <row r="861" ht="13.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c r="AA861" s="2"/>
      <c r="AB861" s="2"/>
      <c r="AC861" s="2"/>
      <c r="AD861" s="2"/>
      <c r="AE861" s="2"/>
      <c r="AF861" s="2"/>
      <c r="AG861" s="2"/>
      <c r="AH861" s="101"/>
      <c r="AI861" s="2"/>
      <c r="AJ861" s="2"/>
      <c r="AK861" s="2"/>
      <c r="AL861" s="2"/>
      <c r="AM861" s="2"/>
      <c r="AN861" s="2"/>
      <c r="AO861" s="2"/>
      <c r="AP861" s="2"/>
      <c r="AQ861" s="2"/>
      <c r="AR861" s="2"/>
      <c r="AS861" s="101"/>
      <c r="AT861" s="2"/>
      <c r="AU861" s="2"/>
      <c r="AV861" s="2"/>
      <c r="AW861" s="2"/>
      <c r="AX861" s="2"/>
      <c r="AY861" s="2"/>
      <c r="AZ861" s="2"/>
      <c r="BA861" s="2"/>
      <c r="BB861" s="2"/>
    </row>
    <row r="862" ht="13.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c r="AA862" s="2"/>
      <c r="AB862" s="2"/>
      <c r="AC862" s="2"/>
      <c r="AD862" s="2"/>
      <c r="AE862" s="2"/>
      <c r="AF862" s="2"/>
      <c r="AG862" s="2"/>
      <c r="AH862" s="101"/>
      <c r="AI862" s="2"/>
      <c r="AJ862" s="2"/>
      <c r="AK862" s="2"/>
      <c r="AL862" s="2"/>
      <c r="AM862" s="2"/>
      <c r="AN862" s="2"/>
      <c r="AO862" s="2"/>
      <c r="AP862" s="2"/>
      <c r="AQ862" s="2"/>
      <c r="AR862" s="2"/>
      <c r="AS862" s="101"/>
      <c r="AT862" s="2"/>
      <c r="AU862" s="2"/>
      <c r="AV862" s="2"/>
      <c r="AW862" s="2"/>
      <c r="AX862" s="2"/>
      <c r="AY862" s="2"/>
      <c r="AZ862" s="2"/>
      <c r="BA862" s="2"/>
      <c r="BB862" s="2"/>
    </row>
    <row r="863" ht="13.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c r="AA863" s="2"/>
      <c r="AB863" s="2"/>
      <c r="AC863" s="2"/>
      <c r="AD863" s="2"/>
      <c r="AE863" s="2"/>
      <c r="AF863" s="2"/>
      <c r="AG863" s="2"/>
      <c r="AH863" s="101"/>
      <c r="AI863" s="2"/>
      <c r="AJ863" s="2"/>
      <c r="AK863" s="2"/>
      <c r="AL863" s="2"/>
      <c r="AM863" s="2"/>
      <c r="AN863" s="2"/>
      <c r="AO863" s="2"/>
      <c r="AP863" s="2"/>
      <c r="AQ863" s="2"/>
      <c r="AR863" s="2"/>
      <c r="AS863" s="101"/>
      <c r="AT863" s="2"/>
      <c r="AU863" s="2"/>
      <c r="AV863" s="2"/>
      <c r="AW863" s="2"/>
      <c r="AX863" s="2"/>
      <c r="AY863" s="2"/>
      <c r="AZ863" s="2"/>
      <c r="BA863" s="2"/>
      <c r="BB863" s="2"/>
    </row>
    <row r="864" ht="13.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c r="AA864" s="2"/>
      <c r="AB864" s="2"/>
      <c r="AC864" s="2"/>
      <c r="AD864" s="2"/>
      <c r="AE864" s="2"/>
      <c r="AF864" s="2"/>
      <c r="AG864" s="2"/>
      <c r="AH864" s="101"/>
      <c r="AI864" s="2"/>
      <c r="AJ864" s="2"/>
      <c r="AK864" s="2"/>
      <c r="AL864" s="2"/>
      <c r="AM864" s="2"/>
      <c r="AN864" s="2"/>
      <c r="AO864" s="2"/>
      <c r="AP864" s="2"/>
      <c r="AQ864" s="2"/>
      <c r="AR864" s="2"/>
      <c r="AS864" s="101"/>
      <c r="AT864" s="2"/>
      <c r="AU864" s="2"/>
      <c r="AV864" s="2"/>
      <c r="AW864" s="2"/>
      <c r="AX864" s="2"/>
      <c r="AY864" s="2"/>
      <c r="AZ864" s="2"/>
      <c r="BA864" s="2"/>
      <c r="BB864" s="2"/>
    </row>
    <row r="865" ht="13.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c r="AA865" s="2"/>
      <c r="AB865" s="2"/>
      <c r="AC865" s="2"/>
      <c r="AD865" s="2"/>
      <c r="AE865" s="2"/>
      <c r="AF865" s="2"/>
      <c r="AG865" s="2"/>
      <c r="AH865" s="101"/>
      <c r="AI865" s="2"/>
      <c r="AJ865" s="2"/>
      <c r="AK865" s="2"/>
      <c r="AL865" s="2"/>
      <c r="AM865" s="2"/>
      <c r="AN865" s="2"/>
      <c r="AO865" s="2"/>
      <c r="AP865" s="2"/>
      <c r="AQ865" s="2"/>
      <c r="AR865" s="2"/>
      <c r="AS865" s="101"/>
      <c r="AT865" s="2"/>
      <c r="AU865" s="2"/>
      <c r="AV865" s="2"/>
      <c r="AW865" s="2"/>
      <c r="AX865" s="2"/>
      <c r="AY865" s="2"/>
      <c r="AZ865" s="2"/>
      <c r="BA865" s="2"/>
      <c r="BB865" s="2"/>
    </row>
    <row r="866" ht="13.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c r="AA866" s="2"/>
      <c r="AB866" s="2"/>
      <c r="AC866" s="2"/>
      <c r="AD866" s="2"/>
      <c r="AE866" s="2"/>
      <c r="AF866" s="2"/>
      <c r="AG866" s="2"/>
      <c r="AH866" s="101"/>
      <c r="AI866" s="2"/>
      <c r="AJ866" s="2"/>
      <c r="AK866" s="2"/>
      <c r="AL866" s="2"/>
      <c r="AM866" s="2"/>
      <c r="AN866" s="2"/>
      <c r="AO866" s="2"/>
      <c r="AP866" s="2"/>
      <c r="AQ866" s="2"/>
      <c r="AR866" s="2"/>
      <c r="AS866" s="101"/>
      <c r="AT866" s="2"/>
      <c r="AU866" s="2"/>
      <c r="AV866" s="2"/>
      <c r="AW866" s="2"/>
      <c r="AX866" s="2"/>
      <c r="AY866" s="2"/>
      <c r="AZ866" s="2"/>
      <c r="BA866" s="2"/>
      <c r="BB866" s="2"/>
    </row>
    <row r="867" ht="13.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c r="AA867" s="2"/>
      <c r="AB867" s="2"/>
      <c r="AC867" s="2"/>
      <c r="AD867" s="2"/>
      <c r="AE867" s="2"/>
      <c r="AF867" s="2"/>
      <c r="AG867" s="2"/>
      <c r="AH867" s="101"/>
      <c r="AI867" s="2"/>
      <c r="AJ867" s="2"/>
      <c r="AK867" s="2"/>
      <c r="AL867" s="2"/>
      <c r="AM867" s="2"/>
      <c r="AN867" s="2"/>
      <c r="AO867" s="2"/>
      <c r="AP867" s="2"/>
      <c r="AQ867" s="2"/>
      <c r="AR867" s="2"/>
      <c r="AS867" s="101"/>
      <c r="AT867" s="2"/>
      <c r="AU867" s="2"/>
      <c r="AV867" s="2"/>
      <c r="AW867" s="2"/>
      <c r="AX867" s="2"/>
      <c r="AY867" s="2"/>
      <c r="AZ867" s="2"/>
      <c r="BA867" s="2"/>
      <c r="BB867" s="2"/>
    </row>
    <row r="868" ht="13.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c r="AA868" s="2"/>
      <c r="AB868" s="2"/>
      <c r="AC868" s="2"/>
      <c r="AD868" s="2"/>
      <c r="AE868" s="2"/>
      <c r="AF868" s="2"/>
      <c r="AG868" s="2"/>
      <c r="AH868" s="101"/>
      <c r="AI868" s="2"/>
      <c r="AJ868" s="2"/>
      <c r="AK868" s="2"/>
      <c r="AL868" s="2"/>
      <c r="AM868" s="2"/>
      <c r="AN868" s="2"/>
      <c r="AO868" s="2"/>
      <c r="AP868" s="2"/>
      <c r="AQ868" s="2"/>
      <c r="AR868" s="2"/>
      <c r="AS868" s="101"/>
      <c r="AT868" s="2"/>
      <c r="AU868" s="2"/>
      <c r="AV868" s="2"/>
      <c r="AW868" s="2"/>
      <c r="AX868" s="2"/>
      <c r="AY868" s="2"/>
      <c r="AZ868" s="2"/>
      <c r="BA868" s="2"/>
      <c r="BB868" s="2"/>
    </row>
    <row r="869" ht="13.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c r="AA869" s="2"/>
      <c r="AB869" s="2"/>
      <c r="AC869" s="2"/>
      <c r="AD869" s="2"/>
      <c r="AE869" s="2"/>
      <c r="AF869" s="2"/>
      <c r="AG869" s="2"/>
      <c r="AH869" s="101"/>
      <c r="AI869" s="2"/>
      <c r="AJ869" s="2"/>
      <c r="AK869" s="2"/>
      <c r="AL869" s="2"/>
      <c r="AM869" s="2"/>
      <c r="AN869" s="2"/>
      <c r="AO869" s="2"/>
      <c r="AP869" s="2"/>
      <c r="AQ869" s="2"/>
      <c r="AR869" s="2"/>
      <c r="AS869" s="101"/>
      <c r="AT869" s="2"/>
      <c r="AU869" s="2"/>
      <c r="AV869" s="2"/>
      <c r="AW869" s="2"/>
      <c r="AX869" s="2"/>
      <c r="AY869" s="2"/>
      <c r="AZ869" s="2"/>
      <c r="BA869" s="2"/>
      <c r="BB869" s="2"/>
    </row>
    <row r="870" ht="13.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c r="AA870" s="2"/>
      <c r="AB870" s="2"/>
      <c r="AC870" s="2"/>
      <c r="AD870" s="2"/>
      <c r="AE870" s="2"/>
      <c r="AF870" s="2"/>
      <c r="AG870" s="2"/>
      <c r="AH870" s="101"/>
      <c r="AI870" s="2"/>
      <c r="AJ870" s="2"/>
      <c r="AK870" s="2"/>
      <c r="AL870" s="2"/>
      <c r="AM870" s="2"/>
      <c r="AN870" s="2"/>
      <c r="AO870" s="2"/>
      <c r="AP870" s="2"/>
      <c r="AQ870" s="2"/>
      <c r="AR870" s="2"/>
      <c r="AS870" s="101"/>
      <c r="AT870" s="2"/>
      <c r="AU870" s="2"/>
      <c r="AV870" s="2"/>
      <c r="AW870" s="2"/>
      <c r="AX870" s="2"/>
      <c r="AY870" s="2"/>
      <c r="AZ870" s="2"/>
      <c r="BA870" s="2"/>
      <c r="BB870" s="2"/>
    </row>
    <row r="871" ht="13.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c r="AA871" s="2"/>
      <c r="AB871" s="2"/>
      <c r="AC871" s="2"/>
      <c r="AD871" s="2"/>
      <c r="AE871" s="2"/>
      <c r="AF871" s="2"/>
      <c r="AG871" s="2"/>
      <c r="AH871" s="101"/>
      <c r="AI871" s="2"/>
      <c r="AJ871" s="2"/>
      <c r="AK871" s="2"/>
      <c r="AL871" s="2"/>
      <c r="AM871" s="2"/>
      <c r="AN871" s="2"/>
      <c r="AO871" s="2"/>
      <c r="AP871" s="2"/>
      <c r="AQ871" s="2"/>
      <c r="AR871" s="2"/>
      <c r="AS871" s="101"/>
      <c r="AT871" s="2"/>
      <c r="AU871" s="2"/>
      <c r="AV871" s="2"/>
      <c r="AW871" s="2"/>
      <c r="AX871" s="2"/>
      <c r="AY871" s="2"/>
      <c r="AZ871" s="2"/>
      <c r="BA871" s="2"/>
      <c r="BB871" s="2"/>
    </row>
    <row r="872" ht="13.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c r="AA872" s="2"/>
      <c r="AB872" s="2"/>
      <c r="AC872" s="2"/>
      <c r="AD872" s="2"/>
      <c r="AE872" s="2"/>
      <c r="AF872" s="2"/>
      <c r="AG872" s="2"/>
      <c r="AH872" s="101"/>
      <c r="AI872" s="2"/>
      <c r="AJ872" s="2"/>
      <c r="AK872" s="2"/>
      <c r="AL872" s="2"/>
      <c r="AM872" s="2"/>
      <c r="AN872" s="2"/>
      <c r="AO872" s="2"/>
      <c r="AP872" s="2"/>
      <c r="AQ872" s="2"/>
      <c r="AR872" s="2"/>
      <c r="AS872" s="101"/>
      <c r="AT872" s="2"/>
      <c r="AU872" s="2"/>
      <c r="AV872" s="2"/>
      <c r="AW872" s="2"/>
      <c r="AX872" s="2"/>
      <c r="AY872" s="2"/>
      <c r="AZ872" s="2"/>
      <c r="BA872" s="2"/>
      <c r="BB872" s="2"/>
    </row>
    <row r="873" ht="13.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c r="AA873" s="2"/>
      <c r="AB873" s="2"/>
      <c r="AC873" s="2"/>
      <c r="AD873" s="2"/>
      <c r="AE873" s="2"/>
      <c r="AF873" s="2"/>
      <c r="AG873" s="2"/>
      <c r="AH873" s="101"/>
      <c r="AI873" s="2"/>
      <c r="AJ873" s="2"/>
      <c r="AK873" s="2"/>
      <c r="AL873" s="2"/>
      <c r="AM873" s="2"/>
      <c r="AN873" s="2"/>
      <c r="AO873" s="2"/>
      <c r="AP873" s="2"/>
      <c r="AQ873" s="2"/>
      <c r="AR873" s="2"/>
      <c r="AS873" s="101"/>
      <c r="AT873" s="2"/>
      <c r="AU873" s="2"/>
      <c r="AV873" s="2"/>
      <c r="AW873" s="2"/>
      <c r="AX873" s="2"/>
      <c r="AY873" s="2"/>
      <c r="AZ873" s="2"/>
      <c r="BA873" s="2"/>
      <c r="BB873" s="2"/>
    </row>
    <row r="874" ht="13.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c r="AA874" s="2"/>
      <c r="AB874" s="2"/>
      <c r="AC874" s="2"/>
      <c r="AD874" s="2"/>
      <c r="AE874" s="2"/>
      <c r="AF874" s="2"/>
      <c r="AG874" s="2"/>
      <c r="AH874" s="101"/>
      <c r="AI874" s="2"/>
      <c r="AJ874" s="2"/>
      <c r="AK874" s="2"/>
      <c r="AL874" s="2"/>
      <c r="AM874" s="2"/>
      <c r="AN874" s="2"/>
      <c r="AO874" s="2"/>
      <c r="AP874" s="2"/>
      <c r="AQ874" s="2"/>
      <c r="AR874" s="2"/>
      <c r="AS874" s="101"/>
      <c r="AT874" s="2"/>
      <c r="AU874" s="2"/>
      <c r="AV874" s="2"/>
      <c r="AW874" s="2"/>
      <c r="AX874" s="2"/>
      <c r="AY874" s="2"/>
      <c r="AZ874" s="2"/>
      <c r="BA874" s="2"/>
      <c r="BB874" s="2"/>
    </row>
    <row r="875" ht="13.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c r="AA875" s="2"/>
      <c r="AB875" s="2"/>
      <c r="AC875" s="2"/>
      <c r="AD875" s="2"/>
      <c r="AE875" s="2"/>
      <c r="AF875" s="2"/>
      <c r="AG875" s="2"/>
      <c r="AH875" s="101"/>
      <c r="AI875" s="2"/>
      <c r="AJ875" s="2"/>
      <c r="AK875" s="2"/>
      <c r="AL875" s="2"/>
      <c r="AM875" s="2"/>
      <c r="AN875" s="2"/>
      <c r="AO875" s="2"/>
      <c r="AP875" s="2"/>
      <c r="AQ875" s="2"/>
      <c r="AR875" s="2"/>
      <c r="AS875" s="101"/>
      <c r="AT875" s="2"/>
      <c r="AU875" s="2"/>
      <c r="AV875" s="2"/>
      <c r="AW875" s="2"/>
      <c r="AX875" s="2"/>
      <c r="AY875" s="2"/>
      <c r="AZ875" s="2"/>
      <c r="BA875" s="2"/>
      <c r="BB875" s="2"/>
    </row>
    <row r="876" ht="13.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c r="AA876" s="2"/>
      <c r="AB876" s="2"/>
      <c r="AC876" s="2"/>
      <c r="AD876" s="2"/>
      <c r="AE876" s="2"/>
      <c r="AF876" s="2"/>
      <c r="AG876" s="2"/>
      <c r="AH876" s="101"/>
      <c r="AI876" s="2"/>
      <c r="AJ876" s="2"/>
      <c r="AK876" s="2"/>
      <c r="AL876" s="2"/>
      <c r="AM876" s="2"/>
      <c r="AN876" s="2"/>
      <c r="AO876" s="2"/>
      <c r="AP876" s="2"/>
      <c r="AQ876" s="2"/>
      <c r="AR876" s="2"/>
      <c r="AS876" s="101"/>
      <c r="AT876" s="2"/>
      <c r="AU876" s="2"/>
      <c r="AV876" s="2"/>
      <c r="AW876" s="2"/>
      <c r="AX876" s="2"/>
      <c r="AY876" s="2"/>
      <c r="AZ876" s="2"/>
      <c r="BA876" s="2"/>
      <c r="BB876" s="2"/>
    </row>
    <row r="877" ht="13.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c r="AA877" s="2"/>
      <c r="AB877" s="2"/>
      <c r="AC877" s="2"/>
      <c r="AD877" s="2"/>
      <c r="AE877" s="2"/>
      <c r="AF877" s="2"/>
      <c r="AG877" s="2"/>
      <c r="AH877" s="101"/>
      <c r="AI877" s="2"/>
      <c r="AJ877" s="2"/>
      <c r="AK877" s="2"/>
      <c r="AL877" s="2"/>
      <c r="AM877" s="2"/>
      <c r="AN877" s="2"/>
      <c r="AO877" s="2"/>
      <c r="AP877" s="2"/>
      <c r="AQ877" s="2"/>
      <c r="AR877" s="2"/>
      <c r="AS877" s="101"/>
      <c r="AT877" s="2"/>
      <c r="AU877" s="2"/>
      <c r="AV877" s="2"/>
      <c r="AW877" s="2"/>
      <c r="AX877" s="2"/>
      <c r="AY877" s="2"/>
      <c r="AZ877" s="2"/>
      <c r="BA877" s="2"/>
      <c r="BB877" s="2"/>
    </row>
    <row r="878" ht="13.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c r="AA878" s="2"/>
      <c r="AB878" s="2"/>
      <c r="AC878" s="2"/>
      <c r="AD878" s="2"/>
      <c r="AE878" s="2"/>
      <c r="AF878" s="2"/>
      <c r="AG878" s="2"/>
      <c r="AH878" s="101"/>
      <c r="AI878" s="2"/>
      <c r="AJ878" s="2"/>
      <c r="AK878" s="2"/>
      <c r="AL878" s="2"/>
      <c r="AM878" s="2"/>
      <c r="AN878" s="2"/>
      <c r="AO878" s="2"/>
      <c r="AP878" s="2"/>
      <c r="AQ878" s="2"/>
      <c r="AR878" s="2"/>
      <c r="AS878" s="101"/>
      <c r="AT878" s="2"/>
      <c r="AU878" s="2"/>
      <c r="AV878" s="2"/>
      <c r="AW878" s="2"/>
      <c r="AX878" s="2"/>
      <c r="AY878" s="2"/>
      <c r="AZ878" s="2"/>
      <c r="BA878" s="2"/>
      <c r="BB878" s="2"/>
    </row>
    <row r="879" ht="13.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c r="AA879" s="2"/>
      <c r="AB879" s="2"/>
      <c r="AC879" s="2"/>
      <c r="AD879" s="2"/>
      <c r="AE879" s="2"/>
      <c r="AF879" s="2"/>
      <c r="AG879" s="2"/>
      <c r="AH879" s="101"/>
      <c r="AI879" s="2"/>
      <c r="AJ879" s="2"/>
      <c r="AK879" s="2"/>
      <c r="AL879" s="2"/>
      <c r="AM879" s="2"/>
      <c r="AN879" s="2"/>
      <c r="AO879" s="2"/>
      <c r="AP879" s="2"/>
      <c r="AQ879" s="2"/>
      <c r="AR879" s="2"/>
      <c r="AS879" s="101"/>
      <c r="AT879" s="2"/>
      <c r="AU879" s="2"/>
      <c r="AV879" s="2"/>
      <c r="AW879" s="2"/>
      <c r="AX879" s="2"/>
      <c r="AY879" s="2"/>
      <c r="AZ879" s="2"/>
      <c r="BA879" s="2"/>
      <c r="BB879" s="2"/>
    </row>
    <row r="880" ht="13.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c r="AA880" s="2"/>
      <c r="AB880" s="2"/>
      <c r="AC880" s="2"/>
      <c r="AD880" s="2"/>
      <c r="AE880" s="2"/>
      <c r="AF880" s="2"/>
      <c r="AG880" s="2"/>
      <c r="AH880" s="101"/>
      <c r="AI880" s="2"/>
      <c r="AJ880" s="2"/>
      <c r="AK880" s="2"/>
      <c r="AL880" s="2"/>
      <c r="AM880" s="2"/>
      <c r="AN880" s="2"/>
      <c r="AO880" s="2"/>
      <c r="AP880" s="2"/>
      <c r="AQ880" s="2"/>
      <c r="AR880" s="2"/>
      <c r="AS880" s="101"/>
      <c r="AT880" s="2"/>
      <c r="AU880" s="2"/>
      <c r="AV880" s="2"/>
      <c r="AW880" s="2"/>
      <c r="AX880" s="2"/>
      <c r="AY880" s="2"/>
      <c r="AZ880" s="2"/>
      <c r="BA880" s="2"/>
      <c r="BB880" s="2"/>
    </row>
    <row r="881" ht="13.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c r="AA881" s="2"/>
      <c r="AB881" s="2"/>
      <c r="AC881" s="2"/>
      <c r="AD881" s="2"/>
      <c r="AE881" s="2"/>
      <c r="AF881" s="2"/>
      <c r="AG881" s="2"/>
      <c r="AH881" s="101"/>
      <c r="AI881" s="2"/>
      <c r="AJ881" s="2"/>
      <c r="AK881" s="2"/>
      <c r="AL881" s="2"/>
      <c r="AM881" s="2"/>
      <c r="AN881" s="2"/>
      <c r="AO881" s="2"/>
      <c r="AP881" s="2"/>
      <c r="AQ881" s="2"/>
      <c r="AR881" s="2"/>
      <c r="AS881" s="101"/>
      <c r="AT881" s="2"/>
      <c r="AU881" s="2"/>
      <c r="AV881" s="2"/>
      <c r="AW881" s="2"/>
      <c r="AX881" s="2"/>
      <c r="AY881" s="2"/>
      <c r="AZ881" s="2"/>
      <c r="BA881" s="2"/>
      <c r="BB881" s="2"/>
    </row>
    <row r="882" ht="13.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c r="AA882" s="2"/>
      <c r="AB882" s="2"/>
      <c r="AC882" s="2"/>
      <c r="AD882" s="2"/>
      <c r="AE882" s="2"/>
      <c r="AF882" s="2"/>
      <c r="AG882" s="2"/>
      <c r="AH882" s="101"/>
      <c r="AI882" s="2"/>
      <c r="AJ882" s="2"/>
      <c r="AK882" s="2"/>
      <c r="AL882" s="2"/>
      <c r="AM882" s="2"/>
      <c r="AN882" s="2"/>
      <c r="AO882" s="2"/>
      <c r="AP882" s="2"/>
      <c r="AQ882" s="2"/>
      <c r="AR882" s="2"/>
      <c r="AS882" s="101"/>
      <c r="AT882" s="2"/>
      <c r="AU882" s="2"/>
      <c r="AV882" s="2"/>
      <c r="AW882" s="2"/>
      <c r="AX882" s="2"/>
      <c r="AY882" s="2"/>
      <c r="AZ882" s="2"/>
      <c r="BA882" s="2"/>
      <c r="BB882" s="2"/>
    </row>
    <row r="883" ht="13.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c r="AA883" s="2"/>
      <c r="AB883" s="2"/>
      <c r="AC883" s="2"/>
      <c r="AD883" s="2"/>
      <c r="AE883" s="2"/>
      <c r="AF883" s="2"/>
      <c r="AG883" s="2"/>
      <c r="AH883" s="101"/>
      <c r="AI883" s="2"/>
      <c r="AJ883" s="2"/>
      <c r="AK883" s="2"/>
      <c r="AL883" s="2"/>
      <c r="AM883" s="2"/>
      <c r="AN883" s="2"/>
      <c r="AO883" s="2"/>
      <c r="AP883" s="2"/>
      <c r="AQ883" s="2"/>
      <c r="AR883" s="2"/>
      <c r="AS883" s="101"/>
      <c r="AT883" s="2"/>
      <c r="AU883" s="2"/>
      <c r="AV883" s="2"/>
      <c r="AW883" s="2"/>
      <c r="AX883" s="2"/>
      <c r="AY883" s="2"/>
      <c r="AZ883" s="2"/>
      <c r="BA883" s="2"/>
      <c r="BB883" s="2"/>
    </row>
    <row r="884" ht="13.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c r="AA884" s="2"/>
      <c r="AB884" s="2"/>
      <c r="AC884" s="2"/>
      <c r="AD884" s="2"/>
      <c r="AE884" s="2"/>
      <c r="AF884" s="2"/>
      <c r="AG884" s="2"/>
      <c r="AH884" s="101"/>
      <c r="AI884" s="2"/>
      <c r="AJ884" s="2"/>
      <c r="AK884" s="2"/>
      <c r="AL884" s="2"/>
      <c r="AM884" s="2"/>
      <c r="AN884" s="2"/>
      <c r="AO884" s="2"/>
      <c r="AP884" s="2"/>
      <c r="AQ884" s="2"/>
      <c r="AR884" s="2"/>
      <c r="AS884" s="101"/>
      <c r="AT884" s="2"/>
      <c r="AU884" s="2"/>
      <c r="AV884" s="2"/>
      <c r="AW884" s="2"/>
      <c r="AX884" s="2"/>
      <c r="AY884" s="2"/>
      <c r="AZ884" s="2"/>
      <c r="BA884" s="2"/>
      <c r="BB884" s="2"/>
    </row>
    <row r="885" ht="13.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c r="AA885" s="2"/>
      <c r="AB885" s="2"/>
      <c r="AC885" s="2"/>
      <c r="AD885" s="2"/>
      <c r="AE885" s="2"/>
      <c r="AF885" s="2"/>
      <c r="AG885" s="2"/>
      <c r="AH885" s="101"/>
      <c r="AI885" s="2"/>
      <c r="AJ885" s="2"/>
      <c r="AK885" s="2"/>
      <c r="AL885" s="2"/>
      <c r="AM885" s="2"/>
      <c r="AN885" s="2"/>
      <c r="AO885" s="2"/>
      <c r="AP885" s="2"/>
      <c r="AQ885" s="2"/>
      <c r="AR885" s="2"/>
      <c r="AS885" s="101"/>
      <c r="AT885" s="2"/>
      <c r="AU885" s="2"/>
      <c r="AV885" s="2"/>
      <c r="AW885" s="2"/>
      <c r="AX885" s="2"/>
      <c r="AY885" s="2"/>
      <c r="AZ885" s="2"/>
      <c r="BA885" s="2"/>
      <c r="BB885" s="2"/>
    </row>
    <row r="886" ht="13.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c r="AA886" s="2"/>
      <c r="AB886" s="2"/>
      <c r="AC886" s="2"/>
      <c r="AD886" s="2"/>
      <c r="AE886" s="2"/>
      <c r="AF886" s="2"/>
      <c r="AG886" s="2"/>
      <c r="AH886" s="101"/>
      <c r="AI886" s="2"/>
      <c r="AJ886" s="2"/>
      <c r="AK886" s="2"/>
      <c r="AL886" s="2"/>
      <c r="AM886" s="2"/>
      <c r="AN886" s="2"/>
      <c r="AO886" s="2"/>
      <c r="AP886" s="2"/>
      <c r="AQ886" s="2"/>
      <c r="AR886" s="2"/>
      <c r="AS886" s="101"/>
      <c r="AT886" s="2"/>
      <c r="AU886" s="2"/>
      <c r="AV886" s="2"/>
      <c r="AW886" s="2"/>
      <c r="AX886" s="2"/>
      <c r="AY886" s="2"/>
      <c r="AZ886" s="2"/>
      <c r="BA886" s="2"/>
      <c r="BB886" s="2"/>
    </row>
    <row r="887" ht="13.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c r="AA887" s="2"/>
      <c r="AB887" s="2"/>
      <c r="AC887" s="2"/>
      <c r="AD887" s="2"/>
      <c r="AE887" s="2"/>
      <c r="AF887" s="2"/>
      <c r="AG887" s="2"/>
      <c r="AH887" s="101"/>
      <c r="AI887" s="2"/>
      <c r="AJ887" s="2"/>
      <c r="AK887" s="2"/>
      <c r="AL887" s="2"/>
      <c r="AM887" s="2"/>
      <c r="AN887" s="2"/>
      <c r="AO887" s="2"/>
      <c r="AP887" s="2"/>
      <c r="AQ887" s="2"/>
      <c r="AR887" s="2"/>
      <c r="AS887" s="101"/>
      <c r="AT887" s="2"/>
      <c r="AU887" s="2"/>
      <c r="AV887" s="2"/>
      <c r="AW887" s="2"/>
      <c r="AX887" s="2"/>
      <c r="AY887" s="2"/>
      <c r="AZ887" s="2"/>
      <c r="BA887" s="2"/>
      <c r="BB887" s="2"/>
    </row>
    <row r="888" ht="13.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c r="AA888" s="2"/>
      <c r="AB888" s="2"/>
      <c r="AC888" s="2"/>
      <c r="AD888" s="2"/>
      <c r="AE888" s="2"/>
      <c r="AF888" s="2"/>
      <c r="AG888" s="2"/>
      <c r="AH888" s="101"/>
      <c r="AI888" s="2"/>
      <c r="AJ888" s="2"/>
      <c r="AK888" s="2"/>
      <c r="AL888" s="2"/>
      <c r="AM888" s="2"/>
      <c r="AN888" s="2"/>
      <c r="AO888" s="2"/>
      <c r="AP888" s="2"/>
      <c r="AQ888" s="2"/>
      <c r="AR888" s="2"/>
      <c r="AS888" s="101"/>
      <c r="AT888" s="2"/>
      <c r="AU888" s="2"/>
      <c r="AV888" s="2"/>
      <c r="AW888" s="2"/>
      <c r="AX888" s="2"/>
      <c r="AY888" s="2"/>
      <c r="AZ888" s="2"/>
      <c r="BA888" s="2"/>
      <c r="BB888" s="2"/>
    </row>
    <row r="889" ht="13.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c r="AA889" s="2"/>
      <c r="AB889" s="2"/>
      <c r="AC889" s="2"/>
      <c r="AD889" s="2"/>
      <c r="AE889" s="2"/>
      <c r="AF889" s="2"/>
      <c r="AG889" s="2"/>
      <c r="AH889" s="101"/>
      <c r="AI889" s="2"/>
      <c r="AJ889" s="2"/>
      <c r="AK889" s="2"/>
      <c r="AL889" s="2"/>
      <c r="AM889" s="2"/>
      <c r="AN889" s="2"/>
      <c r="AO889" s="2"/>
      <c r="AP889" s="2"/>
      <c r="AQ889" s="2"/>
      <c r="AR889" s="2"/>
      <c r="AS889" s="101"/>
      <c r="AT889" s="2"/>
      <c r="AU889" s="2"/>
      <c r="AV889" s="2"/>
      <c r="AW889" s="2"/>
      <c r="AX889" s="2"/>
      <c r="AY889" s="2"/>
      <c r="AZ889" s="2"/>
      <c r="BA889" s="2"/>
      <c r="BB889" s="2"/>
    </row>
    <row r="890" ht="13.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c r="AA890" s="2"/>
      <c r="AB890" s="2"/>
      <c r="AC890" s="2"/>
      <c r="AD890" s="2"/>
      <c r="AE890" s="2"/>
      <c r="AF890" s="2"/>
      <c r="AG890" s="2"/>
      <c r="AH890" s="101"/>
      <c r="AI890" s="2"/>
      <c r="AJ890" s="2"/>
      <c r="AK890" s="2"/>
      <c r="AL890" s="2"/>
      <c r="AM890" s="2"/>
      <c r="AN890" s="2"/>
      <c r="AO890" s="2"/>
      <c r="AP890" s="2"/>
      <c r="AQ890" s="2"/>
      <c r="AR890" s="2"/>
      <c r="AS890" s="101"/>
      <c r="AT890" s="2"/>
      <c r="AU890" s="2"/>
      <c r="AV890" s="2"/>
      <c r="AW890" s="2"/>
      <c r="AX890" s="2"/>
      <c r="AY890" s="2"/>
      <c r="AZ890" s="2"/>
      <c r="BA890" s="2"/>
      <c r="BB890" s="2"/>
    </row>
    <row r="891" ht="13.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c r="AA891" s="2"/>
      <c r="AB891" s="2"/>
      <c r="AC891" s="2"/>
      <c r="AD891" s="2"/>
      <c r="AE891" s="2"/>
      <c r="AF891" s="2"/>
      <c r="AG891" s="2"/>
      <c r="AH891" s="101"/>
      <c r="AI891" s="2"/>
      <c r="AJ891" s="2"/>
      <c r="AK891" s="2"/>
      <c r="AL891" s="2"/>
      <c r="AM891" s="2"/>
      <c r="AN891" s="2"/>
      <c r="AO891" s="2"/>
      <c r="AP891" s="2"/>
      <c r="AQ891" s="2"/>
      <c r="AR891" s="2"/>
      <c r="AS891" s="101"/>
      <c r="AT891" s="2"/>
      <c r="AU891" s="2"/>
      <c r="AV891" s="2"/>
      <c r="AW891" s="2"/>
      <c r="AX891" s="2"/>
      <c r="AY891" s="2"/>
      <c r="AZ891" s="2"/>
      <c r="BA891" s="2"/>
      <c r="BB891" s="2"/>
    </row>
    <row r="892" ht="13.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c r="AA892" s="2"/>
      <c r="AB892" s="2"/>
      <c r="AC892" s="2"/>
      <c r="AD892" s="2"/>
      <c r="AE892" s="2"/>
      <c r="AF892" s="2"/>
      <c r="AG892" s="2"/>
      <c r="AH892" s="101"/>
      <c r="AI892" s="2"/>
      <c r="AJ892" s="2"/>
      <c r="AK892" s="2"/>
      <c r="AL892" s="2"/>
      <c r="AM892" s="2"/>
      <c r="AN892" s="2"/>
      <c r="AO892" s="2"/>
      <c r="AP892" s="2"/>
      <c r="AQ892" s="2"/>
      <c r="AR892" s="2"/>
      <c r="AS892" s="101"/>
      <c r="AT892" s="2"/>
      <c r="AU892" s="2"/>
      <c r="AV892" s="2"/>
      <c r="AW892" s="2"/>
      <c r="AX892" s="2"/>
      <c r="AY892" s="2"/>
      <c r="AZ892" s="2"/>
      <c r="BA892" s="2"/>
      <c r="BB892" s="2"/>
    </row>
    <row r="893" ht="13.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c r="AA893" s="2"/>
      <c r="AB893" s="2"/>
      <c r="AC893" s="2"/>
      <c r="AD893" s="2"/>
      <c r="AE893" s="2"/>
      <c r="AF893" s="2"/>
      <c r="AG893" s="2"/>
      <c r="AH893" s="101"/>
      <c r="AI893" s="2"/>
      <c r="AJ893" s="2"/>
      <c r="AK893" s="2"/>
      <c r="AL893" s="2"/>
      <c r="AM893" s="2"/>
      <c r="AN893" s="2"/>
      <c r="AO893" s="2"/>
      <c r="AP893" s="2"/>
      <c r="AQ893" s="2"/>
      <c r="AR893" s="2"/>
      <c r="AS893" s="101"/>
      <c r="AT893" s="2"/>
      <c r="AU893" s="2"/>
      <c r="AV893" s="2"/>
      <c r="AW893" s="2"/>
      <c r="AX893" s="2"/>
      <c r="AY893" s="2"/>
      <c r="AZ893" s="2"/>
      <c r="BA893" s="2"/>
      <c r="BB893" s="2"/>
    </row>
    <row r="894" ht="13.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c r="AA894" s="2"/>
      <c r="AB894" s="2"/>
      <c r="AC894" s="2"/>
      <c r="AD894" s="2"/>
      <c r="AE894" s="2"/>
      <c r="AF894" s="2"/>
      <c r="AG894" s="2"/>
      <c r="AH894" s="101"/>
      <c r="AI894" s="2"/>
      <c r="AJ894" s="2"/>
      <c r="AK894" s="2"/>
      <c r="AL894" s="2"/>
      <c r="AM894" s="2"/>
      <c r="AN894" s="2"/>
      <c r="AO894" s="2"/>
      <c r="AP894" s="2"/>
      <c r="AQ894" s="2"/>
      <c r="AR894" s="2"/>
      <c r="AS894" s="101"/>
      <c r="AT894" s="2"/>
      <c r="AU894" s="2"/>
      <c r="AV894" s="2"/>
      <c r="AW894" s="2"/>
      <c r="AX894" s="2"/>
      <c r="AY894" s="2"/>
      <c r="AZ894" s="2"/>
      <c r="BA894" s="2"/>
      <c r="BB894" s="2"/>
    </row>
    <row r="895" ht="13.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c r="AA895" s="2"/>
      <c r="AB895" s="2"/>
      <c r="AC895" s="2"/>
      <c r="AD895" s="2"/>
      <c r="AE895" s="2"/>
      <c r="AF895" s="2"/>
      <c r="AG895" s="2"/>
      <c r="AH895" s="101"/>
      <c r="AI895" s="2"/>
      <c r="AJ895" s="2"/>
      <c r="AK895" s="2"/>
      <c r="AL895" s="2"/>
      <c r="AM895" s="2"/>
      <c r="AN895" s="2"/>
      <c r="AO895" s="2"/>
      <c r="AP895" s="2"/>
      <c r="AQ895" s="2"/>
      <c r="AR895" s="2"/>
      <c r="AS895" s="101"/>
      <c r="AT895" s="2"/>
      <c r="AU895" s="2"/>
      <c r="AV895" s="2"/>
      <c r="AW895" s="2"/>
      <c r="AX895" s="2"/>
      <c r="AY895" s="2"/>
      <c r="AZ895" s="2"/>
      <c r="BA895" s="2"/>
      <c r="BB895" s="2"/>
    </row>
    <row r="896" ht="13.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c r="AA896" s="2"/>
      <c r="AB896" s="2"/>
      <c r="AC896" s="2"/>
      <c r="AD896" s="2"/>
      <c r="AE896" s="2"/>
      <c r="AF896" s="2"/>
      <c r="AG896" s="2"/>
      <c r="AH896" s="101"/>
      <c r="AI896" s="2"/>
      <c r="AJ896" s="2"/>
      <c r="AK896" s="2"/>
      <c r="AL896" s="2"/>
      <c r="AM896" s="2"/>
      <c r="AN896" s="2"/>
      <c r="AO896" s="2"/>
      <c r="AP896" s="2"/>
      <c r="AQ896" s="2"/>
      <c r="AR896" s="2"/>
      <c r="AS896" s="101"/>
      <c r="AT896" s="2"/>
      <c r="AU896" s="2"/>
      <c r="AV896" s="2"/>
      <c r="AW896" s="2"/>
      <c r="AX896" s="2"/>
      <c r="AY896" s="2"/>
      <c r="AZ896" s="2"/>
      <c r="BA896" s="2"/>
      <c r="BB896" s="2"/>
    </row>
    <row r="897" ht="13.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c r="AA897" s="2"/>
      <c r="AB897" s="2"/>
      <c r="AC897" s="2"/>
      <c r="AD897" s="2"/>
      <c r="AE897" s="2"/>
      <c r="AF897" s="2"/>
      <c r="AG897" s="2"/>
      <c r="AH897" s="101"/>
      <c r="AI897" s="2"/>
      <c r="AJ897" s="2"/>
      <c r="AK897" s="2"/>
      <c r="AL897" s="2"/>
      <c r="AM897" s="2"/>
      <c r="AN897" s="2"/>
      <c r="AO897" s="2"/>
      <c r="AP897" s="2"/>
      <c r="AQ897" s="2"/>
      <c r="AR897" s="2"/>
      <c r="AS897" s="101"/>
      <c r="AT897" s="2"/>
      <c r="AU897" s="2"/>
      <c r="AV897" s="2"/>
      <c r="AW897" s="2"/>
      <c r="AX897" s="2"/>
      <c r="AY897" s="2"/>
      <c r="AZ897" s="2"/>
      <c r="BA897" s="2"/>
      <c r="BB897" s="2"/>
    </row>
    <row r="898" ht="13.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c r="AA898" s="2"/>
      <c r="AB898" s="2"/>
      <c r="AC898" s="2"/>
      <c r="AD898" s="2"/>
      <c r="AE898" s="2"/>
      <c r="AF898" s="2"/>
      <c r="AG898" s="2"/>
      <c r="AH898" s="101"/>
      <c r="AI898" s="2"/>
      <c r="AJ898" s="2"/>
      <c r="AK898" s="2"/>
      <c r="AL898" s="2"/>
      <c r="AM898" s="2"/>
      <c r="AN898" s="2"/>
      <c r="AO898" s="2"/>
      <c r="AP898" s="2"/>
      <c r="AQ898" s="2"/>
      <c r="AR898" s="2"/>
      <c r="AS898" s="101"/>
      <c r="AT898" s="2"/>
      <c r="AU898" s="2"/>
      <c r="AV898" s="2"/>
      <c r="AW898" s="2"/>
      <c r="AX898" s="2"/>
      <c r="AY898" s="2"/>
      <c r="AZ898" s="2"/>
      <c r="BA898" s="2"/>
      <c r="BB898" s="2"/>
    </row>
    <row r="899" ht="13.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c r="AA899" s="2"/>
      <c r="AB899" s="2"/>
      <c r="AC899" s="2"/>
      <c r="AD899" s="2"/>
      <c r="AE899" s="2"/>
      <c r="AF899" s="2"/>
      <c r="AG899" s="2"/>
      <c r="AH899" s="101"/>
      <c r="AI899" s="2"/>
      <c r="AJ899" s="2"/>
      <c r="AK899" s="2"/>
      <c r="AL899" s="2"/>
      <c r="AM899" s="2"/>
      <c r="AN899" s="2"/>
      <c r="AO899" s="2"/>
      <c r="AP899" s="2"/>
      <c r="AQ899" s="2"/>
      <c r="AR899" s="2"/>
      <c r="AS899" s="101"/>
      <c r="AT899" s="2"/>
      <c r="AU899" s="2"/>
      <c r="AV899" s="2"/>
      <c r="AW899" s="2"/>
      <c r="AX899" s="2"/>
      <c r="AY899" s="2"/>
      <c r="AZ899" s="2"/>
      <c r="BA899" s="2"/>
      <c r="BB899" s="2"/>
    </row>
    <row r="900" ht="13.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c r="AA900" s="2"/>
      <c r="AB900" s="2"/>
      <c r="AC900" s="2"/>
      <c r="AD900" s="2"/>
      <c r="AE900" s="2"/>
      <c r="AF900" s="2"/>
      <c r="AG900" s="2"/>
      <c r="AH900" s="101"/>
      <c r="AI900" s="2"/>
      <c r="AJ900" s="2"/>
      <c r="AK900" s="2"/>
      <c r="AL900" s="2"/>
      <c r="AM900" s="2"/>
      <c r="AN900" s="2"/>
      <c r="AO900" s="2"/>
      <c r="AP900" s="2"/>
      <c r="AQ900" s="2"/>
      <c r="AR900" s="2"/>
      <c r="AS900" s="101"/>
      <c r="AT900" s="2"/>
      <c r="AU900" s="2"/>
      <c r="AV900" s="2"/>
      <c r="AW900" s="2"/>
      <c r="AX900" s="2"/>
      <c r="AY900" s="2"/>
      <c r="AZ900" s="2"/>
      <c r="BA900" s="2"/>
      <c r="BB900" s="2"/>
    </row>
    <row r="901" ht="13.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c r="AA901" s="2"/>
      <c r="AB901" s="2"/>
      <c r="AC901" s="2"/>
      <c r="AD901" s="2"/>
      <c r="AE901" s="2"/>
      <c r="AF901" s="2"/>
      <c r="AG901" s="2"/>
      <c r="AH901" s="101"/>
      <c r="AI901" s="2"/>
      <c r="AJ901" s="2"/>
      <c r="AK901" s="2"/>
      <c r="AL901" s="2"/>
      <c r="AM901" s="2"/>
      <c r="AN901" s="2"/>
      <c r="AO901" s="2"/>
      <c r="AP901" s="2"/>
      <c r="AQ901" s="2"/>
      <c r="AR901" s="2"/>
      <c r="AS901" s="101"/>
      <c r="AT901" s="2"/>
      <c r="AU901" s="2"/>
      <c r="AV901" s="2"/>
      <c r="AW901" s="2"/>
      <c r="AX901" s="2"/>
      <c r="AY901" s="2"/>
      <c r="AZ901" s="2"/>
      <c r="BA901" s="2"/>
      <c r="BB901" s="2"/>
    </row>
    <row r="902" ht="13.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c r="AA902" s="2"/>
      <c r="AB902" s="2"/>
      <c r="AC902" s="2"/>
      <c r="AD902" s="2"/>
      <c r="AE902" s="2"/>
      <c r="AF902" s="2"/>
      <c r="AG902" s="2"/>
      <c r="AH902" s="101"/>
      <c r="AI902" s="2"/>
      <c r="AJ902" s="2"/>
      <c r="AK902" s="2"/>
      <c r="AL902" s="2"/>
      <c r="AM902" s="2"/>
      <c r="AN902" s="2"/>
      <c r="AO902" s="2"/>
      <c r="AP902" s="2"/>
      <c r="AQ902" s="2"/>
      <c r="AR902" s="2"/>
      <c r="AS902" s="101"/>
      <c r="AT902" s="2"/>
      <c r="AU902" s="2"/>
      <c r="AV902" s="2"/>
      <c r="AW902" s="2"/>
      <c r="AX902" s="2"/>
      <c r="AY902" s="2"/>
      <c r="AZ902" s="2"/>
      <c r="BA902" s="2"/>
      <c r="BB902" s="2"/>
    </row>
    <row r="903" ht="13.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c r="AA903" s="2"/>
      <c r="AB903" s="2"/>
      <c r="AC903" s="2"/>
      <c r="AD903" s="2"/>
      <c r="AE903" s="2"/>
      <c r="AF903" s="2"/>
      <c r="AG903" s="2"/>
      <c r="AH903" s="101"/>
      <c r="AI903" s="2"/>
      <c r="AJ903" s="2"/>
      <c r="AK903" s="2"/>
      <c r="AL903" s="2"/>
      <c r="AM903" s="2"/>
      <c r="AN903" s="2"/>
      <c r="AO903" s="2"/>
      <c r="AP903" s="2"/>
      <c r="AQ903" s="2"/>
      <c r="AR903" s="2"/>
      <c r="AS903" s="101"/>
      <c r="AT903" s="2"/>
      <c r="AU903" s="2"/>
      <c r="AV903" s="2"/>
      <c r="AW903" s="2"/>
      <c r="AX903" s="2"/>
      <c r="AY903" s="2"/>
      <c r="AZ903" s="2"/>
      <c r="BA903" s="2"/>
      <c r="BB903" s="2"/>
    </row>
    <row r="904" ht="13.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c r="AA904" s="2"/>
      <c r="AB904" s="2"/>
      <c r="AC904" s="2"/>
      <c r="AD904" s="2"/>
      <c r="AE904" s="2"/>
      <c r="AF904" s="2"/>
      <c r="AG904" s="2"/>
      <c r="AH904" s="101"/>
      <c r="AI904" s="2"/>
      <c r="AJ904" s="2"/>
      <c r="AK904" s="2"/>
      <c r="AL904" s="2"/>
      <c r="AM904" s="2"/>
      <c r="AN904" s="2"/>
      <c r="AO904" s="2"/>
      <c r="AP904" s="2"/>
      <c r="AQ904" s="2"/>
      <c r="AR904" s="2"/>
      <c r="AS904" s="101"/>
      <c r="AT904" s="2"/>
      <c r="AU904" s="2"/>
      <c r="AV904" s="2"/>
      <c r="AW904" s="2"/>
      <c r="AX904" s="2"/>
      <c r="AY904" s="2"/>
      <c r="AZ904" s="2"/>
      <c r="BA904" s="2"/>
      <c r="BB904" s="2"/>
    </row>
    <row r="905" ht="13.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c r="AA905" s="2"/>
      <c r="AB905" s="2"/>
      <c r="AC905" s="2"/>
      <c r="AD905" s="2"/>
      <c r="AE905" s="2"/>
      <c r="AF905" s="2"/>
      <c r="AG905" s="2"/>
      <c r="AH905" s="101"/>
      <c r="AI905" s="2"/>
      <c r="AJ905" s="2"/>
      <c r="AK905" s="2"/>
      <c r="AL905" s="2"/>
      <c r="AM905" s="2"/>
      <c r="AN905" s="2"/>
      <c r="AO905" s="2"/>
      <c r="AP905" s="2"/>
      <c r="AQ905" s="2"/>
      <c r="AR905" s="2"/>
      <c r="AS905" s="101"/>
      <c r="AT905" s="2"/>
      <c r="AU905" s="2"/>
      <c r="AV905" s="2"/>
      <c r="AW905" s="2"/>
      <c r="AX905" s="2"/>
      <c r="AY905" s="2"/>
      <c r="AZ905" s="2"/>
      <c r="BA905" s="2"/>
      <c r="BB905" s="2"/>
    </row>
    <row r="906" ht="13.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c r="AA906" s="2"/>
      <c r="AB906" s="2"/>
      <c r="AC906" s="2"/>
      <c r="AD906" s="2"/>
      <c r="AE906" s="2"/>
      <c r="AF906" s="2"/>
      <c r="AG906" s="2"/>
      <c r="AH906" s="101"/>
      <c r="AI906" s="2"/>
      <c r="AJ906" s="2"/>
      <c r="AK906" s="2"/>
      <c r="AL906" s="2"/>
      <c r="AM906" s="2"/>
      <c r="AN906" s="2"/>
      <c r="AO906" s="2"/>
      <c r="AP906" s="2"/>
      <c r="AQ906" s="2"/>
      <c r="AR906" s="2"/>
      <c r="AS906" s="101"/>
      <c r="AT906" s="2"/>
      <c r="AU906" s="2"/>
      <c r="AV906" s="2"/>
      <c r="AW906" s="2"/>
      <c r="AX906" s="2"/>
      <c r="AY906" s="2"/>
      <c r="AZ906" s="2"/>
      <c r="BA906" s="2"/>
      <c r="BB906" s="2"/>
    </row>
    <row r="907" ht="13.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c r="AA907" s="2"/>
      <c r="AB907" s="2"/>
      <c r="AC907" s="2"/>
      <c r="AD907" s="2"/>
      <c r="AE907" s="2"/>
      <c r="AF907" s="2"/>
      <c r="AG907" s="2"/>
      <c r="AH907" s="101"/>
      <c r="AI907" s="2"/>
      <c r="AJ907" s="2"/>
      <c r="AK907" s="2"/>
      <c r="AL907" s="2"/>
      <c r="AM907" s="2"/>
      <c r="AN907" s="2"/>
      <c r="AO907" s="2"/>
      <c r="AP907" s="2"/>
      <c r="AQ907" s="2"/>
      <c r="AR907" s="2"/>
      <c r="AS907" s="101"/>
      <c r="AT907" s="2"/>
      <c r="AU907" s="2"/>
      <c r="AV907" s="2"/>
      <c r="AW907" s="2"/>
      <c r="AX907" s="2"/>
      <c r="AY907" s="2"/>
      <c r="AZ907" s="2"/>
      <c r="BA907" s="2"/>
      <c r="BB907" s="2"/>
    </row>
    <row r="908" ht="13.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c r="AA908" s="2"/>
      <c r="AB908" s="2"/>
      <c r="AC908" s="2"/>
      <c r="AD908" s="2"/>
      <c r="AE908" s="2"/>
      <c r="AF908" s="2"/>
      <c r="AG908" s="2"/>
      <c r="AH908" s="101"/>
      <c r="AI908" s="2"/>
      <c r="AJ908" s="2"/>
      <c r="AK908" s="2"/>
      <c r="AL908" s="2"/>
      <c r="AM908" s="2"/>
      <c r="AN908" s="2"/>
      <c r="AO908" s="2"/>
      <c r="AP908" s="2"/>
      <c r="AQ908" s="2"/>
      <c r="AR908" s="2"/>
      <c r="AS908" s="101"/>
      <c r="AT908" s="2"/>
      <c r="AU908" s="2"/>
      <c r="AV908" s="2"/>
      <c r="AW908" s="2"/>
      <c r="AX908" s="2"/>
      <c r="AY908" s="2"/>
      <c r="AZ908" s="2"/>
      <c r="BA908" s="2"/>
      <c r="BB908" s="2"/>
    </row>
    <row r="909" ht="13.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c r="AA909" s="2"/>
      <c r="AB909" s="2"/>
      <c r="AC909" s="2"/>
      <c r="AD909" s="2"/>
      <c r="AE909" s="2"/>
      <c r="AF909" s="2"/>
      <c r="AG909" s="2"/>
      <c r="AH909" s="101"/>
      <c r="AI909" s="2"/>
      <c r="AJ909" s="2"/>
      <c r="AK909" s="2"/>
      <c r="AL909" s="2"/>
      <c r="AM909" s="2"/>
      <c r="AN909" s="2"/>
      <c r="AO909" s="2"/>
      <c r="AP909" s="2"/>
      <c r="AQ909" s="2"/>
      <c r="AR909" s="2"/>
      <c r="AS909" s="101"/>
      <c r="AT909" s="2"/>
      <c r="AU909" s="2"/>
      <c r="AV909" s="2"/>
      <c r="AW909" s="2"/>
      <c r="AX909" s="2"/>
      <c r="AY909" s="2"/>
      <c r="AZ909" s="2"/>
      <c r="BA909" s="2"/>
      <c r="BB909" s="2"/>
    </row>
    <row r="910" ht="13.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c r="AA910" s="2"/>
      <c r="AB910" s="2"/>
      <c r="AC910" s="2"/>
      <c r="AD910" s="2"/>
      <c r="AE910" s="2"/>
      <c r="AF910" s="2"/>
      <c r="AG910" s="2"/>
      <c r="AH910" s="101"/>
      <c r="AI910" s="2"/>
      <c r="AJ910" s="2"/>
      <c r="AK910" s="2"/>
      <c r="AL910" s="2"/>
      <c r="AM910" s="2"/>
      <c r="AN910" s="2"/>
      <c r="AO910" s="2"/>
      <c r="AP910" s="2"/>
      <c r="AQ910" s="2"/>
      <c r="AR910" s="2"/>
      <c r="AS910" s="101"/>
      <c r="AT910" s="2"/>
      <c r="AU910" s="2"/>
      <c r="AV910" s="2"/>
      <c r="AW910" s="2"/>
      <c r="AX910" s="2"/>
      <c r="AY910" s="2"/>
      <c r="AZ910" s="2"/>
      <c r="BA910" s="2"/>
      <c r="BB910" s="2"/>
    </row>
    <row r="911" ht="13.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c r="AA911" s="2"/>
      <c r="AB911" s="2"/>
      <c r="AC911" s="2"/>
      <c r="AD911" s="2"/>
      <c r="AE911" s="2"/>
      <c r="AF911" s="2"/>
      <c r="AG911" s="2"/>
      <c r="AH911" s="101"/>
      <c r="AI911" s="2"/>
      <c r="AJ911" s="2"/>
      <c r="AK911" s="2"/>
      <c r="AL911" s="2"/>
      <c r="AM911" s="2"/>
      <c r="AN911" s="2"/>
      <c r="AO911" s="2"/>
      <c r="AP911" s="2"/>
      <c r="AQ911" s="2"/>
      <c r="AR911" s="2"/>
      <c r="AS911" s="101"/>
      <c r="AT911" s="2"/>
      <c r="AU911" s="2"/>
      <c r="AV911" s="2"/>
      <c r="AW911" s="2"/>
      <c r="AX911" s="2"/>
      <c r="AY911" s="2"/>
      <c r="AZ911" s="2"/>
      <c r="BA911" s="2"/>
      <c r="BB911" s="2"/>
    </row>
    <row r="912" ht="13.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c r="AA912" s="2"/>
      <c r="AB912" s="2"/>
      <c r="AC912" s="2"/>
      <c r="AD912" s="2"/>
      <c r="AE912" s="2"/>
      <c r="AF912" s="2"/>
      <c r="AG912" s="2"/>
      <c r="AH912" s="101"/>
      <c r="AI912" s="2"/>
      <c r="AJ912" s="2"/>
      <c r="AK912" s="2"/>
      <c r="AL912" s="2"/>
      <c r="AM912" s="2"/>
      <c r="AN912" s="2"/>
      <c r="AO912" s="2"/>
      <c r="AP912" s="2"/>
      <c r="AQ912" s="2"/>
      <c r="AR912" s="2"/>
      <c r="AS912" s="101"/>
      <c r="AT912" s="2"/>
      <c r="AU912" s="2"/>
      <c r="AV912" s="2"/>
      <c r="AW912" s="2"/>
      <c r="AX912" s="2"/>
      <c r="AY912" s="2"/>
      <c r="AZ912" s="2"/>
      <c r="BA912" s="2"/>
      <c r="BB912" s="2"/>
    </row>
    <row r="913" ht="13.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c r="AA913" s="2"/>
      <c r="AB913" s="2"/>
      <c r="AC913" s="2"/>
      <c r="AD913" s="2"/>
      <c r="AE913" s="2"/>
      <c r="AF913" s="2"/>
      <c r="AG913" s="2"/>
      <c r="AH913" s="101"/>
      <c r="AI913" s="2"/>
      <c r="AJ913" s="2"/>
      <c r="AK913" s="2"/>
      <c r="AL913" s="2"/>
      <c r="AM913" s="2"/>
      <c r="AN913" s="2"/>
      <c r="AO913" s="2"/>
      <c r="AP913" s="2"/>
      <c r="AQ913" s="2"/>
      <c r="AR913" s="2"/>
      <c r="AS913" s="101"/>
      <c r="AT913" s="2"/>
      <c r="AU913" s="2"/>
      <c r="AV913" s="2"/>
      <c r="AW913" s="2"/>
      <c r="AX913" s="2"/>
      <c r="AY913" s="2"/>
      <c r="AZ913" s="2"/>
      <c r="BA913" s="2"/>
      <c r="BB913" s="2"/>
    </row>
    <row r="914" ht="13.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c r="AA914" s="2"/>
      <c r="AB914" s="2"/>
      <c r="AC914" s="2"/>
      <c r="AD914" s="2"/>
      <c r="AE914" s="2"/>
      <c r="AF914" s="2"/>
      <c r="AG914" s="2"/>
      <c r="AH914" s="101"/>
      <c r="AI914" s="2"/>
      <c r="AJ914" s="2"/>
      <c r="AK914" s="2"/>
      <c r="AL914" s="2"/>
      <c r="AM914" s="2"/>
      <c r="AN914" s="2"/>
      <c r="AO914" s="2"/>
      <c r="AP914" s="2"/>
      <c r="AQ914" s="2"/>
      <c r="AR914" s="2"/>
      <c r="AS914" s="101"/>
      <c r="AT914" s="2"/>
      <c r="AU914" s="2"/>
      <c r="AV914" s="2"/>
      <c r="AW914" s="2"/>
      <c r="AX914" s="2"/>
      <c r="AY914" s="2"/>
      <c r="AZ914" s="2"/>
      <c r="BA914" s="2"/>
      <c r="BB914" s="2"/>
    </row>
    <row r="915" ht="13.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c r="AA915" s="2"/>
      <c r="AB915" s="2"/>
      <c r="AC915" s="2"/>
      <c r="AD915" s="2"/>
      <c r="AE915" s="2"/>
      <c r="AF915" s="2"/>
      <c r="AG915" s="2"/>
      <c r="AH915" s="101"/>
      <c r="AI915" s="2"/>
      <c r="AJ915" s="2"/>
      <c r="AK915" s="2"/>
      <c r="AL915" s="2"/>
      <c r="AM915" s="2"/>
      <c r="AN915" s="2"/>
      <c r="AO915" s="2"/>
      <c r="AP915" s="2"/>
      <c r="AQ915" s="2"/>
      <c r="AR915" s="2"/>
      <c r="AS915" s="101"/>
      <c r="AT915" s="2"/>
      <c r="AU915" s="2"/>
      <c r="AV915" s="2"/>
      <c r="AW915" s="2"/>
      <c r="AX915" s="2"/>
      <c r="AY915" s="2"/>
      <c r="AZ915" s="2"/>
      <c r="BA915" s="2"/>
      <c r="BB915" s="2"/>
    </row>
    <row r="916" ht="13.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c r="AA916" s="2"/>
      <c r="AB916" s="2"/>
      <c r="AC916" s="2"/>
      <c r="AD916" s="2"/>
      <c r="AE916" s="2"/>
      <c r="AF916" s="2"/>
      <c r="AG916" s="2"/>
      <c r="AH916" s="101"/>
      <c r="AI916" s="2"/>
      <c r="AJ916" s="2"/>
      <c r="AK916" s="2"/>
      <c r="AL916" s="2"/>
      <c r="AM916" s="2"/>
      <c r="AN916" s="2"/>
      <c r="AO916" s="2"/>
      <c r="AP916" s="2"/>
      <c r="AQ916" s="2"/>
      <c r="AR916" s="2"/>
      <c r="AS916" s="101"/>
      <c r="AT916" s="2"/>
      <c r="AU916" s="2"/>
      <c r="AV916" s="2"/>
      <c r="AW916" s="2"/>
      <c r="AX916" s="2"/>
      <c r="AY916" s="2"/>
      <c r="AZ916" s="2"/>
      <c r="BA916" s="2"/>
      <c r="BB916" s="2"/>
    </row>
    <row r="917" ht="13.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c r="AA917" s="2"/>
      <c r="AB917" s="2"/>
      <c r="AC917" s="2"/>
      <c r="AD917" s="2"/>
      <c r="AE917" s="2"/>
      <c r="AF917" s="2"/>
      <c r="AG917" s="2"/>
      <c r="AH917" s="101"/>
      <c r="AI917" s="2"/>
      <c r="AJ917" s="2"/>
      <c r="AK917" s="2"/>
      <c r="AL917" s="2"/>
      <c r="AM917" s="2"/>
      <c r="AN917" s="2"/>
      <c r="AO917" s="2"/>
      <c r="AP917" s="2"/>
      <c r="AQ917" s="2"/>
      <c r="AR917" s="2"/>
      <c r="AS917" s="101"/>
      <c r="AT917" s="2"/>
      <c r="AU917" s="2"/>
      <c r="AV917" s="2"/>
      <c r="AW917" s="2"/>
      <c r="AX917" s="2"/>
      <c r="AY917" s="2"/>
      <c r="AZ917" s="2"/>
      <c r="BA917" s="2"/>
      <c r="BB917" s="2"/>
    </row>
    <row r="918" ht="13.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c r="AA918" s="2"/>
      <c r="AB918" s="2"/>
      <c r="AC918" s="2"/>
      <c r="AD918" s="2"/>
      <c r="AE918" s="2"/>
      <c r="AF918" s="2"/>
      <c r="AG918" s="2"/>
      <c r="AH918" s="101"/>
      <c r="AI918" s="2"/>
      <c r="AJ918" s="2"/>
      <c r="AK918" s="2"/>
      <c r="AL918" s="2"/>
      <c r="AM918" s="2"/>
      <c r="AN918" s="2"/>
      <c r="AO918" s="2"/>
      <c r="AP918" s="2"/>
      <c r="AQ918" s="2"/>
      <c r="AR918" s="2"/>
      <c r="AS918" s="101"/>
      <c r="AT918" s="2"/>
      <c r="AU918" s="2"/>
      <c r="AV918" s="2"/>
      <c r="AW918" s="2"/>
      <c r="AX918" s="2"/>
      <c r="AY918" s="2"/>
      <c r="AZ918" s="2"/>
      <c r="BA918" s="2"/>
      <c r="BB918" s="2"/>
    </row>
    <row r="919" ht="13.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c r="AA919" s="2"/>
      <c r="AB919" s="2"/>
      <c r="AC919" s="2"/>
      <c r="AD919" s="2"/>
      <c r="AE919" s="2"/>
      <c r="AF919" s="2"/>
      <c r="AG919" s="2"/>
      <c r="AH919" s="101"/>
      <c r="AI919" s="2"/>
      <c r="AJ919" s="2"/>
      <c r="AK919" s="2"/>
      <c r="AL919" s="2"/>
      <c r="AM919" s="2"/>
      <c r="AN919" s="2"/>
      <c r="AO919" s="2"/>
      <c r="AP919" s="2"/>
      <c r="AQ919" s="2"/>
      <c r="AR919" s="2"/>
      <c r="AS919" s="101"/>
      <c r="AT919" s="2"/>
      <c r="AU919" s="2"/>
      <c r="AV919" s="2"/>
      <c r="AW919" s="2"/>
      <c r="AX919" s="2"/>
      <c r="AY919" s="2"/>
      <c r="AZ919" s="2"/>
      <c r="BA919" s="2"/>
      <c r="BB919" s="2"/>
    </row>
    <row r="920" ht="13.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c r="AA920" s="2"/>
      <c r="AB920" s="2"/>
      <c r="AC920" s="2"/>
      <c r="AD920" s="2"/>
      <c r="AE920" s="2"/>
      <c r="AF920" s="2"/>
      <c r="AG920" s="2"/>
      <c r="AH920" s="101"/>
      <c r="AI920" s="2"/>
      <c r="AJ920" s="2"/>
      <c r="AK920" s="2"/>
      <c r="AL920" s="2"/>
      <c r="AM920" s="2"/>
      <c r="AN920" s="2"/>
      <c r="AO920" s="2"/>
      <c r="AP920" s="2"/>
      <c r="AQ920" s="2"/>
      <c r="AR920" s="2"/>
      <c r="AS920" s="101"/>
      <c r="AT920" s="2"/>
      <c r="AU920" s="2"/>
      <c r="AV920" s="2"/>
      <c r="AW920" s="2"/>
      <c r="AX920" s="2"/>
      <c r="AY920" s="2"/>
      <c r="AZ920" s="2"/>
      <c r="BA920" s="2"/>
      <c r="BB920" s="2"/>
    </row>
    <row r="921" ht="13.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c r="AA921" s="2"/>
      <c r="AB921" s="2"/>
      <c r="AC921" s="2"/>
      <c r="AD921" s="2"/>
      <c r="AE921" s="2"/>
      <c r="AF921" s="2"/>
      <c r="AG921" s="2"/>
      <c r="AH921" s="101"/>
      <c r="AI921" s="2"/>
      <c r="AJ921" s="2"/>
      <c r="AK921" s="2"/>
      <c r="AL921" s="2"/>
      <c r="AM921" s="2"/>
      <c r="AN921" s="2"/>
      <c r="AO921" s="2"/>
      <c r="AP921" s="2"/>
      <c r="AQ921" s="2"/>
      <c r="AR921" s="2"/>
      <c r="AS921" s="101"/>
      <c r="AT921" s="2"/>
      <c r="AU921" s="2"/>
      <c r="AV921" s="2"/>
      <c r="AW921" s="2"/>
      <c r="AX921" s="2"/>
      <c r="AY921" s="2"/>
      <c r="AZ921" s="2"/>
      <c r="BA921" s="2"/>
      <c r="BB921" s="2"/>
    </row>
    <row r="922" ht="13.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c r="AA922" s="2"/>
      <c r="AB922" s="2"/>
      <c r="AC922" s="2"/>
      <c r="AD922" s="2"/>
      <c r="AE922" s="2"/>
      <c r="AF922" s="2"/>
      <c r="AG922" s="2"/>
      <c r="AH922" s="101"/>
      <c r="AI922" s="2"/>
      <c r="AJ922" s="2"/>
      <c r="AK922" s="2"/>
      <c r="AL922" s="2"/>
      <c r="AM922" s="2"/>
      <c r="AN922" s="2"/>
      <c r="AO922" s="2"/>
      <c r="AP922" s="2"/>
      <c r="AQ922" s="2"/>
      <c r="AR922" s="2"/>
      <c r="AS922" s="101"/>
      <c r="AT922" s="2"/>
      <c r="AU922" s="2"/>
      <c r="AV922" s="2"/>
      <c r="AW922" s="2"/>
      <c r="AX922" s="2"/>
      <c r="AY922" s="2"/>
      <c r="AZ922" s="2"/>
      <c r="BA922" s="2"/>
      <c r="BB922" s="2"/>
    </row>
    <row r="923" ht="13.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c r="AA923" s="2"/>
      <c r="AB923" s="2"/>
      <c r="AC923" s="2"/>
      <c r="AD923" s="2"/>
      <c r="AE923" s="2"/>
      <c r="AF923" s="2"/>
      <c r="AG923" s="2"/>
      <c r="AH923" s="101"/>
      <c r="AI923" s="2"/>
      <c r="AJ923" s="2"/>
      <c r="AK923" s="2"/>
      <c r="AL923" s="2"/>
      <c r="AM923" s="2"/>
      <c r="AN923" s="2"/>
      <c r="AO923" s="2"/>
      <c r="AP923" s="2"/>
      <c r="AQ923" s="2"/>
      <c r="AR923" s="2"/>
      <c r="AS923" s="101"/>
      <c r="AT923" s="2"/>
      <c r="AU923" s="2"/>
      <c r="AV923" s="2"/>
      <c r="AW923" s="2"/>
      <c r="AX923" s="2"/>
      <c r="AY923" s="2"/>
      <c r="AZ923" s="2"/>
      <c r="BA923" s="2"/>
      <c r="BB923" s="2"/>
    </row>
    <row r="924" ht="13.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c r="AA924" s="2"/>
      <c r="AB924" s="2"/>
      <c r="AC924" s="2"/>
      <c r="AD924" s="2"/>
      <c r="AE924" s="2"/>
      <c r="AF924" s="2"/>
      <c r="AG924" s="2"/>
      <c r="AH924" s="101"/>
      <c r="AI924" s="2"/>
      <c r="AJ924" s="2"/>
      <c r="AK924" s="2"/>
      <c r="AL924" s="2"/>
      <c r="AM924" s="2"/>
      <c r="AN924" s="2"/>
      <c r="AO924" s="2"/>
      <c r="AP924" s="2"/>
      <c r="AQ924" s="2"/>
      <c r="AR924" s="2"/>
      <c r="AS924" s="101"/>
      <c r="AT924" s="2"/>
      <c r="AU924" s="2"/>
      <c r="AV924" s="2"/>
      <c r="AW924" s="2"/>
      <c r="AX924" s="2"/>
      <c r="AY924" s="2"/>
      <c r="AZ924" s="2"/>
      <c r="BA924" s="2"/>
      <c r="BB924" s="2"/>
    </row>
    <row r="925" ht="13.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c r="AA925" s="2"/>
      <c r="AB925" s="2"/>
      <c r="AC925" s="2"/>
      <c r="AD925" s="2"/>
      <c r="AE925" s="2"/>
      <c r="AF925" s="2"/>
      <c r="AG925" s="2"/>
      <c r="AH925" s="101"/>
      <c r="AI925" s="2"/>
      <c r="AJ925" s="2"/>
      <c r="AK925" s="2"/>
      <c r="AL925" s="2"/>
      <c r="AM925" s="2"/>
      <c r="AN925" s="2"/>
      <c r="AO925" s="2"/>
      <c r="AP925" s="2"/>
      <c r="AQ925" s="2"/>
      <c r="AR925" s="2"/>
      <c r="AS925" s="101"/>
      <c r="AT925" s="2"/>
      <c r="AU925" s="2"/>
      <c r="AV925" s="2"/>
      <c r="AW925" s="2"/>
      <c r="AX925" s="2"/>
      <c r="AY925" s="2"/>
      <c r="AZ925" s="2"/>
      <c r="BA925" s="2"/>
      <c r="BB925" s="2"/>
    </row>
    <row r="926" ht="13.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c r="AA926" s="2"/>
      <c r="AB926" s="2"/>
      <c r="AC926" s="2"/>
      <c r="AD926" s="2"/>
      <c r="AE926" s="2"/>
      <c r="AF926" s="2"/>
      <c r="AG926" s="2"/>
      <c r="AH926" s="101"/>
      <c r="AI926" s="2"/>
      <c r="AJ926" s="2"/>
      <c r="AK926" s="2"/>
      <c r="AL926" s="2"/>
      <c r="AM926" s="2"/>
      <c r="AN926" s="2"/>
      <c r="AO926" s="2"/>
      <c r="AP926" s="2"/>
      <c r="AQ926" s="2"/>
      <c r="AR926" s="2"/>
      <c r="AS926" s="101"/>
      <c r="AT926" s="2"/>
      <c r="AU926" s="2"/>
      <c r="AV926" s="2"/>
      <c r="AW926" s="2"/>
      <c r="AX926" s="2"/>
      <c r="AY926" s="2"/>
      <c r="AZ926" s="2"/>
      <c r="BA926" s="2"/>
      <c r="BB926" s="2"/>
    </row>
    <row r="927" ht="13.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c r="AA927" s="2"/>
      <c r="AB927" s="2"/>
      <c r="AC927" s="2"/>
      <c r="AD927" s="2"/>
      <c r="AE927" s="2"/>
      <c r="AF927" s="2"/>
      <c r="AG927" s="2"/>
      <c r="AH927" s="101"/>
      <c r="AI927" s="2"/>
      <c r="AJ927" s="2"/>
      <c r="AK927" s="2"/>
      <c r="AL927" s="2"/>
      <c r="AM927" s="2"/>
      <c r="AN927" s="2"/>
      <c r="AO927" s="2"/>
      <c r="AP927" s="2"/>
      <c r="AQ927" s="2"/>
      <c r="AR927" s="2"/>
      <c r="AS927" s="101"/>
      <c r="AT927" s="2"/>
      <c r="AU927" s="2"/>
      <c r="AV927" s="2"/>
      <c r="AW927" s="2"/>
      <c r="AX927" s="2"/>
      <c r="AY927" s="2"/>
      <c r="AZ927" s="2"/>
      <c r="BA927" s="2"/>
      <c r="BB927" s="2"/>
    </row>
    <row r="928" ht="13.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c r="AA928" s="2"/>
      <c r="AB928" s="2"/>
      <c r="AC928" s="2"/>
      <c r="AD928" s="2"/>
      <c r="AE928" s="2"/>
      <c r="AF928" s="2"/>
      <c r="AG928" s="2"/>
      <c r="AH928" s="101"/>
      <c r="AI928" s="2"/>
      <c r="AJ928" s="2"/>
      <c r="AK928" s="2"/>
      <c r="AL928" s="2"/>
      <c r="AM928" s="2"/>
      <c r="AN928" s="2"/>
      <c r="AO928" s="2"/>
      <c r="AP928" s="2"/>
      <c r="AQ928" s="2"/>
      <c r="AR928" s="2"/>
      <c r="AS928" s="101"/>
      <c r="AT928" s="2"/>
      <c r="AU928" s="2"/>
      <c r="AV928" s="2"/>
      <c r="AW928" s="2"/>
      <c r="AX928" s="2"/>
      <c r="AY928" s="2"/>
      <c r="AZ928" s="2"/>
      <c r="BA928" s="2"/>
      <c r="BB928" s="2"/>
    </row>
    <row r="929" ht="13.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c r="AA929" s="2"/>
      <c r="AB929" s="2"/>
      <c r="AC929" s="2"/>
      <c r="AD929" s="2"/>
      <c r="AE929" s="2"/>
      <c r="AF929" s="2"/>
      <c r="AG929" s="2"/>
      <c r="AH929" s="101"/>
      <c r="AI929" s="2"/>
      <c r="AJ929" s="2"/>
      <c r="AK929" s="2"/>
      <c r="AL929" s="2"/>
      <c r="AM929" s="2"/>
      <c r="AN929" s="2"/>
      <c r="AO929" s="2"/>
      <c r="AP929" s="2"/>
      <c r="AQ929" s="2"/>
      <c r="AR929" s="2"/>
      <c r="AS929" s="101"/>
      <c r="AT929" s="2"/>
      <c r="AU929" s="2"/>
      <c r="AV929" s="2"/>
      <c r="AW929" s="2"/>
      <c r="AX929" s="2"/>
      <c r="AY929" s="2"/>
      <c r="AZ929" s="2"/>
      <c r="BA929" s="2"/>
      <c r="BB929" s="2"/>
    </row>
    <row r="930" ht="13.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c r="AA930" s="2"/>
      <c r="AB930" s="2"/>
      <c r="AC930" s="2"/>
      <c r="AD930" s="2"/>
      <c r="AE930" s="2"/>
      <c r="AF930" s="2"/>
      <c r="AG930" s="2"/>
      <c r="AH930" s="101"/>
      <c r="AI930" s="2"/>
      <c r="AJ930" s="2"/>
      <c r="AK930" s="2"/>
      <c r="AL930" s="2"/>
      <c r="AM930" s="2"/>
      <c r="AN930" s="2"/>
      <c r="AO930" s="2"/>
      <c r="AP930" s="2"/>
      <c r="AQ930" s="2"/>
      <c r="AR930" s="2"/>
      <c r="AS930" s="101"/>
      <c r="AT930" s="2"/>
      <c r="AU930" s="2"/>
      <c r="AV930" s="2"/>
      <c r="AW930" s="2"/>
      <c r="AX930" s="2"/>
      <c r="AY930" s="2"/>
      <c r="AZ930" s="2"/>
      <c r="BA930" s="2"/>
      <c r="BB930" s="2"/>
    </row>
    <row r="931" ht="13.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c r="AA931" s="2"/>
      <c r="AB931" s="2"/>
      <c r="AC931" s="2"/>
      <c r="AD931" s="2"/>
      <c r="AE931" s="2"/>
      <c r="AF931" s="2"/>
      <c r="AG931" s="2"/>
      <c r="AH931" s="101"/>
      <c r="AI931" s="2"/>
      <c r="AJ931" s="2"/>
      <c r="AK931" s="2"/>
      <c r="AL931" s="2"/>
      <c r="AM931" s="2"/>
      <c r="AN931" s="2"/>
      <c r="AO931" s="2"/>
      <c r="AP931" s="2"/>
      <c r="AQ931" s="2"/>
      <c r="AR931" s="2"/>
      <c r="AS931" s="101"/>
      <c r="AT931" s="2"/>
      <c r="AU931" s="2"/>
      <c r="AV931" s="2"/>
      <c r="AW931" s="2"/>
      <c r="AX931" s="2"/>
      <c r="AY931" s="2"/>
      <c r="AZ931" s="2"/>
      <c r="BA931" s="2"/>
      <c r="BB931" s="2"/>
    </row>
    <row r="932" ht="13.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c r="AA932" s="2"/>
      <c r="AB932" s="2"/>
      <c r="AC932" s="2"/>
      <c r="AD932" s="2"/>
      <c r="AE932" s="2"/>
      <c r="AF932" s="2"/>
      <c r="AG932" s="2"/>
      <c r="AH932" s="101"/>
      <c r="AI932" s="2"/>
      <c r="AJ932" s="2"/>
      <c r="AK932" s="2"/>
      <c r="AL932" s="2"/>
      <c r="AM932" s="2"/>
      <c r="AN932" s="2"/>
      <c r="AO932" s="2"/>
      <c r="AP932" s="2"/>
      <c r="AQ932" s="2"/>
      <c r="AR932" s="2"/>
      <c r="AS932" s="101"/>
      <c r="AT932" s="2"/>
      <c r="AU932" s="2"/>
      <c r="AV932" s="2"/>
      <c r="AW932" s="2"/>
      <c r="AX932" s="2"/>
      <c r="AY932" s="2"/>
      <c r="AZ932" s="2"/>
      <c r="BA932" s="2"/>
      <c r="BB932" s="2"/>
    </row>
    <row r="933" ht="13.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c r="AA933" s="2"/>
      <c r="AB933" s="2"/>
      <c r="AC933" s="2"/>
      <c r="AD933" s="2"/>
      <c r="AE933" s="2"/>
      <c r="AF933" s="2"/>
      <c r="AG933" s="2"/>
      <c r="AH933" s="101"/>
      <c r="AI933" s="2"/>
      <c r="AJ933" s="2"/>
      <c r="AK933" s="2"/>
      <c r="AL933" s="2"/>
      <c r="AM933" s="2"/>
      <c r="AN933" s="2"/>
      <c r="AO933" s="2"/>
      <c r="AP933" s="2"/>
      <c r="AQ933" s="2"/>
      <c r="AR933" s="2"/>
      <c r="AS933" s="101"/>
      <c r="AT933" s="2"/>
      <c r="AU933" s="2"/>
      <c r="AV933" s="2"/>
      <c r="AW933" s="2"/>
      <c r="AX933" s="2"/>
      <c r="AY933" s="2"/>
      <c r="AZ933" s="2"/>
      <c r="BA933" s="2"/>
      <c r="BB933" s="2"/>
    </row>
    <row r="934" ht="13.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c r="AA934" s="2"/>
      <c r="AB934" s="2"/>
      <c r="AC934" s="2"/>
      <c r="AD934" s="2"/>
      <c r="AE934" s="2"/>
      <c r="AF934" s="2"/>
      <c r="AG934" s="2"/>
      <c r="AH934" s="101"/>
      <c r="AI934" s="2"/>
      <c r="AJ934" s="2"/>
      <c r="AK934" s="2"/>
      <c r="AL934" s="2"/>
      <c r="AM934" s="2"/>
      <c r="AN934" s="2"/>
      <c r="AO934" s="2"/>
      <c r="AP934" s="2"/>
      <c r="AQ934" s="2"/>
      <c r="AR934" s="2"/>
      <c r="AS934" s="101"/>
      <c r="AT934" s="2"/>
      <c r="AU934" s="2"/>
      <c r="AV934" s="2"/>
      <c r="AW934" s="2"/>
      <c r="AX934" s="2"/>
      <c r="AY934" s="2"/>
      <c r="AZ934" s="2"/>
      <c r="BA934" s="2"/>
      <c r="BB934" s="2"/>
    </row>
    <row r="935" ht="13.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c r="AA935" s="2"/>
      <c r="AB935" s="2"/>
      <c r="AC935" s="2"/>
      <c r="AD935" s="2"/>
      <c r="AE935" s="2"/>
      <c r="AF935" s="2"/>
      <c r="AG935" s="2"/>
      <c r="AH935" s="101"/>
      <c r="AI935" s="2"/>
      <c r="AJ935" s="2"/>
      <c r="AK935" s="2"/>
      <c r="AL935" s="2"/>
      <c r="AM935" s="2"/>
      <c r="AN935" s="2"/>
      <c r="AO935" s="2"/>
      <c r="AP935" s="2"/>
      <c r="AQ935" s="2"/>
      <c r="AR935" s="2"/>
      <c r="AS935" s="101"/>
      <c r="AT935" s="2"/>
      <c r="AU935" s="2"/>
      <c r="AV935" s="2"/>
      <c r="AW935" s="2"/>
      <c r="AX935" s="2"/>
      <c r="AY935" s="2"/>
      <c r="AZ935" s="2"/>
      <c r="BA935" s="2"/>
      <c r="BB935" s="2"/>
    </row>
    <row r="936" ht="13.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c r="AA936" s="2"/>
      <c r="AB936" s="2"/>
      <c r="AC936" s="2"/>
      <c r="AD936" s="2"/>
      <c r="AE936" s="2"/>
      <c r="AF936" s="2"/>
      <c r="AG936" s="2"/>
      <c r="AH936" s="101"/>
      <c r="AI936" s="2"/>
      <c r="AJ936" s="2"/>
      <c r="AK936" s="2"/>
      <c r="AL936" s="2"/>
      <c r="AM936" s="2"/>
      <c r="AN936" s="2"/>
      <c r="AO936" s="2"/>
      <c r="AP936" s="2"/>
      <c r="AQ936" s="2"/>
      <c r="AR936" s="2"/>
      <c r="AS936" s="101"/>
      <c r="AT936" s="2"/>
      <c r="AU936" s="2"/>
      <c r="AV936" s="2"/>
      <c r="AW936" s="2"/>
      <c r="AX936" s="2"/>
      <c r="AY936" s="2"/>
      <c r="AZ936" s="2"/>
      <c r="BA936" s="2"/>
      <c r="BB936" s="2"/>
    </row>
    <row r="937" ht="13.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c r="AA937" s="2"/>
      <c r="AB937" s="2"/>
      <c r="AC937" s="2"/>
      <c r="AD937" s="2"/>
      <c r="AE937" s="2"/>
      <c r="AF937" s="2"/>
      <c r="AG937" s="2"/>
      <c r="AH937" s="101"/>
      <c r="AI937" s="2"/>
      <c r="AJ937" s="2"/>
      <c r="AK937" s="2"/>
      <c r="AL937" s="2"/>
      <c r="AM937" s="2"/>
      <c r="AN937" s="2"/>
      <c r="AO937" s="2"/>
      <c r="AP937" s="2"/>
      <c r="AQ937" s="2"/>
      <c r="AR937" s="2"/>
      <c r="AS937" s="101"/>
      <c r="AT937" s="2"/>
      <c r="AU937" s="2"/>
      <c r="AV937" s="2"/>
      <c r="AW937" s="2"/>
      <c r="AX937" s="2"/>
      <c r="AY937" s="2"/>
      <c r="AZ937" s="2"/>
      <c r="BA937" s="2"/>
      <c r="BB937" s="2"/>
    </row>
    <row r="938" ht="13.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c r="AA938" s="2"/>
      <c r="AB938" s="2"/>
      <c r="AC938" s="2"/>
      <c r="AD938" s="2"/>
      <c r="AE938" s="2"/>
      <c r="AF938" s="2"/>
      <c r="AG938" s="2"/>
      <c r="AH938" s="101"/>
      <c r="AI938" s="2"/>
      <c r="AJ938" s="2"/>
      <c r="AK938" s="2"/>
      <c r="AL938" s="2"/>
      <c r="AM938" s="2"/>
      <c r="AN938" s="2"/>
      <c r="AO938" s="2"/>
      <c r="AP938" s="2"/>
      <c r="AQ938" s="2"/>
      <c r="AR938" s="2"/>
      <c r="AS938" s="101"/>
      <c r="AT938" s="2"/>
      <c r="AU938" s="2"/>
      <c r="AV938" s="2"/>
      <c r="AW938" s="2"/>
      <c r="AX938" s="2"/>
      <c r="AY938" s="2"/>
      <c r="AZ938" s="2"/>
      <c r="BA938" s="2"/>
      <c r="BB938" s="2"/>
    </row>
    <row r="939" ht="13.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c r="AA939" s="2"/>
      <c r="AB939" s="2"/>
      <c r="AC939" s="2"/>
      <c r="AD939" s="2"/>
      <c r="AE939" s="2"/>
      <c r="AF939" s="2"/>
      <c r="AG939" s="2"/>
      <c r="AH939" s="101"/>
      <c r="AI939" s="2"/>
      <c r="AJ939" s="2"/>
      <c r="AK939" s="2"/>
      <c r="AL939" s="2"/>
      <c r="AM939" s="2"/>
      <c r="AN939" s="2"/>
      <c r="AO939" s="2"/>
      <c r="AP939" s="2"/>
      <c r="AQ939" s="2"/>
      <c r="AR939" s="2"/>
      <c r="AS939" s="101"/>
      <c r="AT939" s="2"/>
      <c r="AU939" s="2"/>
      <c r="AV939" s="2"/>
      <c r="AW939" s="2"/>
      <c r="AX939" s="2"/>
      <c r="AY939" s="2"/>
      <c r="AZ939" s="2"/>
      <c r="BA939" s="2"/>
      <c r="BB939" s="2"/>
    </row>
    <row r="940" ht="13.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c r="AA940" s="2"/>
      <c r="AB940" s="2"/>
      <c r="AC940" s="2"/>
      <c r="AD940" s="2"/>
      <c r="AE940" s="2"/>
      <c r="AF940" s="2"/>
      <c r="AG940" s="2"/>
      <c r="AH940" s="101"/>
      <c r="AI940" s="2"/>
      <c r="AJ940" s="2"/>
      <c r="AK940" s="2"/>
      <c r="AL940" s="2"/>
      <c r="AM940" s="2"/>
      <c r="AN940" s="2"/>
      <c r="AO940" s="2"/>
      <c r="AP940" s="2"/>
      <c r="AQ940" s="2"/>
      <c r="AR940" s="2"/>
      <c r="AS940" s="101"/>
      <c r="AT940" s="2"/>
      <c r="AU940" s="2"/>
      <c r="AV940" s="2"/>
      <c r="AW940" s="2"/>
      <c r="AX940" s="2"/>
      <c r="AY940" s="2"/>
      <c r="AZ940" s="2"/>
      <c r="BA940" s="2"/>
      <c r="BB940" s="2"/>
    </row>
    <row r="941" ht="13.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c r="AA941" s="2"/>
      <c r="AB941" s="2"/>
      <c r="AC941" s="2"/>
      <c r="AD941" s="2"/>
      <c r="AE941" s="2"/>
      <c r="AF941" s="2"/>
      <c r="AG941" s="2"/>
      <c r="AH941" s="101"/>
      <c r="AI941" s="2"/>
      <c r="AJ941" s="2"/>
      <c r="AK941" s="2"/>
      <c r="AL941" s="2"/>
      <c r="AM941" s="2"/>
      <c r="AN941" s="2"/>
      <c r="AO941" s="2"/>
      <c r="AP941" s="2"/>
      <c r="AQ941" s="2"/>
      <c r="AR941" s="2"/>
      <c r="AS941" s="101"/>
      <c r="AT941" s="2"/>
      <c r="AU941" s="2"/>
      <c r="AV941" s="2"/>
      <c r="AW941" s="2"/>
      <c r="AX941" s="2"/>
      <c r="AY941" s="2"/>
      <c r="AZ941" s="2"/>
      <c r="BA941" s="2"/>
      <c r="BB941" s="2"/>
    </row>
    <row r="942" ht="13.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c r="AA942" s="2"/>
      <c r="AB942" s="2"/>
      <c r="AC942" s="2"/>
      <c r="AD942" s="2"/>
      <c r="AE942" s="2"/>
      <c r="AF942" s="2"/>
      <c r="AG942" s="2"/>
      <c r="AH942" s="101"/>
      <c r="AI942" s="2"/>
      <c r="AJ942" s="2"/>
      <c r="AK942" s="2"/>
      <c r="AL942" s="2"/>
      <c r="AM942" s="2"/>
      <c r="AN942" s="2"/>
      <c r="AO942" s="2"/>
      <c r="AP942" s="2"/>
      <c r="AQ942" s="2"/>
      <c r="AR942" s="2"/>
      <c r="AS942" s="101"/>
      <c r="AT942" s="2"/>
      <c r="AU942" s="2"/>
      <c r="AV942" s="2"/>
      <c r="AW942" s="2"/>
      <c r="AX942" s="2"/>
      <c r="AY942" s="2"/>
      <c r="AZ942" s="2"/>
      <c r="BA942" s="2"/>
      <c r="BB942" s="2"/>
    </row>
    <row r="943" ht="13.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c r="AA943" s="2"/>
      <c r="AB943" s="2"/>
      <c r="AC943" s="2"/>
      <c r="AD943" s="2"/>
      <c r="AE943" s="2"/>
      <c r="AF943" s="2"/>
      <c r="AG943" s="2"/>
      <c r="AH943" s="101"/>
      <c r="AI943" s="2"/>
      <c r="AJ943" s="2"/>
      <c r="AK943" s="2"/>
      <c r="AL943" s="2"/>
      <c r="AM943" s="2"/>
      <c r="AN943" s="2"/>
      <c r="AO943" s="2"/>
      <c r="AP943" s="2"/>
      <c r="AQ943" s="2"/>
      <c r="AR943" s="2"/>
      <c r="AS943" s="101"/>
      <c r="AT943" s="2"/>
      <c r="AU943" s="2"/>
      <c r="AV943" s="2"/>
      <c r="AW943" s="2"/>
      <c r="AX943" s="2"/>
      <c r="AY943" s="2"/>
      <c r="AZ943" s="2"/>
      <c r="BA943" s="2"/>
      <c r="BB943" s="2"/>
    </row>
    <row r="944" ht="13.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c r="AA944" s="2"/>
      <c r="AB944" s="2"/>
      <c r="AC944" s="2"/>
      <c r="AD944" s="2"/>
      <c r="AE944" s="2"/>
      <c r="AF944" s="2"/>
      <c r="AG944" s="2"/>
      <c r="AH944" s="101"/>
      <c r="AI944" s="2"/>
      <c r="AJ944" s="2"/>
      <c r="AK944" s="2"/>
      <c r="AL944" s="2"/>
      <c r="AM944" s="2"/>
      <c r="AN944" s="2"/>
      <c r="AO944" s="2"/>
      <c r="AP944" s="2"/>
      <c r="AQ944" s="2"/>
      <c r="AR944" s="2"/>
      <c r="AS944" s="101"/>
      <c r="AT944" s="2"/>
      <c r="AU944" s="2"/>
      <c r="AV944" s="2"/>
      <c r="AW944" s="2"/>
      <c r="AX944" s="2"/>
      <c r="AY944" s="2"/>
      <c r="AZ944" s="2"/>
      <c r="BA944" s="2"/>
      <c r="BB944" s="2"/>
    </row>
    <row r="945" ht="13.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c r="AA945" s="2"/>
      <c r="AB945" s="2"/>
      <c r="AC945" s="2"/>
      <c r="AD945" s="2"/>
      <c r="AE945" s="2"/>
      <c r="AF945" s="2"/>
      <c r="AG945" s="2"/>
      <c r="AH945" s="101"/>
      <c r="AI945" s="2"/>
      <c r="AJ945" s="2"/>
      <c r="AK945" s="2"/>
      <c r="AL945" s="2"/>
      <c r="AM945" s="2"/>
      <c r="AN945" s="2"/>
      <c r="AO945" s="2"/>
      <c r="AP945" s="2"/>
      <c r="AQ945" s="2"/>
      <c r="AR945" s="2"/>
      <c r="AS945" s="101"/>
      <c r="AT945" s="2"/>
      <c r="AU945" s="2"/>
      <c r="AV945" s="2"/>
      <c r="AW945" s="2"/>
      <c r="AX945" s="2"/>
      <c r="AY945" s="2"/>
      <c r="AZ945" s="2"/>
      <c r="BA945" s="2"/>
      <c r="BB945" s="2"/>
    </row>
    <row r="946" ht="13.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c r="AA946" s="2"/>
      <c r="AB946" s="2"/>
      <c r="AC946" s="2"/>
      <c r="AD946" s="2"/>
      <c r="AE946" s="2"/>
      <c r="AF946" s="2"/>
      <c r="AG946" s="2"/>
      <c r="AH946" s="101"/>
      <c r="AI946" s="2"/>
      <c r="AJ946" s="2"/>
      <c r="AK946" s="2"/>
      <c r="AL946" s="2"/>
      <c r="AM946" s="2"/>
      <c r="AN946" s="2"/>
      <c r="AO946" s="2"/>
      <c r="AP946" s="2"/>
      <c r="AQ946" s="2"/>
      <c r="AR946" s="2"/>
      <c r="AS946" s="101"/>
      <c r="AT946" s="2"/>
      <c r="AU946" s="2"/>
      <c r="AV946" s="2"/>
      <c r="AW946" s="2"/>
      <c r="AX946" s="2"/>
      <c r="AY946" s="2"/>
      <c r="AZ946" s="2"/>
      <c r="BA946" s="2"/>
      <c r="BB946" s="2"/>
    </row>
    <row r="947" ht="13.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c r="AA947" s="2"/>
      <c r="AB947" s="2"/>
      <c r="AC947" s="2"/>
      <c r="AD947" s="2"/>
      <c r="AE947" s="2"/>
      <c r="AF947" s="2"/>
      <c r="AG947" s="2"/>
      <c r="AH947" s="101"/>
      <c r="AI947" s="2"/>
      <c r="AJ947" s="2"/>
      <c r="AK947" s="2"/>
      <c r="AL947" s="2"/>
      <c r="AM947" s="2"/>
      <c r="AN947" s="2"/>
      <c r="AO947" s="2"/>
      <c r="AP947" s="2"/>
      <c r="AQ947" s="2"/>
      <c r="AR947" s="2"/>
      <c r="AS947" s="101"/>
      <c r="AT947" s="2"/>
      <c r="AU947" s="2"/>
      <c r="AV947" s="2"/>
      <c r="AW947" s="2"/>
      <c r="AX947" s="2"/>
      <c r="AY947" s="2"/>
      <c r="AZ947" s="2"/>
      <c r="BA947" s="2"/>
      <c r="BB947" s="2"/>
    </row>
    <row r="948" ht="13.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c r="AA948" s="2"/>
      <c r="AB948" s="2"/>
      <c r="AC948" s="2"/>
      <c r="AD948" s="2"/>
      <c r="AE948" s="2"/>
      <c r="AF948" s="2"/>
      <c r="AG948" s="2"/>
      <c r="AH948" s="101"/>
      <c r="AI948" s="2"/>
      <c r="AJ948" s="2"/>
      <c r="AK948" s="2"/>
      <c r="AL948" s="2"/>
      <c r="AM948" s="2"/>
      <c r="AN948" s="2"/>
      <c r="AO948" s="2"/>
      <c r="AP948" s="2"/>
      <c r="AQ948" s="2"/>
      <c r="AR948" s="2"/>
      <c r="AS948" s="101"/>
      <c r="AT948" s="2"/>
      <c r="AU948" s="2"/>
      <c r="AV948" s="2"/>
      <c r="AW948" s="2"/>
      <c r="AX948" s="2"/>
      <c r="AY948" s="2"/>
      <c r="AZ948" s="2"/>
      <c r="BA948" s="2"/>
      <c r="BB948" s="2"/>
    </row>
    <row r="949" ht="13.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c r="AA949" s="2"/>
      <c r="AB949" s="2"/>
      <c r="AC949" s="2"/>
      <c r="AD949" s="2"/>
      <c r="AE949" s="2"/>
      <c r="AF949" s="2"/>
      <c r="AG949" s="2"/>
      <c r="AH949" s="101"/>
      <c r="AI949" s="2"/>
      <c r="AJ949" s="2"/>
      <c r="AK949" s="2"/>
      <c r="AL949" s="2"/>
      <c r="AM949" s="2"/>
      <c r="AN949" s="2"/>
      <c r="AO949" s="2"/>
      <c r="AP949" s="2"/>
      <c r="AQ949" s="2"/>
      <c r="AR949" s="2"/>
      <c r="AS949" s="101"/>
      <c r="AT949" s="2"/>
      <c r="AU949" s="2"/>
      <c r="AV949" s="2"/>
      <c r="AW949" s="2"/>
      <c r="AX949" s="2"/>
      <c r="AY949" s="2"/>
      <c r="AZ949" s="2"/>
      <c r="BA949" s="2"/>
      <c r="BB949" s="2"/>
    </row>
    <row r="950" ht="13.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c r="AA950" s="2"/>
      <c r="AB950" s="2"/>
      <c r="AC950" s="2"/>
      <c r="AD950" s="2"/>
      <c r="AE950" s="2"/>
      <c r="AF950" s="2"/>
      <c r="AG950" s="2"/>
      <c r="AH950" s="101"/>
      <c r="AI950" s="2"/>
      <c r="AJ950" s="2"/>
      <c r="AK950" s="2"/>
      <c r="AL950" s="2"/>
      <c r="AM950" s="2"/>
      <c r="AN950" s="2"/>
      <c r="AO950" s="2"/>
      <c r="AP950" s="2"/>
      <c r="AQ950" s="2"/>
      <c r="AR950" s="2"/>
      <c r="AS950" s="101"/>
      <c r="AT950" s="2"/>
      <c r="AU950" s="2"/>
      <c r="AV950" s="2"/>
      <c r="AW950" s="2"/>
      <c r="AX950" s="2"/>
      <c r="AY950" s="2"/>
      <c r="AZ950" s="2"/>
      <c r="BA950" s="2"/>
      <c r="BB950" s="2"/>
    </row>
    <row r="951" ht="13.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c r="AA951" s="2"/>
      <c r="AB951" s="2"/>
      <c r="AC951" s="2"/>
      <c r="AD951" s="2"/>
      <c r="AE951" s="2"/>
      <c r="AF951" s="2"/>
      <c r="AG951" s="2"/>
      <c r="AH951" s="101"/>
      <c r="AI951" s="2"/>
      <c r="AJ951" s="2"/>
      <c r="AK951" s="2"/>
      <c r="AL951" s="2"/>
      <c r="AM951" s="2"/>
      <c r="AN951" s="2"/>
      <c r="AO951" s="2"/>
      <c r="AP951" s="2"/>
      <c r="AQ951" s="2"/>
      <c r="AR951" s="2"/>
      <c r="AS951" s="101"/>
      <c r="AT951" s="2"/>
      <c r="AU951" s="2"/>
      <c r="AV951" s="2"/>
      <c r="AW951" s="2"/>
      <c r="AX951" s="2"/>
      <c r="AY951" s="2"/>
      <c r="AZ951" s="2"/>
      <c r="BA951" s="2"/>
      <c r="BB951" s="2"/>
    </row>
    <row r="952" ht="13.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c r="AA952" s="2"/>
      <c r="AB952" s="2"/>
      <c r="AC952" s="2"/>
      <c r="AD952" s="2"/>
      <c r="AE952" s="2"/>
      <c r="AF952" s="2"/>
      <c r="AG952" s="2"/>
      <c r="AH952" s="101"/>
      <c r="AI952" s="2"/>
      <c r="AJ952" s="2"/>
      <c r="AK952" s="2"/>
      <c r="AL952" s="2"/>
      <c r="AM952" s="2"/>
      <c r="AN952" s="2"/>
      <c r="AO952" s="2"/>
      <c r="AP952" s="2"/>
      <c r="AQ952" s="2"/>
      <c r="AR952" s="2"/>
      <c r="AS952" s="101"/>
      <c r="AT952" s="2"/>
      <c r="AU952" s="2"/>
      <c r="AV952" s="2"/>
      <c r="AW952" s="2"/>
      <c r="AX952" s="2"/>
      <c r="AY952" s="2"/>
      <c r="AZ952" s="2"/>
      <c r="BA952" s="2"/>
      <c r="BB952" s="2"/>
    </row>
    <row r="953" ht="13.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c r="AA953" s="2"/>
      <c r="AB953" s="2"/>
      <c r="AC953" s="2"/>
      <c r="AD953" s="2"/>
      <c r="AE953" s="2"/>
      <c r="AF953" s="2"/>
      <c r="AG953" s="2"/>
      <c r="AH953" s="101"/>
      <c r="AI953" s="2"/>
      <c r="AJ953" s="2"/>
      <c r="AK953" s="2"/>
      <c r="AL953" s="2"/>
      <c r="AM953" s="2"/>
      <c r="AN953" s="2"/>
      <c r="AO953" s="2"/>
      <c r="AP953" s="2"/>
      <c r="AQ953" s="2"/>
      <c r="AR953" s="2"/>
      <c r="AS953" s="101"/>
      <c r="AT953" s="2"/>
      <c r="AU953" s="2"/>
      <c r="AV953" s="2"/>
      <c r="AW953" s="2"/>
      <c r="AX953" s="2"/>
      <c r="AY953" s="2"/>
      <c r="AZ953" s="2"/>
      <c r="BA953" s="2"/>
      <c r="BB953" s="2"/>
    </row>
    <row r="954" ht="13.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c r="AA954" s="2"/>
      <c r="AB954" s="2"/>
      <c r="AC954" s="2"/>
      <c r="AD954" s="2"/>
      <c r="AE954" s="2"/>
      <c r="AF954" s="2"/>
      <c r="AG954" s="2"/>
      <c r="AH954" s="101"/>
      <c r="AI954" s="2"/>
      <c r="AJ954" s="2"/>
      <c r="AK954" s="2"/>
      <c r="AL954" s="2"/>
      <c r="AM954" s="2"/>
      <c r="AN954" s="2"/>
      <c r="AO954" s="2"/>
      <c r="AP954" s="2"/>
      <c r="AQ954" s="2"/>
      <c r="AR954" s="2"/>
      <c r="AS954" s="101"/>
      <c r="AT954" s="2"/>
      <c r="AU954" s="2"/>
      <c r="AV954" s="2"/>
      <c r="AW954" s="2"/>
      <c r="AX954" s="2"/>
      <c r="AY954" s="2"/>
      <c r="AZ954" s="2"/>
      <c r="BA954" s="2"/>
      <c r="BB954" s="2"/>
    </row>
    <row r="955" ht="13.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c r="AA955" s="2"/>
      <c r="AB955" s="2"/>
      <c r="AC955" s="2"/>
      <c r="AD955" s="2"/>
      <c r="AE955" s="2"/>
      <c r="AF955" s="2"/>
      <c r="AG955" s="2"/>
      <c r="AH955" s="101"/>
      <c r="AI955" s="2"/>
      <c r="AJ955" s="2"/>
      <c r="AK955" s="2"/>
      <c r="AL955" s="2"/>
      <c r="AM955" s="2"/>
      <c r="AN955" s="2"/>
      <c r="AO955" s="2"/>
      <c r="AP955" s="2"/>
      <c r="AQ955" s="2"/>
      <c r="AR955" s="2"/>
      <c r="AS955" s="101"/>
      <c r="AT955" s="2"/>
      <c r="AU955" s="2"/>
      <c r="AV955" s="2"/>
      <c r="AW955" s="2"/>
      <c r="AX955" s="2"/>
      <c r="AY955" s="2"/>
      <c r="AZ955" s="2"/>
      <c r="BA955" s="2"/>
      <c r="BB955" s="2"/>
    </row>
    <row r="956" ht="13.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c r="AA956" s="2"/>
      <c r="AB956" s="2"/>
      <c r="AC956" s="2"/>
      <c r="AD956" s="2"/>
      <c r="AE956" s="2"/>
      <c r="AF956" s="2"/>
      <c r="AG956" s="2"/>
      <c r="AH956" s="101"/>
      <c r="AI956" s="2"/>
      <c r="AJ956" s="2"/>
      <c r="AK956" s="2"/>
      <c r="AL956" s="2"/>
      <c r="AM956" s="2"/>
      <c r="AN956" s="2"/>
      <c r="AO956" s="2"/>
      <c r="AP956" s="2"/>
      <c r="AQ956" s="2"/>
      <c r="AR956" s="2"/>
      <c r="AS956" s="101"/>
      <c r="AT956" s="2"/>
      <c r="AU956" s="2"/>
      <c r="AV956" s="2"/>
      <c r="AW956" s="2"/>
      <c r="AX956" s="2"/>
      <c r="AY956" s="2"/>
      <c r="AZ956" s="2"/>
      <c r="BA956" s="2"/>
      <c r="BB956" s="2"/>
    </row>
    <row r="957" ht="13.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c r="AA957" s="2"/>
      <c r="AB957" s="2"/>
      <c r="AC957" s="2"/>
      <c r="AD957" s="2"/>
      <c r="AE957" s="2"/>
      <c r="AF957" s="2"/>
      <c r="AG957" s="2"/>
      <c r="AH957" s="101"/>
      <c r="AI957" s="2"/>
      <c r="AJ957" s="2"/>
      <c r="AK957" s="2"/>
      <c r="AL957" s="2"/>
      <c r="AM957" s="2"/>
      <c r="AN957" s="2"/>
      <c r="AO957" s="2"/>
      <c r="AP957" s="2"/>
      <c r="AQ957" s="2"/>
      <c r="AR957" s="2"/>
      <c r="AS957" s="101"/>
      <c r="AT957" s="2"/>
      <c r="AU957" s="2"/>
      <c r="AV957" s="2"/>
      <c r="AW957" s="2"/>
      <c r="AX957" s="2"/>
      <c r="AY957" s="2"/>
      <c r="AZ957" s="2"/>
      <c r="BA957" s="2"/>
      <c r="BB957" s="2"/>
    </row>
    <row r="958" ht="13.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c r="AA958" s="2"/>
      <c r="AB958" s="2"/>
      <c r="AC958" s="2"/>
      <c r="AD958" s="2"/>
      <c r="AE958" s="2"/>
      <c r="AF958" s="2"/>
      <c r="AG958" s="2"/>
      <c r="AH958" s="101"/>
      <c r="AI958" s="2"/>
      <c r="AJ958" s="2"/>
      <c r="AK958" s="2"/>
      <c r="AL958" s="2"/>
      <c r="AM958" s="2"/>
      <c r="AN958" s="2"/>
      <c r="AO958" s="2"/>
      <c r="AP958" s="2"/>
      <c r="AQ958" s="2"/>
      <c r="AR958" s="2"/>
      <c r="AS958" s="101"/>
      <c r="AT958" s="2"/>
      <c r="AU958" s="2"/>
      <c r="AV958" s="2"/>
      <c r="AW958" s="2"/>
      <c r="AX958" s="2"/>
      <c r="AY958" s="2"/>
      <c r="AZ958" s="2"/>
      <c r="BA958" s="2"/>
      <c r="BB958" s="2"/>
    </row>
    <row r="959" ht="13.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c r="AA959" s="2"/>
      <c r="AB959" s="2"/>
      <c r="AC959" s="2"/>
      <c r="AD959" s="2"/>
      <c r="AE959" s="2"/>
      <c r="AF959" s="2"/>
      <c r="AG959" s="2"/>
      <c r="AH959" s="101"/>
      <c r="AI959" s="2"/>
      <c r="AJ959" s="2"/>
      <c r="AK959" s="2"/>
      <c r="AL959" s="2"/>
      <c r="AM959" s="2"/>
      <c r="AN959" s="2"/>
      <c r="AO959" s="2"/>
      <c r="AP959" s="2"/>
      <c r="AQ959" s="2"/>
      <c r="AR959" s="2"/>
      <c r="AS959" s="101"/>
      <c r="AT959" s="2"/>
      <c r="AU959" s="2"/>
      <c r="AV959" s="2"/>
      <c r="AW959" s="2"/>
      <c r="AX959" s="2"/>
      <c r="AY959" s="2"/>
      <c r="AZ959" s="2"/>
      <c r="BA959" s="2"/>
      <c r="BB959" s="2"/>
    </row>
    <row r="960" ht="13.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c r="AA960" s="2"/>
      <c r="AB960" s="2"/>
      <c r="AC960" s="2"/>
      <c r="AD960" s="2"/>
      <c r="AE960" s="2"/>
      <c r="AF960" s="2"/>
      <c r="AG960" s="2"/>
      <c r="AH960" s="101"/>
      <c r="AI960" s="2"/>
      <c r="AJ960" s="2"/>
      <c r="AK960" s="2"/>
      <c r="AL960" s="2"/>
      <c r="AM960" s="2"/>
      <c r="AN960" s="2"/>
      <c r="AO960" s="2"/>
      <c r="AP960" s="2"/>
      <c r="AQ960" s="2"/>
      <c r="AR960" s="2"/>
      <c r="AS960" s="101"/>
      <c r="AT960" s="2"/>
      <c r="AU960" s="2"/>
      <c r="AV960" s="2"/>
      <c r="AW960" s="2"/>
      <c r="AX960" s="2"/>
      <c r="AY960" s="2"/>
      <c r="AZ960" s="2"/>
      <c r="BA960" s="2"/>
      <c r="BB960" s="2"/>
    </row>
    <row r="961" ht="13.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c r="AA961" s="2"/>
      <c r="AB961" s="2"/>
      <c r="AC961" s="2"/>
      <c r="AD961" s="2"/>
      <c r="AE961" s="2"/>
      <c r="AF961" s="2"/>
      <c r="AG961" s="2"/>
      <c r="AH961" s="101"/>
      <c r="AI961" s="2"/>
      <c r="AJ961" s="2"/>
      <c r="AK961" s="2"/>
      <c r="AL961" s="2"/>
      <c r="AM961" s="2"/>
      <c r="AN961" s="2"/>
      <c r="AO961" s="2"/>
      <c r="AP961" s="2"/>
      <c r="AQ961" s="2"/>
      <c r="AR961" s="2"/>
      <c r="AS961" s="101"/>
      <c r="AT961" s="2"/>
      <c r="AU961" s="2"/>
      <c r="AV961" s="2"/>
      <c r="AW961" s="2"/>
      <c r="AX961" s="2"/>
      <c r="AY961" s="2"/>
      <c r="AZ961" s="2"/>
      <c r="BA961" s="2"/>
      <c r="BB961" s="2"/>
    </row>
    <row r="962" ht="13.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c r="AA962" s="2"/>
      <c r="AB962" s="2"/>
      <c r="AC962" s="2"/>
      <c r="AD962" s="2"/>
      <c r="AE962" s="2"/>
      <c r="AF962" s="2"/>
      <c r="AG962" s="2"/>
      <c r="AH962" s="101"/>
      <c r="AI962" s="2"/>
      <c r="AJ962" s="2"/>
      <c r="AK962" s="2"/>
      <c r="AL962" s="2"/>
      <c r="AM962" s="2"/>
      <c r="AN962" s="2"/>
      <c r="AO962" s="2"/>
      <c r="AP962" s="2"/>
      <c r="AQ962" s="2"/>
      <c r="AR962" s="2"/>
      <c r="AS962" s="101"/>
      <c r="AT962" s="2"/>
      <c r="AU962" s="2"/>
      <c r="AV962" s="2"/>
      <c r="AW962" s="2"/>
      <c r="AX962" s="2"/>
      <c r="AY962" s="2"/>
      <c r="AZ962" s="2"/>
      <c r="BA962" s="2"/>
      <c r="BB962" s="2"/>
    </row>
    <row r="963" ht="13.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c r="AA963" s="2"/>
      <c r="AB963" s="2"/>
      <c r="AC963" s="2"/>
      <c r="AD963" s="2"/>
      <c r="AE963" s="2"/>
      <c r="AF963" s="2"/>
      <c r="AG963" s="2"/>
      <c r="AH963" s="101"/>
      <c r="AI963" s="2"/>
      <c r="AJ963" s="2"/>
      <c r="AK963" s="2"/>
      <c r="AL963" s="2"/>
      <c r="AM963" s="2"/>
      <c r="AN963" s="2"/>
      <c r="AO963" s="2"/>
      <c r="AP963" s="2"/>
      <c r="AQ963" s="2"/>
      <c r="AR963" s="2"/>
      <c r="AS963" s="101"/>
      <c r="AT963" s="2"/>
      <c r="AU963" s="2"/>
      <c r="AV963" s="2"/>
      <c r="AW963" s="2"/>
      <c r="AX963" s="2"/>
      <c r="AY963" s="2"/>
      <c r="AZ963" s="2"/>
      <c r="BA963" s="2"/>
      <c r="BB963" s="2"/>
    </row>
    <row r="964" ht="13.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c r="AA964" s="2"/>
      <c r="AB964" s="2"/>
      <c r="AC964" s="2"/>
      <c r="AD964" s="2"/>
      <c r="AE964" s="2"/>
      <c r="AF964" s="2"/>
      <c r="AG964" s="2"/>
      <c r="AH964" s="101"/>
      <c r="AI964" s="2"/>
      <c r="AJ964" s="2"/>
      <c r="AK964" s="2"/>
      <c r="AL964" s="2"/>
      <c r="AM964" s="2"/>
      <c r="AN964" s="2"/>
      <c r="AO964" s="2"/>
      <c r="AP964" s="2"/>
      <c r="AQ964" s="2"/>
      <c r="AR964" s="2"/>
      <c r="AS964" s="101"/>
      <c r="AT964" s="2"/>
      <c r="AU964" s="2"/>
      <c r="AV964" s="2"/>
      <c r="AW964" s="2"/>
      <c r="AX964" s="2"/>
      <c r="AY964" s="2"/>
      <c r="AZ964" s="2"/>
      <c r="BA964" s="2"/>
      <c r="BB964" s="2"/>
    </row>
    <row r="965" ht="13.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c r="AA965" s="2"/>
      <c r="AB965" s="2"/>
      <c r="AC965" s="2"/>
      <c r="AD965" s="2"/>
      <c r="AE965" s="2"/>
      <c r="AF965" s="2"/>
      <c r="AG965" s="2"/>
      <c r="AH965" s="101"/>
      <c r="AI965" s="2"/>
      <c r="AJ965" s="2"/>
      <c r="AK965" s="2"/>
      <c r="AL965" s="2"/>
      <c r="AM965" s="2"/>
      <c r="AN965" s="2"/>
      <c r="AO965" s="2"/>
      <c r="AP965" s="2"/>
      <c r="AQ965" s="2"/>
      <c r="AR965" s="2"/>
      <c r="AS965" s="101"/>
      <c r="AT965" s="2"/>
      <c r="AU965" s="2"/>
      <c r="AV965" s="2"/>
      <c r="AW965" s="2"/>
      <c r="AX965" s="2"/>
      <c r="AY965" s="2"/>
      <c r="AZ965" s="2"/>
      <c r="BA965" s="2"/>
      <c r="BB965" s="2"/>
    </row>
    <row r="966" ht="13.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c r="AA966" s="2"/>
      <c r="AB966" s="2"/>
      <c r="AC966" s="2"/>
      <c r="AD966" s="2"/>
      <c r="AE966" s="2"/>
      <c r="AF966" s="2"/>
      <c r="AG966" s="2"/>
      <c r="AH966" s="101"/>
      <c r="AI966" s="2"/>
      <c r="AJ966" s="2"/>
      <c r="AK966" s="2"/>
      <c r="AL966" s="2"/>
      <c r="AM966" s="2"/>
      <c r="AN966" s="2"/>
      <c r="AO966" s="2"/>
      <c r="AP966" s="2"/>
      <c r="AQ966" s="2"/>
      <c r="AR966" s="2"/>
      <c r="AS966" s="101"/>
      <c r="AT966" s="2"/>
      <c r="AU966" s="2"/>
      <c r="AV966" s="2"/>
      <c r="AW966" s="2"/>
      <c r="AX966" s="2"/>
      <c r="AY966" s="2"/>
      <c r="AZ966" s="2"/>
      <c r="BA966" s="2"/>
      <c r="BB966" s="2"/>
    </row>
    <row r="967" ht="13.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c r="AA967" s="2"/>
      <c r="AB967" s="2"/>
      <c r="AC967" s="2"/>
      <c r="AD967" s="2"/>
      <c r="AE967" s="2"/>
      <c r="AF967" s="2"/>
      <c r="AG967" s="2"/>
      <c r="AH967" s="101"/>
      <c r="AI967" s="2"/>
      <c r="AJ967" s="2"/>
      <c r="AK967" s="2"/>
      <c r="AL967" s="2"/>
      <c r="AM967" s="2"/>
      <c r="AN967" s="2"/>
      <c r="AO967" s="2"/>
      <c r="AP967" s="2"/>
      <c r="AQ967" s="2"/>
      <c r="AR967" s="2"/>
      <c r="AS967" s="101"/>
      <c r="AT967" s="2"/>
      <c r="AU967" s="2"/>
      <c r="AV967" s="2"/>
      <c r="AW967" s="2"/>
      <c r="AX967" s="2"/>
      <c r="AY967" s="2"/>
      <c r="AZ967" s="2"/>
      <c r="BA967" s="2"/>
      <c r="BB967" s="2"/>
    </row>
    <row r="968" ht="13.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c r="AA968" s="2"/>
      <c r="AB968" s="2"/>
      <c r="AC968" s="2"/>
      <c r="AD968" s="2"/>
      <c r="AE968" s="2"/>
      <c r="AF968" s="2"/>
      <c r="AG968" s="2"/>
      <c r="AH968" s="101"/>
      <c r="AI968" s="2"/>
      <c r="AJ968" s="2"/>
      <c r="AK968" s="2"/>
      <c r="AL968" s="2"/>
      <c r="AM968" s="2"/>
      <c r="AN968" s="2"/>
      <c r="AO968" s="2"/>
      <c r="AP968" s="2"/>
      <c r="AQ968" s="2"/>
      <c r="AR968" s="2"/>
      <c r="AS968" s="101"/>
      <c r="AT968" s="2"/>
      <c r="AU968" s="2"/>
      <c r="AV968" s="2"/>
      <c r="AW968" s="2"/>
      <c r="AX968" s="2"/>
      <c r="AY968" s="2"/>
      <c r="AZ968" s="2"/>
      <c r="BA968" s="2"/>
      <c r="BB968" s="2"/>
    </row>
    <row r="969" ht="13.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c r="AA969" s="2"/>
      <c r="AB969" s="2"/>
      <c r="AC969" s="2"/>
      <c r="AD969" s="2"/>
      <c r="AE969" s="2"/>
      <c r="AF969" s="2"/>
      <c r="AG969" s="2"/>
      <c r="AH969" s="101"/>
      <c r="AI969" s="2"/>
      <c r="AJ969" s="2"/>
      <c r="AK969" s="2"/>
      <c r="AL969" s="2"/>
      <c r="AM969" s="2"/>
      <c r="AN969" s="2"/>
      <c r="AO969" s="2"/>
      <c r="AP969" s="2"/>
      <c r="AQ969" s="2"/>
      <c r="AR969" s="2"/>
      <c r="AS969" s="101"/>
      <c r="AT969" s="2"/>
      <c r="AU969" s="2"/>
      <c r="AV969" s="2"/>
      <c r="AW969" s="2"/>
      <c r="AX969" s="2"/>
      <c r="AY969" s="2"/>
      <c r="AZ969" s="2"/>
      <c r="BA969" s="2"/>
      <c r="BB969" s="2"/>
    </row>
    <row r="970" ht="13.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c r="AA970" s="2"/>
      <c r="AB970" s="2"/>
      <c r="AC970" s="2"/>
      <c r="AD970" s="2"/>
      <c r="AE970" s="2"/>
      <c r="AF970" s="2"/>
      <c r="AG970" s="2"/>
      <c r="AH970" s="101"/>
      <c r="AI970" s="2"/>
      <c r="AJ970" s="2"/>
      <c r="AK970" s="2"/>
      <c r="AL970" s="2"/>
      <c r="AM970" s="2"/>
      <c r="AN970" s="2"/>
      <c r="AO970" s="2"/>
      <c r="AP970" s="2"/>
      <c r="AQ970" s="2"/>
      <c r="AR970" s="2"/>
      <c r="AS970" s="101"/>
      <c r="AT970" s="2"/>
      <c r="AU970" s="2"/>
      <c r="AV970" s="2"/>
      <c r="AW970" s="2"/>
      <c r="AX970" s="2"/>
      <c r="AY970" s="2"/>
      <c r="AZ970" s="2"/>
      <c r="BA970" s="2"/>
      <c r="BB970" s="2"/>
    </row>
    <row r="971" ht="13.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c r="AA971" s="2"/>
      <c r="AB971" s="2"/>
      <c r="AC971" s="2"/>
      <c r="AD971" s="2"/>
      <c r="AE971" s="2"/>
      <c r="AF971" s="2"/>
      <c r="AG971" s="2"/>
      <c r="AH971" s="101"/>
      <c r="AI971" s="2"/>
      <c r="AJ971" s="2"/>
      <c r="AK971" s="2"/>
      <c r="AL971" s="2"/>
      <c r="AM971" s="2"/>
      <c r="AN971" s="2"/>
      <c r="AO971" s="2"/>
      <c r="AP971" s="2"/>
      <c r="AQ971" s="2"/>
      <c r="AR971" s="2"/>
      <c r="AS971" s="101"/>
      <c r="AT971" s="2"/>
      <c r="AU971" s="2"/>
      <c r="AV971" s="2"/>
      <c r="AW971" s="2"/>
      <c r="AX971" s="2"/>
      <c r="AY971" s="2"/>
      <c r="AZ971" s="2"/>
      <c r="BA971" s="2"/>
      <c r="BB971" s="2"/>
    </row>
    <row r="972" ht="13.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c r="AA972" s="2"/>
      <c r="AB972" s="2"/>
      <c r="AC972" s="2"/>
      <c r="AD972" s="2"/>
      <c r="AE972" s="2"/>
      <c r="AF972" s="2"/>
      <c r="AG972" s="2"/>
      <c r="AH972" s="101"/>
      <c r="AI972" s="2"/>
      <c r="AJ972" s="2"/>
      <c r="AK972" s="2"/>
      <c r="AL972" s="2"/>
      <c r="AM972" s="2"/>
      <c r="AN972" s="2"/>
      <c r="AO972" s="2"/>
      <c r="AP972" s="2"/>
      <c r="AQ972" s="2"/>
      <c r="AR972" s="2"/>
      <c r="AS972" s="101"/>
      <c r="AT972" s="2"/>
      <c r="AU972" s="2"/>
      <c r="AV972" s="2"/>
      <c r="AW972" s="2"/>
      <c r="AX972" s="2"/>
      <c r="AY972" s="2"/>
      <c r="AZ972" s="2"/>
      <c r="BA972" s="2"/>
      <c r="BB972" s="2"/>
    </row>
    <row r="973" ht="13.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c r="AA973" s="2"/>
      <c r="AB973" s="2"/>
      <c r="AC973" s="2"/>
      <c r="AD973" s="2"/>
      <c r="AE973" s="2"/>
      <c r="AF973" s="2"/>
      <c r="AG973" s="2"/>
      <c r="AH973" s="101"/>
      <c r="AI973" s="2"/>
      <c r="AJ973" s="2"/>
      <c r="AK973" s="2"/>
      <c r="AL973" s="2"/>
      <c r="AM973" s="2"/>
      <c r="AN973" s="2"/>
      <c r="AO973" s="2"/>
      <c r="AP973" s="2"/>
      <c r="AQ973" s="2"/>
      <c r="AR973" s="2"/>
      <c r="AS973" s="101"/>
      <c r="AT973" s="2"/>
      <c r="AU973" s="2"/>
      <c r="AV973" s="2"/>
      <c r="AW973" s="2"/>
      <c r="AX973" s="2"/>
      <c r="AY973" s="2"/>
      <c r="AZ973" s="2"/>
      <c r="BA973" s="2"/>
      <c r="BB973" s="2"/>
    </row>
    <row r="974" ht="13.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c r="AA974" s="2"/>
      <c r="AB974" s="2"/>
      <c r="AC974" s="2"/>
      <c r="AD974" s="2"/>
      <c r="AE974" s="2"/>
      <c r="AF974" s="2"/>
      <c r="AG974" s="2"/>
      <c r="AH974" s="101"/>
      <c r="AI974" s="2"/>
      <c r="AJ974" s="2"/>
      <c r="AK974" s="2"/>
      <c r="AL974" s="2"/>
      <c r="AM974" s="2"/>
      <c r="AN974" s="2"/>
      <c r="AO974" s="2"/>
      <c r="AP974" s="2"/>
      <c r="AQ974" s="2"/>
      <c r="AR974" s="2"/>
      <c r="AS974" s="101"/>
      <c r="AT974" s="2"/>
      <c r="AU974" s="2"/>
      <c r="AV974" s="2"/>
      <c r="AW974" s="2"/>
      <c r="AX974" s="2"/>
      <c r="AY974" s="2"/>
      <c r="AZ974" s="2"/>
      <c r="BA974" s="2"/>
      <c r="BB974" s="2"/>
    </row>
    <row r="975" ht="13.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c r="AA975" s="2"/>
      <c r="AB975" s="2"/>
      <c r="AC975" s="2"/>
      <c r="AD975" s="2"/>
      <c r="AE975" s="2"/>
      <c r="AF975" s="2"/>
      <c r="AG975" s="2"/>
      <c r="AH975" s="101"/>
      <c r="AI975" s="2"/>
      <c r="AJ975" s="2"/>
      <c r="AK975" s="2"/>
      <c r="AL975" s="2"/>
      <c r="AM975" s="2"/>
      <c r="AN975" s="2"/>
      <c r="AO975" s="2"/>
      <c r="AP975" s="2"/>
      <c r="AQ975" s="2"/>
      <c r="AR975" s="2"/>
      <c r="AS975" s="101"/>
      <c r="AT975" s="2"/>
      <c r="AU975" s="2"/>
      <c r="AV975" s="2"/>
      <c r="AW975" s="2"/>
      <c r="AX975" s="2"/>
      <c r="AY975" s="2"/>
      <c r="AZ975" s="2"/>
      <c r="BA975" s="2"/>
      <c r="BB975" s="2"/>
    </row>
    <row r="976" ht="13.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c r="AA976" s="2"/>
      <c r="AB976" s="2"/>
      <c r="AC976" s="2"/>
      <c r="AD976" s="2"/>
      <c r="AE976" s="2"/>
      <c r="AF976" s="2"/>
      <c r="AG976" s="2"/>
      <c r="AH976" s="101"/>
      <c r="AI976" s="2"/>
      <c r="AJ976" s="2"/>
      <c r="AK976" s="2"/>
      <c r="AL976" s="2"/>
      <c r="AM976" s="2"/>
      <c r="AN976" s="2"/>
      <c r="AO976" s="2"/>
      <c r="AP976" s="2"/>
      <c r="AQ976" s="2"/>
      <c r="AR976" s="2"/>
      <c r="AS976" s="101"/>
      <c r="AT976" s="2"/>
      <c r="AU976" s="2"/>
      <c r="AV976" s="2"/>
      <c r="AW976" s="2"/>
      <c r="AX976" s="2"/>
      <c r="AY976" s="2"/>
      <c r="AZ976" s="2"/>
      <c r="BA976" s="2"/>
      <c r="BB976" s="2"/>
    </row>
    <row r="977" ht="13.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c r="AA977" s="2"/>
      <c r="AB977" s="2"/>
      <c r="AC977" s="2"/>
      <c r="AD977" s="2"/>
      <c r="AE977" s="2"/>
      <c r="AF977" s="2"/>
      <c r="AG977" s="2"/>
      <c r="AH977" s="101"/>
      <c r="AI977" s="2"/>
      <c r="AJ977" s="2"/>
      <c r="AK977" s="2"/>
      <c r="AL977" s="2"/>
      <c r="AM977" s="2"/>
      <c r="AN977" s="2"/>
      <c r="AO977" s="2"/>
      <c r="AP977" s="2"/>
      <c r="AQ977" s="2"/>
      <c r="AR977" s="2"/>
      <c r="AS977" s="101"/>
      <c r="AT977" s="2"/>
      <c r="AU977" s="2"/>
      <c r="AV977" s="2"/>
      <c r="AW977" s="2"/>
      <c r="AX977" s="2"/>
      <c r="AY977" s="2"/>
      <c r="AZ977" s="2"/>
      <c r="BA977" s="2"/>
      <c r="BB977" s="2"/>
    </row>
    <row r="978" ht="13.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c r="AA978" s="2"/>
      <c r="AB978" s="2"/>
      <c r="AC978" s="2"/>
      <c r="AD978" s="2"/>
      <c r="AE978" s="2"/>
      <c r="AF978" s="2"/>
      <c r="AG978" s="2"/>
      <c r="AH978" s="101"/>
      <c r="AI978" s="2"/>
      <c r="AJ978" s="2"/>
      <c r="AK978" s="2"/>
      <c r="AL978" s="2"/>
      <c r="AM978" s="2"/>
      <c r="AN978" s="2"/>
      <c r="AO978" s="2"/>
      <c r="AP978" s="2"/>
      <c r="AQ978" s="2"/>
      <c r="AR978" s="2"/>
      <c r="AS978" s="101"/>
      <c r="AT978" s="2"/>
      <c r="AU978" s="2"/>
      <c r="AV978" s="2"/>
      <c r="AW978" s="2"/>
      <c r="AX978" s="2"/>
      <c r="AY978" s="2"/>
      <c r="AZ978" s="2"/>
      <c r="BA978" s="2"/>
      <c r="BB978" s="2"/>
    </row>
    <row r="979" ht="13.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c r="AA979" s="2"/>
      <c r="AB979" s="2"/>
      <c r="AC979" s="2"/>
      <c r="AD979" s="2"/>
      <c r="AE979" s="2"/>
      <c r="AF979" s="2"/>
      <c r="AG979" s="2"/>
      <c r="AH979" s="101"/>
      <c r="AI979" s="2"/>
      <c r="AJ979" s="2"/>
      <c r="AK979" s="2"/>
      <c r="AL979" s="2"/>
      <c r="AM979" s="2"/>
      <c r="AN979" s="2"/>
      <c r="AO979" s="2"/>
      <c r="AP979" s="2"/>
      <c r="AQ979" s="2"/>
      <c r="AR979" s="2"/>
      <c r="AS979" s="101"/>
      <c r="AT979" s="2"/>
      <c r="AU979" s="2"/>
      <c r="AV979" s="2"/>
      <c r="AW979" s="2"/>
      <c r="AX979" s="2"/>
      <c r="AY979" s="2"/>
      <c r="AZ979" s="2"/>
      <c r="BA979" s="2"/>
      <c r="BB979" s="2"/>
    </row>
    <row r="980" ht="13.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c r="AA980" s="2"/>
      <c r="AB980" s="2"/>
      <c r="AC980" s="2"/>
      <c r="AD980" s="2"/>
      <c r="AE980" s="2"/>
      <c r="AF980" s="2"/>
      <c r="AG980" s="2"/>
      <c r="AH980" s="101"/>
      <c r="AI980" s="2"/>
      <c r="AJ980" s="2"/>
      <c r="AK980" s="2"/>
      <c r="AL980" s="2"/>
      <c r="AM980" s="2"/>
      <c r="AN980" s="2"/>
      <c r="AO980" s="2"/>
      <c r="AP980" s="2"/>
      <c r="AQ980" s="2"/>
      <c r="AR980" s="2"/>
      <c r="AS980" s="101"/>
      <c r="AT980" s="2"/>
      <c r="AU980" s="2"/>
      <c r="AV980" s="2"/>
      <c r="AW980" s="2"/>
      <c r="AX980" s="2"/>
      <c r="AY980" s="2"/>
      <c r="AZ980" s="2"/>
      <c r="BA980" s="2"/>
      <c r="BB980" s="2"/>
    </row>
    <row r="981" ht="13.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c r="AA981" s="2"/>
      <c r="AB981" s="2"/>
      <c r="AC981" s="2"/>
      <c r="AD981" s="2"/>
      <c r="AE981" s="2"/>
      <c r="AF981" s="2"/>
      <c r="AG981" s="2"/>
      <c r="AH981" s="101"/>
      <c r="AI981" s="2"/>
      <c r="AJ981" s="2"/>
      <c r="AK981" s="2"/>
      <c r="AL981" s="2"/>
      <c r="AM981" s="2"/>
      <c r="AN981" s="2"/>
      <c r="AO981" s="2"/>
      <c r="AP981" s="2"/>
      <c r="AQ981" s="2"/>
      <c r="AR981" s="2"/>
      <c r="AS981" s="101"/>
      <c r="AT981" s="2"/>
      <c r="AU981" s="2"/>
      <c r="AV981" s="2"/>
      <c r="AW981" s="2"/>
      <c r="AX981" s="2"/>
      <c r="AY981" s="2"/>
      <c r="AZ981" s="2"/>
      <c r="BA981" s="2"/>
      <c r="BB981" s="2"/>
    </row>
    <row r="982" ht="13.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c r="AA982" s="2"/>
      <c r="AB982" s="2"/>
      <c r="AC982" s="2"/>
      <c r="AD982" s="2"/>
      <c r="AE982" s="2"/>
      <c r="AF982" s="2"/>
      <c r="AG982" s="2"/>
      <c r="AH982" s="101"/>
      <c r="AI982" s="2"/>
      <c r="AJ982" s="2"/>
      <c r="AK982" s="2"/>
      <c r="AL982" s="2"/>
      <c r="AM982" s="2"/>
      <c r="AN982" s="2"/>
      <c r="AO982" s="2"/>
      <c r="AP982" s="2"/>
      <c r="AQ982" s="2"/>
      <c r="AR982" s="2"/>
      <c r="AS982" s="101"/>
      <c r="AT982" s="2"/>
      <c r="AU982" s="2"/>
      <c r="AV982" s="2"/>
      <c r="AW982" s="2"/>
      <c r="AX982" s="2"/>
      <c r="AY982" s="2"/>
      <c r="AZ982" s="2"/>
      <c r="BA982" s="2"/>
      <c r="BB982" s="2"/>
    </row>
    <row r="983" ht="13.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c r="AA983" s="2"/>
      <c r="AB983" s="2"/>
      <c r="AC983" s="2"/>
      <c r="AD983" s="2"/>
      <c r="AE983" s="2"/>
      <c r="AF983" s="2"/>
      <c r="AG983" s="2"/>
      <c r="AH983" s="101"/>
      <c r="AI983" s="2"/>
      <c r="AJ983" s="2"/>
      <c r="AK983" s="2"/>
      <c r="AL983" s="2"/>
      <c r="AM983" s="2"/>
      <c r="AN983" s="2"/>
      <c r="AO983" s="2"/>
      <c r="AP983" s="2"/>
      <c r="AQ983" s="2"/>
      <c r="AR983" s="2"/>
      <c r="AS983" s="101"/>
      <c r="AT983" s="2"/>
      <c r="AU983" s="2"/>
      <c r="AV983" s="2"/>
      <c r="AW983" s="2"/>
      <c r="AX983" s="2"/>
      <c r="AY983" s="2"/>
      <c r="AZ983" s="2"/>
      <c r="BA983" s="2"/>
      <c r="BB983" s="2"/>
    </row>
    <row r="984" ht="13.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c r="AA984" s="2"/>
      <c r="AB984" s="2"/>
      <c r="AC984" s="2"/>
      <c r="AD984" s="2"/>
      <c r="AE984" s="2"/>
      <c r="AF984" s="2"/>
      <c r="AG984" s="2"/>
      <c r="AH984" s="101"/>
      <c r="AI984" s="2"/>
      <c r="AJ984" s="2"/>
      <c r="AK984" s="2"/>
      <c r="AL984" s="2"/>
      <c r="AM984" s="2"/>
      <c r="AN984" s="2"/>
      <c r="AO984" s="2"/>
      <c r="AP984" s="2"/>
      <c r="AQ984" s="2"/>
      <c r="AR984" s="2"/>
      <c r="AS984" s="101"/>
      <c r="AT984" s="2"/>
      <c r="AU984" s="2"/>
      <c r="AV984" s="2"/>
      <c r="AW984" s="2"/>
      <c r="AX984" s="2"/>
      <c r="AY984" s="2"/>
      <c r="AZ984" s="2"/>
      <c r="BA984" s="2"/>
      <c r="BB984" s="2"/>
    </row>
    <row r="985" ht="13.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c r="AA985" s="2"/>
      <c r="AB985" s="2"/>
      <c r="AC985" s="2"/>
      <c r="AD985" s="2"/>
      <c r="AE985" s="2"/>
      <c r="AF985" s="2"/>
      <c r="AG985" s="2"/>
      <c r="AH985" s="101"/>
      <c r="AI985" s="2"/>
      <c r="AJ985" s="2"/>
      <c r="AK985" s="2"/>
      <c r="AL985" s="2"/>
      <c r="AM985" s="2"/>
      <c r="AN985" s="2"/>
      <c r="AO985" s="2"/>
      <c r="AP985" s="2"/>
      <c r="AQ985" s="2"/>
      <c r="AR985" s="2"/>
      <c r="AS985" s="101"/>
      <c r="AT985" s="2"/>
      <c r="AU985" s="2"/>
      <c r="AV985" s="2"/>
      <c r="AW985" s="2"/>
      <c r="AX985" s="2"/>
      <c r="AY985" s="2"/>
      <c r="AZ985" s="2"/>
      <c r="BA985" s="2"/>
      <c r="BB985" s="2"/>
    </row>
    <row r="986" ht="13.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c r="AA986" s="2"/>
      <c r="AB986" s="2"/>
      <c r="AC986" s="2"/>
      <c r="AD986" s="2"/>
      <c r="AE986" s="2"/>
      <c r="AF986" s="2"/>
      <c r="AG986" s="2"/>
      <c r="AH986" s="101"/>
      <c r="AI986" s="2"/>
      <c r="AJ986" s="2"/>
      <c r="AK986" s="2"/>
      <c r="AL986" s="2"/>
      <c r="AM986" s="2"/>
      <c r="AN986" s="2"/>
      <c r="AO986" s="2"/>
      <c r="AP986" s="2"/>
      <c r="AQ986" s="2"/>
      <c r="AR986" s="2"/>
      <c r="AS986" s="101"/>
      <c r="AT986" s="2"/>
      <c r="AU986" s="2"/>
      <c r="AV986" s="2"/>
      <c r="AW986" s="2"/>
      <c r="AX986" s="2"/>
      <c r="AY986" s="2"/>
      <c r="AZ986" s="2"/>
      <c r="BA986" s="2"/>
      <c r="BB986" s="2"/>
    </row>
    <row r="987" ht="13.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c r="AA987" s="2"/>
      <c r="AB987" s="2"/>
      <c r="AC987" s="2"/>
      <c r="AD987" s="2"/>
      <c r="AE987" s="2"/>
      <c r="AF987" s="2"/>
      <c r="AG987" s="2"/>
      <c r="AH987" s="101"/>
      <c r="AI987" s="2"/>
      <c r="AJ987" s="2"/>
      <c r="AK987" s="2"/>
      <c r="AL987" s="2"/>
      <c r="AM987" s="2"/>
      <c r="AN987" s="2"/>
      <c r="AO987" s="2"/>
      <c r="AP987" s="2"/>
      <c r="AQ987" s="2"/>
      <c r="AR987" s="2"/>
      <c r="AS987" s="101"/>
      <c r="AT987" s="2"/>
      <c r="AU987" s="2"/>
      <c r="AV987" s="2"/>
      <c r="AW987" s="2"/>
      <c r="AX987" s="2"/>
      <c r="AY987" s="2"/>
      <c r="AZ987" s="2"/>
      <c r="BA987" s="2"/>
      <c r="BB987" s="2"/>
    </row>
    <row r="988" ht="13.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c r="AA988" s="2"/>
      <c r="AB988" s="2"/>
      <c r="AC988" s="2"/>
      <c r="AD988" s="2"/>
      <c r="AE988" s="2"/>
      <c r="AF988" s="2"/>
      <c r="AG988" s="2"/>
      <c r="AH988" s="101"/>
      <c r="AI988" s="2"/>
      <c r="AJ988" s="2"/>
      <c r="AK988" s="2"/>
      <c r="AL988" s="2"/>
      <c r="AM988" s="2"/>
      <c r="AN988" s="2"/>
      <c r="AO988" s="2"/>
      <c r="AP988" s="2"/>
      <c r="AQ988" s="2"/>
      <c r="AR988" s="2"/>
      <c r="AS988" s="101"/>
      <c r="AT988" s="2"/>
      <c r="AU988" s="2"/>
      <c r="AV988" s="2"/>
      <c r="AW988" s="2"/>
      <c r="AX988" s="2"/>
      <c r="AY988" s="2"/>
      <c r="AZ988" s="2"/>
      <c r="BA988" s="2"/>
      <c r="BB988" s="2"/>
    </row>
    <row r="989" ht="13.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c r="AA989" s="2"/>
      <c r="AB989" s="2"/>
      <c r="AC989" s="2"/>
      <c r="AD989" s="2"/>
      <c r="AE989" s="2"/>
      <c r="AF989" s="2"/>
      <c r="AG989" s="2"/>
      <c r="AH989" s="101"/>
      <c r="AI989" s="2"/>
      <c r="AJ989" s="2"/>
      <c r="AK989" s="2"/>
      <c r="AL989" s="2"/>
      <c r="AM989" s="2"/>
      <c r="AN989" s="2"/>
      <c r="AO989" s="2"/>
      <c r="AP989" s="2"/>
      <c r="AQ989" s="2"/>
      <c r="AR989" s="2"/>
      <c r="AS989" s="101"/>
      <c r="AT989" s="2"/>
      <c r="AU989" s="2"/>
      <c r="AV989" s="2"/>
      <c r="AW989" s="2"/>
      <c r="AX989" s="2"/>
      <c r="AY989" s="2"/>
      <c r="AZ989" s="2"/>
      <c r="BA989" s="2"/>
      <c r="BB989" s="2"/>
    </row>
    <row r="990" ht="13.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c r="AA990" s="2"/>
      <c r="AB990" s="2"/>
      <c r="AC990" s="2"/>
      <c r="AD990" s="2"/>
      <c r="AE990" s="2"/>
      <c r="AF990" s="2"/>
      <c r="AG990" s="2"/>
      <c r="AH990" s="101"/>
      <c r="AI990" s="2"/>
      <c r="AJ990" s="2"/>
      <c r="AK990" s="2"/>
      <c r="AL990" s="2"/>
      <c r="AM990" s="2"/>
      <c r="AN990" s="2"/>
      <c r="AO990" s="2"/>
      <c r="AP990" s="2"/>
      <c r="AQ990" s="2"/>
      <c r="AR990" s="2"/>
      <c r="AS990" s="101"/>
      <c r="AT990" s="2"/>
      <c r="AU990" s="2"/>
      <c r="AV990" s="2"/>
      <c r="AW990" s="2"/>
      <c r="AX990" s="2"/>
      <c r="AY990" s="2"/>
      <c r="AZ990" s="2"/>
      <c r="BA990" s="2"/>
      <c r="BB990" s="2"/>
    </row>
    <row r="991" ht="13.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c r="AA991" s="2"/>
      <c r="AB991" s="2"/>
      <c r="AC991" s="2"/>
      <c r="AD991" s="2"/>
      <c r="AE991" s="2"/>
      <c r="AF991" s="2"/>
      <c r="AG991" s="2"/>
      <c r="AH991" s="101"/>
      <c r="AI991" s="2"/>
      <c r="AJ991" s="2"/>
      <c r="AK991" s="2"/>
      <c r="AL991" s="2"/>
      <c r="AM991" s="2"/>
      <c r="AN991" s="2"/>
      <c r="AO991" s="2"/>
      <c r="AP991" s="2"/>
      <c r="AQ991" s="2"/>
      <c r="AR991" s="2"/>
      <c r="AS991" s="101"/>
      <c r="AT991" s="2"/>
      <c r="AU991" s="2"/>
      <c r="AV991" s="2"/>
      <c r="AW991" s="2"/>
      <c r="AX991" s="2"/>
      <c r="AY991" s="2"/>
      <c r="AZ991" s="2"/>
      <c r="BA991" s="2"/>
      <c r="BB991" s="2"/>
    </row>
    <row r="992" ht="13.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c r="AA992" s="2"/>
      <c r="AB992" s="2"/>
      <c r="AC992" s="2"/>
      <c r="AD992" s="2"/>
      <c r="AE992" s="2"/>
      <c r="AF992" s="2"/>
      <c r="AG992" s="2"/>
      <c r="AH992" s="101"/>
      <c r="AI992" s="2"/>
      <c r="AJ992" s="2"/>
      <c r="AK992" s="2"/>
      <c r="AL992" s="2"/>
      <c r="AM992" s="2"/>
      <c r="AN992" s="2"/>
      <c r="AO992" s="2"/>
      <c r="AP992" s="2"/>
      <c r="AQ992" s="2"/>
      <c r="AR992" s="2"/>
      <c r="AS992" s="101"/>
      <c r="AT992" s="2"/>
      <c r="AU992" s="2"/>
      <c r="AV992" s="2"/>
      <c r="AW992" s="2"/>
      <c r="AX992" s="2"/>
      <c r="AY992" s="2"/>
      <c r="AZ992" s="2"/>
      <c r="BA992" s="2"/>
      <c r="BB992" s="2"/>
    </row>
    <row r="993" ht="13.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c r="AA993" s="2"/>
      <c r="AB993" s="2"/>
      <c r="AC993" s="2"/>
      <c r="AD993" s="2"/>
      <c r="AE993" s="2"/>
      <c r="AF993" s="2"/>
      <c r="AG993" s="2"/>
      <c r="AH993" s="101"/>
      <c r="AI993" s="2"/>
      <c r="AJ993" s="2"/>
      <c r="AK993" s="2"/>
      <c r="AL993" s="2"/>
      <c r="AM993" s="2"/>
      <c r="AN993" s="2"/>
      <c r="AO993" s="2"/>
      <c r="AP993" s="2"/>
      <c r="AQ993" s="2"/>
      <c r="AR993" s="2"/>
      <c r="AS993" s="101"/>
      <c r="AT993" s="2"/>
      <c r="AU993" s="2"/>
      <c r="AV993" s="2"/>
      <c r="AW993" s="2"/>
      <c r="AX993" s="2"/>
      <c r="AY993" s="2"/>
      <c r="AZ993" s="2"/>
      <c r="BA993" s="2"/>
      <c r="BB993" s="2"/>
    </row>
    <row r="994" ht="13.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c r="AA994" s="2"/>
      <c r="AB994" s="2"/>
      <c r="AC994" s="2"/>
      <c r="AD994" s="2"/>
      <c r="AE994" s="2"/>
      <c r="AF994" s="2"/>
      <c r="AG994" s="2"/>
      <c r="AH994" s="101"/>
      <c r="AI994" s="2"/>
      <c r="AJ994" s="2"/>
      <c r="AK994" s="2"/>
      <c r="AL994" s="2"/>
      <c r="AM994" s="2"/>
      <c r="AN994" s="2"/>
      <c r="AO994" s="2"/>
      <c r="AP994" s="2"/>
      <c r="AQ994" s="2"/>
      <c r="AR994" s="2"/>
      <c r="AS994" s="101"/>
      <c r="AT994" s="2"/>
      <c r="AU994" s="2"/>
      <c r="AV994" s="2"/>
      <c r="AW994" s="2"/>
      <c r="AX994" s="2"/>
      <c r="AY994" s="2"/>
      <c r="AZ994" s="2"/>
      <c r="BA994" s="2"/>
      <c r="BB994" s="2"/>
    </row>
    <row r="995" ht="13.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c r="AA995" s="2"/>
      <c r="AB995" s="2"/>
      <c r="AC995" s="2"/>
      <c r="AD995" s="2"/>
      <c r="AE995" s="2"/>
      <c r="AF995" s="2"/>
      <c r="AG995" s="2"/>
      <c r="AH995" s="101"/>
      <c r="AI995" s="2"/>
      <c r="AJ995" s="2"/>
      <c r="AK995" s="2"/>
      <c r="AL995" s="2"/>
      <c r="AM995" s="2"/>
      <c r="AN995" s="2"/>
      <c r="AO995" s="2"/>
      <c r="AP995" s="2"/>
      <c r="AQ995" s="2"/>
      <c r="AR995" s="2"/>
      <c r="AS995" s="101"/>
      <c r="AT995" s="2"/>
      <c r="AU995" s="2"/>
      <c r="AV995" s="2"/>
      <c r="AW995" s="2"/>
      <c r="AX995" s="2"/>
      <c r="AY995" s="2"/>
      <c r="AZ995" s="2"/>
      <c r="BA995" s="2"/>
      <c r="BB995" s="2"/>
    </row>
    <row r="996" ht="13.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c r="AA996" s="2"/>
      <c r="AB996" s="2"/>
      <c r="AC996" s="2"/>
      <c r="AD996" s="2"/>
      <c r="AE996" s="2"/>
      <c r="AF996" s="2"/>
      <c r="AG996" s="2"/>
      <c r="AH996" s="101"/>
      <c r="AI996" s="2"/>
      <c r="AJ996" s="2"/>
      <c r="AK996" s="2"/>
      <c r="AL996" s="2"/>
      <c r="AM996" s="2"/>
      <c r="AN996" s="2"/>
      <c r="AO996" s="2"/>
      <c r="AP996" s="2"/>
      <c r="AQ996" s="2"/>
      <c r="AR996" s="2"/>
      <c r="AS996" s="101"/>
      <c r="AT996" s="2"/>
      <c r="AU996" s="2"/>
      <c r="AV996" s="2"/>
      <c r="AW996" s="2"/>
      <c r="AX996" s="2"/>
      <c r="AY996" s="2"/>
      <c r="AZ996" s="2"/>
      <c r="BA996" s="2"/>
      <c r="BB996" s="2"/>
    </row>
    <row r="997" ht="13.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c r="AA997" s="2"/>
      <c r="AB997" s="2"/>
      <c r="AC997" s="2"/>
      <c r="AD997" s="2"/>
      <c r="AE997" s="2"/>
      <c r="AF997" s="2"/>
      <c r="AG997" s="2"/>
      <c r="AH997" s="101"/>
      <c r="AI997" s="2"/>
      <c r="AJ997" s="2"/>
      <c r="AK997" s="2"/>
      <c r="AL997" s="2"/>
      <c r="AM997" s="2"/>
      <c r="AN997" s="2"/>
      <c r="AO997" s="2"/>
      <c r="AP997" s="2"/>
      <c r="AQ997" s="2"/>
      <c r="AR997" s="2"/>
      <c r="AS997" s="101"/>
      <c r="AT997" s="2"/>
      <c r="AU997" s="2"/>
      <c r="AV997" s="2"/>
      <c r="AW997" s="2"/>
      <c r="AX997" s="2"/>
      <c r="AY997" s="2"/>
      <c r="AZ997" s="2"/>
      <c r="BA997" s="2"/>
      <c r="BB997" s="2"/>
    </row>
    <row r="998" ht="13.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c r="AA998" s="2"/>
      <c r="AB998" s="2"/>
      <c r="AC998" s="2"/>
      <c r="AD998" s="2"/>
      <c r="AE998" s="2"/>
      <c r="AF998" s="2"/>
      <c r="AG998" s="2"/>
      <c r="AH998" s="101"/>
      <c r="AI998" s="2"/>
      <c r="AJ998" s="2"/>
      <c r="AK998" s="2"/>
      <c r="AL998" s="2"/>
      <c r="AM998" s="2"/>
      <c r="AN998" s="2"/>
      <c r="AO998" s="2"/>
      <c r="AP998" s="2"/>
      <c r="AQ998" s="2"/>
      <c r="AR998" s="2"/>
      <c r="AS998" s="101"/>
      <c r="AT998" s="2"/>
      <c r="AU998" s="2"/>
      <c r="AV998" s="2"/>
      <c r="AW998" s="2"/>
      <c r="AX998" s="2"/>
      <c r="AY998" s="2"/>
      <c r="AZ998" s="2"/>
      <c r="BA998" s="2"/>
      <c r="BB998" s="2"/>
    </row>
    <row r="999" ht="13.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c r="AA999" s="2"/>
      <c r="AB999" s="2"/>
      <c r="AC999" s="2"/>
      <c r="AD999" s="2"/>
      <c r="AE999" s="2"/>
      <c r="AF999" s="2"/>
      <c r="AG999" s="2"/>
      <c r="AH999" s="101"/>
      <c r="AI999" s="2"/>
      <c r="AJ999" s="2"/>
      <c r="AK999" s="2"/>
      <c r="AL999" s="2"/>
      <c r="AM999" s="2"/>
      <c r="AN999" s="2"/>
      <c r="AO999" s="2"/>
      <c r="AP999" s="2"/>
      <c r="AQ999" s="2"/>
      <c r="AR999" s="2"/>
      <c r="AS999" s="101"/>
      <c r="AT999" s="2"/>
      <c r="AU999" s="2"/>
      <c r="AV999" s="2"/>
      <c r="AW999" s="2"/>
      <c r="AX999" s="2"/>
      <c r="AY999" s="2"/>
      <c r="AZ999" s="2"/>
      <c r="BA999" s="2"/>
      <c r="BB999" s="2"/>
    </row>
    <row r="1000" ht="13.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c r="AA1000" s="2"/>
      <c r="AB1000" s="2"/>
      <c r="AC1000" s="2"/>
      <c r="AD1000" s="2"/>
      <c r="AE1000" s="2"/>
      <c r="AF1000" s="2"/>
      <c r="AG1000" s="2"/>
      <c r="AH1000" s="101"/>
      <c r="AI1000" s="2"/>
      <c r="AJ1000" s="2"/>
      <c r="AK1000" s="2"/>
      <c r="AL1000" s="2"/>
      <c r="AM1000" s="2"/>
      <c r="AN1000" s="2"/>
      <c r="AO1000" s="2"/>
      <c r="AP1000" s="2"/>
      <c r="AQ1000" s="2"/>
      <c r="AR1000" s="2"/>
      <c r="AS1000" s="101"/>
      <c r="AT1000" s="2"/>
      <c r="AU1000" s="2"/>
      <c r="AV1000" s="2"/>
      <c r="AW1000" s="2"/>
      <c r="AX1000" s="2"/>
      <c r="AY1000" s="2"/>
      <c r="AZ1000" s="2"/>
      <c r="BA1000" s="2"/>
      <c r="BB1000" s="2"/>
    </row>
  </sheetData>
  <mergeCells count="19">
    <mergeCell ref="BA2:BA4"/>
    <mergeCell ref="BB2:BB4"/>
    <mergeCell ref="AG2:AG4"/>
    <mergeCell ref="AH2:AH4"/>
    <mergeCell ref="AI2:AL3"/>
    <mergeCell ref="AR2:AR4"/>
    <mergeCell ref="AS2:AS4"/>
    <mergeCell ref="AT2:AW3"/>
    <mergeCell ref="AY2:AY4"/>
    <mergeCell ref="C3:F3"/>
    <mergeCell ref="G3:I3"/>
    <mergeCell ref="A2:A4"/>
    <mergeCell ref="B2:B4"/>
    <mergeCell ref="C2:F2"/>
    <mergeCell ref="G2:I2"/>
    <mergeCell ref="J2:K3"/>
    <mergeCell ref="L2:AD2"/>
    <mergeCell ref="AE2:AE4"/>
    <mergeCell ref="L3:AD3"/>
  </mergeCells>
  <printOptions/>
  <pageMargins bottom="0.7480314960629921" footer="0.0" header="0.0" left="0.7086614173228347" right="0.7086614173228347" top="0.7480314960629921"/>
  <pageSetup fitToHeight="0" paperSize="9" orientation="portrait"/>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16.71"/>
    <col customWidth="1" min="2" max="2" width="8.71"/>
    <col customWidth="1" min="3" max="4" width="14.43"/>
    <col customWidth="1" min="5" max="26" width="8.71"/>
  </cols>
  <sheetData>
    <row r="1" ht="13.5" customHeight="1">
      <c r="A1" s="119" t="s">
        <v>367</v>
      </c>
      <c r="C1" s="119" t="s">
        <v>368</v>
      </c>
      <c r="D1" s="2"/>
    </row>
    <row r="2" ht="13.5" customHeight="1">
      <c r="A2" s="848" t="s">
        <v>36</v>
      </c>
      <c r="C2" s="848" t="s">
        <v>36</v>
      </c>
      <c r="D2" s="849" t="s">
        <v>37</v>
      </c>
    </row>
    <row r="3" ht="13.5" customHeight="1">
      <c r="A3" s="850" t="s">
        <v>369</v>
      </c>
      <c r="C3" s="709" t="s">
        <v>369</v>
      </c>
      <c r="D3" s="851" t="s">
        <v>370</v>
      </c>
    </row>
    <row r="4" ht="13.5" customHeight="1">
      <c r="A4" s="714" t="s">
        <v>371</v>
      </c>
      <c r="C4" s="714" t="s">
        <v>369</v>
      </c>
      <c r="D4" s="852" t="s">
        <v>372</v>
      </c>
    </row>
    <row r="5" ht="13.5" customHeight="1">
      <c r="A5" s="714" t="s">
        <v>373</v>
      </c>
      <c r="C5" s="714" t="s">
        <v>369</v>
      </c>
      <c r="D5" s="852" t="s">
        <v>374</v>
      </c>
    </row>
    <row r="6" ht="13.5" customHeight="1">
      <c r="A6" s="714" t="s">
        <v>375</v>
      </c>
      <c r="C6" s="714" t="s">
        <v>369</v>
      </c>
      <c r="D6" s="852" t="s">
        <v>376</v>
      </c>
    </row>
    <row r="7" ht="13.5" customHeight="1">
      <c r="A7" s="714" t="s">
        <v>377</v>
      </c>
      <c r="C7" s="714" t="s">
        <v>369</v>
      </c>
      <c r="D7" s="852" t="s">
        <v>378</v>
      </c>
    </row>
    <row r="8" ht="13.5" customHeight="1">
      <c r="A8" s="714" t="s">
        <v>379</v>
      </c>
      <c r="C8" s="714" t="s">
        <v>369</v>
      </c>
      <c r="D8" s="852" t="s">
        <v>380</v>
      </c>
    </row>
    <row r="9" ht="13.5" customHeight="1">
      <c r="A9" s="714" t="s">
        <v>381</v>
      </c>
      <c r="C9" s="714" t="s">
        <v>369</v>
      </c>
      <c r="D9" s="852" t="s">
        <v>382</v>
      </c>
    </row>
    <row r="10" ht="13.5" customHeight="1">
      <c r="A10" s="714" t="s">
        <v>383</v>
      </c>
      <c r="C10" s="714" t="s">
        <v>369</v>
      </c>
      <c r="D10" s="852" t="s">
        <v>384</v>
      </c>
    </row>
    <row r="11" ht="13.5" customHeight="1">
      <c r="A11" s="714" t="s">
        <v>385</v>
      </c>
      <c r="C11" s="714" t="s">
        <v>369</v>
      </c>
      <c r="D11" s="852" t="s">
        <v>386</v>
      </c>
    </row>
    <row r="12" ht="13.5" customHeight="1">
      <c r="A12" s="714" t="s">
        <v>387</v>
      </c>
      <c r="C12" s="714" t="s">
        <v>369</v>
      </c>
      <c r="D12" s="852" t="s">
        <v>388</v>
      </c>
    </row>
    <row r="13" ht="13.5" customHeight="1">
      <c r="A13" s="714" t="s">
        <v>389</v>
      </c>
      <c r="C13" s="714" t="s">
        <v>369</v>
      </c>
      <c r="D13" s="852" t="s">
        <v>390</v>
      </c>
    </row>
    <row r="14" ht="13.5" customHeight="1">
      <c r="A14" s="714" t="s">
        <v>391</v>
      </c>
      <c r="C14" s="714" t="s">
        <v>369</v>
      </c>
      <c r="D14" s="852" t="s">
        <v>392</v>
      </c>
    </row>
    <row r="15" ht="13.5" customHeight="1">
      <c r="A15" s="714" t="s">
        <v>393</v>
      </c>
      <c r="C15" s="714" t="s">
        <v>369</v>
      </c>
      <c r="D15" s="852" t="s">
        <v>394</v>
      </c>
    </row>
    <row r="16" ht="13.5" customHeight="1">
      <c r="A16" s="714" t="s">
        <v>395</v>
      </c>
      <c r="C16" s="714" t="s">
        <v>369</v>
      </c>
      <c r="D16" s="852" t="s">
        <v>396</v>
      </c>
    </row>
    <row r="17" ht="13.5" customHeight="1">
      <c r="A17" s="714" t="s">
        <v>397</v>
      </c>
      <c r="C17" s="714" t="s">
        <v>369</v>
      </c>
      <c r="D17" s="852" t="s">
        <v>398</v>
      </c>
    </row>
    <row r="18" ht="13.5" customHeight="1">
      <c r="A18" s="714" t="s">
        <v>399</v>
      </c>
      <c r="C18" s="714" t="s">
        <v>369</v>
      </c>
      <c r="D18" s="852" t="s">
        <v>400</v>
      </c>
    </row>
    <row r="19" ht="13.5" customHeight="1">
      <c r="A19" s="714" t="s">
        <v>401</v>
      </c>
      <c r="C19" s="714" t="s">
        <v>369</v>
      </c>
      <c r="D19" s="852" t="s">
        <v>402</v>
      </c>
    </row>
    <row r="20" ht="13.5" customHeight="1">
      <c r="A20" s="714" t="s">
        <v>403</v>
      </c>
      <c r="C20" s="714" t="s">
        <v>369</v>
      </c>
      <c r="D20" s="852" t="s">
        <v>404</v>
      </c>
    </row>
    <row r="21" ht="13.5" customHeight="1">
      <c r="A21" s="714" t="s">
        <v>405</v>
      </c>
      <c r="C21" s="714" t="s">
        <v>369</v>
      </c>
      <c r="D21" s="852" t="s">
        <v>406</v>
      </c>
    </row>
    <row r="22" ht="13.5" customHeight="1">
      <c r="A22" s="714" t="s">
        <v>407</v>
      </c>
      <c r="C22" s="714" t="s">
        <v>369</v>
      </c>
      <c r="D22" s="852" t="s">
        <v>408</v>
      </c>
    </row>
    <row r="23" ht="13.5" customHeight="1">
      <c r="A23" s="714" t="s">
        <v>409</v>
      </c>
      <c r="C23" s="714" t="s">
        <v>369</v>
      </c>
      <c r="D23" s="852" t="s">
        <v>410</v>
      </c>
    </row>
    <row r="24" ht="13.5" customHeight="1">
      <c r="A24" s="714" t="s">
        <v>411</v>
      </c>
      <c r="C24" s="714" t="s">
        <v>369</v>
      </c>
      <c r="D24" s="852" t="s">
        <v>412</v>
      </c>
    </row>
    <row r="25" ht="13.5" customHeight="1">
      <c r="A25" s="714" t="s">
        <v>413</v>
      </c>
      <c r="C25" s="714" t="s">
        <v>369</v>
      </c>
      <c r="D25" s="852" t="s">
        <v>414</v>
      </c>
    </row>
    <row r="26" ht="13.5" customHeight="1">
      <c r="A26" s="714" t="s">
        <v>415</v>
      </c>
      <c r="C26" s="714" t="s">
        <v>369</v>
      </c>
      <c r="D26" s="852" t="s">
        <v>416</v>
      </c>
    </row>
    <row r="27" ht="13.5" customHeight="1">
      <c r="A27" s="714" t="s">
        <v>417</v>
      </c>
      <c r="C27" s="714" t="s">
        <v>369</v>
      </c>
      <c r="D27" s="852" t="s">
        <v>418</v>
      </c>
    </row>
    <row r="28" ht="13.5" customHeight="1">
      <c r="A28" s="714" t="s">
        <v>419</v>
      </c>
      <c r="C28" s="714" t="s">
        <v>369</v>
      </c>
      <c r="D28" s="852" t="s">
        <v>420</v>
      </c>
    </row>
    <row r="29" ht="13.5" customHeight="1">
      <c r="A29" s="714" t="s">
        <v>421</v>
      </c>
      <c r="C29" s="714" t="s">
        <v>369</v>
      </c>
      <c r="D29" s="852" t="s">
        <v>422</v>
      </c>
    </row>
    <row r="30" ht="13.5" customHeight="1">
      <c r="A30" s="714" t="s">
        <v>423</v>
      </c>
      <c r="C30" s="714" t="s">
        <v>369</v>
      </c>
      <c r="D30" s="852" t="s">
        <v>424</v>
      </c>
    </row>
    <row r="31" ht="13.5" customHeight="1">
      <c r="A31" s="714" t="s">
        <v>425</v>
      </c>
      <c r="C31" s="714" t="s">
        <v>369</v>
      </c>
      <c r="D31" s="852" t="s">
        <v>426</v>
      </c>
    </row>
    <row r="32" ht="13.5" customHeight="1">
      <c r="A32" s="714" t="s">
        <v>427</v>
      </c>
      <c r="C32" s="714" t="s">
        <v>369</v>
      </c>
      <c r="D32" s="852" t="s">
        <v>428</v>
      </c>
    </row>
    <row r="33" ht="13.5" customHeight="1">
      <c r="A33" s="714" t="s">
        <v>429</v>
      </c>
      <c r="C33" s="714" t="s">
        <v>369</v>
      </c>
      <c r="D33" s="852" t="s">
        <v>430</v>
      </c>
    </row>
    <row r="34" ht="13.5" customHeight="1">
      <c r="A34" s="714" t="s">
        <v>431</v>
      </c>
      <c r="C34" s="714" t="s">
        <v>369</v>
      </c>
      <c r="D34" s="852" t="s">
        <v>432</v>
      </c>
    </row>
    <row r="35" ht="13.5" customHeight="1">
      <c r="A35" s="714" t="s">
        <v>433</v>
      </c>
      <c r="C35" s="714" t="s">
        <v>369</v>
      </c>
      <c r="D35" s="852" t="s">
        <v>434</v>
      </c>
    </row>
    <row r="36" ht="13.5" customHeight="1">
      <c r="A36" s="714" t="s">
        <v>435</v>
      </c>
      <c r="C36" s="714" t="s">
        <v>369</v>
      </c>
      <c r="D36" s="852" t="s">
        <v>436</v>
      </c>
    </row>
    <row r="37" ht="13.5" customHeight="1">
      <c r="A37" s="714" t="s">
        <v>437</v>
      </c>
      <c r="C37" s="714" t="s">
        <v>369</v>
      </c>
      <c r="D37" s="852" t="s">
        <v>438</v>
      </c>
    </row>
    <row r="38" ht="13.5" customHeight="1">
      <c r="A38" s="714" t="s">
        <v>439</v>
      </c>
      <c r="C38" s="714" t="s">
        <v>369</v>
      </c>
      <c r="D38" s="852" t="s">
        <v>440</v>
      </c>
    </row>
    <row r="39" ht="13.5" customHeight="1">
      <c r="A39" s="714" t="s">
        <v>441</v>
      </c>
      <c r="C39" s="714" t="s">
        <v>369</v>
      </c>
      <c r="D39" s="852" t="s">
        <v>442</v>
      </c>
    </row>
    <row r="40" ht="13.5" customHeight="1">
      <c r="A40" s="714" t="s">
        <v>443</v>
      </c>
      <c r="C40" s="714" t="s">
        <v>369</v>
      </c>
      <c r="D40" s="852" t="s">
        <v>444</v>
      </c>
    </row>
    <row r="41" ht="13.5" customHeight="1">
      <c r="A41" s="714" t="s">
        <v>445</v>
      </c>
      <c r="C41" s="714" t="s">
        <v>369</v>
      </c>
      <c r="D41" s="852" t="s">
        <v>446</v>
      </c>
    </row>
    <row r="42" ht="13.5" customHeight="1">
      <c r="A42" s="714" t="s">
        <v>447</v>
      </c>
      <c r="C42" s="714" t="s">
        <v>369</v>
      </c>
      <c r="D42" s="852" t="s">
        <v>448</v>
      </c>
    </row>
    <row r="43" ht="13.5" customHeight="1">
      <c r="A43" s="714" t="s">
        <v>449</v>
      </c>
      <c r="C43" s="714" t="s">
        <v>369</v>
      </c>
      <c r="D43" s="852" t="s">
        <v>450</v>
      </c>
    </row>
    <row r="44" ht="13.5" customHeight="1">
      <c r="A44" s="714" t="s">
        <v>451</v>
      </c>
      <c r="C44" s="714" t="s">
        <v>369</v>
      </c>
      <c r="D44" s="852" t="s">
        <v>452</v>
      </c>
    </row>
    <row r="45" ht="13.5" customHeight="1">
      <c r="A45" s="714" t="s">
        <v>453</v>
      </c>
      <c r="C45" s="714" t="s">
        <v>369</v>
      </c>
      <c r="D45" s="852" t="s">
        <v>454</v>
      </c>
    </row>
    <row r="46" ht="13.5" customHeight="1">
      <c r="A46" s="714" t="s">
        <v>455</v>
      </c>
      <c r="C46" s="714" t="s">
        <v>369</v>
      </c>
      <c r="D46" s="852" t="s">
        <v>456</v>
      </c>
    </row>
    <row r="47" ht="13.5" customHeight="1">
      <c r="A47" s="714" t="s">
        <v>457</v>
      </c>
      <c r="C47" s="714" t="s">
        <v>369</v>
      </c>
      <c r="D47" s="852" t="s">
        <v>458</v>
      </c>
    </row>
    <row r="48" ht="13.5" customHeight="1">
      <c r="A48" s="714" t="s">
        <v>459</v>
      </c>
      <c r="C48" s="714" t="s">
        <v>369</v>
      </c>
      <c r="D48" s="852" t="s">
        <v>460</v>
      </c>
    </row>
    <row r="49" ht="13.5" customHeight="1">
      <c r="A49" s="853" t="s">
        <v>461</v>
      </c>
      <c r="C49" s="714" t="s">
        <v>369</v>
      </c>
      <c r="D49" s="852" t="s">
        <v>462</v>
      </c>
    </row>
    <row r="50" ht="13.5" customHeight="1">
      <c r="C50" s="714" t="s">
        <v>369</v>
      </c>
      <c r="D50" s="852" t="s">
        <v>463</v>
      </c>
    </row>
    <row r="51" ht="13.5" customHeight="1">
      <c r="C51" s="714" t="s">
        <v>369</v>
      </c>
      <c r="D51" s="852" t="s">
        <v>464</v>
      </c>
    </row>
    <row r="52" ht="13.5" customHeight="1">
      <c r="C52" s="714" t="s">
        <v>369</v>
      </c>
      <c r="D52" s="852" t="s">
        <v>465</v>
      </c>
    </row>
    <row r="53" ht="13.5" customHeight="1">
      <c r="C53" s="714" t="s">
        <v>369</v>
      </c>
      <c r="D53" s="852" t="s">
        <v>466</v>
      </c>
    </row>
    <row r="54" ht="13.5" customHeight="1">
      <c r="C54" s="714" t="s">
        <v>369</v>
      </c>
      <c r="D54" s="852" t="s">
        <v>467</v>
      </c>
    </row>
    <row r="55" ht="13.5" customHeight="1">
      <c r="C55" s="714" t="s">
        <v>369</v>
      </c>
      <c r="D55" s="852" t="s">
        <v>468</v>
      </c>
    </row>
    <row r="56" ht="13.5" customHeight="1">
      <c r="C56" s="714" t="s">
        <v>369</v>
      </c>
      <c r="D56" s="852" t="s">
        <v>469</v>
      </c>
    </row>
    <row r="57" ht="13.5" customHeight="1">
      <c r="C57" s="714" t="s">
        <v>369</v>
      </c>
      <c r="D57" s="852" t="s">
        <v>470</v>
      </c>
    </row>
    <row r="58" ht="13.5" customHeight="1">
      <c r="C58" s="714" t="s">
        <v>369</v>
      </c>
      <c r="D58" s="852" t="s">
        <v>471</v>
      </c>
    </row>
    <row r="59" ht="13.5" customHeight="1">
      <c r="C59" s="714" t="s">
        <v>369</v>
      </c>
      <c r="D59" s="852" t="s">
        <v>472</v>
      </c>
    </row>
    <row r="60" ht="13.5" customHeight="1">
      <c r="C60" s="714" t="s">
        <v>369</v>
      </c>
      <c r="D60" s="852" t="s">
        <v>473</v>
      </c>
    </row>
    <row r="61" ht="13.5" customHeight="1">
      <c r="C61" s="714" t="s">
        <v>369</v>
      </c>
      <c r="D61" s="852" t="s">
        <v>474</v>
      </c>
    </row>
    <row r="62" ht="13.5" customHeight="1">
      <c r="C62" s="714" t="s">
        <v>369</v>
      </c>
      <c r="D62" s="852" t="s">
        <v>475</v>
      </c>
    </row>
    <row r="63" ht="13.5" customHeight="1">
      <c r="C63" s="714" t="s">
        <v>369</v>
      </c>
      <c r="D63" s="852" t="s">
        <v>476</v>
      </c>
    </row>
    <row r="64" ht="13.5" customHeight="1">
      <c r="C64" s="714" t="s">
        <v>369</v>
      </c>
      <c r="D64" s="852" t="s">
        <v>477</v>
      </c>
    </row>
    <row r="65" ht="13.5" customHeight="1">
      <c r="C65" s="714" t="s">
        <v>369</v>
      </c>
      <c r="D65" s="852" t="s">
        <v>478</v>
      </c>
    </row>
    <row r="66" ht="13.5" customHeight="1">
      <c r="C66" s="714" t="s">
        <v>369</v>
      </c>
      <c r="D66" s="852" t="s">
        <v>479</v>
      </c>
    </row>
    <row r="67" ht="13.5" customHeight="1">
      <c r="C67" s="714" t="s">
        <v>369</v>
      </c>
      <c r="D67" s="852" t="s">
        <v>480</v>
      </c>
    </row>
    <row r="68" ht="13.5" customHeight="1">
      <c r="C68" s="714" t="s">
        <v>369</v>
      </c>
      <c r="D68" s="852" t="s">
        <v>481</v>
      </c>
    </row>
    <row r="69" ht="13.5" customHeight="1">
      <c r="C69" s="714" t="s">
        <v>369</v>
      </c>
      <c r="D69" s="852" t="s">
        <v>482</v>
      </c>
    </row>
    <row r="70" ht="13.5" customHeight="1">
      <c r="C70" s="714" t="s">
        <v>369</v>
      </c>
      <c r="D70" s="852" t="s">
        <v>483</v>
      </c>
    </row>
    <row r="71" ht="13.5" customHeight="1">
      <c r="C71" s="714" t="s">
        <v>369</v>
      </c>
      <c r="D71" s="852" t="s">
        <v>484</v>
      </c>
    </row>
    <row r="72" ht="13.5" customHeight="1">
      <c r="C72" s="714" t="s">
        <v>369</v>
      </c>
      <c r="D72" s="852" t="s">
        <v>485</v>
      </c>
    </row>
    <row r="73" ht="13.5" customHeight="1">
      <c r="C73" s="714" t="s">
        <v>369</v>
      </c>
      <c r="D73" s="852" t="s">
        <v>486</v>
      </c>
    </row>
    <row r="74" ht="13.5" customHeight="1">
      <c r="C74" s="714" t="s">
        <v>369</v>
      </c>
      <c r="D74" s="852" t="s">
        <v>487</v>
      </c>
    </row>
    <row r="75" ht="13.5" customHeight="1">
      <c r="C75" s="714" t="s">
        <v>369</v>
      </c>
      <c r="D75" s="852" t="s">
        <v>488</v>
      </c>
    </row>
    <row r="76" ht="13.5" customHeight="1">
      <c r="C76" s="714" t="s">
        <v>369</v>
      </c>
      <c r="D76" s="852" t="s">
        <v>489</v>
      </c>
    </row>
    <row r="77" ht="13.5" customHeight="1">
      <c r="C77" s="714" t="s">
        <v>369</v>
      </c>
      <c r="D77" s="852" t="s">
        <v>490</v>
      </c>
    </row>
    <row r="78" ht="13.5" customHeight="1">
      <c r="C78" s="714" t="s">
        <v>369</v>
      </c>
      <c r="D78" s="852" t="s">
        <v>491</v>
      </c>
    </row>
    <row r="79" ht="13.5" customHeight="1">
      <c r="C79" s="714" t="s">
        <v>369</v>
      </c>
      <c r="D79" s="852" t="s">
        <v>492</v>
      </c>
    </row>
    <row r="80" ht="13.5" customHeight="1">
      <c r="C80" s="714" t="s">
        <v>369</v>
      </c>
      <c r="D80" s="852" t="s">
        <v>493</v>
      </c>
    </row>
    <row r="81" ht="13.5" customHeight="1">
      <c r="C81" s="714" t="s">
        <v>369</v>
      </c>
      <c r="D81" s="852" t="s">
        <v>494</v>
      </c>
    </row>
    <row r="82" ht="13.5" customHeight="1">
      <c r="C82" s="714" t="s">
        <v>369</v>
      </c>
      <c r="D82" s="852" t="s">
        <v>495</v>
      </c>
    </row>
    <row r="83" ht="13.5" customHeight="1">
      <c r="C83" s="714" t="s">
        <v>369</v>
      </c>
      <c r="D83" s="852" t="s">
        <v>496</v>
      </c>
    </row>
    <row r="84" ht="13.5" customHeight="1">
      <c r="C84" s="714" t="s">
        <v>369</v>
      </c>
      <c r="D84" s="852" t="s">
        <v>497</v>
      </c>
    </row>
    <row r="85" ht="13.5" customHeight="1">
      <c r="C85" s="714" t="s">
        <v>369</v>
      </c>
      <c r="D85" s="852" t="s">
        <v>498</v>
      </c>
    </row>
    <row r="86" ht="13.5" customHeight="1">
      <c r="C86" s="714" t="s">
        <v>369</v>
      </c>
      <c r="D86" s="852" t="s">
        <v>499</v>
      </c>
    </row>
    <row r="87" ht="13.5" customHeight="1">
      <c r="C87" s="714" t="s">
        <v>369</v>
      </c>
      <c r="D87" s="852" t="s">
        <v>500</v>
      </c>
    </row>
    <row r="88" ht="13.5" customHeight="1">
      <c r="C88" s="714" t="s">
        <v>369</v>
      </c>
      <c r="D88" s="852" t="s">
        <v>501</v>
      </c>
    </row>
    <row r="89" ht="13.5" customHeight="1">
      <c r="C89" s="714" t="s">
        <v>369</v>
      </c>
      <c r="D89" s="852" t="s">
        <v>502</v>
      </c>
    </row>
    <row r="90" ht="13.5" customHeight="1">
      <c r="C90" s="714" t="s">
        <v>369</v>
      </c>
      <c r="D90" s="852" t="s">
        <v>503</v>
      </c>
    </row>
    <row r="91" ht="13.5" customHeight="1">
      <c r="C91" s="714" t="s">
        <v>369</v>
      </c>
      <c r="D91" s="852" t="s">
        <v>504</v>
      </c>
    </row>
    <row r="92" ht="13.5" customHeight="1">
      <c r="C92" s="714" t="s">
        <v>369</v>
      </c>
      <c r="D92" s="852" t="s">
        <v>505</v>
      </c>
    </row>
    <row r="93" ht="13.5" customHeight="1">
      <c r="C93" s="714" t="s">
        <v>369</v>
      </c>
      <c r="D93" s="852" t="s">
        <v>506</v>
      </c>
    </row>
    <row r="94" ht="13.5" customHeight="1">
      <c r="C94" s="714" t="s">
        <v>369</v>
      </c>
      <c r="D94" s="852" t="s">
        <v>507</v>
      </c>
    </row>
    <row r="95" ht="13.5" customHeight="1">
      <c r="C95" s="714" t="s">
        <v>369</v>
      </c>
      <c r="D95" s="852" t="s">
        <v>508</v>
      </c>
    </row>
    <row r="96" ht="13.5" customHeight="1">
      <c r="C96" s="714" t="s">
        <v>369</v>
      </c>
      <c r="D96" s="852" t="s">
        <v>509</v>
      </c>
    </row>
    <row r="97" ht="13.5" customHeight="1">
      <c r="C97" s="714" t="s">
        <v>369</v>
      </c>
      <c r="D97" s="852" t="s">
        <v>510</v>
      </c>
    </row>
    <row r="98" ht="13.5" customHeight="1">
      <c r="C98" s="714" t="s">
        <v>369</v>
      </c>
      <c r="D98" s="852" t="s">
        <v>511</v>
      </c>
    </row>
    <row r="99" ht="13.5" customHeight="1">
      <c r="C99" s="714" t="s">
        <v>369</v>
      </c>
      <c r="D99" s="852" t="s">
        <v>512</v>
      </c>
    </row>
    <row r="100" ht="13.5" customHeight="1">
      <c r="C100" s="714" t="s">
        <v>369</v>
      </c>
      <c r="D100" s="852" t="s">
        <v>513</v>
      </c>
    </row>
    <row r="101" ht="13.5" customHeight="1">
      <c r="C101" s="714" t="s">
        <v>369</v>
      </c>
      <c r="D101" s="852" t="s">
        <v>514</v>
      </c>
    </row>
    <row r="102" ht="13.5" customHeight="1">
      <c r="C102" s="714" t="s">
        <v>369</v>
      </c>
      <c r="D102" s="852" t="s">
        <v>515</v>
      </c>
    </row>
    <row r="103" ht="13.5" customHeight="1">
      <c r="C103" s="714" t="s">
        <v>369</v>
      </c>
      <c r="D103" s="852" t="s">
        <v>516</v>
      </c>
    </row>
    <row r="104" ht="13.5" customHeight="1">
      <c r="C104" s="714" t="s">
        <v>369</v>
      </c>
      <c r="D104" s="852" t="s">
        <v>517</v>
      </c>
    </row>
    <row r="105" ht="13.5" customHeight="1">
      <c r="C105" s="714" t="s">
        <v>369</v>
      </c>
      <c r="D105" s="852" t="s">
        <v>518</v>
      </c>
    </row>
    <row r="106" ht="13.5" customHeight="1">
      <c r="C106" s="714" t="s">
        <v>369</v>
      </c>
      <c r="D106" s="852" t="s">
        <v>519</v>
      </c>
    </row>
    <row r="107" ht="13.5" customHeight="1">
      <c r="C107" s="714" t="s">
        <v>369</v>
      </c>
      <c r="D107" s="852" t="s">
        <v>520</v>
      </c>
    </row>
    <row r="108" ht="13.5" customHeight="1">
      <c r="C108" s="714" t="s">
        <v>369</v>
      </c>
      <c r="D108" s="852" t="s">
        <v>521</v>
      </c>
    </row>
    <row r="109" ht="13.5" customHeight="1">
      <c r="C109" s="714" t="s">
        <v>369</v>
      </c>
      <c r="D109" s="852" t="s">
        <v>522</v>
      </c>
    </row>
    <row r="110" ht="13.5" customHeight="1">
      <c r="C110" s="714" t="s">
        <v>369</v>
      </c>
      <c r="D110" s="852" t="s">
        <v>523</v>
      </c>
    </row>
    <row r="111" ht="13.5" customHeight="1">
      <c r="C111" s="714" t="s">
        <v>369</v>
      </c>
      <c r="D111" s="852" t="s">
        <v>524</v>
      </c>
    </row>
    <row r="112" ht="13.5" customHeight="1">
      <c r="C112" s="714" t="s">
        <v>369</v>
      </c>
      <c r="D112" s="852" t="s">
        <v>525</v>
      </c>
    </row>
    <row r="113" ht="13.5" customHeight="1">
      <c r="C113" s="714" t="s">
        <v>369</v>
      </c>
      <c r="D113" s="852" t="s">
        <v>526</v>
      </c>
    </row>
    <row r="114" ht="13.5" customHeight="1">
      <c r="C114" s="714" t="s">
        <v>369</v>
      </c>
      <c r="D114" s="852" t="s">
        <v>527</v>
      </c>
    </row>
    <row r="115" ht="13.5" customHeight="1">
      <c r="C115" s="714" t="s">
        <v>369</v>
      </c>
      <c r="D115" s="852" t="s">
        <v>528</v>
      </c>
    </row>
    <row r="116" ht="13.5" customHeight="1">
      <c r="C116" s="714" t="s">
        <v>369</v>
      </c>
      <c r="D116" s="852" t="s">
        <v>529</v>
      </c>
    </row>
    <row r="117" ht="13.5" customHeight="1">
      <c r="C117" s="714" t="s">
        <v>369</v>
      </c>
      <c r="D117" s="852" t="s">
        <v>530</v>
      </c>
    </row>
    <row r="118" ht="13.5" customHeight="1">
      <c r="C118" s="714" t="s">
        <v>369</v>
      </c>
      <c r="D118" s="852" t="s">
        <v>531</v>
      </c>
    </row>
    <row r="119" ht="13.5" customHeight="1">
      <c r="C119" s="714" t="s">
        <v>369</v>
      </c>
      <c r="D119" s="852" t="s">
        <v>532</v>
      </c>
    </row>
    <row r="120" ht="13.5" customHeight="1">
      <c r="C120" s="714" t="s">
        <v>369</v>
      </c>
      <c r="D120" s="852" t="s">
        <v>533</v>
      </c>
    </row>
    <row r="121" ht="13.5" customHeight="1">
      <c r="C121" s="714" t="s">
        <v>369</v>
      </c>
      <c r="D121" s="852" t="s">
        <v>534</v>
      </c>
    </row>
    <row r="122" ht="13.5" customHeight="1">
      <c r="C122" s="714" t="s">
        <v>369</v>
      </c>
      <c r="D122" s="852" t="s">
        <v>535</v>
      </c>
    </row>
    <row r="123" ht="13.5" customHeight="1">
      <c r="C123" s="714" t="s">
        <v>369</v>
      </c>
      <c r="D123" s="852" t="s">
        <v>536</v>
      </c>
    </row>
    <row r="124" ht="13.5" customHeight="1">
      <c r="C124" s="714" t="s">
        <v>369</v>
      </c>
      <c r="D124" s="852" t="s">
        <v>537</v>
      </c>
    </row>
    <row r="125" ht="13.5" customHeight="1">
      <c r="C125" s="714" t="s">
        <v>369</v>
      </c>
      <c r="D125" s="852" t="s">
        <v>538</v>
      </c>
    </row>
    <row r="126" ht="13.5" customHeight="1">
      <c r="C126" s="714" t="s">
        <v>369</v>
      </c>
      <c r="D126" s="852" t="s">
        <v>539</v>
      </c>
    </row>
    <row r="127" ht="13.5" customHeight="1">
      <c r="C127" s="714" t="s">
        <v>369</v>
      </c>
      <c r="D127" s="852" t="s">
        <v>540</v>
      </c>
    </row>
    <row r="128" ht="13.5" customHeight="1">
      <c r="C128" s="714" t="s">
        <v>369</v>
      </c>
      <c r="D128" s="852" t="s">
        <v>541</v>
      </c>
    </row>
    <row r="129" ht="13.5" customHeight="1">
      <c r="C129" s="714" t="s">
        <v>369</v>
      </c>
      <c r="D129" s="852" t="s">
        <v>542</v>
      </c>
    </row>
    <row r="130" ht="13.5" customHeight="1">
      <c r="C130" s="714" t="s">
        <v>369</v>
      </c>
      <c r="D130" s="852" t="s">
        <v>543</v>
      </c>
    </row>
    <row r="131" ht="13.5" customHeight="1">
      <c r="C131" s="714" t="s">
        <v>369</v>
      </c>
      <c r="D131" s="852" t="s">
        <v>544</v>
      </c>
    </row>
    <row r="132" ht="13.5" customHeight="1">
      <c r="C132" s="714" t="s">
        <v>369</v>
      </c>
      <c r="D132" s="852" t="s">
        <v>545</v>
      </c>
    </row>
    <row r="133" ht="13.5" customHeight="1">
      <c r="C133" s="714" t="s">
        <v>369</v>
      </c>
      <c r="D133" s="852" t="s">
        <v>546</v>
      </c>
    </row>
    <row r="134" ht="13.5" customHeight="1">
      <c r="C134" s="714" t="s">
        <v>369</v>
      </c>
      <c r="D134" s="852" t="s">
        <v>547</v>
      </c>
    </row>
    <row r="135" ht="13.5" customHeight="1">
      <c r="C135" s="714" t="s">
        <v>369</v>
      </c>
      <c r="D135" s="852" t="s">
        <v>548</v>
      </c>
    </row>
    <row r="136" ht="13.5" customHeight="1">
      <c r="C136" s="714" t="s">
        <v>369</v>
      </c>
      <c r="D136" s="852" t="s">
        <v>549</v>
      </c>
    </row>
    <row r="137" ht="13.5" customHeight="1">
      <c r="C137" s="714" t="s">
        <v>369</v>
      </c>
      <c r="D137" s="852" t="s">
        <v>550</v>
      </c>
    </row>
    <row r="138" ht="13.5" customHeight="1">
      <c r="C138" s="714" t="s">
        <v>369</v>
      </c>
      <c r="D138" s="852" t="s">
        <v>551</v>
      </c>
    </row>
    <row r="139" ht="13.5" customHeight="1">
      <c r="C139" s="714" t="s">
        <v>369</v>
      </c>
      <c r="D139" s="852" t="s">
        <v>552</v>
      </c>
    </row>
    <row r="140" ht="13.5" customHeight="1">
      <c r="C140" s="714" t="s">
        <v>369</v>
      </c>
      <c r="D140" s="852" t="s">
        <v>553</v>
      </c>
    </row>
    <row r="141" ht="13.5" customHeight="1">
      <c r="C141" s="714" t="s">
        <v>369</v>
      </c>
      <c r="D141" s="852" t="s">
        <v>554</v>
      </c>
    </row>
    <row r="142" ht="13.5" customHeight="1">
      <c r="C142" s="714" t="s">
        <v>369</v>
      </c>
      <c r="D142" s="852" t="s">
        <v>555</v>
      </c>
    </row>
    <row r="143" ht="13.5" customHeight="1">
      <c r="C143" s="714" t="s">
        <v>369</v>
      </c>
      <c r="D143" s="852" t="s">
        <v>556</v>
      </c>
    </row>
    <row r="144" ht="13.5" customHeight="1">
      <c r="C144" s="714" t="s">
        <v>369</v>
      </c>
      <c r="D144" s="852" t="s">
        <v>557</v>
      </c>
    </row>
    <row r="145" ht="13.5" customHeight="1">
      <c r="C145" s="714" t="s">
        <v>369</v>
      </c>
      <c r="D145" s="852" t="s">
        <v>558</v>
      </c>
    </row>
    <row r="146" ht="13.5" customHeight="1">
      <c r="C146" s="714" t="s">
        <v>369</v>
      </c>
      <c r="D146" s="852" t="s">
        <v>559</v>
      </c>
    </row>
    <row r="147" ht="13.5" customHeight="1">
      <c r="C147" s="714" t="s">
        <v>369</v>
      </c>
      <c r="D147" s="852" t="s">
        <v>560</v>
      </c>
    </row>
    <row r="148" ht="13.5" customHeight="1">
      <c r="C148" s="714" t="s">
        <v>369</v>
      </c>
      <c r="D148" s="852" t="s">
        <v>561</v>
      </c>
    </row>
    <row r="149" ht="13.5" customHeight="1">
      <c r="C149" s="714" t="s">
        <v>369</v>
      </c>
      <c r="D149" s="852" t="s">
        <v>562</v>
      </c>
    </row>
    <row r="150" ht="13.5" customHeight="1">
      <c r="C150" s="714" t="s">
        <v>369</v>
      </c>
      <c r="D150" s="852" t="s">
        <v>563</v>
      </c>
    </row>
    <row r="151" ht="13.5" customHeight="1">
      <c r="C151" s="714" t="s">
        <v>369</v>
      </c>
      <c r="D151" s="852" t="s">
        <v>564</v>
      </c>
    </row>
    <row r="152" ht="13.5" customHeight="1">
      <c r="C152" s="714" t="s">
        <v>369</v>
      </c>
      <c r="D152" s="852" t="s">
        <v>565</v>
      </c>
    </row>
    <row r="153" ht="13.5" customHeight="1">
      <c r="C153" s="714" t="s">
        <v>369</v>
      </c>
      <c r="D153" s="852" t="s">
        <v>566</v>
      </c>
    </row>
    <row r="154" ht="13.5" customHeight="1">
      <c r="C154" s="714" t="s">
        <v>369</v>
      </c>
      <c r="D154" s="852" t="s">
        <v>567</v>
      </c>
    </row>
    <row r="155" ht="13.5" customHeight="1">
      <c r="C155" s="714" t="s">
        <v>369</v>
      </c>
      <c r="D155" s="852" t="s">
        <v>568</v>
      </c>
    </row>
    <row r="156" ht="13.5" customHeight="1">
      <c r="C156" s="714" t="s">
        <v>369</v>
      </c>
      <c r="D156" s="852" t="s">
        <v>569</v>
      </c>
    </row>
    <row r="157" ht="13.5" customHeight="1">
      <c r="C157" s="714" t="s">
        <v>369</v>
      </c>
      <c r="D157" s="852" t="s">
        <v>570</v>
      </c>
    </row>
    <row r="158" ht="13.5" customHeight="1">
      <c r="C158" s="714" t="s">
        <v>369</v>
      </c>
      <c r="D158" s="852" t="s">
        <v>571</v>
      </c>
    </row>
    <row r="159" ht="13.5" customHeight="1">
      <c r="C159" s="714" t="s">
        <v>369</v>
      </c>
      <c r="D159" s="852" t="s">
        <v>572</v>
      </c>
    </row>
    <row r="160" ht="13.5" customHeight="1">
      <c r="C160" s="714" t="s">
        <v>369</v>
      </c>
      <c r="D160" s="852" t="s">
        <v>573</v>
      </c>
    </row>
    <row r="161" ht="13.5" customHeight="1">
      <c r="C161" s="714" t="s">
        <v>369</v>
      </c>
      <c r="D161" s="852" t="s">
        <v>574</v>
      </c>
    </row>
    <row r="162" ht="13.5" customHeight="1">
      <c r="C162" s="714" t="s">
        <v>369</v>
      </c>
      <c r="D162" s="852" t="s">
        <v>575</v>
      </c>
    </row>
    <row r="163" ht="13.5" customHeight="1">
      <c r="C163" s="714" t="s">
        <v>369</v>
      </c>
      <c r="D163" s="852" t="s">
        <v>576</v>
      </c>
    </row>
    <row r="164" ht="13.5" customHeight="1">
      <c r="C164" s="714" t="s">
        <v>369</v>
      </c>
      <c r="D164" s="852" t="s">
        <v>577</v>
      </c>
    </row>
    <row r="165" ht="13.5" customHeight="1">
      <c r="C165" s="714" t="s">
        <v>369</v>
      </c>
      <c r="D165" s="852" t="s">
        <v>578</v>
      </c>
    </row>
    <row r="166" ht="13.5" customHeight="1">
      <c r="C166" s="714" t="s">
        <v>369</v>
      </c>
      <c r="D166" s="852" t="s">
        <v>579</v>
      </c>
    </row>
    <row r="167" ht="13.5" customHeight="1">
      <c r="C167" s="714" t="s">
        <v>369</v>
      </c>
      <c r="D167" s="852" t="s">
        <v>580</v>
      </c>
    </row>
    <row r="168" ht="13.5" customHeight="1">
      <c r="C168" s="714" t="s">
        <v>369</v>
      </c>
      <c r="D168" s="852" t="s">
        <v>581</v>
      </c>
    </row>
    <row r="169" ht="13.5" customHeight="1">
      <c r="C169" s="714" t="s">
        <v>369</v>
      </c>
      <c r="D169" s="852" t="s">
        <v>582</v>
      </c>
    </row>
    <row r="170" ht="13.5" customHeight="1">
      <c r="C170" s="714" t="s">
        <v>369</v>
      </c>
      <c r="D170" s="852" t="s">
        <v>583</v>
      </c>
    </row>
    <row r="171" ht="13.5" customHeight="1">
      <c r="C171" s="714" t="s">
        <v>369</v>
      </c>
      <c r="D171" s="852" t="s">
        <v>584</v>
      </c>
    </row>
    <row r="172" ht="13.5" customHeight="1">
      <c r="C172" s="714" t="s">
        <v>369</v>
      </c>
      <c r="D172" s="852" t="s">
        <v>585</v>
      </c>
    </row>
    <row r="173" ht="13.5" customHeight="1">
      <c r="C173" s="714" t="s">
        <v>369</v>
      </c>
      <c r="D173" s="852" t="s">
        <v>586</v>
      </c>
    </row>
    <row r="174" ht="13.5" customHeight="1">
      <c r="C174" s="714" t="s">
        <v>369</v>
      </c>
      <c r="D174" s="852" t="s">
        <v>587</v>
      </c>
    </row>
    <row r="175" ht="13.5" customHeight="1">
      <c r="C175" s="714" t="s">
        <v>369</v>
      </c>
      <c r="D175" s="852" t="s">
        <v>588</v>
      </c>
    </row>
    <row r="176" ht="13.5" customHeight="1">
      <c r="C176" s="714" t="s">
        <v>369</v>
      </c>
      <c r="D176" s="852" t="s">
        <v>589</v>
      </c>
    </row>
    <row r="177" ht="13.5" customHeight="1">
      <c r="C177" s="714" t="s">
        <v>369</v>
      </c>
      <c r="D177" s="852" t="s">
        <v>590</v>
      </c>
    </row>
    <row r="178" ht="13.5" customHeight="1">
      <c r="C178" s="714" t="s">
        <v>369</v>
      </c>
      <c r="D178" s="852" t="s">
        <v>591</v>
      </c>
    </row>
    <row r="179" ht="13.5" customHeight="1">
      <c r="C179" s="714" t="s">
        <v>369</v>
      </c>
      <c r="D179" s="852" t="s">
        <v>592</v>
      </c>
    </row>
    <row r="180" ht="13.5" customHeight="1">
      <c r="C180" s="714" t="s">
        <v>369</v>
      </c>
      <c r="D180" s="852" t="s">
        <v>593</v>
      </c>
    </row>
    <row r="181" ht="13.5" customHeight="1">
      <c r="C181" s="714" t="s">
        <v>369</v>
      </c>
      <c r="D181" s="852" t="s">
        <v>594</v>
      </c>
    </row>
    <row r="182" ht="13.5" customHeight="1">
      <c r="C182" s="714" t="s">
        <v>369</v>
      </c>
      <c r="D182" s="852" t="s">
        <v>595</v>
      </c>
    </row>
    <row r="183" ht="13.5" customHeight="1">
      <c r="C183" s="714" t="s">
        <v>369</v>
      </c>
      <c r="D183" s="852" t="s">
        <v>481</v>
      </c>
    </row>
    <row r="184" ht="13.5" customHeight="1">
      <c r="C184" s="714" t="s">
        <v>369</v>
      </c>
      <c r="D184" s="852" t="s">
        <v>596</v>
      </c>
    </row>
    <row r="185" ht="13.5" customHeight="1">
      <c r="C185" s="714" t="s">
        <v>369</v>
      </c>
      <c r="D185" s="852" t="s">
        <v>597</v>
      </c>
    </row>
    <row r="186" ht="13.5" customHeight="1">
      <c r="C186" s="714" t="s">
        <v>369</v>
      </c>
      <c r="D186" s="852" t="s">
        <v>598</v>
      </c>
    </row>
    <row r="187" ht="13.5" customHeight="1">
      <c r="C187" s="714" t="s">
        <v>369</v>
      </c>
      <c r="D187" s="852" t="s">
        <v>599</v>
      </c>
    </row>
    <row r="188" ht="13.5" customHeight="1">
      <c r="C188" s="714" t="s">
        <v>371</v>
      </c>
      <c r="D188" s="852" t="s">
        <v>600</v>
      </c>
    </row>
    <row r="189" ht="13.5" customHeight="1">
      <c r="C189" s="714" t="s">
        <v>371</v>
      </c>
      <c r="D189" s="852" t="s">
        <v>601</v>
      </c>
    </row>
    <row r="190" ht="13.5" customHeight="1">
      <c r="C190" s="714" t="s">
        <v>371</v>
      </c>
      <c r="D190" s="852" t="s">
        <v>602</v>
      </c>
    </row>
    <row r="191" ht="13.5" customHeight="1">
      <c r="C191" s="714" t="s">
        <v>371</v>
      </c>
      <c r="D191" s="852" t="s">
        <v>603</v>
      </c>
    </row>
    <row r="192" ht="13.5" customHeight="1">
      <c r="C192" s="714" t="s">
        <v>371</v>
      </c>
      <c r="D192" s="852" t="s">
        <v>604</v>
      </c>
    </row>
    <row r="193" ht="13.5" customHeight="1">
      <c r="C193" s="714" t="s">
        <v>371</v>
      </c>
      <c r="D193" s="852" t="s">
        <v>605</v>
      </c>
    </row>
    <row r="194" ht="13.5" customHeight="1">
      <c r="C194" s="714" t="s">
        <v>371</v>
      </c>
      <c r="D194" s="852" t="s">
        <v>606</v>
      </c>
    </row>
    <row r="195" ht="13.5" customHeight="1">
      <c r="C195" s="714" t="s">
        <v>371</v>
      </c>
      <c r="D195" s="852" t="s">
        <v>607</v>
      </c>
    </row>
    <row r="196" ht="13.5" customHeight="1">
      <c r="C196" s="714" t="s">
        <v>371</v>
      </c>
      <c r="D196" s="852" t="s">
        <v>608</v>
      </c>
    </row>
    <row r="197" ht="13.5" customHeight="1">
      <c r="C197" s="714" t="s">
        <v>371</v>
      </c>
      <c r="D197" s="852" t="s">
        <v>609</v>
      </c>
    </row>
    <row r="198" ht="13.5" customHeight="1">
      <c r="C198" s="714" t="s">
        <v>371</v>
      </c>
      <c r="D198" s="852" t="s">
        <v>610</v>
      </c>
    </row>
    <row r="199" ht="13.5" customHeight="1">
      <c r="C199" s="714" t="s">
        <v>371</v>
      </c>
      <c r="D199" s="852" t="s">
        <v>611</v>
      </c>
    </row>
    <row r="200" ht="13.5" customHeight="1">
      <c r="C200" s="714" t="s">
        <v>371</v>
      </c>
      <c r="D200" s="852" t="s">
        <v>612</v>
      </c>
    </row>
    <row r="201" ht="13.5" customHeight="1">
      <c r="C201" s="714" t="s">
        <v>371</v>
      </c>
      <c r="D201" s="852" t="s">
        <v>613</v>
      </c>
    </row>
    <row r="202" ht="13.5" customHeight="1">
      <c r="C202" s="714" t="s">
        <v>371</v>
      </c>
      <c r="D202" s="852" t="s">
        <v>614</v>
      </c>
    </row>
    <row r="203" ht="13.5" customHeight="1">
      <c r="C203" s="714" t="s">
        <v>371</v>
      </c>
      <c r="D203" s="852" t="s">
        <v>615</v>
      </c>
    </row>
    <row r="204" ht="13.5" customHeight="1">
      <c r="C204" s="714" t="s">
        <v>371</v>
      </c>
      <c r="D204" s="852" t="s">
        <v>616</v>
      </c>
    </row>
    <row r="205" ht="13.5" customHeight="1">
      <c r="C205" s="714" t="s">
        <v>371</v>
      </c>
      <c r="D205" s="852" t="s">
        <v>617</v>
      </c>
    </row>
    <row r="206" ht="13.5" customHeight="1">
      <c r="C206" s="714" t="s">
        <v>371</v>
      </c>
      <c r="D206" s="852" t="s">
        <v>618</v>
      </c>
    </row>
    <row r="207" ht="13.5" customHeight="1">
      <c r="C207" s="714" t="s">
        <v>371</v>
      </c>
      <c r="D207" s="852" t="s">
        <v>619</v>
      </c>
    </row>
    <row r="208" ht="13.5" customHeight="1">
      <c r="C208" s="714" t="s">
        <v>371</v>
      </c>
      <c r="D208" s="852" t="s">
        <v>620</v>
      </c>
    </row>
    <row r="209" ht="13.5" customHeight="1">
      <c r="C209" s="714" t="s">
        <v>371</v>
      </c>
      <c r="D209" s="852" t="s">
        <v>621</v>
      </c>
    </row>
    <row r="210" ht="13.5" customHeight="1">
      <c r="C210" s="714" t="s">
        <v>371</v>
      </c>
      <c r="D210" s="852" t="s">
        <v>622</v>
      </c>
    </row>
    <row r="211" ht="13.5" customHeight="1">
      <c r="C211" s="714" t="s">
        <v>371</v>
      </c>
      <c r="D211" s="852" t="s">
        <v>623</v>
      </c>
    </row>
    <row r="212" ht="13.5" customHeight="1">
      <c r="C212" s="714" t="s">
        <v>371</v>
      </c>
      <c r="D212" s="852" t="s">
        <v>624</v>
      </c>
    </row>
    <row r="213" ht="13.5" customHeight="1">
      <c r="C213" s="714" t="s">
        <v>371</v>
      </c>
      <c r="D213" s="852" t="s">
        <v>625</v>
      </c>
    </row>
    <row r="214" ht="13.5" customHeight="1">
      <c r="C214" s="714" t="s">
        <v>371</v>
      </c>
      <c r="D214" s="852" t="s">
        <v>626</v>
      </c>
    </row>
    <row r="215" ht="13.5" customHeight="1">
      <c r="C215" s="714" t="s">
        <v>371</v>
      </c>
      <c r="D215" s="852" t="s">
        <v>627</v>
      </c>
    </row>
    <row r="216" ht="13.5" customHeight="1">
      <c r="C216" s="714" t="s">
        <v>371</v>
      </c>
      <c r="D216" s="852" t="s">
        <v>628</v>
      </c>
    </row>
    <row r="217" ht="13.5" customHeight="1">
      <c r="C217" s="714" t="s">
        <v>371</v>
      </c>
      <c r="D217" s="852" t="s">
        <v>629</v>
      </c>
    </row>
    <row r="218" ht="13.5" customHeight="1">
      <c r="C218" s="714" t="s">
        <v>371</v>
      </c>
      <c r="D218" s="852" t="s">
        <v>630</v>
      </c>
    </row>
    <row r="219" ht="13.5" customHeight="1">
      <c r="C219" s="714" t="s">
        <v>371</v>
      </c>
      <c r="D219" s="852" t="s">
        <v>631</v>
      </c>
    </row>
    <row r="220" ht="13.5" customHeight="1">
      <c r="C220" s="714" t="s">
        <v>371</v>
      </c>
      <c r="D220" s="852" t="s">
        <v>632</v>
      </c>
    </row>
    <row r="221" ht="13.5" customHeight="1">
      <c r="C221" s="714" t="s">
        <v>371</v>
      </c>
      <c r="D221" s="852" t="s">
        <v>633</v>
      </c>
    </row>
    <row r="222" ht="13.5" customHeight="1">
      <c r="C222" s="714" t="s">
        <v>371</v>
      </c>
      <c r="D222" s="852" t="s">
        <v>634</v>
      </c>
    </row>
    <row r="223" ht="13.5" customHeight="1">
      <c r="C223" s="714" t="s">
        <v>371</v>
      </c>
      <c r="D223" s="852" t="s">
        <v>635</v>
      </c>
    </row>
    <row r="224" ht="13.5" customHeight="1">
      <c r="C224" s="714" t="s">
        <v>371</v>
      </c>
      <c r="D224" s="852" t="s">
        <v>636</v>
      </c>
    </row>
    <row r="225" ht="13.5" customHeight="1">
      <c r="C225" s="714" t="s">
        <v>371</v>
      </c>
      <c r="D225" s="852" t="s">
        <v>637</v>
      </c>
    </row>
    <row r="226" ht="13.5" customHeight="1">
      <c r="C226" s="714" t="s">
        <v>371</v>
      </c>
      <c r="D226" s="852" t="s">
        <v>638</v>
      </c>
    </row>
    <row r="227" ht="13.5" customHeight="1">
      <c r="C227" s="714" t="s">
        <v>371</v>
      </c>
      <c r="D227" s="852" t="s">
        <v>639</v>
      </c>
    </row>
    <row r="228" ht="13.5" customHeight="1">
      <c r="C228" s="714" t="s">
        <v>373</v>
      </c>
      <c r="D228" s="852" t="s">
        <v>640</v>
      </c>
    </row>
    <row r="229" ht="13.5" customHeight="1">
      <c r="C229" s="714" t="s">
        <v>373</v>
      </c>
      <c r="D229" s="852" t="s">
        <v>641</v>
      </c>
    </row>
    <row r="230" ht="13.5" customHeight="1">
      <c r="C230" s="714" t="s">
        <v>373</v>
      </c>
      <c r="D230" s="852" t="s">
        <v>642</v>
      </c>
    </row>
    <row r="231" ht="13.5" customHeight="1">
      <c r="C231" s="714" t="s">
        <v>373</v>
      </c>
      <c r="D231" s="852" t="s">
        <v>643</v>
      </c>
    </row>
    <row r="232" ht="13.5" customHeight="1">
      <c r="C232" s="714" t="s">
        <v>373</v>
      </c>
      <c r="D232" s="852" t="s">
        <v>644</v>
      </c>
    </row>
    <row r="233" ht="13.5" customHeight="1">
      <c r="C233" s="714" t="s">
        <v>373</v>
      </c>
      <c r="D233" s="852" t="s">
        <v>645</v>
      </c>
    </row>
    <row r="234" ht="13.5" customHeight="1">
      <c r="C234" s="714" t="s">
        <v>373</v>
      </c>
      <c r="D234" s="852" t="s">
        <v>646</v>
      </c>
    </row>
    <row r="235" ht="13.5" customHeight="1">
      <c r="C235" s="714" t="s">
        <v>373</v>
      </c>
      <c r="D235" s="852" t="s">
        <v>647</v>
      </c>
    </row>
    <row r="236" ht="13.5" customHeight="1">
      <c r="C236" s="714" t="s">
        <v>373</v>
      </c>
      <c r="D236" s="852" t="s">
        <v>648</v>
      </c>
    </row>
    <row r="237" ht="13.5" customHeight="1">
      <c r="C237" s="714" t="s">
        <v>373</v>
      </c>
      <c r="D237" s="852" t="s">
        <v>649</v>
      </c>
    </row>
    <row r="238" ht="13.5" customHeight="1">
      <c r="C238" s="714" t="s">
        <v>373</v>
      </c>
      <c r="D238" s="852" t="s">
        <v>650</v>
      </c>
    </row>
    <row r="239" ht="13.5" customHeight="1">
      <c r="C239" s="714" t="s">
        <v>373</v>
      </c>
      <c r="D239" s="852" t="s">
        <v>651</v>
      </c>
    </row>
    <row r="240" ht="13.5" customHeight="1">
      <c r="C240" s="714" t="s">
        <v>373</v>
      </c>
      <c r="D240" s="852" t="s">
        <v>652</v>
      </c>
    </row>
    <row r="241" ht="13.5" customHeight="1">
      <c r="C241" s="714" t="s">
        <v>373</v>
      </c>
      <c r="D241" s="852" t="s">
        <v>653</v>
      </c>
    </row>
    <row r="242" ht="13.5" customHeight="1">
      <c r="C242" s="714" t="s">
        <v>373</v>
      </c>
      <c r="D242" s="852" t="s">
        <v>654</v>
      </c>
    </row>
    <row r="243" ht="13.5" customHeight="1">
      <c r="C243" s="714" t="s">
        <v>373</v>
      </c>
      <c r="D243" s="852" t="s">
        <v>655</v>
      </c>
    </row>
    <row r="244" ht="13.5" customHeight="1">
      <c r="C244" s="714" t="s">
        <v>373</v>
      </c>
      <c r="D244" s="852" t="s">
        <v>656</v>
      </c>
    </row>
    <row r="245" ht="13.5" customHeight="1">
      <c r="C245" s="714" t="s">
        <v>373</v>
      </c>
      <c r="D245" s="852" t="s">
        <v>657</v>
      </c>
    </row>
    <row r="246" ht="13.5" customHeight="1">
      <c r="C246" s="714" t="s">
        <v>373</v>
      </c>
      <c r="D246" s="852" t="s">
        <v>658</v>
      </c>
    </row>
    <row r="247" ht="13.5" customHeight="1">
      <c r="C247" s="714" t="s">
        <v>373</v>
      </c>
      <c r="D247" s="852" t="s">
        <v>659</v>
      </c>
    </row>
    <row r="248" ht="13.5" customHeight="1">
      <c r="C248" s="714" t="s">
        <v>373</v>
      </c>
      <c r="D248" s="852" t="s">
        <v>660</v>
      </c>
    </row>
    <row r="249" ht="13.5" customHeight="1">
      <c r="C249" s="714" t="s">
        <v>373</v>
      </c>
      <c r="D249" s="852" t="s">
        <v>661</v>
      </c>
    </row>
    <row r="250" ht="13.5" customHeight="1">
      <c r="C250" s="714" t="s">
        <v>373</v>
      </c>
      <c r="D250" s="852" t="s">
        <v>662</v>
      </c>
    </row>
    <row r="251" ht="13.5" customHeight="1">
      <c r="C251" s="714" t="s">
        <v>373</v>
      </c>
      <c r="D251" s="852" t="s">
        <v>663</v>
      </c>
    </row>
    <row r="252" ht="13.5" customHeight="1">
      <c r="C252" s="714" t="s">
        <v>373</v>
      </c>
      <c r="D252" s="852" t="s">
        <v>664</v>
      </c>
    </row>
    <row r="253" ht="13.5" customHeight="1">
      <c r="C253" s="714" t="s">
        <v>373</v>
      </c>
      <c r="D253" s="852" t="s">
        <v>665</v>
      </c>
    </row>
    <row r="254" ht="13.5" customHeight="1">
      <c r="C254" s="714" t="s">
        <v>373</v>
      </c>
      <c r="D254" s="852" t="s">
        <v>666</v>
      </c>
    </row>
    <row r="255" ht="13.5" customHeight="1">
      <c r="C255" s="714" t="s">
        <v>373</v>
      </c>
      <c r="D255" s="852" t="s">
        <v>667</v>
      </c>
    </row>
    <row r="256" ht="13.5" customHeight="1">
      <c r="C256" s="714" t="s">
        <v>373</v>
      </c>
      <c r="D256" s="852" t="s">
        <v>668</v>
      </c>
    </row>
    <row r="257" ht="13.5" customHeight="1">
      <c r="C257" s="714" t="s">
        <v>373</v>
      </c>
      <c r="D257" s="852" t="s">
        <v>669</v>
      </c>
    </row>
    <row r="258" ht="13.5" customHeight="1">
      <c r="C258" s="714" t="s">
        <v>373</v>
      </c>
      <c r="D258" s="852" t="s">
        <v>670</v>
      </c>
    </row>
    <row r="259" ht="13.5" customHeight="1">
      <c r="C259" s="714" t="s">
        <v>373</v>
      </c>
      <c r="D259" s="852" t="s">
        <v>671</v>
      </c>
    </row>
    <row r="260" ht="13.5" customHeight="1">
      <c r="C260" s="714" t="s">
        <v>373</v>
      </c>
      <c r="D260" s="852" t="s">
        <v>672</v>
      </c>
    </row>
    <row r="261" ht="13.5" customHeight="1">
      <c r="C261" s="714" t="s">
        <v>375</v>
      </c>
      <c r="D261" s="852" t="s">
        <v>673</v>
      </c>
    </row>
    <row r="262" ht="13.5" customHeight="1">
      <c r="C262" s="714" t="s">
        <v>375</v>
      </c>
      <c r="D262" s="852" t="s">
        <v>674</v>
      </c>
    </row>
    <row r="263" ht="13.5" customHeight="1">
      <c r="C263" s="714" t="s">
        <v>375</v>
      </c>
      <c r="D263" s="852" t="s">
        <v>675</v>
      </c>
    </row>
    <row r="264" ht="13.5" customHeight="1">
      <c r="C264" s="714" t="s">
        <v>375</v>
      </c>
      <c r="D264" s="852" t="s">
        <v>676</v>
      </c>
    </row>
    <row r="265" ht="13.5" customHeight="1">
      <c r="C265" s="714" t="s">
        <v>375</v>
      </c>
      <c r="D265" s="852" t="s">
        <v>677</v>
      </c>
    </row>
    <row r="266" ht="13.5" customHeight="1">
      <c r="C266" s="714" t="s">
        <v>375</v>
      </c>
      <c r="D266" s="852" t="s">
        <v>678</v>
      </c>
    </row>
    <row r="267" ht="13.5" customHeight="1">
      <c r="C267" s="714" t="s">
        <v>375</v>
      </c>
      <c r="D267" s="852" t="s">
        <v>679</v>
      </c>
    </row>
    <row r="268" ht="13.5" customHeight="1">
      <c r="C268" s="714" t="s">
        <v>375</v>
      </c>
      <c r="D268" s="852" t="s">
        <v>680</v>
      </c>
    </row>
    <row r="269" ht="13.5" customHeight="1">
      <c r="C269" s="714" t="s">
        <v>375</v>
      </c>
      <c r="D269" s="852" t="s">
        <v>681</v>
      </c>
    </row>
    <row r="270" ht="13.5" customHeight="1">
      <c r="C270" s="714" t="s">
        <v>375</v>
      </c>
      <c r="D270" s="852" t="s">
        <v>682</v>
      </c>
    </row>
    <row r="271" ht="13.5" customHeight="1">
      <c r="C271" s="714" t="s">
        <v>375</v>
      </c>
      <c r="D271" s="852" t="s">
        <v>683</v>
      </c>
    </row>
    <row r="272" ht="13.5" customHeight="1">
      <c r="C272" s="714" t="s">
        <v>375</v>
      </c>
      <c r="D272" s="852" t="s">
        <v>684</v>
      </c>
    </row>
    <row r="273" ht="13.5" customHeight="1">
      <c r="C273" s="714" t="s">
        <v>375</v>
      </c>
      <c r="D273" s="852" t="s">
        <v>685</v>
      </c>
    </row>
    <row r="274" ht="13.5" customHeight="1">
      <c r="C274" s="714" t="s">
        <v>375</v>
      </c>
      <c r="D274" s="852" t="s">
        <v>686</v>
      </c>
    </row>
    <row r="275" ht="13.5" customHeight="1">
      <c r="C275" s="714" t="s">
        <v>375</v>
      </c>
      <c r="D275" s="852" t="s">
        <v>687</v>
      </c>
    </row>
    <row r="276" ht="13.5" customHeight="1">
      <c r="C276" s="714" t="s">
        <v>375</v>
      </c>
      <c r="D276" s="852" t="s">
        <v>688</v>
      </c>
    </row>
    <row r="277" ht="13.5" customHeight="1">
      <c r="C277" s="714" t="s">
        <v>375</v>
      </c>
      <c r="D277" s="852" t="s">
        <v>689</v>
      </c>
    </row>
    <row r="278" ht="13.5" customHeight="1">
      <c r="C278" s="714" t="s">
        <v>375</v>
      </c>
      <c r="D278" s="852" t="s">
        <v>690</v>
      </c>
    </row>
    <row r="279" ht="13.5" customHeight="1">
      <c r="C279" s="714" t="s">
        <v>375</v>
      </c>
      <c r="D279" s="852" t="s">
        <v>691</v>
      </c>
    </row>
    <row r="280" ht="13.5" customHeight="1">
      <c r="C280" s="714" t="s">
        <v>375</v>
      </c>
      <c r="D280" s="852" t="s">
        <v>692</v>
      </c>
    </row>
    <row r="281" ht="13.5" customHeight="1">
      <c r="C281" s="714" t="s">
        <v>375</v>
      </c>
      <c r="D281" s="852" t="s">
        <v>693</v>
      </c>
    </row>
    <row r="282" ht="13.5" customHeight="1">
      <c r="C282" s="714" t="s">
        <v>375</v>
      </c>
      <c r="D282" s="852" t="s">
        <v>694</v>
      </c>
    </row>
    <row r="283" ht="13.5" customHeight="1">
      <c r="C283" s="714" t="s">
        <v>375</v>
      </c>
      <c r="D283" s="852" t="s">
        <v>695</v>
      </c>
    </row>
    <row r="284" ht="13.5" customHeight="1">
      <c r="C284" s="714" t="s">
        <v>375</v>
      </c>
      <c r="D284" s="852" t="s">
        <v>696</v>
      </c>
    </row>
    <row r="285" ht="13.5" customHeight="1">
      <c r="C285" s="714" t="s">
        <v>375</v>
      </c>
      <c r="D285" s="852" t="s">
        <v>697</v>
      </c>
    </row>
    <row r="286" ht="13.5" customHeight="1">
      <c r="C286" s="714" t="s">
        <v>375</v>
      </c>
      <c r="D286" s="852" t="s">
        <v>698</v>
      </c>
    </row>
    <row r="287" ht="13.5" customHeight="1">
      <c r="C287" s="714" t="s">
        <v>375</v>
      </c>
      <c r="D287" s="852" t="s">
        <v>699</v>
      </c>
    </row>
    <row r="288" ht="13.5" customHeight="1">
      <c r="C288" s="714" t="s">
        <v>375</v>
      </c>
      <c r="D288" s="852" t="s">
        <v>700</v>
      </c>
    </row>
    <row r="289" ht="13.5" customHeight="1">
      <c r="C289" s="714" t="s">
        <v>375</v>
      </c>
      <c r="D289" s="852" t="s">
        <v>701</v>
      </c>
    </row>
    <row r="290" ht="13.5" customHeight="1">
      <c r="C290" s="714" t="s">
        <v>375</v>
      </c>
      <c r="D290" s="852" t="s">
        <v>702</v>
      </c>
    </row>
    <row r="291" ht="13.5" customHeight="1">
      <c r="C291" s="714" t="s">
        <v>375</v>
      </c>
      <c r="D291" s="852" t="s">
        <v>703</v>
      </c>
    </row>
    <row r="292" ht="13.5" customHeight="1">
      <c r="C292" s="714" t="s">
        <v>375</v>
      </c>
      <c r="D292" s="852" t="s">
        <v>704</v>
      </c>
    </row>
    <row r="293" ht="13.5" customHeight="1">
      <c r="C293" s="714" t="s">
        <v>375</v>
      </c>
      <c r="D293" s="852" t="s">
        <v>705</v>
      </c>
    </row>
    <row r="294" ht="13.5" customHeight="1">
      <c r="C294" s="714" t="s">
        <v>375</v>
      </c>
      <c r="D294" s="852" t="s">
        <v>706</v>
      </c>
    </row>
    <row r="295" ht="13.5" customHeight="1">
      <c r="C295" s="714" t="s">
        <v>375</v>
      </c>
      <c r="D295" s="852" t="s">
        <v>707</v>
      </c>
    </row>
    <row r="296" ht="13.5" customHeight="1">
      <c r="C296" s="714" t="s">
        <v>377</v>
      </c>
      <c r="D296" s="852" t="s">
        <v>708</v>
      </c>
    </row>
    <row r="297" ht="13.5" customHeight="1">
      <c r="C297" s="714" t="s">
        <v>377</v>
      </c>
      <c r="D297" s="852" t="s">
        <v>709</v>
      </c>
    </row>
    <row r="298" ht="13.5" customHeight="1">
      <c r="C298" s="714" t="s">
        <v>377</v>
      </c>
      <c r="D298" s="852" t="s">
        <v>710</v>
      </c>
    </row>
    <row r="299" ht="13.5" customHeight="1">
      <c r="C299" s="714" t="s">
        <v>377</v>
      </c>
      <c r="D299" s="852" t="s">
        <v>711</v>
      </c>
    </row>
    <row r="300" ht="13.5" customHeight="1">
      <c r="C300" s="714" t="s">
        <v>377</v>
      </c>
      <c r="D300" s="852" t="s">
        <v>712</v>
      </c>
    </row>
    <row r="301" ht="13.5" customHeight="1">
      <c r="C301" s="714" t="s">
        <v>377</v>
      </c>
      <c r="D301" s="852" t="s">
        <v>713</v>
      </c>
    </row>
    <row r="302" ht="13.5" customHeight="1">
      <c r="C302" s="714" t="s">
        <v>377</v>
      </c>
      <c r="D302" s="852" t="s">
        <v>714</v>
      </c>
    </row>
    <row r="303" ht="13.5" customHeight="1">
      <c r="C303" s="714" t="s">
        <v>377</v>
      </c>
      <c r="D303" s="852" t="s">
        <v>715</v>
      </c>
    </row>
    <row r="304" ht="13.5" customHeight="1">
      <c r="C304" s="714" t="s">
        <v>377</v>
      </c>
      <c r="D304" s="852" t="s">
        <v>716</v>
      </c>
    </row>
    <row r="305" ht="13.5" customHeight="1">
      <c r="C305" s="714" t="s">
        <v>377</v>
      </c>
      <c r="D305" s="852" t="s">
        <v>717</v>
      </c>
    </row>
    <row r="306" ht="13.5" customHeight="1">
      <c r="C306" s="714" t="s">
        <v>377</v>
      </c>
      <c r="D306" s="852" t="s">
        <v>718</v>
      </c>
    </row>
    <row r="307" ht="13.5" customHeight="1">
      <c r="C307" s="714" t="s">
        <v>377</v>
      </c>
      <c r="D307" s="852" t="s">
        <v>719</v>
      </c>
    </row>
    <row r="308" ht="13.5" customHeight="1">
      <c r="C308" s="714" t="s">
        <v>377</v>
      </c>
      <c r="D308" s="852" t="s">
        <v>720</v>
      </c>
    </row>
    <row r="309" ht="13.5" customHeight="1">
      <c r="C309" s="714" t="s">
        <v>377</v>
      </c>
      <c r="D309" s="852" t="s">
        <v>721</v>
      </c>
    </row>
    <row r="310" ht="13.5" customHeight="1">
      <c r="C310" s="714" t="s">
        <v>377</v>
      </c>
      <c r="D310" s="852" t="s">
        <v>722</v>
      </c>
    </row>
    <row r="311" ht="13.5" customHeight="1">
      <c r="C311" s="714" t="s">
        <v>377</v>
      </c>
      <c r="D311" s="852" t="s">
        <v>723</v>
      </c>
    </row>
    <row r="312" ht="13.5" customHeight="1">
      <c r="C312" s="714" t="s">
        <v>377</v>
      </c>
      <c r="D312" s="852" t="s">
        <v>724</v>
      </c>
    </row>
    <row r="313" ht="13.5" customHeight="1">
      <c r="C313" s="714" t="s">
        <v>377</v>
      </c>
      <c r="D313" s="852" t="s">
        <v>725</v>
      </c>
    </row>
    <row r="314" ht="13.5" customHeight="1">
      <c r="C314" s="714" t="s">
        <v>377</v>
      </c>
      <c r="D314" s="852" t="s">
        <v>726</v>
      </c>
    </row>
    <row r="315" ht="13.5" customHeight="1">
      <c r="C315" s="714" t="s">
        <v>377</v>
      </c>
      <c r="D315" s="852" t="s">
        <v>727</v>
      </c>
    </row>
    <row r="316" ht="13.5" customHeight="1">
      <c r="C316" s="714" t="s">
        <v>377</v>
      </c>
      <c r="D316" s="852" t="s">
        <v>728</v>
      </c>
    </row>
    <row r="317" ht="13.5" customHeight="1">
      <c r="C317" s="714" t="s">
        <v>377</v>
      </c>
      <c r="D317" s="852" t="s">
        <v>729</v>
      </c>
    </row>
    <row r="318" ht="13.5" customHeight="1">
      <c r="C318" s="714" t="s">
        <v>377</v>
      </c>
      <c r="D318" s="852" t="s">
        <v>730</v>
      </c>
    </row>
    <row r="319" ht="13.5" customHeight="1">
      <c r="C319" s="714" t="s">
        <v>377</v>
      </c>
      <c r="D319" s="852" t="s">
        <v>731</v>
      </c>
    </row>
    <row r="320" ht="13.5" customHeight="1">
      <c r="C320" s="714" t="s">
        <v>377</v>
      </c>
      <c r="D320" s="852" t="s">
        <v>732</v>
      </c>
    </row>
    <row r="321" ht="13.5" customHeight="1">
      <c r="C321" s="714" t="s">
        <v>379</v>
      </c>
      <c r="D321" s="852" t="s">
        <v>733</v>
      </c>
    </row>
    <row r="322" ht="13.5" customHeight="1">
      <c r="C322" s="714" t="s">
        <v>379</v>
      </c>
      <c r="D322" s="852" t="s">
        <v>734</v>
      </c>
    </row>
    <row r="323" ht="13.5" customHeight="1">
      <c r="C323" s="714" t="s">
        <v>379</v>
      </c>
      <c r="D323" s="852" t="s">
        <v>735</v>
      </c>
    </row>
    <row r="324" ht="13.5" customHeight="1">
      <c r="C324" s="714" t="s">
        <v>379</v>
      </c>
      <c r="D324" s="852" t="s">
        <v>736</v>
      </c>
    </row>
    <row r="325" ht="13.5" customHeight="1">
      <c r="C325" s="714" t="s">
        <v>379</v>
      </c>
      <c r="D325" s="852" t="s">
        <v>737</v>
      </c>
    </row>
    <row r="326" ht="13.5" customHeight="1">
      <c r="C326" s="714" t="s">
        <v>379</v>
      </c>
      <c r="D326" s="852" t="s">
        <v>738</v>
      </c>
    </row>
    <row r="327" ht="13.5" customHeight="1">
      <c r="C327" s="714" t="s">
        <v>379</v>
      </c>
      <c r="D327" s="852" t="s">
        <v>739</v>
      </c>
    </row>
    <row r="328" ht="13.5" customHeight="1">
      <c r="C328" s="714" t="s">
        <v>379</v>
      </c>
      <c r="D328" s="852" t="s">
        <v>740</v>
      </c>
    </row>
    <row r="329" ht="13.5" customHeight="1">
      <c r="C329" s="714" t="s">
        <v>379</v>
      </c>
      <c r="D329" s="852" t="s">
        <v>741</v>
      </c>
    </row>
    <row r="330" ht="13.5" customHeight="1">
      <c r="C330" s="714" t="s">
        <v>379</v>
      </c>
      <c r="D330" s="852" t="s">
        <v>742</v>
      </c>
    </row>
    <row r="331" ht="13.5" customHeight="1">
      <c r="C331" s="714" t="s">
        <v>379</v>
      </c>
      <c r="D331" s="852" t="s">
        <v>743</v>
      </c>
    </row>
    <row r="332" ht="13.5" customHeight="1">
      <c r="C332" s="714" t="s">
        <v>379</v>
      </c>
      <c r="D332" s="852" t="s">
        <v>744</v>
      </c>
    </row>
    <row r="333" ht="13.5" customHeight="1">
      <c r="C333" s="714" t="s">
        <v>379</v>
      </c>
      <c r="D333" s="852" t="s">
        <v>745</v>
      </c>
    </row>
    <row r="334" ht="13.5" customHeight="1">
      <c r="C334" s="714" t="s">
        <v>379</v>
      </c>
      <c r="D334" s="852" t="s">
        <v>746</v>
      </c>
    </row>
    <row r="335" ht="13.5" customHeight="1">
      <c r="C335" s="714" t="s">
        <v>379</v>
      </c>
      <c r="D335" s="852" t="s">
        <v>747</v>
      </c>
    </row>
    <row r="336" ht="13.5" customHeight="1">
      <c r="C336" s="714" t="s">
        <v>379</v>
      </c>
      <c r="D336" s="852" t="s">
        <v>748</v>
      </c>
    </row>
    <row r="337" ht="13.5" customHeight="1">
      <c r="C337" s="714" t="s">
        <v>379</v>
      </c>
      <c r="D337" s="852" t="s">
        <v>749</v>
      </c>
    </row>
    <row r="338" ht="13.5" customHeight="1">
      <c r="C338" s="714" t="s">
        <v>379</v>
      </c>
      <c r="D338" s="852" t="s">
        <v>750</v>
      </c>
    </row>
    <row r="339" ht="13.5" customHeight="1">
      <c r="C339" s="714" t="s">
        <v>379</v>
      </c>
      <c r="D339" s="852" t="s">
        <v>751</v>
      </c>
    </row>
    <row r="340" ht="13.5" customHeight="1">
      <c r="C340" s="714" t="s">
        <v>379</v>
      </c>
      <c r="D340" s="852" t="s">
        <v>752</v>
      </c>
    </row>
    <row r="341" ht="13.5" customHeight="1">
      <c r="C341" s="714" t="s">
        <v>379</v>
      </c>
      <c r="D341" s="852" t="s">
        <v>753</v>
      </c>
    </row>
    <row r="342" ht="13.5" customHeight="1">
      <c r="C342" s="714" t="s">
        <v>379</v>
      </c>
      <c r="D342" s="852" t="s">
        <v>754</v>
      </c>
    </row>
    <row r="343" ht="13.5" customHeight="1">
      <c r="C343" s="714" t="s">
        <v>379</v>
      </c>
      <c r="D343" s="852" t="s">
        <v>755</v>
      </c>
    </row>
    <row r="344" ht="13.5" customHeight="1">
      <c r="C344" s="714" t="s">
        <v>379</v>
      </c>
      <c r="D344" s="852" t="s">
        <v>756</v>
      </c>
    </row>
    <row r="345" ht="13.5" customHeight="1">
      <c r="C345" s="714" t="s">
        <v>379</v>
      </c>
      <c r="D345" s="852" t="s">
        <v>757</v>
      </c>
    </row>
    <row r="346" ht="13.5" customHeight="1">
      <c r="C346" s="714" t="s">
        <v>379</v>
      </c>
      <c r="D346" s="852" t="s">
        <v>758</v>
      </c>
    </row>
    <row r="347" ht="13.5" customHeight="1">
      <c r="C347" s="714" t="s">
        <v>379</v>
      </c>
      <c r="D347" s="852" t="s">
        <v>759</v>
      </c>
    </row>
    <row r="348" ht="13.5" customHeight="1">
      <c r="C348" s="714" t="s">
        <v>379</v>
      </c>
      <c r="D348" s="852" t="s">
        <v>760</v>
      </c>
    </row>
    <row r="349" ht="13.5" customHeight="1">
      <c r="C349" s="714" t="s">
        <v>379</v>
      </c>
      <c r="D349" s="852" t="s">
        <v>761</v>
      </c>
    </row>
    <row r="350" ht="13.5" customHeight="1">
      <c r="C350" s="714" t="s">
        <v>379</v>
      </c>
      <c r="D350" s="852" t="s">
        <v>762</v>
      </c>
    </row>
    <row r="351" ht="13.5" customHeight="1">
      <c r="C351" s="714" t="s">
        <v>379</v>
      </c>
      <c r="D351" s="852" t="s">
        <v>763</v>
      </c>
    </row>
    <row r="352" ht="13.5" customHeight="1">
      <c r="C352" s="714" t="s">
        <v>379</v>
      </c>
      <c r="D352" s="852" t="s">
        <v>764</v>
      </c>
    </row>
    <row r="353" ht="13.5" customHeight="1">
      <c r="C353" s="714" t="s">
        <v>379</v>
      </c>
      <c r="D353" s="852" t="s">
        <v>765</v>
      </c>
    </row>
    <row r="354" ht="13.5" customHeight="1">
      <c r="C354" s="714" t="s">
        <v>379</v>
      </c>
      <c r="D354" s="852" t="s">
        <v>766</v>
      </c>
    </row>
    <row r="355" ht="13.5" customHeight="1">
      <c r="C355" s="714" t="s">
        <v>379</v>
      </c>
      <c r="D355" s="852" t="s">
        <v>767</v>
      </c>
    </row>
    <row r="356" ht="13.5" customHeight="1">
      <c r="C356" s="714" t="s">
        <v>381</v>
      </c>
      <c r="D356" s="852" t="s">
        <v>768</v>
      </c>
    </row>
    <row r="357" ht="13.5" customHeight="1">
      <c r="C357" s="714" t="s">
        <v>381</v>
      </c>
      <c r="D357" s="852" t="s">
        <v>769</v>
      </c>
    </row>
    <row r="358" ht="13.5" customHeight="1">
      <c r="C358" s="714" t="s">
        <v>381</v>
      </c>
      <c r="D358" s="852" t="s">
        <v>770</v>
      </c>
    </row>
    <row r="359" ht="13.5" customHeight="1">
      <c r="C359" s="714" t="s">
        <v>381</v>
      </c>
      <c r="D359" s="852" t="s">
        <v>771</v>
      </c>
    </row>
    <row r="360" ht="13.5" customHeight="1">
      <c r="C360" s="714" t="s">
        <v>381</v>
      </c>
      <c r="D360" s="852" t="s">
        <v>772</v>
      </c>
    </row>
    <row r="361" ht="13.5" customHeight="1">
      <c r="C361" s="714" t="s">
        <v>381</v>
      </c>
      <c r="D361" s="852" t="s">
        <v>773</v>
      </c>
    </row>
    <row r="362" ht="13.5" customHeight="1">
      <c r="C362" s="714" t="s">
        <v>381</v>
      </c>
      <c r="D362" s="852" t="s">
        <v>774</v>
      </c>
    </row>
    <row r="363" ht="13.5" customHeight="1">
      <c r="C363" s="714" t="s">
        <v>381</v>
      </c>
      <c r="D363" s="852" t="s">
        <v>775</v>
      </c>
    </row>
    <row r="364" ht="13.5" customHeight="1">
      <c r="C364" s="714" t="s">
        <v>381</v>
      </c>
      <c r="D364" s="852" t="s">
        <v>776</v>
      </c>
    </row>
    <row r="365" ht="13.5" customHeight="1">
      <c r="C365" s="714" t="s">
        <v>381</v>
      </c>
      <c r="D365" s="852" t="s">
        <v>777</v>
      </c>
    </row>
    <row r="366" ht="13.5" customHeight="1">
      <c r="C366" s="714" t="s">
        <v>381</v>
      </c>
      <c r="D366" s="852" t="s">
        <v>778</v>
      </c>
    </row>
    <row r="367" ht="13.5" customHeight="1">
      <c r="C367" s="714" t="s">
        <v>381</v>
      </c>
      <c r="D367" s="852" t="s">
        <v>432</v>
      </c>
    </row>
    <row r="368" ht="13.5" customHeight="1">
      <c r="C368" s="714" t="s">
        <v>381</v>
      </c>
      <c r="D368" s="852" t="s">
        <v>779</v>
      </c>
    </row>
    <row r="369" ht="13.5" customHeight="1">
      <c r="C369" s="714" t="s">
        <v>381</v>
      </c>
      <c r="D369" s="852" t="s">
        <v>780</v>
      </c>
    </row>
    <row r="370" ht="13.5" customHeight="1">
      <c r="C370" s="714" t="s">
        <v>381</v>
      </c>
      <c r="D370" s="852" t="s">
        <v>781</v>
      </c>
    </row>
    <row r="371" ht="13.5" customHeight="1">
      <c r="C371" s="714" t="s">
        <v>381</v>
      </c>
      <c r="D371" s="852" t="s">
        <v>782</v>
      </c>
    </row>
    <row r="372" ht="13.5" customHeight="1">
      <c r="C372" s="714" t="s">
        <v>381</v>
      </c>
      <c r="D372" s="852" t="s">
        <v>783</v>
      </c>
    </row>
    <row r="373" ht="13.5" customHeight="1">
      <c r="C373" s="714" t="s">
        <v>381</v>
      </c>
      <c r="D373" s="852" t="s">
        <v>784</v>
      </c>
    </row>
    <row r="374" ht="13.5" customHeight="1">
      <c r="C374" s="714" t="s">
        <v>381</v>
      </c>
      <c r="D374" s="852" t="s">
        <v>785</v>
      </c>
    </row>
    <row r="375" ht="13.5" customHeight="1">
      <c r="C375" s="714" t="s">
        <v>381</v>
      </c>
      <c r="D375" s="852" t="s">
        <v>786</v>
      </c>
    </row>
    <row r="376" ht="13.5" customHeight="1">
      <c r="C376" s="714" t="s">
        <v>381</v>
      </c>
      <c r="D376" s="852" t="s">
        <v>787</v>
      </c>
    </row>
    <row r="377" ht="13.5" customHeight="1">
      <c r="C377" s="714" t="s">
        <v>381</v>
      </c>
      <c r="D377" s="852" t="s">
        <v>788</v>
      </c>
    </row>
    <row r="378" ht="13.5" customHeight="1">
      <c r="C378" s="714" t="s">
        <v>381</v>
      </c>
      <c r="D378" s="852" t="s">
        <v>789</v>
      </c>
    </row>
    <row r="379" ht="13.5" customHeight="1">
      <c r="C379" s="714" t="s">
        <v>381</v>
      </c>
      <c r="D379" s="852" t="s">
        <v>790</v>
      </c>
    </row>
    <row r="380" ht="13.5" customHeight="1">
      <c r="C380" s="714" t="s">
        <v>381</v>
      </c>
      <c r="D380" s="852" t="s">
        <v>791</v>
      </c>
    </row>
    <row r="381" ht="13.5" customHeight="1">
      <c r="C381" s="714" t="s">
        <v>381</v>
      </c>
      <c r="D381" s="852" t="s">
        <v>792</v>
      </c>
    </row>
    <row r="382" ht="13.5" customHeight="1">
      <c r="C382" s="714" t="s">
        <v>381</v>
      </c>
      <c r="D382" s="852" t="s">
        <v>793</v>
      </c>
    </row>
    <row r="383" ht="13.5" customHeight="1">
      <c r="C383" s="714" t="s">
        <v>381</v>
      </c>
      <c r="D383" s="852" t="s">
        <v>794</v>
      </c>
    </row>
    <row r="384" ht="13.5" customHeight="1">
      <c r="C384" s="714" t="s">
        <v>381</v>
      </c>
      <c r="D384" s="852" t="s">
        <v>795</v>
      </c>
    </row>
    <row r="385" ht="13.5" customHeight="1">
      <c r="C385" s="714" t="s">
        <v>381</v>
      </c>
      <c r="D385" s="852" t="s">
        <v>796</v>
      </c>
    </row>
    <row r="386" ht="13.5" customHeight="1">
      <c r="C386" s="714" t="s">
        <v>381</v>
      </c>
      <c r="D386" s="852" t="s">
        <v>797</v>
      </c>
    </row>
    <row r="387" ht="13.5" customHeight="1">
      <c r="C387" s="714" t="s">
        <v>381</v>
      </c>
      <c r="D387" s="852" t="s">
        <v>753</v>
      </c>
    </row>
    <row r="388" ht="13.5" customHeight="1">
      <c r="C388" s="714" t="s">
        <v>381</v>
      </c>
      <c r="D388" s="852" t="s">
        <v>798</v>
      </c>
    </row>
    <row r="389" ht="13.5" customHeight="1">
      <c r="C389" s="714" t="s">
        <v>381</v>
      </c>
      <c r="D389" s="852" t="s">
        <v>799</v>
      </c>
    </row>
    <row r="390" ht="13.5" customHeight="1">
      <c r="C390" s="714" t="s">
        <v>381</v>
      </c>
      <c r="D390" s="852" t="s">
        <v>800</v>
      </c>
    </row>
    <row r="391" ht="13.5" customHeight="1">
      <c r="C391" s="714" t="s">
        <v>381</v>
      </c>
      <c r="D391" s="852" t="s">
        <v>801</v>
      </c>
    </row>
    <row r="392" ht="13.5" customHeight="1">
      <c r="C392" s="714" t="s">
        <v>381</v>
      </c>
      <c r="D392" s="852" t="s">
        <v>802</v>
      </c>
    </row>
    <row r="393" ht="13.5" customHeight="1">
      <c r="C393" s="714" t="s">
        <v>381</v>
      </c>
      <c r="D393" s="852" t="s">
        <v>803</v>
      </c>
    </row>
    <row r="394" ht="13.5" customHeight="1">
      <c r="C394" s="714" t="s">
        <v>381</v>
      </c>
      <c r="D394" s="852" t="s">
        <v>804</v>
      </c>
    </row>
    <row r="395" ht="13.5" customHeight="1">
      <c r="C395" s="714" t="s">
        <v>381</v>
      </c>
      <c r="D395" s="852" t="s">
        <v>805</v>
      </c>
    </row>
    <row r="396" ht="13.5" customHeight="1">
      <c r="C396" s="714" t="s">
        <v>381</v>
      </c>
      <c r="D396" s="852" t="s">
        <v>806</v>
      </c>
    </row>
    <row r="397" ht="13.5" customHeight="1">
      <c r="C397" s="714" t="s">
        <v>381</v>
      </c>
      <c r="D397" s="852" t="s">
        <v>807</v>
      </c>
    </row>
    <row r="398" ht="13.5" customHeight="1">
      <c r="C398" s="714" t="s">
        <v>381</v>
      </c>
      <c r="D398" s="852" t="s">
        <v>808</v>
      </c>
    </row>
    <row r="399" ht="13.5" customHeight="1">
      <c r="C399" s="714" t="s">
        <v>381</v>
      </c>
      <c r="D399" s="852" t="s">
        <v>809</v>
      </c>
    </row>
    <row r="400" ht="13.5" customHeight="1">
      <c r="C400" s="714" t="s">
        <v>381</v>
      </c>
      <c r="D400" s="852" t="s">
        <v>810</v>
      </c>
    </row>
    <row r="401" ht="13.5" customHeight="1">
      <c r="C401" s="714" t="s">
        <v>381</v>
      </c>
      <c r="D401" s="852" t="s">
        <v>811</v>
      </c>
    </row>
    <row r="402" ht="13.5" customHeight="1">
      <c r="C402" s="714" t="s">
        <v>381</v>
      </c>
      <c r="D402" s="852" t="s">
        <v>812</v>
      </c>
    </row>
    <row r="403" ht="13.5" customHeight="1">
      <c r="C403" s="714" t="s">
        <v>381</v>
      </c>
      <c r="D403" s="852" t="s">
        <v>813</v>
      </c>
    </row>
    <row r="404" ht="13.5" customHeight="1">
      <c r="C404" s="714" t="s">
        <v>381</v>
      </c>
      <c r="D404" s="852" t="s">
        <v>814</v>
      </c>
    </row>
    <row r="405" ht="13.5" customHeight="1">
      <c r="C405" s="714" t="s">
        <v>381</v>
      </c>
      <c r="D405" s="852" t="s">
        <v>815</v>
      </c>
    </row>
    <row r="406" ht="13.5" customHeight="1">
      <c r="C406" s="714" t="s">
        <v>381</v>
      </c>
      <c r="D406" s="852" t="s">
        <v>816</v>
      </c>
    </row>
    <row r="407" ht="13.5" customHeight="1">
      <c r="C407" s="714" t="s">
        <v>381</v>
      </c>
      <c r="D407" s="852" t="s">
        <v>817</v>
      </c>
    </row>
    <row r="408" ht="13.5" customHeight="1">
      <c r="C408" s="714" t="s">
        <v>381</v>
      </c>
      <c r="D408" s="852" t="s">
        <v>818</v>
      </c>
    </row>
    <row r="409" ht="13.5" customHeight="1">
      <c r="C409" s="714" t="s">
        <v>381</v>
      </c>
      <c r="D409" s="852" t="s">
        <v>819</v>
      </c>
    </row>
    <row r="410" ht="13.5" customHeight="1">
      <c r="C410" s="714" t="s">
        <v>381</v>
      </c>
      <c r="D410" s="852" t="s">
        <v>820</v>
      </c>
    </row>
    <row r="411" ht="13.5" customHeight="1">
      <c r="C411" s="714" t="s">
        <v>381</v>
      </c>
      <c r="D411" s="852" t="s">
        <v>821</v>
      </c>
    </row>
    <row r="412" ht="13.5" customHeight="1">
      <c r="C412" s="714" t="s">
        <v>381</v>
      </c>
      <c r="D412" s="852" t="s">
        <v>822</v>
      </c>
    </row>
    <row r="413" ht="13.5" customHeight="1">
      <c r="C413" s="714" t="s">
        <v>381</v>
      </c>
      <c r="D413" s="852" t="s">
        <v>823</v>
      </c>
    </row>
    <row r="414" ht="13.5" customHeight="1">
      <c r="C414" s="714" t="s">
        <v>381</v>
      </c>
      <c r="D414" s="852" t="s">
        <v>824</v>
      </c>
    </row>
    <row r="415" ht="13.5" customHeight="1">
      <c r="C415" s="714" t="s">
        <v>383</v>
      </c>
      <c r="D415" s="852" t="s">
        <v>825</v>
      </c>
    </row>
    <row r="416" ht="13.5" customHeight="1">
      <c r="C416" s="714" t="s">
        <v>383</v>
      </c>
      <c r="D416" s="852" t="s">
        <v>826</v>
      </c>
    </row>
    <row r="417" ht="13.5" customHeight="1">
      <c r="C417" s="714" t="s">
        <v>383</v>
      </c>
      <c r="D417" s="852" t="s">
        <v>827</v>
      </c>
    </row>
    <row r="418" ht="13.5" customHeight="1">
      <c r="C418" s="714" t="s">
        <v>383</v>
      </c>
      <c r="D418" s="852" t="s">
        <v>828</v>
      </c>
    </row>
    <row r="419" ht="13.5" customHeight="1">
      <c r="C419" s="714" t="s">
        <v>383</v>
      </c>
      <c r="D419" s="852" t="s">
        <v>829</v>
      </c>
    </row>
    <row r="420" ht="13.5" customHeight="1">
      <c r="C420" s="714" t="s">
        <v>383</v>
      </c>
      <c r="D420" s="852" t="s">
        <v>830</v>
      </c>
    </row>
    <row r="421" ht="13.5" customHeight="1">
      <c r="C421" s="714" t="s">
        <v>383</v>
      </c>
      <c r="D421" s="852" t="s">
        <v>831</v>
      </c>
    </row>
    <row r="422" ht="13.5" customHeight="1">
      <c r="C422" s="714" t="s">
        <v>383</v>
      </c>
      <c r="D422" s="852" t="s">
        <v>832</v>
      </c>
    </row>
    <row r="423" ht="13.5" customHeight="1">
      <c r="C423" s="714" t="s">
        <v>383</v>
      </c>
      <c r="D423" s="852" t="s">
        <v>833</v>
      </c>
    </row>
    <row r="424" ht="13.5" customHeight="1">
      <c r="C424" s="714" t="s">
        <v>383</v>
      </c>
      <c r="D424" s="852" t="s">
        <v>834</v>
      </c>
    </row>
    <row r="425" ht="13.5" customHeight="1">
      <c r="C425" s="714" t="s">
        <v>383</v>
      </c>
      <c r="D425" s="852" t="s">
        <v>835</v>
      </c>
    </row>
    <row r="426" ht="13.5" customHeight="1">
      <c r="C426" s="714" t="s">
        <v>383</v>
      </c>
      <c r="D426" s="852" t="s">
        <v>836</v>
      </c>
    </row>
    <row r="427" ht="13.5" customHeight="1">
      <c r="C427" s="714" t="s">
        <v>383</v>
      </c>
      <c r="D427" s="852" t="s">
        <v>837</v>
      </c>
    </row>
    <row r="428" ht="13.5" customHeight="1">
      <c r="C428" s="714" t="s">
        <v>383</v>
      </c>
      <c r="D428" s="852" t="s">
        <v>838</v>
      </c>
    </row>
    <row r="429" ht="13.5" customHeight="1">
      <c r="C429" s="714" t="s">
        <v>383</v>
      </c>
      <c r="D429" s="852" t="s">
        <v>839</v>
      </c>
    </row>
    <row r="430" ht="13.5" customHeight="1">
      <c r="C430" s="714" t="s">
        <v>383</v>
      </c>
      <c r="D430" s="852" t="s">
        <v>840</v>
      </c>
    </row>
    <row r="431" ht="13.5" customHeight="1">
      <c r="C431" s="714" t="s">
        <v>383</v>
      </c>
      <c r="D431" s="852" t="s">
        <v>841</v>
      </c>
    </row>
    <row r="432" ht="13.5" customHeight="1">
      <c r="C432" s="714" t="s">
        <v>383</v>
      </c>
      <c r="D432" s="852" t="s">
        <v>842</v>
      </c>
    </row>
    <row r="433" ht="13.5" customHeight="1">
      <c r="C433" s="714" t="s">
        <v>383</v>
      </c>
      <c r="D433" s="852" t="s">
        <v>843</v>
      </c>
    </row>
    <row r="434" ht="13.5" customHeight="1">
      <c r="C434" s="714" t="s">
        <v>383</v>
      </c>
      <c r="D434" s="852" t="s">
        <v>844</v>
      </c>
    </row>
    <row r="435" ht="13.5" customHeight="1">
      <c r="C435" s="714" t="s">
        <v>383</v>
      </c>
      <c r="D435" s="852" t="s">
        <v>845</v>
      </c>
    </row>
    <row r="436" ht="13.5" customHeight="1">
      <c r="C436" s="714" t="s">
        <v>383</v>
      </c>
      <c r="D436" s="852" t="s">
        <v>846</v>
      </c>
    </row>
    <row r="437" ht="13.5" customHeight="1">
      <c r="C437" s="714" t="s">
        <v>383</v>
      </c>
      <c r="D437" s="852" t="s">
        <v>847</v>
      </c>
    </row>
    <row r="438" ht="13.5" customHeight="1">
      <c r="C438" s="714" t="s">
        <v>383</v>
      </c>
      <c r="D438" s="852" t="s">
        <v>848</v>
      </c>
    </row>
    <row r="439" ht="13.5" customHeight="1">
      <c r="C439" s="714" t="s">
        <v>383</v>
      </c>
      <c r="D439" s="852" t="s">
        <v>849</v>
      </c>
    </row>
    <row r="440" ht="13.5" customHeight="1">
      <c r="C440" s="714" t="s">
        <v>383</v>
      </c>
      <c r="D440" s="852" t="s">
        <v>850</v>
      </c>
    </row>
    <row r="441" ht="13.5" customHeight="1">
      <c r="C441" s="714" t="s">
        <v>383</v>
      </c>
      <c r="D441" s="852" t="s">
        <v>851</v>
      </c>
    </row>
    <row r="442" ht="13.5" customHeight="1">
      <c r="C442" s="714" t="s">
        <v>383</v>
      </c>
      <c r="D442" s="852" t="s">
        <v>852</v>
      </c>
    </row>
    <row r="443" ht="13.5" customHeight="1">
      <c r="C443" s="714" t="s">
        <v>383</v>
      </c>
      <c r="D443" s="852" t="s">
        <v>853</v>
      </c>
    </row>
    <row r="444" ht="13.5" customHeight="1">
      <c r="C444" s="714" t="s">
        <v>383</v>
      </c>
      <c r="D444" s="852" t="s">
        <v>854</v>
      </c>
    </row>
    <row r="445" ht="13.5" customHeight="1">
      <c r="C445" s="714" t="s">
        <v>383</v>
      </c>
      <c r="D445" s="852" t="s">
        <v>855</v>
      </c>
    </row>
    <row r="446" ht="13.5" customHeight="1">
      <c r="C446" s="714" t="s">
        <v>383</v>
      </c>
      <c r="D446" s="852" t="s">
        <v>856</v>
      </c>
    </row>
    <row r="447" ht="13.5" customHeight="1">
      <c r="C447" s="714" t="s">
        <v>383</v>
      </c>
      <c r="D447" s="852" t="s">
        <v>857</v>
      </c>
    </row>
    <row r="448" ht="13.5" customHeight="1">
      <c r="C448" s="714" t="s">
        <v>383</v>
      </c>
      <c r="D448" s="852" t="s">
        <v>858</v>
      </c>
    </row>
    <row r="449" ht="13.5" customHeight="1">
      <c r="C449" s="714" t="s">
        <v>383</v>
      </c>
      <c r="D449" s="852" t="s">
        <v>859</v>
      </c>
    </row>
    <row r="450" ht="13.5" customHeight="1">
      <c r="C450" s="714" t="s">
        <v>383</v>
      </c>
      <c r="D450" s="852" t="s">
        <v>860</v>
      </c>
    </row>
    <row r="451" ht="13.5" customHeight="1">
      <c r="C451" s="714" t="s">
        <v>383</v>
      </c>
      <c r="D451" s="852" t="s">
        <v>861</v>
      </c>
    </row>
    <row r="452" ht="13.5" customHeight="1">
      <c r="C452" s="714" t="s">
        <v>383</v>
      </c>
      <c r="D452" s="852" t="s">
        <v>862</v>
      </c>
    </row>
    <row r="453" ht="13.5" customHeight="1">
      <c r="C453" s="714" t="s">
        <v>383</v>
      </c>
      <c r="D453" s="852" t="s">
        <v>863</v>
      </c>
    </row>
    <row r="454" ht="13.5" customHeight="1">
      <c r="C454" s="714" t="s">
        <v>383</v>
      </c>
      <c r="D454" s="852" t="s">
        <v>864</v>
      </c>
    </row>
    <row r="455" ht="13.5" customHeight="1">
      <c r="C455" s="714" t="s">
        <v>383</v>
      </c>
      <c r="D455" s="852" t="s">
        <v>865</v>
      </c>
    </row>
    <row r="456" ht="13.5" customHeight="1">
      <c r="C456" s="714" t="s">
        <v>383</v>
      </c>
      <c r="D456" s="852" t="s">
        <v>866</v>
      </c>
    </row>
    <row r="457" ht="13.5" customHeight="1">
      <c r="C457" s="714" t="s">
        <v>383</v>
      </c>
      <c r="D457" s="852" t="s">
        <v>867</v>
      </c>
    </row>
    <row r="458" ht="13.5" customHeight="1">
      <c r="C458" s="714" t="s">
        <v>383</v>
      </c>
      <c r="D458" s="852" t="s">
        <v>868</v>
      </c>
    </row>
    <row r="459" ht="13.5" customHeight="1">
      <c r="C459" s="714" t="s">
        <v>385</v>
      </c>
      <c r="D459" s="852" t="s">
        <v>869</v>
      </c>
    </row>
    <row r="460" ht="13.5" customHeight="1">
      <c r="C460" s="714" t="s">
        <v>385</v>
      </c>
      <c r="D460" s="852" t="s">
        <v>870</v>
      </c>
    </row>
    <row r="461" ht="13.5" customHeight="1">
      <c r="C461" s="714" t="s">
        <v>385</v>
      </c>
      <c r="D461" s="852" t="s">
        <v>871</v>
      </c>
    </row>
    <row r="462" ht="13.5" customHeight="1">
      <c r="C462" s="714" t="s">
        <v>385</v>
      </c>
      <c r="D462" s="852" t="s">
        <v>872</v>
      </c>
    </row>
    <row r="463" ht="13.5" customHeight="1">
      <c r="C463" s="714" t="s">
        <v>385</v>
      </c>
      <c r="D463" s="852" t="s">
        <v>873</v>
      </c>
    </row>
    <row r="464" ht="13.5" customHeight="1">
      <c r="C464" s="714" t="s">
        <v>385</v>
      </c>
      <c r="D464" s="852" t="s">
        <v>874</v>
      </c>
    </row>
    <row r="465" ht="13.5" customHeight="1">
      <c r="C465" s="714" t="s">
        <v>385</v>
      </c>
      <c r="D465" s="852" t="s">
        <v>875</v>
      </c>
    </row>
    <row r="466" ht="13.5" customHeight="1">
      <c r="C466" s="714" t="s">
        <v>385</v>
      </c>
      <c r="D466" s="852" t="s">
        <v>876</v>
      </c>
    </row>
    <row r="467" ht="13.5" customHeight="1">
      <c r="C467" s="714" t="s">
        <v>385</v>
      </c>
      <c r="D467" s="852" t="s">
        <v>877</v>
      </c>
    </row>
    <row r="468" ht="13.5" customHeight="1">
      <c r="C468" s="714" t="s">
        <v>385</v>
      </c>
      <c r="D468" s="852" t="s">
        <v>878</v>
      </c>
    </row>
    <row r="469" ht="13.5" customHeight="1">
      <c r="C469" s="714" t="s">
        <v>385</v>
      </c>
      <c r="D469" s="852" t="s">
        <v>879</v>
      </c>
    </row>
    <row r="470" ht="13.5" customHeight="1">
      <c r="C470" s="714" t="s">
        <v>385</v>
      </c>
      <c r="D470" s="852" t="s">
        <v>880</v>
      </c>
    </row>
    <row r="471" ht="13.5" customHeight="1">
      <c r="C471" s="714" t="s">
        <v>385</v>
      </c>
      <c r="D471" s="852" t="s">
        <v>881</v>
      </c>
    </row>
    <row r="472" ht="13.5" customHeight="1">
      <c r="C472" s="714" t="s">
        <v>385</v>
      </c>
      <c r="D472" s="852" t="s">
        <v>882</v>
      </c>
    </row>
    <row r="473" ht="13.5" customHeight="1">
      <c r="C473" s="714" t="s">
        <v>385</v>
      </c>
      <c r="D473" s="852" t="s">
        <v>883</v>
      </c>
    </row>
    <row r="474" ht="13.5" customHeight="1">
      <c r="C474" s="714" t="s">
        <v>385</v>
      </c>
      <c r="D474" s="852" t="s">
        <v>884</v>
      </c>
    </row>
    <row r="475" ht="13.5" customHeight="1">
      <c r="C475" s="714" t="s">
        <v>385</v>
      </c>
      <c r="D475" s="852" t="s">
        <v>885</v>
      </c>
    </row>
    <row r="476" ht="13.5" customHeight="1">
      <c r="C476" s="714" t="s">
        <v>385</v>
      </c>
      <c r="D476" s="852" t="s">
        <v>886</v>
      </c>
    </row>
    <row r="477" ht="13.5" customHeight="1">
      <c r="C477" s="714" t="s">
        <v>385</v>
      </c>
      <c r="D477" s="852" t="s">
        <v>887</v>
      </c>
    </row>
    <row r="478" ht="13.5" customHeight="1">
      <c r="C478" s="714" t="s">
        <v>385</v>
      </c>
      <c r="D478" s="852" t="s">
        <v>888</v>
      </c>
    </row>
    <row r="479" ht="13.5" customHeight="1">
      <c r="C479" s="714" t="s">
        <v>385</v>
      </c>
      <c r="D479" s="852" t="s">
        <v>889</v>
      </c>
    </row>
    <row r="480" ht="13.5" customHeight="1">
      <c r="C480" s="714" t="s">
        <v>385</v>
      </c>
      <c r="D480" s="852" t="s">
        <v>890</v>
      </c>
    </row>
    <row r="481" ht="13.5" customHeight="1">
      <c r="C481" s="714" t="s">
        <v>385</v>
      </c>
      <c r="D481" s="852" t="s">
        <v>891</v>
      </c>
    </row>
    <row r="482" ht="13.5" customHeight="1">
      <c r="C482" s="714" t="s">
        <v>385</v>
      </c>
      <c r="D482" s="852" t="s">
        <v>892</v>
      </c>
    </row>
    <row r="483" ht="13.5" customHeight="1">
      <c r="C483" s="714" t="s">
        <v>385</v>
      </c>
      <c r="D483" s="852" t="s">
        <v>893</v>
      </c>
    </row>
    <row r="484" ht="13.5" customHeight="1">
      <c r="C484" s="714" t="s">
        <v>387</v>
      </c>
      <c r="D484" s="852" t="s">
        <v>894</v>
      </c>
    </row>
    <row r="485" ht="13.5" customHeight="1">
      <c r="C485" s="714" t="s">
        <v>387</v>
      </c>
      <c r="D485" s="852" t="s">
        <v>895</v>
      </c>
    </row>
    <row r="486" ht="13.5" customHeight="1">
      <c r="C486" s="714" t="s">
        <v>387</v>
      </c>
      <c r="D486" s="852" t="s">
        <v>896</v>
      </c>
    </row>
    <row r="487" ht="13.5" customHeight="1">
      <c r="C487" s="714" t="s">
        <v>387</v>
      </c>
      <c r="D487" s="852" t="s">
        <v>897</v>
      </c>
    </row>
    <row r="488" ht="13.5" customHeight="1">
      <c r="C488" s="714" t="s">
        <v>387</v>
      </c>
      <c r="D488" s="852" t="s">
        <v>898</v>
      </c>
    </row>
    <row r="489" ht="13.5" customHeight="1">
      <c r="C489" s="714" t="s">
        <v>387</v>
      </c>
      <c r="D489" s="852" t="s">
        <v>899</v>
      </c>
    </row>
    <row r="490" ht="13.5" customHeight="1">
      <c r="C490" s="714" t="s">
        <v>387</v>
      </c>
      <c r="D490" s="852" t="s">
        <v>900</v>
      </c>
    </row>
    <row r="491" ht="13.5" customHeight="1">
      <c r="C491" s="714" t="s">
        <v>387</v>
      </c>
      <c r="D491" s="852" t="s">
        <v>901</v>
      </c>
    </row>
    <row r="492" ht="13.5" customHeight="1">
      <c r="C492" s="714" t="s">
        <v>387</v>
      </c>
      <c r="D492" s="852" t="s">
        <v>902</v>
      </c>
    </row>
    <row r="493" ht="13.5" customHeight="1">
      <c r="C493" s="714" t="s">
        <v>387</v>
      </c>
      <c r="D493" s="852" t="s">
        <v>903</v>
      </c>
    </row>
    <row r="494" ht="13.5" customHeight="1">
      <c r="C494" s="714" t="s">
        <v>387</v>
      </c>
      <c r="D494" s="852" t="s">
        <v>904</v>
      </c>
    </row>
    <row r="495" ht="13.5" customHeight="1">
      <c r="C495" s="714" t="s">
        <v>387</v>
      </c>
      <c r="D495" s="852" t="s">
        <v>905</v>
      </c>
    </row>
    <row r="496" ht="13.5" customHeight="1">
      <c r="C496" s="714" t="s">
        <v>387</v>
      </c>
      <c r="D496" s="852" t="s">
        <v>906</v>
      </c>
    </row>
    <row r="497" ht="13.5" customHeight="1">
      <c r="C497" s="714" t="s">
        <v>387</v>
      </c>
      <c r="D497" s="852" t="s">
        <v>907</v>
      </c>
    </row>
    <row r="498" ht="13.5" customHeight="1">
      <c r="C498" s="714" t="s">
        <v>387</v>
      </c>
      <c r="D498" s="852" t="s">
        <v>908</v>
      </c>
    </row>
    <row r="499" ht="13.5" customHeight="1">
      <c r="C499" s="714" t="s">
        <v>387</v>
      </c>
      <c r="D499" s="852" t="s">
        <v>909</v>
      </c>
    </row>
    <row r="500" ht="13.5" customHeight="1">
      <c r="C500" s="714" t="s">
        <v>387</v>
      </c>
      <c r="D500" s="852" t="s">
        <v>910</v>
      </c>
    </row>
    <row r="501" ht="13.5" customHeight="1">
      <c r="C501" s="714" t="s">
        <v>387</v>
      </c>
      <c r="D501" s="852" t="s">
        <v>911</v>
      </c>
    </row>
    <row r="502" ht="13.5" customHeight="1">
      <c r="C502" s="714" t="s">
        <v>387</v>
      </c>
      <c r="D502" s="852" t="s">
        <v>912</v>
      </c>
    </row>
    <row r="503" ht="13.5" customHeight="1">
      <c r="C503" s="714" t="s">
        <v>387</v>
      </c>
      <c r="D503" s="852" t="s">
        <v>913</v>
      </c>
    </row>
    <row r="504" ht="13.5" customHeight="1">
      <c r="C504" s="714" t="s">
        <v>387</v>
      </c>
      <c r="D504" s="852" t="s">
        <v>914</v>
      </c>
    </row>
    <row r="505" ht="13.5" customHeight="1">
      <c r="C505" s="714" t="s">
        <v>387</v>
      </c>
      <c r="D505" s="852" t="s">
        <v>915</v>
      </c>
    </row>
    <row r="506" ht="13.5" customHeight="1">
      <c r="C506" s="714" t="s">
        <v>387</v>
      </c>
      <c r="D506" s="852" t="s">
        <v>916</v>
      </c>
    </row>
    <row r="507" ht="13.5" customHeight="1">
      <c r="C507" s="714" t="s">
        <v>387</v>
      </c>
      <c r="D507" s="852" t="s">
        <v>917</v>
      </c>
    </row>
    <row r="508" ht="13.5" customHeight="1">
      <c r="C508" s="714" t="s">
        <v>387</v>
      </c>
      <c r="D508" s="852" t="s">
        <v>918</v>
      </c>
    </row>
    <row r="509" ht="13.5" customHeight="1">
      <c r="C509" s="714" t="s">
        <v>387</v>
      </c>
      <c r="D509" s="852" t="s">
        <v>919</v>
      </c>
    </row>
    <row r="510" ht="13.5" customHeight="1">
      <c r="C510" s="714" t="s">
        <v>387</v>
      </c>
      <c r="D510" s="852" t="s">
        <v>920</v>
      </c>
    </row>
    <row r="511" ht="13.5" customHeight="1">
      <c r="C511" s="714" t="s">
        <v>387</v>
      </c>
      <c r="D511" s="852" t="s">
        <v>798</v>
      </c>
    </row>
    <row r="512" ht="13.5" customHeight="1">
      <c r="C512" s="714" t="s">
        <v>387</v>
      </c>
      <c r="D512" s="852" t="s">
        <v>921</v>
      </c>
    </row>
    <row r="513" ht="13.5" customHeight="1">
      <c r="C513" s="714" t="s">
        <v>387</v>
      </c>
      <c r="D513" s="852" t="s">
        <v>922</v>
      </c>
    </row>
    <row r="514" ht="13.5" customHeight="1">
      <c r="C514" s="714" t="s">
        <v>387</v>
      </c>
      <c r="D514" s="852" t="s">
        <v>923</v>
      </c>
    </row>
    <row r="515" ht="13.5" customHeight="1">
      <c r="C515" s="714" t="s">
        <v>387</v>
      </c>
      <c r="D515" s="852" t="s">
        <v>924</v>
      </c>
    </row>
    <row r="516" ht="13.5" customHeight="1">
      <c r="C516" s="714" t="s">
        <v>387</v>
      </c>
      <c r="D516" s="852" t="s">
        <v>925</v>
      </c>
    </row>
    <row r="517" ht="13.5" customHeight="1">
      <c r="C517" s="714" t="s">
        <v>387</v>
      </c>
      <c r="D517" s="852" t="s">
        <v>926</v>
      </c>
    </row>
    <row r="518" ht="13.5" customHeight="1">
      <c r="C518" s="714" t="s">
        <v>387</v>
      </c>
      <c r="D518" s="852" t="s">
        <v>927</v>
      </c>
    </row>
    <row r="519" ht="13.5" customHeight="1">
      <c r="C519" s="714" t="s">
        <v>389</v>
      </c>
      <c r="D519" s="852" t="s">
        <v>928</v>
      </c>
    </row>
    <row r="520" ht="13.5" customHeight="1">
      <c r="C520" s="714" t="s">
        <v>389</v>
      </c>
      <c r="D520" s="852" t="s">
        <v>929</v>
      </c>
    </row>
    <row r="521" ht="13.5" customHeight="1">
      <c r="C521" s="714" t="s">
        <v>389</v>
      </c>
      <c r="D521" s="852" t="s">
        <v>930</v>
      </c>
    </row>
    <row r="522" ht="13.5" customHeight="1">
      <c r="C522" s="714" t="s">
        <v>389</v>
      </c>
      <c r="D522" s="852" t="s">
        <v>931</v>
      </c>
    </row>
    <row r="523" ht="13.5" customHeight="1">
      <c r="C523" s="714" t="s">
        <v>389</v>
      </c>
      <c r="D523" s="852" t="s">
        <v>932</v>
      </c>
    </row>
    <row r="524" ht="13.5" customHeight="1">
      <c r="C524" s="714" t="s">
        <v>389</v>
      </c>
      <c r="D524" s="852" t="s">
        <v>933</v>
      </c>
    </row>
    <row r="525" ht="13.5" customHeight="1">
      <c r="C525" s="714" t="s">
        <v>389</v>
      </c>
      <c r="D525" s="852" t="s">
        <v>934</v>
      </c>
    </row>
    <row r="526" ht="13.5" customHeight="1">
      <c r="C526" s="714" t="s">
        <v>389</v>
      </c>
      <c r="D526" s="852" t="s">
        <v>935</v>
      </c>
    </row>
    <row r="527" ht="13.5" customHeight="1">
      <c r="C527" s="714" t="s">
        <v>389</v>
      </c>
      <c r="D527" s="852" t="s">
        <v>936</v>
      </c>
    </row>
    <row r="528" ht="13.5" customHeight="1">
      <c r="C528" s="714" t="s">
        <v>389</v>
      </c>
      <c r="D528" s="852" t="s">
        <v>937</v>
      </c>
    </row>
    <row r="529" ht="13.5" customHeight="1">
      <c r="C529" s="714" t="s">
        <v>389</v>
      </c>
      <c r="D529" s="852" t="s">
        <v>938</v>
      </c>
    </row>
    <row r="530" ht="13.5" customHeight="1">
      <c r="C530" s="714" t="s">
        <v>389</v>
      </c>
      <c r="D530" s="852" t="s">
        <v>939</v>
      </c>
    </row>
    <row r="531" ht="13.5" customHeight="1">
      <c r="C531" s="714" t="s">
        <v>389</v>
      </c>
      <c r="D531" s="852" t="s">
        <v>940</v>
      </c>
    </row>
    <row r="532" ht="13.5" customHeight="1">
      <c r="C532" s="714" t="s">
        <v>389</v>
      </c>
      <c r="D532" s="852" t="s">
        <v>941</v>
      </c>
    </row>
    <row r="533" ht="13.5" customHeight="1">
      <c r="C533" s="714" t="s">
        <v>389</v>
      </c>
      <c r="D533" s="852" t="s">
        <v>942</v>
      </c>
    </row>
    <row r="534" ht="13.5" customHeight="1">
      <c r="C534" s="714" t="s">
        <v>389</v>
      </c>
      <c r="D534" s="852" t="s">
        <v>943</v>
      </c>
    </row>
    <row r="535" ht="13.5" customHeight="1">
      <c r="C535" s="714" t="s">
        <v>389</v>
      </c>
      <c r="D535" s="852" t="s">
        <v>944</v>
      </c>
    </row>
    <row r="536" ht="13.5" customHeight="1">
      <c r="C536" s="714" t="s">
        <v>389</v>
      </c>
      <c r="D536" s="852" t="s">
        <v>945</v>
      </c>
    </row>
    <row r="537" ht="13.5" customHeight="1">
      <c r="C537" s="714" t="s">
        <v>389</v>
      </c>
      <c r="D537" s="852" t="s">
        <v>946</v>
      </c>
    </row>
    <row r="538" ht="13.5" customHeight="1">
      <c r="C538" s="714" t="s">
        <v>389</v>
      </c>
      <c r="D538" s="852" t="s">
        <v>947</v>
      </c>
    </row>
    <row r="539" ht="13.5" customHeight="1">
      <c r="C539" s="714" t="s">
        <v>389</v>
      </c>
      <c r="D539" s="852" t="s">
        <v>948</v>
      </c>
    </row>
    <row r="540" ht="13.5" customHeight="1">
      <c r="C540" s="714" t="s">
        <v>389</v>
      </c>
      <c r="D540" s="852" t="s">
        <v>949</v>
      </c>
    </row>
    <row r="541" ht="13.5" customHeight="1">
      <c r="C541" s="714" t="s">
        <v>389</v>
      </c>
      <c r="D541" s="852" t="s">
        <v>950</v>
      </c>
    </row>
    <row r="542" ht="13.5" customHeight="1">
      <c r="C542" s="714" t="s">
        <v>389</v>
      </c>
      <c r="D542" s="852" t="s">
        <v>951</v>
      </c>
    </row>
    <row r="543" ht="13.5" customHeight="1">
      <c r="C543" s="714" t="s">
        <v>389</v>
      </c>
      <c r="D543" s="852" t="s">
        <v>952</v>
      </c>
    </row>
    <row r="544" ht="13.5" customHeight="1">
      <c r="C544" s="714" t="s">
        <v>389</v>
      </c>
      <c r="D544" s="852" t="s">
        <v>953</v>
      </c>
    </row>
    <row r="545" ht="13.5" customHeight="1">
      <c r="C545" s="714" t="s">
        <v>389</v>
      </c>
      <c r="D545" s="852" t="s">
        <v>954</v>
      </c>
    </row>
    <row r="546" ht="13.5" customHeight="1">
      <c r="C546" s="714" t="s">
        <v>389</v>
      </c>
      <c r="D546" s="852" t="s">
        <v>955</v>
      </c>
    </row>
    <row r="547" ht="13.5" customHeight="1">
      <c r="C547" s="714" t="s">
        <v>389</v>
      </c>
      <c r="D547" s="852" t="s">
        <v>956</v>
      </c>
    </row>
    <row r="548" ht="13.5" customHeight="1">
      <c r="C548" s="714" t="s">
        <v>389</v>
      </c>
      <c r="D548" s="852" t="s">
        <v>957</v>
      </c>
    </row>
    <row r="549" ht="13.5" customHeight="1">
      <c r="C549" s="714" t="s">
        <v>389</v>
      </c>
      <c r="D549" s="852" t="s">
        <v>958</v>
      </c>
    </row>
    <row r="550" ht="13.5" customHeight="1">
      <c r="C550" s="714" t="s">
        <v>389</v>
      </c>
      <c r="D550" s="852" t="s">
        <v>959</v>
      </c>
    </row>
    <row r="551" ht="13.5" customHeight="1">
      <c r="C551" s="714" t="s">
        <v>389</v>
      </c>
      <c r="D551" s="852" t="s">
        <v>960</v>
      </c>
    </row>
    <row r="552" ht="13.5" customHeight="1">
      <c r="C552" s="714" t="s">
        <v>389</v>
      </c>
      <c r="D552" s="852" t="s">
        <v>961</v>
      </c>
    </row>
    <row r="553" ht="13.5" customHeight="1">
      <c r="C553" s="714" t="s">
        <v>389</v>
      </c>
      <c r="D553" s="852" t="s">
        <v>962</v>
      </c>
    </row>
    <row r="554" ht="13.5" customHeight="1">
      <c r="C554" s="714" t="s">
        <v>389</v>
      </c>
      <c r="D554" s="852" t="s">
        <v>963</v>
      </c>
    </row>
    <row r="555" ht="13.5" customHeight="1">
      <c r="C555" s="714" t="s">
        <v>389</v>
      </c>
      <c r="D555" s="852" t="s">
        <v>964</v>
      </c>
    </row>
    <row r="556" ht="13.5" customHeight="1">
      <c r="C556" s="714" t="s">
        <v>389</v>
      </c>
      <c r="D556" s="852" t="s">
        <v>965</v>
      </c>
    </row>
    <row r="557" ht="13.5" customHeight="1">
      <c r="C557" s="714" t="s">
        <v>389</v>
      </c>
      <c r="D557" s="852" t="s">
        <v>966</v>
      </c>
    </row>
    <row r="558" ht="13.5" customHeight="1">
      <c r="C558" s="714" t="s">
        <v>389</v>
      </c>
      <c r="D558" s="852" t="s">
        <v>967</v>
      </c>
    </row>
    <row r="559" ht="13.5" customHeight="1">
      <c r="C559" s="714" t="s">
        <v>389</v>
      </c>
      <c r="D559" s="852" t="s">
        <v>968</v>
      </c>
    </row>
    <row r="560" ht="13.5" customHeight="1">
      <c r="C560" s="714" t="s">
        <v>389</v>
      </c>
      <c r="D560" s="852" t="s">
        <v>969</v>
      </c>
    </row>
    <row r="561" ht="13.5" customHeight="1">
      <c r="C561" s="714" t="s">
        <v>389</v>
      </c>
      <c r="D561" s="852" t="s">
        <v>970</v>
      </c>
    </row>
    <row r="562" ht="13.5" customHeight="1">
      <c r="C562" s="714" t="s">
        <v>389</v>
      </c>
      <c r="D562" s="852" t="s">
        <v>971</v>
      </c>
    </row>
    <row r="563" ht="13.5" customHeight="1">
      <c r="C563" s="714" t="s">
        <v>389</v>
      </c>
      <c r="D563" s="852" t="s">
        <v>972</v>
      </c>
    </row>
    <row r="564" ht="13.5" customHeight="1">
      <c r="C564" s="714" t="s">
        <v>389</v>
      </c>
      <c r="D564" s="852" t="s">
        <v>973</v>
      </c>
    </row>
    <row r="565" ht="13.5" customHeight="1">
      <c r="C565" s="714" t="s">
        <v>389</v>
      </c>
      <c r="D565" s="852" t="s">
        <v>974</v>
      </c>
    </row>
    <row r="566" ht="13.5" customHeight="1">
      <c r="C566" s="714" t="s">
        <v>389</v>
      </c>
      <c r="D566" s="852" t="s">
        <v>975</v>
      </c>
    </row>
    <row r="567" ht="13.5" customHeight="1">
      <c r="C567" s="714" t="s">
        <v>389</v>
      </c>
      <c r="D567" s="852" t="s">
        <v>976</v>
      </c>
    </row>
    <row r="568" ht="13.5" customHeight="1">
      <c r="C568" s="714" t="s">
        <v>389</v>
      </c>
      <c r="D568" s="852" t="s">
        <v>977</v>
      </c>
    </row>
    <row r="569" ht="13.5" customHeight="1">
      <c r="C569" s="714" t="s">
        <v>389</v>
      </c>
      <c r="D569" s="852" t="s">
        <v>978</v>
      </c>
    </row>
    <row r="570" ht="13.5" customHeight="1">
      <c r="C570" s="714" t="s">
        <v>389</v>
      </c>
      <c r="D570" s="852" t="s">
        <v>979</v>
      </c>
    </row>
    <row r="571" ht="13.5" customHeight="1">
      <c r="C571" s="714" t="s">
        <v>389</v>
      </c>
      <c r="D571" s="852" t="s">
        <v>980</v>
      </c>
    </row>
    <row r="572" ht="13.5" customHeight="1">
      <c r="C572" s="714" t="s">
        <v>389</v>
      </c>
      <c r="D572" s="852" t="s">
        <v>981</v>
      </c>
    </row>
    <row r="573" ht="13.5" customHeight="1">
      <c r="C573" s="714" t="s">
        <v>389</v>
      </c>
      <c r="D573" s="852" t="s">
        <v>982</v>
      </c>
    </row>
    <row r="574" ht="13.5" customHeight="1">
      <c r="C574" s="714" t="s">
        <v>389</v>
      </c>
      <c r="D574" s="852" t="s">
        <v>983</v>
      </c>
    </row>
    <row r="575" ht="13.5" customHeight="1">
      <c r="C575" s="714" t="s">
        <v>389</v>
      </c>
      <c r="D575" s="852" t="s">
        <v>705</v>
      </c>
    </row>
    <row r="576" ht="13.5" customHeight="1">
      <c r="C576" s="714" t="s">
        <v>389</v>
      </c>
      <c r="D576" s="852" t="s">
        <v>984</v>
      </c>
    </row>
    <row r="577" ht="13.5" customHeight="1">
      <c r="C577" s="714" t="s">
        <v>389</v>
      </c>
      <c r="D577" s="852" t="s">
        <v>985</v>
      </c>
    </row>
    <row r="578" ht="13.5" customHeight="1">
      <c r="C578" s="714" t="s">
        <v>389</v>
      </c>
      <c r="D578" s="852" t="s">
        <v>986</v>
      </c>
    </row>
    <row r="579" ht="13.5" customHeight="1">
      <c r="C579" s="714" t="s">
        <v>389</v>
      </c>
      <c r="D579" s="852" t="s">
        <v>987</v>
      </c>
    </row>
    <row r="580" ht="13.5" customHeight="1">
      <c r="C580" s="714" t="s">
        <v>389</v>
      </c>
      <c r="D580" s="852" t="s">
        <v>988</v>
      </c>
    </row>
    <row r="581" ht="13.5" customHeight="1">
      <c r="C581" s="714" t="s">
        <v>389</v>
      </c>
      <c r="D581" s="852" t="s">
        <v>989</v>
      </c>
    </row>
    <row r="582" ht="13.5" customHeight="1">
      <c r="C582" s="714" t="s">
        <v>391</v>
      </c>
      <c r="D582" s="852" t="s">
        <v>990</v>
      </c>
    </row>
    <row r="583" ht="13.5" customHeight="1">
      <c r="C583" s="714" t="s">
        <v>391</v>
      </c>
      <c r="D583" s="852" t="s">
        <v>991</v>
      </c>
    </row>
    <row r="584" ht="13.5" customHeight="1">
      <c r="C584" s="714" t="s">
        <v>391</v>
      </c>
      <c r="D584" s="852" t="s">
        <v>992</v>
      </c>
    </row>
    <row r="585" ht="13.5" customHeight="1">
      <c r="C585" s="714" t="s">
        <v>391</v>
      </c>
      <c r="D585" s="852" t="s">
        <v>993</v>
      </c>
    </row>
    <row r="586" ht="13.5" customHeight="1">
      <c r="C586" s="714" t="s">
        <v>391</v>
      </c>
      <c r="D586" s="852" t="s">
        <v>994</v>
      </c>
    </row>
    <row r="587" ht="13.5" customHeight="1">
      <c r="C587" s="714" t="s">
        <v>391</v>
      </c>
      <c r="D587" s="852" t="s">
        <v>995</v>
      </c>
    </row>
    <row r="588" ht="13.5" customHeight="1">
      <c r="C588" s="714" t="s">
        <v>391</v>
      </c>
      <c r="D588" s="852" t="s">
        <v>996</v>
      </c>
    </row>
    <row r="589" ht="13.5" customHeight="1">
      <c r="C589" s="714" t="s">
        <v>391</v>
      </c>
      <c r="D589" s="852" t="s">
        <v>997</v>
      </c>
    </row>
    <row r="590" ht="13.5" customHeight="1">
      <c r="C590" s="714" t="s">
        <v>391</v>
      </c>
      <c r="D590" s="852" t="s">
        <v>998</v>
      </c>
    </row>
    <row r="591" ht="13.5" customHeight="1">
      <c r="C591" s="714" t="s">
        <v>391</v>
      </c>
      <c r="D591" s="852" t="s">
        <v>999</v>
      </c>
    </row>
    <row r="592" ht="13.5" customHeight="1">
      <c r="C592" s="714" t="s">
        <v>391</v>
      </c>
      <c r="D592" s="852" t="s">
        <v>1000</v>
      </c>
    </row>
    <row r="593" ht="13.5" customHeight="1">
      <c r="C593" s="714" t="s">
        <v>391</v>
      </c>
      <c r="D593" s="852" t="s">
        <v>1001</v>
      </c>
    </row>
    <row r="594" ht="13.5" customHeight="1">
      <c r="C594" s="714" t="s">
        <v>391</v>
      </c>
      <c r="D594" s="852" t="s">
        <v>1002</v>
      </c>
    </row>
    <row r="595" ht="13.5" customHeight="1">
      <c r="C595" s="714" t="s">
        <v>391</v>
      </c>
      <c r="D595" s="852" t="s">
        <v>1003</v>
      </c>
    </row>
    <row r="596" ht="13.5" customHeight="1">
      <c r="C596" s="714" t="s">
        <v>391</v>
      </c>
      <c r="D596" s="852" t="s">
        <v>1004</v>
      </c>
    </row>
    <row r="597" ht="13.5" customHeight="1">
      <c r="C597" s="714" t="s">
        <v>391</v>
      </c>
      <c r="D597" s="852" t="s">
        <v>1005</v>
      </c>
    </row>
    <row r="598" ht="13.5" customHeight="1">
      <c r="C598" s="714" t="s">
        <v>391</v>
      </c>
      <c r="D598" s="852" t="s">
        <v>1006</v>
      </c>
    </row>
    <row r="599" ht="13.5" customHeight="1">
      <c r="C599" s="714" t="s">
        <v>391</v>
      </c>
      <c r="D599" s="852" t="s">
        <v>1007</v>
      </c>
    </row>
    <row r="600" ht="13.5" customHeight="1">
      <c r="C600" s="714" t="s">
        <v>391</v>
      </c>
      <c r="D600" s="852" t="s">
        <v>1008</v>
      </c>
    </row>
    <row r="601" ht="13.5" customHeight="1">
      <c r="C601" s="714" t="s">
        <v>391</v>
      </c>
      <c r="D601" s="852" t="s">
        <v>1009</v>
      </c>
    </row>
    <row r="602" ht="13.5" customHeight="1">
      <c r="C602" s="714" t="s">
        <v>391</v>
      </c>
      <c r="D602" s="852" t="s">
        <v>1010</v>
      </c>
    </row>
    <row r="603" ht="13.5" customHeight="1">
      <c r="C603" s="714" t="s">
        <v>391</v>
      </c>
      <c r="D603" s="852" t="s">
        <v>1011</v>
      </c>
    </row>
    <row r="604" ht="13.5" customHeight="1">
      <c r="C604" s="714" t="s">
        <v>391</v>
      </c>
      <c r="D604" s="852" t="s">
        <v>1012</v>
      </c>
    </row>
    <row r="605" ht="13.5" customHeight="1">
      <c r="C605" s="714" t="s">
        <v>391</v>
      </c>
      <c r="D605" s="852" t="s">
        <v>1013</v>
      </c>
    </row>
    <row r="606" ht="13.5" customHeight="1">
      <c r="C606" s="714" t="s">
        <v>391</v>
      </c>
      <c r="D606" s="852" t="s">
        <v>1014</v>
      </c>
    </row>
    <row r="607" ht="13.5" customHeight="1">
      <c r="C607" s="714" t="s">
        <v>391</v>
      </c>
      <c r="D607" s="852" t="s">
        <v>1015</v>
      </c>
    </row>
    <row r="608" ht="13.5" customHeight="1">
      <c r="C608" s="714" t="s">
        <v>391</v>
      </c>
      <c r="D608" s="852" t="s">
        <v>1016</v>
      </c>
    </row>
    <row r="609" ht="13.5" customHeight="1">
      <c r="C609" s="714" t="s">
        <v>391</v>
      </c>
      <c r="D609" s="852" t="s">
        <v>1017</v>
      </c>
    </row>
    <row r="610" ht="13.5" customHeight="1">
      <c r="C610" s="714" t="s">
        <v>391</v>
      </c>
      <c r="D610" s="852" t="s">
        <v>1018</v>
      </c>
    </row>
    <row r="611" ht="13.5" customHeight="1">
      <c r="C611" s="714" t="s">
        <v>391</v>
      </c>
      <c r="D611" s="852" t="s">
        <v>1019</v>
      </c>
    </row>
    <row r="612" ht="13.5" customHeight="1">
      <c r="C612" s="714" t="s">
        <v>391</v>
      </c>
      <c r="D612" s="852" t="s">
        <v>1020</v>
      </c>
    </row>
    <row r="613" ht="13.5" customHeight="1">
      <c r="C613" s="714" t="s">
        <v>391</v>
      </c>
      <c r="D613" s="852" t="s">
        <v>1021</v>
      </c>
    </row>
    <row r="614" ht="13.5" customHeight="1">
      <c r="C614" s="714" t="s">
        <v>391</v>
      </c>
      <c r="D614" s="852" t="s">
        <v>1022</v>
      </c>
    </row>
    <row r="615" ht="13.5" customHeight="1">
      <c r="C615" s="714" t="s">
        <v>391</v>
      </c>
      <c r="D615" s="852" t="s">
        <v>1023</v>
      </c>
    </row>
    <row r="616" ht="13.5" customHeight="1">
      <c r="C616" s="714" t="s">
        <v>391</v>
      </c>
      <c r="D616" s="852" t="s">
        <v>1024</v>
      </c>
    </row>
    <row r="617" ht="13.5" customHeight="1">
      <c r="C617" s="714" t="s">
        <v>391</v>
      </c>
      <c r="D617" s="852" t="s">
        <v>1025</v>
      </c>
    </row>
    <row r="618" ht="13.5" customHeight="1">
      <c r="C618" s="714" t="s">
        <v>391</v>
      </c>
      <c r="D618" s="852" t="s">
        <v>1026</v>
      </c>
    </row>
    <row r="619" ht="13.5" customHeight="1">
      <c r="C619" s="714" t="s">
        <v>391</v>
      </c>
      <c r="D619" s="852" t="s">
        <v>1027</v>
      </c>
    </row>
    <row r="620" ht="13.5" customHeight="1">
      <c r="C620" s="714" t="s">
        <v>391</v>
      </c>
      <c r="D620" s="852" t="s">
        <v>1028</v>
      </c>
    </row>
    <row r="621" ht="13.5" customHeight="1">
      <c r="C621" s="714" t="s">
        <v>391</v>
      </c>
      <c r="D621" s="852" t="s">
        <v>1029</v>
      </c>
    </row>
    <row r="622" ht="13.5" customHeight="1">
      <c r="C622" s="714" t="s">
        <v>391</v>
      </c>
      <c r="D622" s="852" t="s">
        <v>1030</v>
      </c>
    </row>
    <row r="623" ht="13.5" customHeight="1">
      <c r="C623" s="714" t="s">
        <v>391</v>
      </c>
      <c r="D623" s="852" t="s">
        <v>1031</v>
      </c>
    </row>
    <row r="624" ht="13.5" customHeight="1">
      <c r="C624" s="714" t="s">
        <v>391</v>
      </c>
      <c r="D624" s="852" t="s">
        <v>1032</v>
      </c>
    </row>
    <row r="625" ht="13.5" customHeight="1">
      <c r="C625" s="714" t="s">
        <v>391</v>
      </c>
      <c r="D625" s="852" t="s">
        <v>1033</v>
      </c>
    </row>
    <row r="626" ht="13.5" customHeight="1">
      <c r="C626" s="714" t="s">
        <v>391</v>
      </c>
      <c r="D626" s="852" t="s">
        <v>1034</v>
      </c>
    </row>
    <row r="627" ht="13.5" customHeight="1">
      <c r="C627" s="714" t="s">
        <v>391</v>
      </c>
      <c r="D627" s="852" t="s">
        <v>1035</v>
      </c>
    </row>
    <row r="628" ht="13.5" customHeight="1">
      <c r="C628" s="714" t="s">
        <v>391</v>
      </c>
      <c r="D628" s="852" t="s">
        <v>1036</v>
      </c>
    </row>
    <row r="629" ht="13.5" customHeight="1">
      <c r="C629" s="714" t="s">
        <v>391</v>
      </c>
      <c r="D629" s="852" t="s">
        <v>1037</v>
      </c>
    </row>
    <row r="630" ht="13.5" customHeight="1">
      <c r="C630" s="714" t="s">
        <v>391</v>
      </c>
      <c r="D630" s="852" t="s">
        <v>1038</v>
      </c>
    </row>
    <row r="631" ht="13.5" customHeight="1">
      <c r="C631" s="714" t="s">
        <v>391</v>
      </c>
      <c r="D631" s="852" t="s">
        <v>1039</v>
      </c>
    </row>
    <row r="632" ht="13.5" customHeight="1">
      <c r="C632" s="714" t="s">
        <v>391</v>
      </c>
      <c r="D632" s="852" t="s">
        <v>1040</v>
      </c>
    </row>
    <row r="633" ht="13.5" customHeight="1">
      <c r="C633" s="714" t="s">
        <v>391</v>
      </c>
      <c r="D633" s="852" t="s">
        <v>1041</v>
      </c>
    </row>
    <row r="634" ht="13.5" customHeight="1">
      <c r="C634" s="714" t="s">
        <v>391</v>
      </c>
      <c r="D634" s="852" t="s">
        <v>1042</v>
      </c>
    </row>
    <row r="635" ht="13.5" customHeight="1">
      <c r="C635" s="714" t="s">
        <v>391</v>
      </c>
      <c r="D635" s="852" t="s">
        <v>1043</v>
      </c>
    </row>
    <row r="636" ht="13.5" customHeight="1">
      <c r="C636" s="714" t="s">
        <v>393</v>
      </c>
      <c r="D636" s="852" t="s">
        <v>1044</v>
      </c>
    </row>
    <row r="637" ht="13.5" customHeight="1">
      <c r="C637" s="714" t="s">
        <v>393</v>
      </c>
      <c r="D637" s="852" t="s">
        <v>1045</v>
      </c>
    </row>
    <row r="638" ht="13.5" customHeight="1">
      <c r="C638" s="714" t="s">
        <v>393</v>
      </c>
      <c r="D638" s="852" t="s">
        <v>1046</v>
      </c>
    </row>
    <row r="639" ht="13.5" customHeight="1">
      <c r="C639" s="714" t="s">
        <v>393</v>
      </c>
      <c r="D639" s="852" t="s">
        <v>1047</v>
      </c>
    </row>
    <row r="640" ht="13.5" customHeight="1">
      <c r="C640" s="714" t="s">
        <v>393</v>
      </c>
      <c r="D640" s="852" t="s">
        <v>1048</v>
      </c>
    </row>
    <row r="641" ht="13.5" customHeight="1">
      <c r="C641" s="714" t="s">
        <v>393</v>
      </c>
      <c r="D641" s="852" t="s">
        <v>1049</v>
      </c>
    </row>
    <row r="642" ht="13.5" customHeight="1">
      <c r="C642" s="714" t="s">
        <v>393</v>
      </c>
      <c r="D642" s="852" t="s">
        <v>1050</v>
      </c>
    </row>
    <row r="643" ht="13.5" customHeight="1">
      <c r="C643" s="714" t="s">
        <v>393</v>
      </c>
      <c r="D643" s="852" t="s">
        <v>1051</v>
      </c>
    </row>
    <row r="644" ht="13.5" customHeight="1">
      <c r="C644" s="714" t="s">
        <v>393</v>
      </c>
      <c r="D644" s="852" t="s">
        <v>1052</v>
      </c>
    </row>
    <row r="645" ht="13.5" customHeight="1">
      <c r="C645" s="714" t="s">
        <v>393</v>
      </c>
      <c r="D645" s="852" t="s">
        <v>1053</v>
      </c>
    </row>
    <row r="646" ht="13.5" customHeight="1">
      <c r="C646" s="714" t="s">
        <v>393</v>
      </c>
      <c r="D646" s="852" t="s">
        <v>1054</v>
      </c>
    </row>
    <row r="647" ht="13.5" customHeight="1">
      <c r="C647" s="714" t="s">
        <v>393</v>
      </c>
      <c r="D647" s="852" t="s">
        <v>1055</v>
      </c>
    </row>
    <row r="648" ht="13.5" customHeight="1">
      <c r="C648" s="714" t="s">
        <v>393</v>
      </c>
      <c r="D648" s="852" t="s">
        <v>1056</v>
      </c>
    </row>
    <row r="649" ht="13.5" customHeight="1">
      <c r="C649" s="714" t="s">
        <v>393</v>
      </c>
      <c r="D649" s="852" t="s">
        <v>1057</v>
      </c>
    </row>
    <row r="650" ht="13.5" customHeight="1">
      <c r="C650" s="714" t="s">
        <v>393</v>
      </c>
      <c r="D650" s="852" t="s">
        <v>1058</v>
      </c>
    </row>
    <row r="651" ht="13.5" customHeight="1">
      <c r="C651" s="714" t="s">
        <v>393</v>
      </c>
      <c r="D651" s="852" t="s">
        <v>1059</v>
      </c>
    </row>
    <row r="652" ht="13.5" customHeight="1">
      <c r="C652" s="714" t="s">
        <v>393</v>
      </c>
      <c r="D652" s="852" t="s">
        <v>1060</v>
      </c>
    </row>
    <row r="653" ht="13.5" customHeight="1">
      <c r="C653" s="714" t="s">
        <v>393</v>
      </c>
      <c r="D653" s="852" t="s">
        <v>1061</v>
      </c>
    </row>
    <row r="654" ht="13.5" customHeight="1">
      <c r="C654" s="714" t="s">
        <v>393</v>
      </c>
      <c r="D654" s="852" t="s">
        <v>1062</v>
      </c>
    </row>
    <row r="655" ht="13.5" customHeight="1">
      <c r="C655" s="714" t="s">
        <v>393</v>
      </c>
      <c r="D655" s="852" t="s">
        <v>1063</v>
      </c>
    </row>
    <row r="656" ht="13.5" customHeight="1">
      <c r="C656" s="714" t="s">
        <v>393</v>
      </c>
      <c r="D656" s="852" t="s">
        <v>1064</v>
      </c>
    </row>
    <row r="657" ht="13.5" customHeight="1">
      <c r="C657" s="714" t="s">
        <v>393</v>
      </c>
      <c r="D657" s="852" t="s">
        <v>1065</v>
      </c>
    </row>
    <row r="658" ht="13.5" customHeight="1">
      <c r="C658" s="714" t="s">
        <v>393</v>
      </c>
      <c r="D658" s="852" t="s">
        <v>1066</v>
      </c>
    </row>
    <row r="659" ht="13.5" customHeight="1">
      <c r="C659" s="714" t="s">
        <v>393</v>
      </c>
      <c r="D659" s="852" t="s">
        <v>1067</v>
      </c>
    </row>
    <row r="660" ht="13.5" customHeight="1">
      <c r="C660" s="714" t="s">
        <v>393</v>
      </c>
      <c r="D660" s="852" t="s">
        <v>1068</v>
      </c>
    </row>
    <row r="661" ht="13.5" customHeight="1">
      <c r="C661" s="714" t="s">
        <v>393</v>
      </c>
      <c r="D661" s="852" t="s">
        <v>1069</v>
      </c>
    </row>
    <row r="662" ht="13.5" customHeight="1">
      <c r="C662" s="714" t="s">
        <v>393</v>
      </c>
      <c r="D662" s="852" t="s">
        <v>1070</v>
      </c>
    </row>
    <row r="663" ht="13.5" customHeight="1">
      <c r="C663" s="714" t="s">
        <v>393</v>
      </c>
      <c r="D663" s="852" t="s">
        <v>1071</v>
      </c>
    </row>
    <row r="664" ht="13.5" customHeight="1">
      <c r="C664" s="714" t="s">
        <v>393</v>
      </c>
      <c r="D664" s="852" t="s">
        <v>1072</v>
      </c>
    </row>
    <row r="665" ht="13.5" customHeight="1">
      <c r="C665" s="714" t="s">
        <v>393</v>
      </c>
      <c r="D665" s="852" t="s">
        <v>1073</v>
      </c>
    </row>
    <row r="666" ht="13.5" customHeight="1">
      <c r="C666" s="714" t="s">
        <v>393</v>
      </c>
      <c r="D666" s="852" t="s">
        <v>1074</v>
      </c>
    </row>
    <row r="667" ht="13.5" customHeight="1">
      <c r="C667" s="714" t="s">
        <v>393</v>
      </c>
      <c r="D667" s="852" t="s">
        <v>1075</v>
      </c>
    </row>
    <row r="668" ht="13.5" customHeight="1">
      <c r="C668" s="714" t="s">
        <v>393</v>
      </c>
      <c r="D668" s="852" t="s">
        <v>1076</v>
      </c>
    </row>
    <row r="669" ht="13.5" customHeight="1">
      <c r="C669" s="714" t="s">
        <v>393</v>
      </c>
      <c r="D669" s="852" t="s">
        <v>1077</v>
      </c>
    </row>
    <row r="670" ht="13.5" customHeight="1">
      <c r="C670" s="714" t="s">
        <v>393</v>
      </c>
      <c r="D670" s="852" t="s">
        <v>1078</v>
      </c>
    </row>
    <row r="671" ht="13.5" customHeight="1">
      <c r="C671" s="714" t="s">
        <v>393</v>
      </c>
      <c r="D671" s="852" t="s">
        <v>1079</v>
      </c>
    </row>
    <row r="672" ht="13.5" customHeight="1">
      <c r="C672" s="714" t="s">
        <v>393</v>
      </c>
      <c r="D672" s="852" t="s">
        <v>1080</v>
      </c>
    </row>
    <row r="673" ht="13.5" customHeight="1">
      <c r="C673" s="714" t="s">
        <v>393</v>
      </c>
      <c r="D673" s="852" t="s">
        <v>1081</v>
      </c>
    </row>
    <row r="674" ht="13.5" customHeight="1">
      <c r="C674" s="714" t="s">
        <v>393</v>
      </c>
      <c r="D674" s="852" t="s">
        <v>1082</v>
      </c>
    </row>
    <row r="675" ht="13.5" customHeight="1">
      <c r="C675" s="714" t="s">
        <v>393</v>
      </c>
      <c r="D675" s="852" t="s">
        <v>1083</v>
      </c>
    </row>
    <row r="676" ht="13.5" customHeight="1">
      <c r="C676" s="714" t="s">
        <v>393</v>
      </c>
      <c r="D676" s="852" t="s">
        <v>1084</v>
      </c>
    </row>
    <row r="677" ht="13.5" customHeight="1">
      <c r="C677" s="714" t="s">
        <v>393</v>
      </c>
      <c r="D677" s="852" t="s">
        <v>1085</v>
      </c>
    </row>
    <row r="678" ht="13.5" customHeight="1">
      <c r="C678" s="714" t="s">
        <v>393</v>
      </c>
      <c r="D678" s="852" t="s">
        <v>1086</v>
      </c>
    </row>
    <row r="679" ht="13.5" customHeight="1">
      <c r="C679" s="714" t="s">
        <v>393</v>
      </c>
      <c r="D679" s="852" t="s">
        <v>1087</v>
      </c>
    </row>
    <row r="680" ht="13.5" customHeight="1">
      <c r="C680" s="714" t="s">
        <v>393</v>
      </c>
      <c r="D680" s="852" t="s">
        <v>1088</v>
      </c>
    </row>
    <row r="681" ht="13.5" customHeight="1">
      <c r="C681" s="714" t="s">
        <v>393</v>
      </c>
      <c r="D681" s="852" t="s">
        <v>1089</v>
      </c>
    </row>
    <row r="682" ht="13.5" customHeight="1">
      <c r="C682" s="714" t="s">
        <v>393</v>
      </c>
      <c r="D682" s="852" t="s">
        <v>1090</v>
      </c>
    </row>
    <row r="683" ht="13.5" customHeight="1">
      <c r="C683" s="714" t="s">
        <v>393</v>
      </c>
      <c r="D683" s="852" t="s">
        <v>1091</v>
      </c>
    </row>
    <row r="684" ht="13.5" customHeight="1">
      <c r="C684" s="714" t="s">
        <v>393</v>
      </c>
      <c r="D684" s="852" t="s">
        <v>1092</v>
      </c>
    </row>
    <row r="685" ht="13.5" customHeight="1">
      <c r="C685" s="714" t="s">
        <v>393</v>
      </c>
      <c r="D685" s="852" t="s">
        <v>1093</v>
      </c>
    </row>
    <row r="686" ht="13.5" customHeight="1">
      <c r="C686" s="714" t="s">
        <v>393</v>
      </c>
      <c r="D686" s="852" t="s">
        <v>1094</v>
      </c>
    </row>
    <row r="687" ht="13.5" customHeight="1">
      <c r="C687" s="714" t="s">
        <v>393</v>
      </c>
      <c r="D687" s="852" t="s">
        <v>1095</v>
      </c>
    </row>
    <row r="688" ht="13.5" customHeight="1">
      <c r="C688" s="714" t="s">
        <v>393</v>
      </c>
      <c r="D688" s="852" t="s">
        <v>1096</v>
      </c>
    </row>
    <row r="689" ht="13.5" customHeight="1">
      <c r="C689" s="714" t="s">
        <v>393</v>
      </c>
      <c r="D689" s="852" t="s">
        <v>1097</v>
      </c>
    </row>
    <row r="690" ht="13.5" customHeight="1">
      <c r="C690" s="714" t="s">
        <v>393</v>
      </c>
      <c r="D690" s="852" t="s">
        <v>1098</v>
      </c>
    </row>
    <row r="691" ht="13.5" customHeight="1">
      <c r="C691" s="714" t="s">
        <v>393</v>
      </c>
      <c r="D691" s="852" t="s">
        <v>1099</v>
      </c>
    </row>
    <row r="692" ht="13.5" customHeight="1">
      <c r="C692" s="714" t="s">
        <v>393</v>
      </c>
      <c r="D692" s="852" t="s">
        <v>1100</v>
      </c>
    </row>
    <row r="693" ht="13.5" customHeight="1">
      <c r="C693" s="714" t="s">
        <v>393</v>
      </c>
      <c r="D693" s="852" t="s">
        <v>1101</v>
      </c>
    </row>
    <row r="694" ht="13.5" customHeight="1">
      <c r="C694" s="714" t="s">
        <v>393</v>
      </c>
      <c r="D694" s="852" t="s">
        <v>1102</v>
      </c>
    </row>
    <row r="695" ht="13.5" customHeight="1">
      <c r="C695" s="714" t="s">
        <v>393</v>
      </c>
      <c r="D695" s="852" t="s">
        <v>1103</v>
      </c>
    </row>
    <row r="696" ht="13.5" customHeight="1">
      <c r="C696" s="714" t="s">
        <v>393</v>
      </c>
      <c r="D696" s="852" t="s">
        <v>1104</v>
      </c>
    </row>
    <row r="697" ht="13.5" customHeight="1">
      <c r="C697" s="714" t="s">
        <v>393</v>
      </c>
      <c r="D697" s="852" t="s">
        <v>1105</v>
      </c>
    </row>
    <row r="698" ht="13.5" customHeight="1">
      <c r="C698" s="714" t="s">
        <v>395</v>
      </c>
      <c r="D698" s="852" t="s">
        <v>1106</v>
      </c>
    </row>
    <row r="699" ht="13.5" customHeight="1">
      <c r="C699" s="714" t="s">
        <v>395</v>
      </c>
      <c r="D699" s="852" t="s">
        <v>1107</v>
      </c>
    </row>
    <row r="700" ht="13.5" customHeight="1">
      <c r="C700" s="714" t="s">
        <v>395</v>
      </c>
      <c r="D700" s="852" t="s">
        <v>1108</v>
      </c>
    </row>
    <row r="701" ht="13.5" customHeight="1">
      <c r="C701" s="714" t="s">
        <v>395</v>
      </c>
      <c r="D701" s="852" t="s">
        <v>1109</v>
      </c>
    </row>
    <row r="702" ht="13.5" customHeight="1">
      <c r="C702" s="714" t="s">
        <v>395</v>
      </c>
      <c r="D702" s="852" t="s">
        <v>1110</v>
      </c>
    </row>
    <row r="703" ht="13.5" customHeight="1">
      <c r="C703" s="714" t="s">
        <v>395</v>
      </c>
      <c r="D703" s="852" t="s">
        <v>1111</v>
      </c>
    </row>
    <row r="704" ht="13.5" customHeight="1">
      <c r="C704" s="714" t="s">
        <v>395</v>
      </c>
      <c r="D704" s="852" t="s">
        <v>1112</v>
      </c>
    </row>
    <row r="705" ht="13.5" customHeight="1">
      <c r="C705" s="714" t="s">
        <v>395</v>
      </c>
      <c r="D705" s="852" t="s">
        <v>1113</v>
      </c>
    </row>
    <row r="706" ht="13.5" customHeight="1">
      <c r="C706" s="714" t="s">
        <v>395</v>
      </c>
      <c r="D706" s="852" t="s">
        <v>1114</v>
      </c>
    </row>
    <row r="707" ht="13.5" customHeight="1">
      <c r="C707" s="714" t="s">
        <v>395</v>
      </c>
      <c r="D707" s="852" t="s">
        <v>1115</v>
      </c>
    </row>
    <row r="708" ht="13.5" customHeight="1">
      <c r="C708" s="714" t="s">
        <v>395</v>
      </c>
      <c r="D708" s="852" t="s">
        <v>1116</v>
      </c>
    </row>
    <row r="709" ht="13.5" customHeight="1">
      <c r="C709" s="714" t="s">
        <v>395</v>
      </c>
      <c r="D709" s="852" t="s">
        <v>1117</v>
      </c>
    </row>
    <row r="710" ht="13.5" customHeight="1">
      <c r="C710" s="714" t="s">
        <v>395</v>
      </c>
      <c r="D710" s="852" t="s">
        <v>1118</v>
      </c>
    </row>
    <row r="711" ht="13.5" customHeight="1">
      <c r="C711" s="714" t="s">
        <v>395</v>
      </c>
      <c r="D711" s="852" t="s">
        <v>1119</v>
      </c>
    </row>
    <row r="712" ht="13.5" customHeight="1">
      <c r="C712" s="714" t="s">
        <v>395</v>
      </c>
      <c r="D712" s="852" t="s">
        <v>1120</v>
      </c>
    </row>
    <row r="713" ht="13.5" customHeight="1">
      <c r="C713" s="714" t="s">
        <v>395</v>
      </c>
      <c r="D713" s="852" t="s">
        <v>1121</v>
      </c>
    </row>
    <row r="714" ht="13.5" customHeight="1">
      <c r="C714" s="714" t="s">
        <v>395</v>
      </c>
      <c r="D714" s="852" t="s">
        <v>1122</v>
      </c>
    </row>
    <row r="715" ht="13.5" customHeight="1">
      <c r="C715" s="714" t="s">
        <v>395</v>
      </c>
      <c r="D715" s="852" t="s">
        <v>1123</v>
      </c>
    </row>
    <row r="716" ht="13.5" customHeight="1">
      <c r="C716" s="714" t="s">
        <v>395</v>
      </c>
      <c r="D716" s="852" t="s">
        <v>1124</v>
      </c>
    </row>
    <row r="717" ht="13.5" customHeight="1">
      <c r="C717" s="714" t="s">
        <v>395</v>
      </c>
      <c r="D717" s="852" t="s">
        <v>1125</v>
      </c>
    </row>
    <row r="718" ht="13.5" customHeight="1">
      <c r="C718" s="714" t="s">
        <v>395</v>
      </c>
      <c r="D718" s="852" t="s">
        <v>1126</v>
      </c>
    </row>
    <row r="719" ht="13.5" customHeight="1">
      <c r="C719" s="714" t="s">
        <v>395</v>
      </c>
      <c r="D719" s="852" t="s">
        <v>1127</v>
      </c>
    </row>
    <row r="720" ht="13.5" customHeight="1">
      <c r="C720" s="714" t="s">
        <v>395</v>
      </c>
      <c r="D720" s="852" t="s">
        <v>1128</v>
      </c>
    </row>
    <row r="721" ht="13.5" customHeight="1">
      <c r="C721" s="714" t="s">
        <v>395</v>
      </c>
      <c r="D721" s="852" t="s">
        <v>1129</v>
      </c>
    </row>
    <row r="722" ht="13.5" customHeight="1">
      <c r="C722" s="714" t="s">
        <v>395</v>
      </c>
      <c r="D722" s="852" t="s">
        <v>1130</v>
      </c>
    </row>
    <row r="723" ht="13.5" customHeight="1">
      <c r="C723" s="714" t="s">
        <v>395</v>
      </c>
      <c r="D723" s="852" t="s">
        <v>1131</v>
      </c>
    </row>
    <row r="724" ht="13.5" customHeight="1">
      <c r="C724" s="714" t="s">
        <v>395</v>
      </c>
      <c r="D724" s="852" t="s">
        <v>1132</v>
      </c>
    </row>
    <row r="725" ht="13.5" customHeight="1">
      <c r="C725" s="714" t="s">
        <v>395</v>
      </c>
      <c r="D725" s="852" t="s">
        <v>1133</v>
      </c>
    </row>
    <row r="726" ht="13.5" customHeight="1">
      <c r="C726" s="714" t="s">
        <v>395</v>
      </c>
      <c r="D726" s="852" t="s">
        <v>1134</v>
      </c>
    </row>
    <row r="727" ht="13.5" customHeight="1">
      <c r="C727" s="714" t="s">
        <v>395</v>
      </c>
      <c r="D727" s="852" t="s">
        <v>1135</v>
      </c>
    </row>
    <row r="728" ht="13.5" customHeight="1">
      <c r="C728" s="714" t="s">
        <v>395</v>
      </c>
      <c r="D728" s="852" t="s">
        <v>1136</v>
      </c>
    </row>
    <row r="729" ht="13.5" customHeight="1">
      <c r="C729" s="714" t="s">
        <v>395</v>
      </c>
      <c r="D729" s="852" t="s">
        <v>1137</v>
      </c>
    </row>
    <row r="730" ht="13.5" customHeight="1">
      <c r="C730" s="714" t="s">
        <v>395</v>
      </c>
      <c r="D730" s="852" t="s">
        <v>1138</v>
      </c>
    </row>
    <row r="731" ht="13.5" customHeight="1">
      <c r="C731" s="714" t="s">
        <v>397</v>
      </c>
      <c r="D731" s="852" t="s">
        <v>1139</v>
      </c>
    </row>
    <row r="732" ht="13.5" customHeight="1">
      <c r="C732" s="714" t="s">
        <v>397</v>
      </c>
      <c r="D732" s="852" t="s">
        <v>1140</v>
      </c>
    </row>
    <row r="733" ht="13.5" customHeight="1">
      <c r="C733" s="714" t="s">
        <v>397</v>
      </c>
      <c r="D733" s="852" t="s">
        <v>1141</v>
      </c>
    </row>
    <row r="734" ht="13.5" customHeight="1">
      <c r="C734" s="714" t="s">
        <v>397</v>
      </c>
      <c r="D734" s="852" t="s">
        <v>1142</v>
      </c>
    </row>
    <row r="735" ht="13.5" customHeight="1">
      <c r="C735" s="714" t="s">
        <v>397</v>
      </c>
      <c r="D735" s="852" t="s">
        <v>1143</v>
      </c>
    </row>
    <row r="736" ht="13.5" customHeight="1">
      <c r="C736" s="714" t="s">
        <v>397</v>
      </c>
      <c r="D736" s="852" t="s">
        <v>1144</v>
      </c>
    </row>
    <row r="737" ht="13.5" customHeight="1">
      <c r="C737" s="714" t="s">
        <v>397</v>
      </c>
      <c r="D737" s="852" t="s">
        <v>1145</v>
      </c>
    </row>
    <row r="738" ht="13.5" customHeight="1">
      <c r="C738" s="714" t="s">
        <v>397</v>
      </c>
      <c r="D738" s="852" t="s">
        <v>1146</v>
      </c>
    </row>
    <row r="739" ht="13.5" customHeight="1">
      <c r="C739" s="714" t="s">
        <v>397</v>
      </c>
      <c r="D739" s="852" t="s">
        <v>1147</v>
      </c>
    </row>
    <row r="740" ht="13.5" customHeight="1">
      <c r="C740" s="714" t="s">
        <v>397</v>
      </c>
      <c r="D740" s="852" t="s">
        <v>1148</v>
      </c>
    </row>
    <row r="741" ht="13.5" customHeight="1">
      <c r="C741" s="714" t="s">
        <v>397</v>
      </c>
      <c r="D741" s="852" t="s">
        <v>1149</v>
      </c>
    </row>
    <row r="742" ht="13.5" customHeight="1">
      <c r="C742" s="714" t="s">
        <v>397</v>
      </c>
      <c r="D742" s="852" t="s">
        <v>1150</v>
      </c>
    </row>
    <row r="743" ht="13.5" customHeight="1">
      <c r="C743" s="714" t="s">
        <v>397</v>
      </c>
      <c r="D743" s="852" t="s">
        <v>1151</v>
      </c>
    </row>
    <row r="744" ht="13.5" customHeight="1">
      <c r="C744" s="714" t="s">
        <v>397</v>
      </c>
      <c r="D744" s="852" t="s">
        <v>1152</v>
      </c>
    </row>
    <row r="745" ht="13.5" customHeight="1">
      <c r="C745" s="714" t="s">
        <v>397</v>
      </c>
      <c r="D745" s="852" t="s">
        <v>1153</v>
      </c>
    </row>
    <row r="746" ht="13.5" customHeight="1">
      <c r="C746" s="714" t="s">
        <v>397</v>
      </c>
      <c r="D746" s="852" t="s">
        <v>1154</v>
      </c>
    </row>
    <row r="747" ht="13.5" customHeight="1">
      <c r="C747" s="714" t="s">
        <v>397</v>
      </c>
      <c r="D747" s="852" t="s">
        <v>1155</v>
      </c>
    </row>
    <row r="748" ht="13.5" customHeight="1">
      <c r="C748" s="714" t="s">
        <v>397</v>
      </c>
      <c r="D748" s="852" t="s">
        <v>1156</v>
      </c>
    </row>
    <row r="749" ht="13.5" customHeight="1">
      <c r="C749" s="714" t="s">
        <v>397</v>
      </c>
      <c r="D749" s="852" t="s">
        <v>1157</v>
      </c>
    </row>
    <row r="750" ht="13.5" customHeight="1">
      <c r="C750" s="714" t="s">
        <v>397</v>
      </c>
      <c r="D750" s="852" t="s">
        <v>1158</v>
      </c>
    </row>
    <row r="751" ht="13.5" customHeight="1">
      <c r="C751" s="714" t="s">
        <v>397</v>
      </c>
      <c r="D751" s="852" t="s">
        <v>1159</v>
      </c>
    </row>
    <row r="752" ht="13.5" customHeight="1">
      <c r="C752" s="714" t="s">
        <v>397</v>
      </c>
      <c r="D752" s="852" t="s">
        <v>1160</v>
      </c>
    </row>
    <row r="753" ht="13.5" customHeight="1">
      <c r="C753" s="714" t="s">
        <v>397</v>
      </c>
      <c r="D753" s="852" t="s">
        <v>1161</v>
      </c>
    </row>
    <row r="754" ht="13.5" customHeight="1">
      <c r="C754" s="714" t="s">
        <v>397</v>
      </c>
      <c r="D754" s="852" t="s">
        <v>1162</v>
      </c>
    </row>
    <row r="755" ht="13.5" customHeight="1">
      <c r="C755" s="714" t="s">
        <v>397</v>
      </c>
      <c r="D755" s="852" t="s">
        <v>1163</v>
      </c>
    </row>
    <row r="756" ht="13.5" customHeight="1">
      <c r="C756" s="714" t="s">
        <v>397</v>
      </c>
      <c r="D756" s="852" t="s">
        <v>1164</v>
      </c>
    </row>
    <row r="757" ht="13.5" customHeight="1">
      <c r="C757" s="714" t="s">
        <v>397</v>
      </c>
      <c r="D757" s="852" t="s">
        <v>1165</v>
      </c>
    </row>
    <row r="758" ht="13.5" customHeight="1">
      <c r="C758" s="714" t="s">
        <v>397</v>
      </c>
      <c r="D758" s="852" t="s">
        <v>1166</v>
      </c>
    </row>
    <row r="759" ht="13.5" customHeight="1">
      <c r="C759" s="714" t="s">
        <v>397</v>
      </c>
      <c r="D759" s="852" t="s">
        <v>1167</v>
      </c>
    </row>
    <row r="760" ht="13.5" customHeight="1">
      <c r="C760" s="714" t="s">
        <v>397</v>
      </c>
      <c r="D760" s="852" t="s">
        <v>1168</v>
      </c>
    </row>
    <row r="761" ht="13.5" customHeight="1">
      <c r="C761" s="714" t="s">
        <v>399</v>
      </c>
      <c r="D761" s="852" t="s">
        <v>1169</v>
      </c>
    </row>
    <row r="762" ht="13.5" customHeight="1">
      <c r="C762" s="714" t="s">
        <v>399</v>
      </c>
      <c r="D762" s="852" t="s">
        <v>1170</v>
      </c>
    </row>
    <row r="763" ht="13.5" customHeight="1">
      <c r="C763" s="714" t="s">
        <v>399</v>
      </c>
      <c r="D763" s="852" t="s">
        <v>1171</v>
      </c>
    </row>
    <row r="764" ht="13.5" customHeight="1">
      <c r="C764" s="714" t="s">
        <v>399</v>
      </c>
      <c r="D764" s="852" t="s">
        <v>1172</v>
      </c>
    </row>
    <row r="765" ht="13.5" customHeight="1">
      <c r="C765" s="714" t="s">
        <v>399</v>
      </c>
      <c r="D765" s="852" t="s">
        <v>1173</v>
      </c>
    </row>
    <row r="766" ht="13.5" customHeight="1">
      <c r="C766" s="714" t="s">
        <v>399</v>
      </c>
      <c r="D766" s="852" t="s">
        <v>1174</v>
      </c>
    </row>
    <row r="767" ht="13.5" customHeight="1">
      <c r="C767" s="714" t="s">
        <v>399</v>
      </c>
      <c r="D767" s="852" t="s">
        <v>1175</v>
      </c>
    </row>
    <row r="768" ht="13.5" customHeight="1">
      <c r="C768" s="714" t="s">
        <v>399</v>
      </c>
      <c r="D768" s="852" t="s">
        <v>1176</v>
      </c>
    </row>
    <row r="769" ht="13.5" customHeight="1">
      <c r="C769" s="714" t="s">
        <v>399</v>
      </c>
      <c r="D769" s="852" t="s">
        <v>1177</v>
      </c>
    </row>
    <row r="770" ht="13.5" customHeight="1">
      <c r="C770" s="714" t="s">
        <v>399</v>
      </c>
      <c r="D770" s="852" t="s">
        <v>1178</v>
      </c>
    </row>
    <row r="771" ht="13.5" customHeight="1">
      <c r="C771" s="714" t="s">
        <v>399</v>
      </c>
      <c r="D771" s="852" t="s">
        <v>1179</v>
      </c>
    </row>
    <row r="772" ht="13.5" customHeight="1">
      <c r="C772" s="714" t="s">
        <v>399</v>
      </c>
      <c r="D772" s="852" t="s">
        <v>1180</v>
      </c>
    </row>
    <row r="773" ht="13.5" customHeight="1">
      <c r="C773" s="714" t="s">
        <v>399</v>
      </c>
      <c r="D773" s="852" t="s">
        <v>1181</v>
      </c>
    </row>
    <row r="774" ht="13.5" customHeight="1">
      <c r="C774" s="714" t="s">
        <v>399</v>
      </c>
      <c r="D774" s="852" t="s">
        <v>1182</v>
      </c>
    </row>
    <row r="775" ht="13.5" customHeight="1">
      <c r="C775" s="714" t="s">
        <v>399</v>
      </c>
      <c r="D775" s="852" t="s">
        <v>750</v>
      </c>
    </row>
    <row r="776" ht="13.5" customHeight="1">
      <c r="C776" s="714" t="s">
        <v>401</v>
      </c>
      <c r="D776" s="852" t="s">
        <v>1183</v>
      </c>
    </row>
    <row r="777" ht="13.5" customHeight="1">
      <c r="C777" s="714" t="s">
        <v>401</v>
      </c>
      <c r="D777" s="852" t="s">
        <v>1184</v>
      </c>
    </row>
    <row r="778" ht="13.5" customHeight="1">
      <c r="C778" s="714" t="s">
        <v>401</v>
      </c>
      <c r="D778" s="852" t="s">
        <v>1185</v>
      </c>
    </row>
    <row r="779" ht="13.5" customHeight="1">
      <c r="C779" s="714" t="s">
        <v>401</v>
      </c>
      <c r="D779" s="852" t="s">
        <v>1186</v>
      </c>
    </row>
    <row r="780" ht="13.5" customHeight="1">
      <c r="C780" s="714" t="s">
        <v>401</v>
      </c>
      <c r="D780" s="852" t="s">
        <v>1187</v>
      </c>
    </row>
    <row r="781" ht="13.5" customHeight="1">
      <c r="C781" s="714" t="s">
        <v>401</v>
      </c>
      <c r="D781" s="852" t="s">
        <v>1188</v>
      </c>
    </row>
    <row r="782" ht="13.5" customHeight="1">
      <c r="C782" s="714" t="s">
        <v>401</v>
      </c>
      <c r="D782" s="852" t="s">
        <v>1189</v>
      </c>
    </row>
    <row r="783" ht="13.5" customHeight="1">
      <c r="C783" s="714" t="s">
        <v>401</v>
      </c>
      <c r="D783" s="852" t="s">
        <v>1190</v>
      </c>
    </row>
    <row r="784" ht="13.5" customHeight="1">
      <c r="C784" s="714" t="s">
        <v>401</v>
      </c>
      <c r="D784" s="852" t="s">
        <v>1191</v>
      </c>
    </row>
    <row r="785" ht="13.5" customHeight="1">
      <c r="C785" s="714" t="s">
        <v>401</v>
      </c>
      <c r="D785" s="852" t="s">
        <v>1192</v>
      </c>
    </row>
    <row r="786" ht="13.5" customHeight="1">
      <c r="C786" s="714" t="s">
        <v>401</v>
      </c>
      <c r="D786" s="852" t="s">
        <v>1193</v>
      </c>
    </row>
    <row r="787" ht="13.5" customHeight="1">
      <c r="C787" s="714" t="s">
        <v>401</v>
      </c>
      <c r="D787" s="852" t="s">
        <v>1194</v>
      </c>
    </row>
    <row r="788" ht="13.5" customHeight="1">
      <c r="C788" s="714" t="s">
        <v>401</v>
      </c>
      <c r="D788" s="852" t="s">
        <v>1195</v>
      </c>
    </row>
    <row r="789" ht="13.5" customHeight="1">
      <c r="C789" s="714" t="s">
        <v>401</v>
      </c>
      <c r="D789" s="852" t="s">
        <v>1196</v>
      </c>
    </row>
    <row r="790" ht="13.5" customHeight="1">
      <c r="C790" s="714" t="s">
        <v>401</v>
      </c>
      <c r="D790" s="852" t="s">
        <v>1197</v>
      </c>
    </row>
    <row r="791" ht="13.5" customHeight="1">
      <c r="C791" s="714" t="s">
        <v>401</v>
      </c>
      <c r="D791" s="852" t="s">
        <v>1198</v>
      </c>
    </row>
    <row r="792" ht="13.5" customHeight="1">
      <c r="C792" s="714" t="s">
        <v>401</v>
      </c>
      <c r="D792" s="852" t="s">
        <v>1199</v>
      </c>
    </row>
    <row r="793" ht="13.5" customHeight="1">
      <c r="C793" s="714" t="s">
        <v>401</v>
      </c>
      <c r="D793" s="852" t="s">
        <v>1200</v>
      </c>
    </row>
    <row r="794" ht="13.5" customHeight="1">
      <c r="C794" s="714" t="s">
        <v>401</v>
      </c>
      <c r="D794" s="852" t="s">
        <v>1201</v>
      </c>
    </row>
    <row r="795" ht="13.5" customHeight="1">
      <c r="C795" s="714" t="s">
        <v>403</v>
      </c>
      <c r="D795" s="852" t="s">
        <v>1202</v>
      </c>
    </row>
    <row r="796" ht="13.5" customHeight="1">
      <c r="C796" s="714" t="s">
        <v>403</v>
      </c>
      <c r="D796" s="852" t="s">
        <v>1203</v>
      </c>
    </row>
    <row r="797" ht="13.5" customHeight="1">
      <c r="C797" s="714" t="s">
        <v>403</v>
      </c>
      <c r="D797" s="852" t="s">
        <v>1204</v>
      </c>
    </row>
    <row r="798" ht="13.5" customHeight="1">
      <c r="C798" s="714" t="s">
        <v>403</v>
      </c>
      <c r="D798" s="852" t="s">
        <v>1205</v>
      </c>
    </row>
    <row r="799" ht="13.5" customHeight="1">
      <c r="C799" s="714" t="s">
        <v>403</v>
      </c>
      <c r="D799" s="852" t="s">
        <v>1206</v>
      </c>
    </row>
    <row r="800" ht="13.5" customHeight="1">
      <c r="C800" s="714" t="s">
        <v>403</v>
      </c>
      <c r="D800" s="852" t="s">
        <v>1207</v>
      </c>
    </row>
    <row r="801" ht="13.5" customHeight="1">
      <c r="C801" s="714" t="s">
        <v>403</v>
      </c>
      <c r="D801" s="852" t="s">
        <v>1208</v>
      </c>
    </row>
    <row r="802" ht="13.5" customHeight="1">
      <c r="C802" s="714" t="s">
        <v>403</v>
      </c>
      <c r="D802" s="852" t="s">
        <v>1209</v>
      </c>
    </row>
    <row r="803" ht="13.5" customHeight="1">
      <c r="C803" s="714" t="s">
        <v>403</v>
      </c>
      <c r="D803" s="852" t="s">
        <v>1210</v>
      </c>
    </row>
    <row r="804" ht="13.5" customHeight="1">
      <c r="C804" s="714" t="s">
        <v>403</v>
      </c>
      <c r="D804" s="852" t="s">
        <v>1211</v>
      </c>
    </row>
    <row r="805" ht="13.5" customHeight="1">
      <c r="C805" s="714" t="s">
        <v>403</v>
      </c>
      <c r="D805" s="852" t="s">
        <v>578</v>
      </c>
    </row>
    <row r="806" ht="13.5" customHeight="1">
      <c r="C806" s="714" t="s">
        <v>403</v>
      </c>
      <c r="D806" s="852" t="s">
        <v>1212</v>
      </c>
    </row>
    <row r="807" ht="13.5" customHeight="1">
      <c r="C807" s="714" t="s">
        <v>403</v>
      </c>
      <c r="D807" s="852" t="s">
        <v>1213</v>
      </c>
    </row>
    <row r="808" ht="13.5" customHeight="1">
      <c r="C808" s="714" t="s">
        <v>403</v>
      </c>
      <c r="D808" s="852" t="s">
        <v>1214</v>
      </c>
    </row>
    <row r="809" ht="13.5" customHeight="1">
      <c r="C809" s="714" t="s">
        <v>403</v>
      </c>
      <c r="D809" s="852" t="s">
        <v>1215</v>
      </c>
    </row>
    <row r="810" ht="13.5" customHeight="1">
      <c r="C810" s="714" t="s">
        <v>403</v>
      </c>
      <c r="D810" s="852" t="s">
        <v>1216</v>
      </c>
    </row>
    <row r="811" ht="13.5" customHeight="1">
      <c r="C811" s="714" t="s">
        <v>403</v>
      </c>
      <c r="D811" s="852" t="s">
        <v>1217</v>
      </c>
    </row>
    <row r="812" ht="13.5" customHeight="1">
      <c r="C812" s="714" t="s">
        <v>405</v>
      </c>
      <c r="D812" s="852" t="s">
        <v>1218</v>
      </c>
    </row>
    <row r="813" ht="13.5" customHeight="1">
      <c r="C813" s="714" t="s">
        <v>405</v>
      </c>
      <c r="D813" s="852" t="s">
        <v>1219</v>
      </c>
    </row>
    <row r="814" ht="13.5" customHeight="1">
      <c r="C814" s="714" t="s">
        <v>405</v>
      </c>
      <c r="D814" s="852" t="s">
        <v>1220</v>
      </c>
    </row>
    <row r="815" ht="13.5" customHeight="1">
      <c r="C815" s="714" t="s">
        <v>405</v>
      </c>
      <c r="D815" s="852" t="s">
        <v>1221</v>
      </c>
    </row>
    <row r="816" ht="13.5" customHeight="1">
      <c r="C816" s="714" t="s">
        <v>405</v>
      </c>
      <c r="D816" s="852" t="s">
        <v>1222</v>
      </c>
    </row>
    <row r="817" ht="13.5" customHeight="1">
      <c r="C817" s="714" t="s">
        <v>405</v>
      </c>
      <c r="D817" s="852" t="s">
        <v>1223</v>
      </c>
    </row>
    <row r="818" ht="13.5" customHeight="1">
      <c r="C818" s="714" t="s">
        <v>405</v>
      </c>
      <c r="D818" s="852" t="s">
        <v>1224</v>
      </c>
    </row>
    <row r="819" ht="13.5" customHeight="1">
      <c r="C819" s="714" t="s">
        <v>405</v>
      </c>
      <c r="D819" s="852" t="s">
        <v>1225</v>
      </c>
    </row>
    <row r="820" ht="13.5" customHeight="1">
      <c r="C820" s="714" t="s">
        <v>405</v>
      </c>
      <c r="D820" s="852" t="s">
        <v>1226</v>
      </c>
    </row>
    <row r="821" ht="13.5" customHeight="1">
      <c r="C821" s="714" t="s">
        <v>405</v>
      </c>
      <c r="D821" s="852" t="s">
        <v>1227</v>
      </c>
    </row>
    <row r="822" ht="13.5" customHeight="1">
      <c r="C822" s="714" t="s">
        <v>405</v>
      </c>
      <c r="D822" s="852" t="s">
        <v>1228</v>
      </c>
    </row>
    <row r="823" ht="13.5" customHeight="1">
      <c r="C823" s="714" t="s">
        <v>405</v>
      </c>
      <c r="D823" s="852" t="s">
        <v>1229</v>
      </c>
    </row>
    <row r="824" ht="13.5" customHeight="1">
      <c r="C824" s="714" t="s">
        <v>405</v>
      </c>
      <c r="D824" s="852" t="s">
        <v>1230</v>
      </c>
    </row>
    <row r="825" ht="13.5" customHeight="1">
      <c r="C825" s="714" t="s">
        <v>405</v>
      </c>
      <c r="D825" s="852" t="s">
        <v>1231</v>
      </c>
    </row>
    <row r="826" ht="13.5" customHeight="1">
      <c r="C826" s="714" t="s">
        <v>405</v>
      </c>
      <c r="D826" s="852" t="s">
        <v>1232</v>
      </c>
    </row>
    <row r="827" ht="13.5" customHeight="1">
      <c r="C827" s="714" t="s">
        <v>405</v>
      </c>
      <c r="D827" s="852" t="s">
        <v>1233</v>
      </c>
    </row>
    <row r="828" ht="13.5" customHeight="1">
      <c r="C828" s="714" t="s">
        <v>405</v>
      </c>
      <c r="D828" s="852" t="s">
        <v>637</v>
      </c>
    </row>
    <row r="829" ht="13.5" customHeight="1">
      <c r="C829" s="714" t="s">
        <v>405</v>
      </c>
      <c r="D829" s="852" t="s">
        <v>1234</v>
      </c>
    </row>
    <row r="830" ht="13.5" customHeight="1">
      <c r="C830" s="714" t="s">
        <v>405</v>
      </c>
      <c r="D830" s="852" t="s">
        <v>1235</v>
      </c>
    </row>
    <row r="831" ht="13.5" customHeight="1">
      <c r="C831" s="714" t="s">
        <v>405</v>
      </c>
      <c r="D831" s="852" t="s">
        <v>1236</v>
      </c>
    </row>
    <row r="832" ht="13.5" customHeight="1">
      <c r="C832" s="714" t="s">
        <v>405</v>
      </c>
      <c r="D832" s="852" t="s">
        <v>1237</v>
      </c>
    </row>
    <row r="833" ht="13.5" customHeight="1">
      <c r="C833" s="714" t="s">
        <v>405</v>
      </c>
      <c r="D833" s="852" t="s">
        <v>1238</v>
      </c>
    </row>
    <row r="834" ht="13.5" customHeight="1">
      <c r="C834" s="714" t="s">
        <v>405</v>
      </c>
      <c r="D834" s="852" t="s">
        <v>1239</v>
      </c>
    </row>
    <row r="835" ht="13.5" customHeight="1">
      <c r="C835" s="714" t="s">
        <v>405</v>
      </c>
      <c r="D835" s="852" t="s">
        <v>1240</v>
      </c>
    </row>
    <row r="836" ht="13.5" customHeight="1">
      <c r="C836" s="714" t="s">
        <v>405</v>
      </c>
      <c r="D836" s="852" t="s">
        <v>1241</v>
      </c>
    </row>
    <row r="837" ht="13.5" customHeight="1">
      <c r="C837" s="714" t="s">
        <v>405</v>
      </c>
      <c r="D837" s="852" t="s">
        <v>1242</v>
      </c>
    </row>
    <row r="838" ht="13.5" customHeight="1">
      <c r="C838" s="714" t="s">
        <v>405</v>
      </c>
      <c r="D838" s="852" t="s">
        <v>1243</v>
      </c>
    </row>
    <row r="839" ht="13.5" customHeight="1">
      <c r="C839" s="714" t="s">
        <v>407</v>
      </c>
      <c r="D839" s="852" t="s">
        <v>1244</v>
      </c>
    </row>
    <row r="840" ht="13.5" customHeight="1">
      <c r="C840" s="714" t="s">
        <v>407</v>
      </c>
      <c r="D840" s="852" t="s">
        <v>1245</v>
      </c>
    </row>
    <row r="841" ht="13.5" customHeight="1">
      <c r="C841" s="714" t="s">
        <v>407</v>
      </c>
      <c r="D841" s="852" t="s">
        <v>1246</v>
      </c>
    </row>
    <row r="842" ht="13.5" customHeight="1">
      <c r="C842" s="714" t="s">
        <v>407</v>
      </c>
      <c r="D842" s="852" t="s">
        <v>1247</v>
      </c>
    </row>
    <row r="843" ht="13.5" customHeight="1">
      <c r="C843" s="714" t="s">
        <v>407</v>
      </c>
      <c r="D843" s="852" t="s">
        <v>1248</v>
      </c>
    </row>
    <row r="844" ht="13.5" customHeight="1">
      <c r="C844" s="714" t="s">
        <v>407</v>
      </c>
      <c r="D844" s="852" t="s">
        <v>1249</v>
      </c>
    </row>
    <row r="845" ht="13.5" customHeight="1">
      <c r="C845" s="714" t="s">
        <v>407</v>
      </c>
      <c r="D845" s="852" t="s">
        <v>1250</v>
      </c>
    </row>
    <row r="846" ht="13.5" customHeight="1">
      <c r="C846" s="714" t="s">
        <v>407</v>
      </c>
      <c r="D846" s="852" t="s">
        <v>1251</v>
      </c>
    </row>
    <row r="847" ht="13.5" customHeight="1">
      <c r="C847" s="714" t="s">
        <v>407</v>
      </c>
      <c r="D847" s="852" t="s">
        <v>1252</v>
      </c>
    </row>
    <row r="848" ht="13.5" customHeight="1">
      <c r="C848" s="714" t="s">
        <v>407</v>
      </c>
      <c r="D848" s="852" t="s">
        <v>1253</v>
      </c>
    </row>
    <row r="849" ht="13.5" customHeight="1">
      <c r="C849" s="714" t="s">
        <v>407</v>
      </c>
      <c r="D849" s="852" t="s">
        <v>1254</v>
      </c>
    </row>
    <row r="850" ht="13.5" customHeight="1">
      <c r="C850" s="714" t="s">
        <v>407</v>
      </c>
      <c r="D850" s="852" t="s">
        <v>1255</v>
      </c>
    </row>
    <row r="851" ht="13.5" customHeight="1">
      <c r="C851" s="714" t="s">
        <v>407</v>
      </c>
      <c r="D851" s="852" t="s">
        <v>1256</v>
      </c>
    </row>
    <row r="852" ht="13.5" customHeight="1">
      <c r="C852" s="714" t="s">
        <v>407</v>
      </c>
      <c r="D852" s="852" t="s">
        <v>1257</v>
      </c>
    </row>
    <row r="853" ht="13.5" customHeight="1">
      <c r="C853" s="714" t="s">
        <v>407</v>
      </c>
      <c r="D853" s="852" t="s">
        <v>1258</v>
      </c>
    </row>
    <row r="854" ht="13.5" customHeight="1">
      <c r="C854" s="714" t="s">
        <v>407</v>
      </c>
      <c r="D854" s="852" t="s">
        <v>1259</v>
      </c>
    </row>
    <row r="855" ht="13.5" customHeight="1">
      <c r="C855" s="714" t="s">
        <v>407</v>
      </c>
      <c r="D855" s="852" t="s">
        <v>1260</v>
      </c>
    </row>
    <row r="856" ht="13.5" customHeight="1">
      <c r="C856" s="714" t="s">
        <v>407</v>
      </c>
      <c r="D856" s="852" t="s">
        <v>1261</v>
      </c>
    </row>
    <row r="857" ht="13.5" customHeight="1">
      <c r="C857" s="714" t="s">
        <v>407</v>
      </c>
      <c r="D857" s="852" t="s">
        <v>1262</v>
      </c>
    </row>
    <row r="858" ht="13.5" customHeight="1">
      <c r="C858" s="714" t="s">
        <v>407</v>
      </c>
      <c r="D858" s="852" t="s">
        <v>1263</v>
      </c>
    </row>
    <row r="859" ht="13.5" customHeight="1">
      <c r="C859" s="714" t="s">
        <v>407</v>
      </c>
      <c r="D859" s="852" t="s">
        <v>1264</v>
      </c>
    </row>
    <row r="860" ht="13.5" customHeight="1">
      <c r="C860" s="714" t="s">
        <v>407</v>
      </c>
      <c r="D860" s="852" t="s">
        <v>911</v>
      </c>
    </row>
    <row r="861" ht="13.5" customHeight="1">
      <c r="C861" s="714" t="s">
        <v>407</v>
      </c>
      <c r="D861" s="852" t="s">
        <v>1265</v>
      </c>
    </row>
    <row r="862" ht="13.5" customHeight="1">
      <c r="C862" s="714" t="s">
        <v>407</v>
      </c>
      <c r="D862" s="852" t="s">
        <v>1266</v>
      </c>
    </row>
    <row r="863" ht="13.5" customHeight="1">
      <c r="C863" s="714" t="s">
        <v>407</v>
      </c>
      <c r="D863" s="852" t="s">
        <v>1267</v>
      </c>
    </row>
    <row r="864" ht="13.5" customHeight="1">
      <c r="C864" s="714" t="s">
        <v>407</v>
      </c>
      <c r="D864" s="852" t="s">
        <v>1268</v>
      </c>
    </row>
    <row r="865" ht="13.5" customHeight="1">
      <c r="C865" s="714" t="s">
        <v>407</v>
      </c>
      <c r="D865" s="852" t="s">
        <v>1269</v>
      </c>
    </row>
    <row r="866" ht="13.5" customHeight="1">
      <c r="C866" s="714" t="s">
        <v>407</v>
      </c>
      <c r="D866" s="852" t="s">
        <v>1270</v>
      </c>
    </row>
    <row r="867" ht="13.5" customHeight="1">
      <c r="C867" s="714" t="s">
        <v>407</v>
      </c>
      <c r="D867" s="852" t="s">
        <v>1271</v>
      </c>
    </row>
    <row r="868" ht="13.5" customHeight="1">
      <c r="C868" s="714" t="s">
        <v>407</v>
      </c>
      <c r="D868" s="852" t="s">
        <v>1272</v>
      </c>
    </row>
    <row r="869" ht="13.5" customHeight="1">
      <c r="C869" s="714" t="s">
        <v>407</v>
      </c>
      <c r="D869" s="852" t="s">
        <v>1273</v>
      </c>
    </row>
    <row r="870" ht="13.5" customHeight="1">
      <c r="C870" s="714" t="s">
        <v>407</v>
      </c>
      <c r="D870" s="852" t="s">
        <v>1274</v>
      </c>
    </row>
    <row r="871" ht="13.5" customHeight="1">
      <c r="C871" s="714" t="s">
        <v>407</v>
      </c>
      <c r="D871" s="852" t="s">
        <v>1275</v>
      </c>
    </row>
    <row r="872" ht="13.5" customHeight="1">
      <c r="C872" s="714" t="s">
        <v>407</v>
      </c>
      <c r="D872" s="852" t="s">
        <v>1276</v>
      </c>
    </row>
    <row r="873" ht="13.5" customHeight="1">
      <c r="C873" s="714" t="s">
        <v>407</v>
      </c>
      <c r="D873" s="852" t="s">
        <v>1277</v>
      </c>
    </row>
    <row r="874" ht="13.5" customHeight="1">
      <c r="C874" s="714" t="s">
        <v>407</v>
      </c>
      <c r="D874" s="852" t="s">
        <v>1278</v>
      </c>
    </row>
    <row r="875" ht="13.5" customHeight="1">
      <c r="C875" s="714" t="s">
        <v>407</v>
      </c>
      <c r="D875" s="852" t="s">
        <v>1279</v>
      </c>
    </row>
    <row r="876" ht="13.5" customHeight="1">
      <c r="C876" s="714" t="s">
        <v>407</v>
      </c>
      <c r="D876" s="852" t="s">
        <v>1280</v>
      </c>
    </row>
    <row r="877" ht="13.5" customHeight="1">
      <c r="C877" s="714" t="s">
        <v>407</v>
      </c>
      <c r="D877" s="852" t="s">
        <v>1281</v>
      </c>
    </row>
    <row r="878" ht="13.5" customHeight="1">
      <c r="C878" s="714" t="s">
        <v>407</v>
      </c>
      <c r="D878" s="852" t="s">
        <v>1282</v>
      </c>
    </row>
    <row r="879" ht="13.5" customHeight="1">
      <c r="C879" s="714" t="s">
        <v>407</v>
      </c>
      <c r="D879" s="852" t="s">
        <v>1283</v>
      </c>
    </row>
    <row r="880" ht="13.5" customHeight="1">
      <c r="C880" s="714" t="s">
        <v>407</v>
      </c>
      <c r="D880" s="852" t="s">
        <v>1284</v>
      </c>
    </row>
    <row r="881" ht="13.5" customHeight="1">
      <c r="C881" s="714" t="s">
        <v>407</v>
      </c>
      <c r="D881" s="852" t="s">
        <v>1285</v>
      </c>
    </row>
    <row r="882" ht="13.5" customHeight="1">
      <c r="C882" s="714" t="s">
        <v>407</v>
      </c>
      <c r="D882" s="852" t="s">
        <v>1286</v>
      </c>
    </row>
    <row r="883" ht="13.5" customHeight="1">
      <c r="C883" s="714" t="s">
        <v>407</v>
      </c>
      <c r="D883" s="852" t="s">
        <v>1287</v>
      </c>
    </row>
    <row r="884" ht="13.5" customHeight="1">
      <c r="C884" s="714" t="s">
        <v>407</v>
      </c>
      <c r="D884" s="852" t="s">
        <v>1288</v>
      </c>
    </row>
    <row r="885" ht="13.5" customHeight="1">
      <c r="C885" s="714" t="s">
        <v>407</v>
      </c>
      <c r="D885" s="852" t="s">
        <v>1289</v>
      </c>
    </row>
    <row r="886" ht="13.5" customHeight="1">
      <c r="C886" s="714" t="s">
        <v>407</v>
      </c>
      <c r="D886" s="852" t="s">
        <v>1290</v>
      </c>
    </row>
    <row r="887" ht="13.5" customHeight="1">
      <c r="C887" s="714" t="s">
        <v>407</v>
      </c>
      <c r="D887" s="852" t="s">
        <v>1291</v>
      </c>
    </row>
    <row r="888" ht="13.5" customHeight="1">
      <c r="C888" s="714" t="s">
        <v>407</v>
      </c>
      <c r="D888" s="852" t="s">
        <v>1292</v>
      </c>
    </row>
    <row r="889" ht="13.5" customHeight="1">
      <c r="C889" s="714" t="s">
        <v>407</v>
      </c>
      <c r="D889" s="852" t="s">
        <v>1293</v>
      </c>
    </row>
    <row r="890" ht="13.5" customHeight="1">
      <c r="C890" s="714" t="s">
        <v>407</v>
      </c>
      <c r="D890" s="852" t="s">
        <v>1294</v>
      </c>
    </row>
    <row r="891" ht="13.5" customHeight="1">
      <c r="C891" s="714" t="s">
        <v>407</v>
      </c>
      <c r="D891" s="852" t="s">
        <v>1295</v>
      </c>
    </row>
    <row r="892" ht="13.5" customHeight="1">
      <c r="C892" s="714" t="s">
        <v>407</v>
      </c>
      <c r="D892" s="852" t="s">
        <v>1296</v>
      </c>
    </row>
    <row r="893" ht="13.5" customHeight="1">
      <c r="C893" s="714" t="s">
        <v>407</v>
      </c>
      <c r="D893" s="852" t="s">
        <v>1297</v>
      </c>
    </row>
    <row r="894" ht="13.5" customHeight="1">
      <c r="C894" s="714" t="s">
        <v>407</v>
      </c>
      <c r="D894" s="852" t="s">
        <v>1298</v>
      </c>
    </row>
    <row r="895" ht="13.5" customHeight="1">
      <c r="C895" s="714" t="s">
        <v>407</v>
      </c>
      <c r="D895" s="852" t="s">
        <v>1299</v>
      </c>
    </row>
    <row r="896" ht="13.5" customHeight="1">
      <c r="C896" s="714" t="s">
        <v>407</v>
      </c>
      <c r="D896" s="852" t="s">
        <v>1300</v>
      </c>
    </row>
    <row r="897" ht="13.5" customHeight="1">
      <c r="C897" s="714" t="s">
        <v>407</v>
      </c>
      <c r="D897" s="852" t="s">
        <v>1301</v>
      </c>
    </row>
    <row r="898" ht="13.5" customHeight="1">
      <c r="C898" s="714" t="s">
        <v>407</v>
      </c>
      <c r="D898" s="852" t="s">
        <v>1302</v>
      </c>
    </row>
    <row r="899" ht="13.5" customHeight="1">
      <c r="C899" s="714" t="s">
        <v>407</v>
      </c>
      <c r="D899" s="852" t="s">
        <v>1303</v>
      </c>
    </row>
    <row r="900" ht="13.5" customHeight="1">
      <c r="C900" s="714" t="s">
        <v>407</v>
      </c>
      <c r="D900" s="852" t="s">
        <v>1304</v>
      </c>
    </row>
    <row r="901" ht="13.5" customHeight="1">
      <c r="C901" s="714" t="s">
        <v>407</v>
      </c>
      <c r="D901" s="852" t="s">
        <v>1305</v>
      </c>
    </row>
    <row r="902" ht="13.5" customHeight="1">
      <c r="C902" s="714" t="s">
        <v>407</v>
      </c>
      <c r="D902" s="852" t="s">
        <v>578</v>
      </c>
    </row>
    <row r="903" ht="13.5" customHeight="1">
      <c r="C903" s="714" t="s">
        <v>407</v>
      </c>
      <c r="D903" s="852" t="s">
        <v>1306</v>
      </c>
    </row>
    <row r="904" ht="13.5" customHeight="1">
      <c r="C904" s="714" t="s">
        <v>407</v>
      </c>
      <c r="D904" s="852" t="s">
        <v>1307</v>
      </c>
    </row>
    <row r="905" ht="13.5" customHeight="1">
      <c r="C905" s="714" t="s">
        <v>407</v>
      </c>
      <c r="D905" s="852" t="s">
        <v>1308</v>
      </c>
    </row>
    <row r="906" ht="13.5" customHeight="1">
      <c r="C906" s="714" t="s">
        <v>407</v>
      </c>
      <c r="D906" s="852" t="s">
        <v>1309</v>
      </c>
    </row>
    <row r="907" ht="13.5" customHeight="1">
      <c r="C907" s="714" t="s">
        <v>407</v>
      </c>
      <c r="D907" s="852" t="s">
        <v>1310</v>
      </c>
    </row>
    <row r="908" ht="13.5" customHeight="1">
      <c r="C908" s="714" t="s">
        <v>407</v>
      </c>
      <c r="D908" s="852" t="s">
        <v>917</v>
      </c>
    </row>
    <row r="909" ht="13.5" customHeight="1">
      <c r="C909" s="714" t="s">
        <v>407</v>
      </c>
      <c r="D909" s="852" t="s">
        <v>1311</v>
      </c>
    </row>
    <row r="910" ht="13.5" customHeight="1">
      <c r="C910" s="714" t="s">
        <v>407</v>
      </c>
      <c r="D910" s="852" t="s">
        <v>1312</v>
      </c>
    </row>
    <row r="911" ht="13.5" customHeight="1">
      <c r="C911" s="714" t="s">
        <v>407</v>
      </c>
      <c r="D911" s="852" t="s">
        <v>1313</v>
      </c>
    </row>
    <row r="912" ht="13.5" customHeight="1">
      <c r="C912" s="714" t="s">
        <v>407</v>
      </c>
      <c r="D912" s="852" t="s">
        <v>1314</v>
      </c>
    </row>
    <row r="913" ht="13.5" customHeight="1">
      <c r="C913" s="714" t="s">
        <v>407</v>
      </c>
      <c r="D913" s="852" t="s">
        <v>1315</v>
      </c>
    </row>
    <row r="914" ht="13.5" customHeight="1">
      <c r="C914" s="714" t="s">
        <v>407</v>
      </c>
      <c r="D914" s="852" t="s">
        <v>1316</v>
      </c>
    </row>
    <row r="915" ht="13.5" customHeight="1">
      <c r="C915" s="714" t="s">
        <v>407</v>
      </c>
      <c r="D915" s="852" t="s">
        <v>1317</v>
      </c>
    </row>
    <row r="916" ht="13.5" customHeight="1">
      <c r="C916" s="714" t="s">
        <v>409</v>
      </c>
      <c r="D916" s="852" t="s">
        <v>1318</v>
      </c>
    </row>
    <row r="917" ht="13.5" customHeight="1">
      <c r="C917" s="714" t="s">
        <v>409</v>
      </c>
      <c r="D917" s="852" t="s">
        <v>1319</v>
      </c>
    </row>
    <row r="918" ht="13.5" customHeight="1">
      <c r="C918" s="714" t="s">
        <v>409</v>
      </c>
      <c r="D918" s="852" t="s">
        <v>1320</v>
      </c>
    </row>
    <row r="919" ht="13.5" customHeight="1">
      <c r="C919" s="714" t="s">
        <v>409</v>
      </c>
      <c r="D919" s="852" t="s">
        <v>1321</v>
      </c>
    </row>
    <row r="920" ht="13.5" customHeight="1">
      <c r="C920" s="714" t="s">
        <v>409</v>
      </c>
      <c r="D920" s="852" t="s">
        <v>1322</v>
      </c>
    </row>
    <row r="921" ht="13.5" customHeight="1">
      <c r="C921" s="714" t="s">
        <v>409</v>
      </c>
      <c r="D921" s="852" t="s">
        <v>1323</v>
      </c>
    </row>
    <row r="922" ht="13.5" customHeight="1">
      <c r="C922" s="714" t="s">
        <v>409</v>
      </c>
      <c r="D922" s="852" t="s">
        <v>1324</v>
      </c>
    </row>
    <row r="923" ht="13.5" customHeight="1">
      <c r="C923" s="714" t="s">
        <v>409</v>
      </c>
      <c r="D923" s="852" t="s">
        <v>1325</v>
      </c>
    </row>
    <row r="924" ht="13.5" customHeight="1">
      <c r="C924" s="714" t="s">
        <v>409</v>
      </c>
      <c r="D924" s="852" t="s">
        <v>1326</v>
      </c>
    </row>
    <row r="925" ht="13.5" customHeight="1">
      <c r="C925" s="714" t="s">
        <v>409</v>
      </c>
      <c r="D925" s="852" t="s">
        <v>1327</v>
      </c>
    </row>
    <row r="926" ht="13.5" customHeight="1">
      <c r="C926" s="714" t="s">
        <v>409</v>
      </c>
      <c r="D926" s="852" t="s">
        <v>1328</v>
      </c>
    </row>
    <row r="927" ht="13.5" customHeight="1">
      <c r="C927" s="714" t="s">
        <v>409</v>
      </c>
      <c r="D927" s="852" t="s">
        <v>1329</v>
      </c>
    </row>
    <row r="928" ht="13.5" customHeight="1">
      <c r="C928" s="714" t="s">
        <v>409</v>
      </c>
      <c r="D928" s="852" t="s">
        <v>1330</v>
      </c>
    </row>
    <row r="929" ht="13.5" customHeight="1">
      <c r="C929" s="714" t="s">
        <v>409</v>
      </c>
      <c r="D929" s="852" t="s">
        <v>1331</v>
      </c>
    </row>
    <row r="930" ht="13.5" customHeight="1">
      <c r="C930" s="714" t="s">
        <v>409</v>
      </c>
      <c r="D930" s="852" t="s">
        <v>1332</v>
      </c>
    </row>
    <row r="931" ht="13.5" customHeight="1">
      <c r="C931" s="714" t="s">
        <v>409</v>
      </c>
      <c r="D931" s="852" t="s">
        <v>1333</v>
      </c>
    </row>
    <row r="932" ht="13.5" customHeight="1">
      <c r="C932" s="714" t="s">
        <v>409</v>
      </c>
      <c r="D932" s="852" t="s">
        <v>1334</v>
      </c>
    </row>
    <row r="933" ht="13.5" customHeight="1">
      <c r="C933" s="714" t="s">
        <v>409</v>
      </c>
      <c r="D933" s="852" t="s">
        <v>1335</v>
      </c>
    </row>
    <row r="934" ht="13.5" customHeight="1">
      <c r="C934" s="714" t="s">
        <v>409</v>
      </c>
      <c r="D934" s="852" t="s">
        <v>1336</v>
      </c>
    </row>
    <row r="935" ht="13.5" customHeight="1">
      <c r="C935" s="714" t="s">
        <v>409</v>
      </c>
      <c r="D935" s="852" t="s">
        <v>1337</v>
      </c>
    </row>
    <row r="936" ht="13.5" customHeight="1">
      <c r="C936" s="714" t="s">
        <v>409</v>
      </c>
      <c r="D936" s="852" t="s">
        <v>1338</v>
      </c>
    </row>
    <row r="937" ht="13.5" customHeight="1">
      <c r="C937" s="714" t="s">
        <v>409</v>
      </c>
      <c r="D937" s="852" t="s">
        <v>1339</v>
      </c>
    </row>
    <row r="938" ht="13.5" customHeight="1">
      <c r="C938" s="714" t="s">
        <v>409</v>
      </c>
      <c r="D938" s="852" t="s">
        <v>1340</v>
      </c>
    </row>
    <row r="939" ht="13.5" customHeight="1">
      <c r="C939" s="714" t="s">
        <v>409</v>
      </c>
      <c r="D939" s="852" t="s">
        <v>1341</v>
      </c>
    </row>
    <row r="940" ht="13.5" customHeight="1">
      <c r="C940" s="714" t="s">
        <v>409</v>
      </c>
      <c r="D940" s="852" t="s">
        <v>1342</v>
      </c>
    </row>
    <row r="941" ht="13.5" customHeight="1">
      <c r="C941" s="714" t="s">
        <v>409</v>
      </c>
      <c r="D941" s="852" t="s">
        <v>1343</v>
      </c>
    </row>
    <row r="942" ht="13.5" customHeight="1">
      <c r="C942" s="714" t="s">
        <v>409</v>
      </c>
      <c r="D942" s="852" t="s">
        <v>1344</v>
      </c>
    </row>
    <row r="943" ht="13.5" customHeight="1">
      <c r="C943" s="714" t="s">
        <v>409</v>
      </c>
      <c r="D943" s="852" t="s">
        <v>1345</v>
      </c>
    </row>
    <row r="944" ht="13.5" customHeight="1">
      <c r="C944" s="714" t="s">
        <v>409</v>
      </c>
      <c r="D944" s="852" t="s">
        <v>1346</v>
      </c>
    </row>
    <row r="945" ht="13.5" customHeight="1">
      <c r="C945" s="714" t="s">
        <v>409</v>
      </c>
      <c r="D945" s="852" t="s">
        <v>1347</v>
      </c>
    </row>
    <row r="946" ht="13.5" customHeight="1">
      <c r="C946" s="714" t="s">
        <v>409</v>
      </c>
      <c r="D946" s="852" t="s">
        <v>1348</v>
      </c>
    </row>
    <row r="947" ht="13.5" customHeight="1">
      <c r="C947" s="714" t="s">
        <v>409</v>
      </c>
      <c r="D947" s="852" t="s">
        <v>578</v>
      </c>
    </row>
    <row r="948" ht="13.5" customHeight="1">
      <c r="C948" s="714" t="s">
        <v>409</v>
      </c>
      <c r="D948" s="852" t="s">
        <v>1349</v>
      </c>
    </row>
    <row r="949" ht="13.5" customHeight="1">
      <c r="C949" s="714" t="s">
        <v>409</v>
      </c>
      <c r="D949" s="852" t="s">
        <v>1350</v>
      </c>
    </row>
    <row r="950" ht="13.5" customHeight="1">
      <c r="C950" s="714" t="s">
        <v>409</v>
      </c>
      <c r="D950" s="852" t="s">
        <v>1351</v>
      </c>
    </row>
    <row r="951" ht="13.5" customHeight="1">
      <c r="C951" s="714" t="s">
        <v>409</v>
      </c>
      <c r="D951" s="852" t="s">
        <v>1352</v>
      </c>
    </row>
    <row r="952" ht="13.5" customHeight="1">
      <c r="C952" s="714" t="s">
        <v>409</v>
      </c>
      <c r="D952" s="852" t="s">
        <v>1353</v>
      </c>
    </row>
    <row r="953" ht="13.5" customHeight="1">
      <c r="C953" s="714" t="s">
        <v>409</v>
      </c>
      <c r="D953" s="852" t="s">
        <v>1354</v>
      </c>
    </row>
    <row r="954" ht="13.5" customHeight="1">
      <c r="C954" s="714" t="s">
        <v>409</v>
      </c>
      <c r="D954" s="852" t="s">
        <v>1355</v>
      </c>
    </row>
    <row r="955" ht="13.5" customHeight="1">
      <c r="C955" s="714" t="s">
        <v>409</v>
      </c>
      <c r="D955" s="852" t="s">
        <v>1356</v>
      </c>
    </row>
    <row r="956" ht="13.5" customHeight="1">
      <c r="C956" s="714" t="s">
        <v>409</v>
      </c>
      <c r="D956" s="852" t="s">
        <v>1357</v>
      </c>
    </row>
    <row r="957" ht="13.5" customHeight="1">
      <c r="C957" s="714" t="s">
        <v>409</v>
      </c>
      <c r="D957" s="852" t="s">
        <v>1358</v>
      </c>
    </row>
    <row r="958" ht="13.5" customHeight="1">
      <c r="C958" s="714" t="s">
        <v>411</v>
      </c>
      <c r="D958" s="852" t="s">
        <v>1359</v>
      </c>
    </row>
    <row r="959" ht="13.5" customHeight="1">
      <c r="C959" s="714" t="s">
        <v>411</v>
      </c>
      <c r="D959" s="852" t="s">
        <v>1360</v>
      </c>
    </row>
    <row r="960" ht="13.5" customHeight="1">
      <c r="C960" s="714" t="s">
        <v>411</v>
      </c>
      <c r="D960" s="852" t="s">
        <v>1361</v>
      </c>
    </row>
    <row r="961" ht="13.5" customHeight="1">
      <c r="C961" s="714" t="s">
        <v>411</v>
      </c>
      <c r="D961" s="852" t="s">
        <v>1362</v>
      </c>
    </row>
    <row r="962" ht="13.5" customHeight="1">
      <c r="C962" s="714" t="s">
        <v>411</v>
      </c>
      <c r="D962" s="852" t="s">
        <v>1363</v>
      </c>
    </row>
    <row r="963" ht="13.5" customHeight="1">
      <c r="C963" s="714" t="s">
        <v>411</v>
      </c>
      <c r="D963" s="852" t="s">
        <v>1364</v>
      </c>
    </row>
    <row r="964" ht="13.5" customHeight="1">
      <c r="C964" s="714" t="s">
        <v>411</v>
      </c>
      <c r="D964" s="852" t="s">
        <v>1365</v>
      </c>
    </row>
    <row r="965" ht="13.5" customHeight="1">
      <c r="C965" s="714" t="s">
        <v>411</v>
      </c>
      <c r="D965" s="852" t="s">
        <v>1366</v>
      </c>
    </row>
    <row r="966" ht="13.5" customHeight="1">
      <c r="C966" s="714" t="s">
        <v>411</v>
      </c>
      <c r="D966" s="852" t="s">
        <v>1367</v>
      </c>
    </row>
    <row r="967" ht="13.5" customHeight="1">
      <c r="C967" s="714" t="s">
        <v>411</v>
      </c>
      <c r="D967" s="852" t="s">
        <v>1368</v>
      </c>
    </row>
    <row r="968" ht="13.5" customHeight="1">
      <c r="C968" s="714" t="s">
        <v>411</v>
      </c>
      <c r="D968" s="852" t="s">
        <v>1369</v>
      </c>
    </row>
    <row r="969" ht="13.5" customHeight="1">
      <c r="C969" s="714" t="s">
        <v>411</v>
      </c>
      <c r="D969" s="852" t="s">
        <v>1370</v>
      </c>
    </row>
    <row r="970" ht="13.5" customHeight="1">
      <c r="C970" s="714" t="s">
        <v>411</v>
      </c>
      <c r="D970" s="852" t="s">
        <v>1371</v>
      </c>
    </row>
    <row r="971" ht="13.5" customHeight="1">
      <c r="C971" s="714" t="s">
        <v>411</v>
      </c>
      <c r="D971" s="852" t="s">
        <v>1372</v>
      </c>
    </row>
    <row r="972" ht="13.5" customHeight="1">
      <c r="C972" s="714" t="s">
        <v>411</v>
      </c>
      <c r="D972" s="852" t="s">
        <v>1373</v>
      </c>
    </row>
    <row r="973" ht="13.5" customHeight="1">
      <c r="C973" s="714" t="s">
        <v>411</v>
      </c>
      <c r="D973" s="852" t="s">
        <v>1374</v>
      </c>
    </row>
    <row r="974" ht="13.5" customHeight="1">
      <c r="C974" s="714" t="s">
        <v>411</v>
      </c>
      <c r="D974" s="852" t="s">
        <v>1375</v>
      </c>
    </row>
    <row r="975" ht="13.5" customHeight="1">
      <c r="C975" s="714" t="s">
        <v>411</v>
      </c>
      <c r="D975" s="852" t="s">
        <v>1376</v>
      </c>
    </row>
    <row r="976" ht="13.5" customHeight="1">
      <c r="C976" s="714" t="s">
        <v>411</v>
      </c>
      <c r="D976" s="852" t="s">
        <v>1377</v>
      </c>
    </row>
    <row r="977" ht="13.5" customHeight="1">
      <c r="C977" s="714" t="s">
        <v>411</v>
      </c>
      <c r="D977" s="852" t="s">
        <v>1378</v>
      </c>
    </row>
    <row r="978" ht="13.5" customHeight="1">
      <c r="C978" s="714" t="s">
        <v>411</v>
      </c>
      <c r="D978" s="852" t="s">
        <v>1379</v>
      </c>
    </row>
    <row r="979" ht="13.5" customHeight="1">
      <c r="C979" s="714" t="s">
        <v>411</v>
      </c>
      <c r="D979" s="852" t="s">
        <v>1380</v>
      </c>
    </row>
    <row r="980" ht="13.5" customHeight="1">
      <c r="C980" s="714" t="s">
        <v>411</v>
      </c>
      <c r="D980" s="852" t="s">
        <v>1381</v>
      </c>
    </row>
    <row r="981" ht="13.5" customHeight="1">
      <c r="C981" s="714" t="s">
        <v>411</v>
      </c>
      <c r="D981" s="852" t="s">
        <v>1382</v>
      </c>
    </row>
    <row r="982" ht="13.5" customHeight="1">
      <c r="C982" s="714" t="s">
        <v>411</v>
      </c>
      <c r="D982" s="852" t="s">
        <v>1383</v>
      </c>
    </row>
    <row r="983" ht="13.5" customHeight="1">
      <c r="C983" s="714" t="s">
        <v>411</v>
      </c>
      <c r="D983" s="852" t="s">
        <v>1384</v>
      </c>
    </row>
    <row r="984" ht="13.5" customHeight="1">
      <c r="C984" s="714" t="s">
        <v>411</v>
      </c>
      <c r="D984" s="852" t="s">
        <v>1385</v>
      </c>
    </row>
    <row r="985" ht="13.5" customHeight="1">
      <c r="C985" s="714" t="s">
        <v>411</v>
      </c>
      <c r="D985" s="852" t="s">
        <v>1386</v>
      </c>
    </row>
    <row r="986" ht="13.5" customHeight="1">
      <c r="C986" s="714" t="s">
        <v>411</v>
      </c>
      <c r="D986" s="852" t="s">
        <v>1387</v>
      </c>
    </row>
    <row r="987" ht="13.5" customHeight="1">
      <c r="C987" s="714" t="s">
        <v>411</v>
      </c>
      <c r="D987" s="852" t="s">
        <v>571</v>
      </c>
    </row>
    <row r="988" ht="13.5" customHeight="1">
      <c r="C988" s="714" t="s">
        <v>411</v>
      </c>
      <c r="D988" s="852" t="s">
        <v>1388</v>
      </c>
    </row>
    <row r="989" ht="13.5" customHeight="1">
      <c r="C989" s="714" t="s">
        <v>411</v>
      </c>
      <c r="D989" s="852" t="s">
        <v>1389</v>
      </c>
    </row>
    <row r="990" ht="13.5" customHeight="1">
      <c r="C990" s="714" t="s">
        <v>411</v>
      </c>
      <c r="D990" s="852" t="s">
        <v>1390</v>
      </c>
    </row>
    <row r="991" ht="13.5" customHeight="1">
      <c r="C991" s="714" t="s">
        <v>411</v>
      </c>
      <c r="D991" s="852" t="s">
        <v>1391</v>
      </c>
    </row>
    <row r="992" ht="13.5" customHeight="1">
      <c r="C992" s="714" t="s">
        <v>411</v>
      </c>
      <c r="D992" s="852" t="s">
        <v>456</v>
      </c>
    </row>
    <row r="993" ht="13.5" customHeight="1">
      <c r="C993" s="714" t="s">
        <v>413</v>
      </c>
      <c r="D993" s="852" t="s">
        <v>1392</v>
      </c>
    </row>
    <row r="994" ht="13.5" customHeight="1">
      <c r="C994" s="714" t="s">
        <v>413</v>
      </c>
      <c r="D994" s="852" t="s">
        <v>1393</v>
      </c>
    </row>
    <row r="995" ht="13.5" customHeight="1">
      <c r="C995" s="714" t="s">
        <v>413</v>
      </c>
      <c r="D995" s="852" t="s">
        <v>1394</v>
      </c>
    </row>
    <row r="996" ht="13.5" customHeight="1">
      <c r="C996" s="714" t="s">
        <v>413</v>
      </c>
      <c r="D996" s="852" t="s">
        <v>1395</v>
      </c>
    </row>
    <row r="997" ht="13.5" customHeight="1">
      <c r="C997" s="714" t="s">
        <v>413</v>
      </c>
      <c r="D997" s="852" t="s">
        <v>1396</v>
      </c>
    </row>
    <row r="998" ht="13.5" customHeight="1">
      <c r="C998" s="714" t="s">
        <v>413</v>
      </c>
      <c r="D998" s="852" t="s">
        <v>1397</v>
      </c>
    </row>
    <row r="999" ht="13.5" customHeight="1">
      <c r="C999" s="714" t="s">
        <v>413</v>
      </c>
      <c r="D999" s="852" t="s">
        <v>1398</v>
      </c>
    </row>
    <row r="1000" ht="13.5" customHeight="1">
      <c r="C1000" s="714" t="s">
        <v>413</v>
      </c>
      <c r="D1000" s="852" t="s">
        <v>1399</v>
      </c>
    </row>
    <row r="1001" ht="13.5" customHeight="1">
      <c r="C1001" s="714" t="s">
        <v>413</v>
      </c>
      <c r="D1001" s="852" t="s">
        <v>1400</v>
      </c>
    </row>
    <row r="1002" ht="13.5" customHeight="1">
      <c r="C1002" s="714" t="s">
        <v>413</v>
      </c>
      <c r="D1002" s="852" t="s">
        <v>1401</v>
      </c>
    </row>
    <row r="1003" ht="13.5" customHeight="1">
      <c r="C1003" s="714" t="s">
        <v>413</v>
      </c>
      <c r="D1003" s="852" t="s">
        <v>1402</v>
      </c>
    </row>
    <row r="1004" ht="13.5" customHeight="1">
      <c r="C1004" s="714" t="s">
        <v>413</v>
      </c>
      <c r="D1004" s="852" t="s">
        <v>1403</v>
      </c>
    </row>
    <row r="1005" ht="13.5" customHeight="1">
      <c r="C1005" s="714" t="s">
        <v>413</v>
      </c>
      <c r="D1005" s="852" t="s">
        <v>1404</v>
      </c>
    </row>
    <row r="1006" ht="13.5" customHeight="1">
      <c r="C1006" s="714" t="s">
        <v>413</v>
      </c>
      <c r="D1006" s="852" t="s">
        <v>1405</v>
      </c>
    </row>
    <row r="1007" ht="13.5" customHeight="1">
      <c r="C1007" s="714" t="s">
        <v>413</v>
      </c>
      <c r="D1007" s="852" t="s">
        <v>1406</v>
      </c>
    </row>
    <row r="1008" ht="13.5" customHeight="1">
      <c r="C1008" s="714" t="s">
        <v>413</v>
      </c>
      <c r="D1008" s="852" t="s">
        <v>1407</v>
      </c>
    </row>
    <row r="1009" ht="13.5" customHeight="1">
      <c r="C1009" s="714" t="s">
        <v>413</v>
      </c>
      <c r="D1009" s="852" t="s">
        <v>1408</v>
      </c>
    </row>
    <row r="1010" ht="13.5" customHeight="1">
      <c r="C1010" s="714" t="s">
        <v>413</v>
      </c>
      <c r="D1010" s="852" t="s">
        <v>1409</v>
      </c>
    </row>
    <row r="1011" ht="13.5" customHeight="1">
      <c r="C1011" s="714" t="s">
        <v>413</v>
      </c>
      <c r="D1011" s="852" t="s">
        <v>1410</v>
      </c>
    </row>
    <row r="1012" ht="13.5" customHeight="1">
      <c r="C1012" s="714" t="s">
        <v>413</v>
      </c>
      <c r="D1012" s="852" t="s">
        <v>1411</v>
      </c>
    </row>
    <row r="1013" ht="13.5" customHeight="1">
      <c r="C1013" s="714" t="s">
        <v>413</v>
      </c>
      <c r="D1013" s="852" t="s">
        <v>1412</v>
      </c>
    </row>
    <row r="1014" ht="13.5" customHeight="1">
      <c r="C1014" s="714" t="s">
        <v>413</v>
      </c>
      <c r="D1014" s="852" t="s">
        <v>1413</v>
      </c>
    </row>
    <row r="1015" ht="13.5" customHeight="1">
      <c r="C1015" s="714" t="s">
        <v>413</v>
      </c>
      <c r="D1015" s="852" t="s">
        <v>1414</v>
      </c>
    </row>
    <row r="1016" ht="13.5" customHeight="1">
      <c r="C1016" s="714" t="s">
        <v>413</v>
      </c>
      <c r="D1016" s="852" t="s">
        <v>1415</v>
      </c>
    </row>
    <row r="1017" ht="13.5" customHeight="1">
      <c r="C1017" s="714" t="s">
        <v>413</v>
      </c>
      <c r="D1017" s="852" t="s">
        <v>1416</v>
      </c>
    </row>
    <row r="1018" ht="13.5" customHeight="1">
      <c r="C1018" s="714" t="s">
        <v>413</v>
      </c>
      <c r="D1018" s="852" t="s">
        <v>1417</v>
      </c>
    </row>
    <row r="1019" ht="13.5" customHeight="1">
      <c r="C1019" s="714" t="s">
        <v>413</v>
      </c>
      <c r="D1019" s="852" t="s">
        <v>1418</v>
      </c>
    </row>
    <row r="1020" ht="13.5" customHeight="1">
      <c r="C1020" s="714" t="s">
        <v>413</v>
      </c>
      <c r="D1020" s="852" t="s">
        <v>1419</v>
      </c>
    </row>
    <row r="1021" ht="13.5" customHeight="1">
      <c r="C1021" s="714" t="s">
        <v>413</v>
      </c>
      <c r="D1021" s="852" t="s">
        <v>1420</v>
      </c>
    </row>
    <row r="1022" ht="13.5" customHeight="1">
      <c r="C1022" s="714" t="s">
        <v>413</v>
      </c>
      <c r="D1022" s="852" t="s">
        <v>1421</v>
      </c>
    </row>
    <row r="1023" ht="13.5" customHeight="1">
      <c r="C1023" s="714" t="s">
        <v>413</v>
      </c>
      <c r="D1023" s="852" t="s">
        <v>1422</v>
      </c>
    </row>
    <row r="1024" ht="13.5" customHeight="1">
      <c r="C1024" s="714" t="s">
        <v>413</v>
      </c>
      <c r="D1024" s="852" t="s">
        <v>1423</v>
      </c>
    </row>
    <row r="1025" ht="13.5" customHeight="1">
      <c r="C1025" s="714" t="s">
        <v>413</v>
      </c>
      <c r="D1025" s="852" t="s">
        <v>1424</v>
      </c>
    </row>
    <row r="1026" ht="13.5" customHeight="1">
      <c r="C1026" s="714" t="s">
        <v>413</v>
      </c>
      <c r="D1026" s="852" t="s">
        <v>1425</v>
      </c>
    </row>
    <row r="1027" ht="13.5" customHeight="1">
      <c r="C1027" s="714" t="s">
        <v>413</v>
      </c>
      <c r="D1027" s="852" t="s">
        <v>1426</v>
      </c>
    </row>
    <row r="1028" ht="13.5" customHeight="1">
      <c r="C1028" s="714" t="s">
        <v>413</v>
      </c>
      <c r="D1028" s="852" t="s">
        <v>1427</v>
      </c>
    </row>
    <row r="1029" ht="13.5" customHeight="1">
      <c r="C1029" s="714" t="s">
        <v>413</v>
      </c>
      <c r="D1029" s="852" t="s">
        <v>1428</v>
      </c>
    </row>
    <row r="1030" ht="13.5" customHeight="1">
      <c r="C1030" s="714" t="s">
        <v>413</v>
      </c>
      <c r="D1030" s="852" t="s">
        <v>1429</v>
      </c>
    </row>
    <row r="1031" ht="13.5" customHeight="1">
      <c r="C1031" s="714" t="s">
        <v>413</v>
      </c>
      <c r="D1031" s="852" t="s">
        <v>1430</v>
      </c>
    </row>
    <row r="1032" ht="13.5" customHeight="1">
      <c r="C1032" s="714" t="s">
        <v>413</v>
      </c>
      <c r="D1032" s="852" t="s">
        <v>1431</v>
      </c>
    </row>
    <row r="1033" ht="13.5" customHeight="1">
      <c r="C1033" s="714" t="s">
        <v>413</v>
      </c>
      <c r="D1033" s="852" t="s">
        <v>1432</v>
      </c>
    </row>
    <row r="1034" ht="13.5" customHeight="1">
      <c r="C1034" s="714" t="s">
        <v>413</v>
      </c>
      <c r="D1034" s="852" t="s">
        <v>1433</v>
      </c>
    </row>
    <row r="1035" ht="13.5" customHeight="1">
      <c r="C1035" s="714" t="s">
        <v>413</v>
      </c>
      <c r="D1035" s="852" t="s">
        <v>1434</v>
      </c>
    </row>
    <row r="1036" ht="13.5" customHeight="1">
      <c r="C1036" s="714" t="s">
        <v>413</v>
      </c>
      <c r="D1036" s="852" t="s">
        <v>1435</v>
      </c>
    </row>
    <row r="1037" ht="13.5" customHeight="1">
      <c r="C1037" s="714" t="s">
        <v>413</v>
      </c>
      <c r="D1037" s="852" t="s">
        <v>1436</v>
      </c>
    </row>
    <row r="1038" ht="13.5" customHeight="1">
      <c r="C1038" s="714" t="s">
        <v>413</v>
      </c>
      <c r="D1038" s="852" t="s">
        <v>1437</v>
      </c>
    </row>
    <row r="1039" ht="13.5" customHeight="1">
      <c r="C1039" s="714" t="s">
        <v>413</v>
      </c>
      <c r="D1039" s="852" t="s">
        <v>1438</v>
      </c>
    </row>
    <row r="1040" ht="13.5" customHeight="1">
      <c r="C1040" s="714" t="s">
        <v>413</v>
      </c>
      <c r="D1040" s="852" t="s">
        <v>1439</v>
      </c>
    </row>
    <row r="1041" ht="13.5" customHeight="1">
      <c r="C1041" s="714" t="s">
        <v>413</v>
      </c>
      <c r="D1041" s="852" t="s">
        <v>1214</v>
      </c>
    </row>
    <row r="1042" ht="13.5" customHeight="1">
      <c r="C1042" s="714" t="s">
        <v>413</v>
      </c>
      <c r="D1042" s="852" t="s">
        <v>1440</v>
      </c>
    </row>
    <row r="1043" ht="13.5" customHeight="1">
      <c r="C1043" s="714" t="s">
        <v>413</v>
      </c>
      <c r="D1043" s="852" t="s">
        <v>1441</v>
      </c>
    </row>
    <row r="1044" ht="13.5" customHeight="1">
      <c r="C1044" s="714" t="s">
        <v>413</v>
      </c>
      <c r="D1044" s="852" t="s">
        <v>1442</v>
      </c>
    </row>
    <row r="1045" ht="13.5" customHeight="1">
      <c r="C1045" s="714" t="s">
        <v>413</v>
      </c>
      <c r="D1045" s="852" t="s">
        <v>1443</v>
      </c>
    </row>
    <row r="1046" ht="13.5" customHeight="1">
      <c r="C1046" s="714" t="s">
        <v>413</v>
      </c>
      <c r="D1046" s="852" t="s">
        <v>1444</v>
      </c>
    </row>
    <row r="1047" ht="13.5" customHeight="1">
      <c r="C1047" s="714" t="s">
        <v>415</v>
      </c>
      <c r="D1047" s="852" t="s">
        <v>1445</v>
      </c>
    </row>
    <row r="1048" ht="13.5" customHeight="1">
      <c r="C1048" s="714" t="s">
        <v>415</v>
      </c>
      <c r="D1048" s="852" t="s">
        <v>1446</v>
      </c>
    </row>
    <row r="1049" ht="13.5" customHeight="1">
      <c r="C1049" s="714" t="s">
        <v>415</v>
      </c>
      <c r="D1049" s="852" t="s">
        <v>1447</v>
      </c>
    </row>
    <row r="1050" ht="13.5" customHeight="1">
      <c r="C1050" s="714" t="s">
        <v>415</v>
      </c>
      <c r="D1050" s="852" t="s">
        <v>1448</v>
      </c>
    </row>
    <row r="1051" ht="13.5" customHeight="1">
      <c r="C1051" s="714" t="s">
        <v>415</v>
      </c>
      <c r="D1051" s="852" t="s">
        <v>1449</v>
      </c>
    </row>
    <row r="1052" ht="13.5" customHeight="1">
      <c r="C1052" s="714" t="s">
        <v>415</v>
      </c>
      <c r="D1052" s="852" t="s">
        <v>1450</v>
      </c>
    </row>
    <row r="1053" ht="13.5" customHeight="1">
      <c r="C1053" s="714" t="s">
        <v>415</v>
      </c>
      <c r="D1053" s="852" t="s">
        <v>1451</v>
      </c>
    </row>
    <row r="1054" ht="13.5" customHeight="1">
      <c r="C1054" s="714" t="s">
        <v>415</v>
      </c>
      <c r="D1054" s="852" t="s">
        <v>1452</v>
      </c>
    </row>
    <row r="1055" ht="13.5" customHeight="1">
      <c r="C1055" s="714" t="s">
        <v>415</v>
      </c>
      <c r="D1055" s="852" t="s">
        <v>1453</v>
      </c>
    </row>
    <row r="1056" ht="13.5" customHeight="1">
      <c r="C1056" s="714" t="s">
        <v>415</v>
      </c>
      <c r="D1056" s="852" t="s">
        <v>1454</v>
      </c>
    </row>
    <row r="1057" ht="13.5" customHeight="1">
      <c r="C1057" s="714" t="s">
        <v>415</v>
      </c>
      <c r="D1057" s="852" t="s">
        <v>1455</v>
      </c>
    </row>
    <row r="1058" ht="13.5" customHeight="1">
      <c r="C1058" s="714" t="s">
        <v>415</v>
      </c>
      <c r="D1058" s="852" t="s">
        <v>1456</v>
      </c>
    </row>
    <row r="1059" ht="13.5" customHeight="1">
      <c r="C1059" s="714" t="s">
        <v>415</v>
      </c>
      <c r="D1059" s="852" t="s">
        <v>1457</v>
      </c>
    </row>
    <row r="1060" ht="13.5" customHeight="1">
      <c r="C1060" s="714" t="s">
        <v>415</v>
      </c>
      <c r="D1060" s="852" t="s">
        <v>1458</v>
      </c>
    </row>
    <row r="1061" ht="13.5" customHeight="1">
      <c r="C1061" s="714" t="s">
        <v>415</v>
      </c>
      <c r="D1061" s="852" t="s">
        <v>1459</v>
      </c>
    </row>
    <row r="1062" ht="13.5" customHeight="1">
      <c r="C1062" s="714" t="s">
        <v>415</v>
      </c>
      <c r="D1062" s="852" t="s">
        <v>1460</v>
      </c>
    </row>
    <row r="1063" ht="13.5" customHeight="1">
      <c r="C1063" s="714" t="s">
        <v>415</v>
      </c>
      <c r="D1063" s="852" t="s">
        <v>1461</v>
      </c>
    </row>
    <row r="1064" ht="13.5" customHeight="1">
      <c r="C1064" s="714" t="s">
        <v>415</v>
      </c>
      <c r="D1064" s="852" t="s">
        <v>750</v>
      </c>
    </row>
    <row r="1065" ht="13.5" customHeight="1">
      <c r="C1065" s="714" t="s">
        <v>415</v>
      </c>
      <c r="D1065" s="852" t="s">
        <v>1462</v>
      </c>
    </row>
    <row r="1066" ht="13.5" customHeight="1">
      <c r="C1066" s="714" t="s">
        <v>415</v>
      </c>
      <c r="D1066" s="852" t="s">
        <v>1463</v>
      </c>
    </row>
    <row r="1067" ht="13.5" customHeight="1">
      <c r="C1067" s="714" t="s">
        <v>415</v>
      </c>
      <c r="D1067" s="852" t="s">
        <v>924</v>
      </c>
    </row>
    <row r="1068" ht="13.5" customHeight="1">
      <c r="C1068" s="714" t="s">
        <v>415</v>
      </c>
      <c r="D1068" s="852" t="s">
        <v>1464</v>
      </c>
    </row>
    <row r="1069" ht="13.5" customHeight="1">
      <c r="C1069" s="714" t="s">
        <v>415</v>
      </c>
      <c r="D1069" s="852" t="s">
        <v>1465</v>
      </c>
    </row>
    <row r="1070" ht="13.5" customHeight="1">
      <c r="C1070" s="714" t="s">
        <v>415</v>
      </c>
      <c r="D1070" s="852" t="s">
        <v>1466</v>
      </c>
    </row>
    <row r="1071" ht="13.5" customHeight="1">
      <c r="C1071" s="714" t="s">
        <v>415</v>
      </c>
      <c r="D1071" s="852" t="s">
        <v>1467</v>
      </c>
    </row>
    <row r="1072" ht="13.5" customHeight="1">
      <c r="C1072" s="714" t="s">
        <v>415</v>
      </c>
      <c r="D1072" s="852" t="s">
        <v>1468</v>
      </c>
    </row>
    <row r="1073" ht="13.5" customHeight="1">
      <c r="C1073" s="714" t="s">
        <v>415</v>
      </c>
      <c r="D1073" s="852" t="s">
        <v>1469</v>
      </c>
    </row>
    <row r="1074" ht="13.5" customHeight="1">
      <c r="C1074" s="714" t="s">
        <v>415</v>
      </c>
      <c r="D1074" s="852" t="s">
        <v>1470</v>
      </c>
    </row>
    <row r="1075" ht="13.5" customHeight="1">
      <c r="C1075" s="714" t="s">
        <v>415</v>
      </c>
      <c r="D1075" s="852" t="s">
        <v>1471</v>
      </c>
    </row>
    <row r="1076" ht="13.5" customHeight="1">
      <c r="C1076" s="714" t="s">
        <v>417</v>
      </c>
      <c r="D1076" s="852" t="s">
        <v>1472</v>
      </c>
    </row>
    <row r="1077" ht="13.5" customHeight="1">
      <c r="C1077" s="714" t="s">
        <v>417</v>
      </c>
      <c r="D1077" s="852" t="s">
        <v>1473</v>
      </c>
    </row>
    <row r="1078" ht="13.5" customHeight="1">
      <c r="C1078" s="714" t="s">
        <v>417</v>
      </c>
      <c r="D1078" s="852" t="s">
        <v>1474</v>
      </c>
    </row>
    <row r="1079" ht="13.5" customHeight="1">
      <c r="C1079" s="714" t="s">
        <v>417</v>
      </c>
      <c r="D1079" s="852" t="s">
        <v>1475</v>
      </c>
    </row>
    <row r="1080" ht="13.5" customHeight="1">
      <c r="C1080" s="714" t="s">
        <v>417</v>
      </c>
      <c r="D1080" s="852" t="s">
        <v>1476</v>
      </c>
    </row>
    <row r="1081" ht="13.5" customHeight="1">
      <c r="C1081" s="714" t="s">
        <v>417</v>
      </c>
      <c r="D1081" s="852" t="s">
        <v>1477</v>
      </c>
    </row>
    <row r="1082" ht="13.5" customHeight="1">
      <c r="C1082" s="714" t="s">
        <v>417</v>
      </c>
      <c r="D1082" s="852" t="s">
        <v>1478</v>
      </c>
    </row>
    <row r="1083" ht="13.5" customHeight="1">
      <c r="C1083" s="714" t="s">
        <v>417</v>
      </c>
      <c r="D1083" s="852" t="s">
        <v>1479</v>
      </c>
    </row>
    <row r="1084" ht="13.5" customHeight="1">
      <c r="C1084" s="714" t="s">
        <v>417</v>
      </c>
      <c r="D1084" s="852" t="s">
        <v>1480</v>
      </c>
    </row>
    <row r="1085" ht="13.5" customHeight="1">
      <c r="C1085" s="714" t="s">
        <v>417</v>
      </c>
      <c r="D1085" s="852" t="s">
        <v>1481</v>
      </c>
    </row>
    <row r="1086" ht="13.5" customHeight="1">
      <c r="C1086" s="714" t="s">
        <v>417</v>
      </c>
      <c r="D1086" s="852" t="s">
        <v>1482</v>
      </c>
    </row>
    <row r="1087" ht="13.5" customHeight="1">
      <c r="C1087" s="714" t="s">
        <v>417</v>
      </c>
      <c r="D1087" s="852" t="s">
        <v>1483</v>
      </c>
    </row>
    <row r="1088" ht="13.5" customHeight="1">
      <c r="C1088" s="714" t="s">
        <v>417</v>
      </c>
      <c r="D1088" s="852" t="s">
        <v>1484</v>
      </c>
    </row>
    <row r="1089" ht="13.5" customHeight="1">
      <c r="C1089" s="714" t="s">
        <v>417</v>
      </c>
      <c r="D1089" s="852" t="s">
        <v>1485</v>
      </c>
    </row>
    <row r="1090" ht="13.5" customHeight="1">
      <c r="C1090" s="714" t="s">
        <v>417</v>
      </c>
      <c r="D1090" s="852" t="s">
        <v>1486</v>
      </c>
    </row>
    <row r="1091" ht="13.5" customHeight="1">
      <c r="C1091" s="714" t="s">
        <v>417</v>
      </c>
      <c r="D1091" s="852" t="s">
        <v>1487</v>
      </c>
    </row>
    <row r="1092" ht="13.5" customHeight="1">
      <c r="C1092" s="714" t="s">
        <v>417</v>
      </c>
      <c r="D1092" s="852" t="s">
        <v>1488</v>
      </c>
    </row>
    <row r="1093" ht="13.5" customHeight="1">
      <c r="C1093" s="714" t="s">
        <v>417</v>
      </c>
      <c r="D1093" s="852" t="s">
        <v>1489</v>
      </c>
    </row>
    <row r="1094" ht="13.5" customHeight="1">
      <c r="C1094" s="714" t="s">
        <v>417</v>
      </c>
      <c r="D1094" s="852" t="s">
        <v>1490</v>
      </c>
    </row>
    <row r="1095" ht="13.5" customHeight="1">
      <c r="C1095" s="714" t="s">
        <v>419</v>
      </c>
      <c r="D1095" s="852" t="s">
        <v>1491</v>
      </c>
    </row>
    <row r="1096" ht="13.5" customHeight="1">
      <c r="C1096" s="714" t="s">
        <v>419</v>
      </c>
      <c r="D1096" s="852" t="s">
        <v>1492</v>
      </c>
    </row>
    <row r="1097" ht="13.5" customHeight="1">
      <c r="C1097" s="714" t="s">
        <v>419</v>
      </c>
      <c r="D1097" s="852" t="s">
        <v>1493</v>
      </c>
    </row>
    <row r="1098" ht="13.5" customHeight="1">
      <c r="C1098" s="714" t="s">
        <v>419</v>
      </c>
      <c r="D1098" s="852" t="s">
        <v>1494</v>
      </c>
    </row>
    <row r="1099" ht="13.5" customHeight="1">
      <c r="C1099" s="714" t="s">
        <v>419</v>
      </c>
      <c r="D1099" s="852" t="s">
        <v>1495</v>
      </c>
    </row>
    <row r="1100" ht="13.5" customHeight="1">
      <c r="C1100" s="714" t="s">
        <v>419</v>
      </c>
      <c r="D1100" s="852" t="s">
        <v>1496</v>
      </c>
    </row>
    <row r="1101" ht="13.5" customHeight="1">
      <c r="C1101" s="714" t="s">
        <v>419</v>
      </c>
      <c r="D1101" s="852" t="s">
        <v>1497</v>
      </c>
    </row>
    <row r="1102" ht="13.5" customHeight="1">
      <c r="C1102" s="714" t="s">
        <v>419</v>
      </c>
      <c r="D1102" s="852" t="s">
        <v>1498</v>
      </c>
    </row>
    <row r="1103" ht="13.5" customHeight="1">
      <c r="C1103" s="714" t="s">
        <v>419</v>
      </c>
      <c r="D1103" s="852" t="s">
        <v>1499</v>
      </c>
    </row>
    <row r="1104" ht="13.5" customHeight="1">
      <c r="C1104" s="714" t="s">
        <v>419</v>
      </c>
      <c r="D1104" s="852" t="s">
        <v>1500</v>
      </c>
    </row>
    <row r="1105" ht="13.5" customHeight="1">
      <c r="C1105" s="714" t="s">
        <v>419</v>
      </c>
      <c r="D1105" s="852" t="s">
        <v>1501</v>
      </c>
    </row>
    <row r="1106" ht="13.5" customHeight="1">
      <c r="C1106" s="714" t="s">
        <v>419</v>
      </c>
      <c r="D1106" s="852" t="s">
        <v>1502</v>
      </c>
    </row>
    <row r="1107" ht="13.5" customHeight="1">
      <c r="C1107" s="714" t="s">
        <v>419</v>
      </c>
      <c r="D1107" s="852" t="s">
        <v>1503</v>
      </c>
    </row>
    <row r="1108" ht="13.5" customHeight="1">
      <c r="C1108" s="714" t="s">
        <v>419</v>
      </c>
      <c r="D1108" s="852" t="s">
        <v>1504</v>
      </c>
    </row>
    <row r="1109" ht="13.5" customHeight="1">
      <c r="C1109" s="714" t="s">
        <v>419</v>
      </c>
      <c r="D1109" s="852" t="s">
        <v>1505</v>
      </c>
    </row>
    <row r="1110" ht="13.5" customHeight="1">
      <c r="C1110" s="714" t="s">
        <v>419</v>
      </c>
      <c r="D1110" s="852" t="s">
        <v>1506</v>
      </c>
    </row>
    <row r="1111" ht="13.5" customHeight="1">
      <c r="C1111" s="714" t="s">
        <v>419</v>
      </c>
      <c r="D1111" s="852" t="s">
        <v>1507</v>
      </c>
    </row>
    <row r="1112" ht="13.5" customHeight="1">
      <c r="C1112" s="714" t="s">
        <v>419</v>
      </c>
      <c r="D1112" s="852" t="s">
        <v>1508</v>
      </c>
    </row>
    <row r="1113" ht="13.5" customHeight="1">
      <c r="C1113" s="714" t="s">
        <v>419</v>
      </c>
      <c r="D1113" s="852" t="s">
        <v>1509</v>
      </c>
    </row>
    <row r="1114" ht="13.5" customHeight="1">
      <c r="C1114" s="714" t="s">
        <v>419</v>
      </c>
      <c r="D1114" s="852" t="s">
        <v>1510</v>
      </c>
    </row>
    <row r="1115" ht="13.5" customHeight="1">
      <c r="C1115" s="714" t="s">
        <v>419</v>
      </c>
      <c r="D1115" s="852" t="s">
        <v>1511</v>
      </c>
    </row>
    <row r="1116" ht="13.5" customHeight="1">
      <c r="C1116" s="714" t="s">
        <v>419</v>
      </c>
      <c r="D1116" s="852" t="s">
        <v>1512</v>
      </c>
    </row>
    <row r="1117" ht="13.5" customHeight="1">
      <c r="C1117" s="714" t="s">
        <v>419</v>
      </c>
      <c r="D1117" s="852" t="s">
        <v>1513</v>
      </c>
    </row>
    <row r="1118" ht="13.5" customHeight="1">
      <c r="C1118" s="714" t="s">
        <v>419</v>
      </c>
      <c r="D1118" s="852" t="s">
        <v>1514</v>
      </c>
    </row>
    <row r="1119" ht="13.5" customHeight="1">
      <c r="C1119" s="714" t="s">
        <v>419</v>
      </c>
      <c r="D1119" s="852" t="s">
        <v>1515</v>
      </c>
    </row>
    <row r="1120" ht="13.5" customHeight="1">
      <c r="C1120" s="714" t="s">
        <v>419</v>
      </c>
      <c r="D1120" s="852" t="s">
        <v>1516</v>
      </c>
    </row>
    <row r="1121" ht="13.5" customHeight="1">
      <c r="C1121" s="714" t="s">
        <v>421</v>
      </c>
      <c r="D1121" s="852" t="s">
        <v>1517</v>
      </c>
    </row>
    <row r="1122" ht="13.5" customHeight="1">
      <c r="C1122" s="714" t="s">
        <v>421</v>
      </c>
      <c r="D1122" s="852" t="s">
        <v>1518</v>
      </c>
    </row>
    <row r="1123" ht="13.5" customHeight="1">
      <c r="C1123" s="714" t="s">
        <v>421</v>
      </c>
      <c r="D1123" s="852" t="s">
        <v>1519</v>
      </c>
    </row>
    <row r="1124" ht="13.5" customHeight="1">
      <c r="C1124" s="714" t="s">
        <v>421</v>
      </c>
      <c r="D1124" s="852" t="s">
        <v>1520</v>
      </c>
    </row>
    <row r="1125" ht="13.5" customHeight="1">
      <c r="C1125" s="714" t="s">
        <v>421</v>
      </c>
      <c r="D1125" s="852" t="s">
        <v>1521</v>
      </c>
    </row>
    <row r="1126" ht="13.5" customHeight="1">
      <c r="C1126" s="714" t="s">
        <v>421</v>
      </c>
      <c r="D1126" s="852" t="s">
        <v>1522</v>
      </c>
    </row>
    <row r="1127" ht="13.5" customHeight="1">
      <c r="C1127" s="714" t="s">
        <v>421</v>
      </c>
      <c r="D1127" s="852" t="s">
        <v>1523</v>
      </c>
    </row>
    <row r="1128" ht="13.5" customHeight="1">
      <c r="C1128" s="714" t="s">
        <v>421</v>
      </c>
      <c r="D1128" s="852" t="s">
        <v>1524</v>
      </c>
    </row>
    <row r="1129" ht="13.5" customHeight="1">
      <c r="C1129" s="714" t="s">
        <v>421</v>
      </c>
      <c r="D1129" s="852" t="s">
        <v>1525</v>
      </c>
    </row>
    <row r="1130" ht="13.5" customHeight="1">
      <c r="C1130" s="714" t="s">
        <v>421</v>
      </c>
      <c r="D1130" s="852" t="s">
        <v>1526</v>
      </c>
    </row>
    <row r="1131" ht="13.5" customHeight="1">
      <c r="C1131" s="714" t="s">
        <v>421</v>
      </c>
      <c r="D1131" s="852" t="s">
        <v>1527</v>
      </c>
    </row>
    <row r="1132" ht="13.5" customHeight="1">
      <c r="C1132" s="714" t="s">
        <v>421</v>
      </c>
      <c r="D1132" s="852" t="s">
        <v>1528</v>
      </c>
    </row>
    <row r="1133" ht="13.5" customHeight="1">
      <c r="C1133" s="714" t="s">
        <v>421</v>
      </c>
      <c r="D1133" s="852" t="s">
        <v>1529</v>
      </c>
    </row>
    <row r="1134" ht="13.5" customHeight="1">
      <c r="C1134" s="714" t="s">
        <v>421</v>
      </c>
      <c r="D1134" s="852" t="s">
        <v>1530</v>
      </c>
    </row>
    <row r="1135" ht="13.5" customHeight="1">
      <c r="C1135" s="714" t="s">
        <v>421</v>
      </c>
      <c r="D1135" s="852" t="s">
        <v>1531</v>
      </c>
    </row>
    <row r="1136" ht="13.5" customHeight="1">
      <c r="C1136" s="714" t="s">
        <v>421</v>
      </c>
      <c r="D1136" s="852" t="s">
        <v>1532</v>
      </c>
    </row>
    <row r="1137" ht="13.5" customHeight="1">
      <c r="C1137" s="714" t="s">
        <v>421</v>
      </c>
      <c r="D1137" s="852" t="s">
        <v>1533</v>
      </c>
    </row>
    <row r="1138" ht="13.5" customHeight="1">
      <c r="C1138" s="714" t="s">
        <v>421</v>
      </c>
      <c r="D1138" s="852" t="s">
        <v>1534</v>
      </c>
    </row>
    <row r="1139" ht="13.5" customHeight="1">
      <c r="C1139" s="714" t="s">
        <v>421</v>
      </c>
      <c r="D1139" s="852" t="s">
        <v>1535</v>
      </c>
    </row>
    <row r="1140" ht="13.5" customHeight="1">
      <c r="C1140" s="714" t="s">
        <v>421</v>
      </c>
      <c r="D1140" s="852" t="s">
        <v>1536</v>
      </c>
    </row>
    <row r="1141" ht="13.5" customHeight="1">
      <c r="C1141" s="714" t="s">
        <v>421</v>
      </c>
      <c r="D1141" s="852" t="s">
        <v>1537</v>
      </c>
    </row>
    <row r="1142" ht="13.5" customHeight="1">
      <c r="C1142" s="714" t="s">
        <v>421</v>
      </c>
      <c r="D1142" s="852" t="s">
        <v>1538</v>
      </c>
    </row>
    <row r="1143" ht="13.5" customHeight="1">
      <c r="C1143" s="714" t="s">
        <v>421</v>
      </c>
      <c r="D1143" s="852" t="s">
        <v>1539</v>
      </c>
    </row>
    <row r="1144" ht="13.5" customHeight="1">
      <c r="C1144" s="714" t="s">
        <v>421</v>
      </c>
      <c r="D1144" s="852" t="s">
        <v>1540</v>
      </c>
    </row>
    <row r="1145" ht="13.5" customHeight="1">
      <c r="C1145" s="714" t="s">
        <v>421</v>
      </c>
      <c r="D1145" s="852" t="s">
        <v>1541</v>
      </c>
    </row>
    <row r="1146" ht="13.5" customHeight="1">
      <c r="C1146" s="714" t="s">
        <v>421</v>
      </c>
      <c r="D1146" s="852" t="s">
        <v>1542</v>
      </c>
    </row>
    <row r="1147" ht="13.5" customHeight="1">
      <c r="C1147" s="714" t="s">
        <v>421</v>
      </c>
      <c r="D1147" s="852" t="s">
        <v>1543</v>
      </c>
    </row>
    <row r="1148" ht="13.5" customHeight="1">
      <c r="C1148" s="714" t="s">
        <v>421</v>
      </c>
      <c r="D1148" s="852" t="s">
        <v>1544</v>
      </c>
    </row>
    <row r="1149" ht="13.5" customHeight="1">
      <c r="C1149" s="714" t="s">
        <v>421</v>
      </c>
      <c r="D1149" s="852" t="s">
        <v>1545</v>
      </c>
    </row>
    <row r="1150" ht="13.5" customHeight="1">
      <c r="C1150" s="714" t="s">
        <v>421</v>
      </c>
      <c r="D1150" s="852" t="s">
        <v>1546</v>
      </c>
    </row>
    <row r="1151" ht="13.5" customHeight="1">
      <c r="C1151" s="714" t="s">
        <v>421</v>
      </c>
      <c r="D1151" s="852" t="s">
        <v>1547</v>
      </c>
    </row>
    <row r="1152" ht="13.5" customHeight="1">
      <c r="C1152" s="714" t="s">
        <v>421</v>
      </c>
      <c r="D1152" s="852" t="s">
        <v>1548</v>
      </c>
    </row>
    <row r="1153" ht="13.5" customHeight="1">
      <c r="C1153" s="714" t="s">
        <v>421</v>
      </c>
      <c r="D1153" s="852" t="s">
        <v>1549</v>
      </c>
    </row>
    <row r="1154" ht="13.5" customHeight="1">
      <c r="C1154" s="714" t="s">
        <v>421</v>
      </c>
      <c r="D1154" s="852" t="s">
        <v>1550</v>
      </c>
    </row>
    <row r="1155" ht="13.5" customHeight="1">
      <c r="C1155" s="714" t="s">
        <v>421</v>
      </c>
      <c r="D1155" s="852" t="s">
        <v>1551</v>
      </c>
    </row>
    <row r="1156" ht="13.5" customHeight="1">
      <c r="C1156" s="714" t="s">
        <v>421</v>
      </c>
      <c r="D1156" s="852" t="s">
        <v>1552</v>
      </c>
    </row>
    <row r="1157" ht="13.5" customHeight="1">
      <c r="C1157" s="714" t="s">
        <v>421</v>
      </c>
      <c r="D1157" s="852" t="s">
        <v>1553</v>
      </c>
    </row>
    <row r="1158" ht="13.5" customHeight="1">
      <c r="C1158" s="714" t="s">
        <v>421</v>
      </c>
      <c r="D1158" s="852" t="s">
        <v>1554</v>
      </c>
    </row>
    <row r="1159" ht="13.5" customHeight="1">
      <c r="C1159" s="714" t="s">
        <v>421</v>
      </c>
      <c r="D1159" s="852" t="s">
        <v>1555</v>
      </c>
    </row>
    <row r="1160" ht="13.5" customHeight="1">
      <c r="C1160" s="714" t="s">
        <v>421</v>
      </c>
      <c r="D1160" s="852" t="s">
        <v>1556</v>
      </c>
    </row>
    <row r="1161" ht="13.5" customHeight="1">
      <c r="C1161" s="714" t="s">
        <v>421</v>
      </c>
      <c r="D1161" s="852" t="s">
        <v>1557</v>
      </c>
    </row>
    <row r="1162" ht="13.5" customHeight="1">
      <c r="C1162" s="714" t="s">
        <v>421</v>
      </c>
      <c r="D1162" s="852" t="s">
        <v>1558</v>
      </c>
    </row>
    <row r="1163" ht="13.5" customHeight="1">
      <c r="C1163" s="714" t="s">
        <v>421</v>
      </c>
      <c r="D1163" s="852" t="s">
        <v>1559</v>
      </c>
    </row>
    <row r="1164" ht="13.5" customHeight="1">
      <c r="C1164" s="714" t="s">
        <v>423</v>
      </c>
      <c r="D1164" s="852" t="s">
        <v>1560</v>
      </c>
    </row>
    <row r="1165" ht="13.5" customHeight="1">
      <c r="C1165" s="714" t="s">
        <v>423</v>
      </c>
      <c r="D1165" s="852" t="s">
        <v>1561</v>
      </c>
    </row>
    <row r="1166" ht="13.5" customHeight="1">
      <c r="C1166" s="714" t="s">
        <v>423</v>
      </c>
      <c r="D1166" s="852" t="s">
        <v>1562</v>
      </c>
    </row>
    <row r="1167" ht="13.5" customHeight="1">
      <c r="C1167" s="714" t="s">
        <v>423</v>
      </c>
      <c r="D1167" s="852" t="s">
        <v>1563</v>
      </c>
    </row>
    <row r="1168" ht="13.5" customHeight="1">
      <c r="C1168" s="714" t="s">
        <v>423</v>
      </c>
      <c r="D1168" s="852" t="s">
        <v>1564</v>
      </c>
    </row>
    <row r="1169" ht="13.5" customHeight="1">
      <c r="C1169" s="714" t="s">
        <v>423</v>
      </c>
      <c r="D1169" s="852" t="s">
        <v>1565</v>
      </c>
    </row>
    <row r="1170" ht="13.5" customHeight="1">
      <c r="C1170" s="714" t="s">
        <v>423</v>
      </c>
      <c r="D1170" s="852" t="s">
        <v>1566</v>
      </c>
    </row>
    <row r="1171" ht="13.5" customHeight="1">
      <c r="C1171" s="714" t="s">
        <v>423</v>
      </c>
      <c r="D1171" s="852" t="s">
        <v>1567</v>
      </c>
    </row>
    <row r="1172" ht="13.5" customHeight="1">
      <c r="C1172" s="714" t="s">
        <v>423</v>
      </c>
      <c r="D1172" s="852" t="s">
        <v>1568</v>
      </c>
    </row>
    <row r="1173" ht="13.5" customHeight="1">
      <c r="C1173" s="714" t="s">
        <v>423</v>
      </c>
      <c r="D1173" s="852" t="s">
        <v>1569</v>
      </c>
    </row>
    <row r="1174" ht="13.5" customHeight="1">
      <c r="C1174" s="714" t="s">
        <v>423</v>
      </c>
      <c r="D1174" s="852" t="s">
        <v>1570</v>
      </c>
    </row>
    <row r="1175" ht="13.5" customHeight="1">
      <c r="C1175" s="714" t="s">
        <v>423</v>
      </c>
      <c r="D1175" s="852" t="s">
        <v>1571</v>
      </c>
    </row>
    <row r="1176" ht="13.5" customHeight="1">
      <c r="C1176" s="714" t="s">
        <v>423</v>
      </c>
      <c r="D1176" s="852" t="s">
        <v>1572</v>
      </c>
    </row>
    <row r="1177" ht="13.5" customHeight="1">
      <c r="C1177" s="714" t="s">
        <v>423</v>
      </c>
      <c r="D1177" s="852" t="s">
        <v>1573</v>
      </c>
    </row>
    <row r="1178" ht="13.5" customHeight="1">
      <c r="C1178" s="714" t="s">
        <v>423</v>
      </c>
      <c r="D1178" s="852" t="s">
        <v>1574</v>
      </c>
    </row>
    <row r="1179" ht="13.5" customHeight="1">
      <c r="C1179" s="714" t="s">
        <v>423</v>
      </c>
      <c r="D1179" s="852" t="s">
        <v>1575</v>
      </c>
    </row>
    <row r="1180" ht="13.5" customHeight="1">
      <c r="C1180" s="714" t="s">
        <v>423</v>
      </c>
      <c r="D1180" s="852" t="s">
        <v>1576</v>
      </c>
    </row>
    <row r="1181" ht="13.5" customHeight="1">
      <c r="C1181" s="714" t="s">
        <v>423</v>
      </c>
      <c r="D1181" s="852" t="s">
        <v>1577</v>
      </c>
    </row>
    <row r="1182" ht="13.5" customHeight="1">
      <c r="C1182" s="714" t="s">
        <v>423</v>
      </c>
      <c r="D1182" s="852" t="s">
        <v>1578</v>
      </c>
    </row>
    <row r="1183" ht="13.5" customHeight="1">
      <c r="C1183" s="714" t="s">
        <v>423</v>
      </c>
      <c r="D1183" s="852" t="s">
        <v>1579</v>
      </c>
    </row>
    <row r="1184" ht="13.5" customHeight="1">
      <c r="C1184" s="714" t="s">
        <v>423</v>
      </c>
      <c r="D1184" s="852" t="s">
        <v>1580</v>
      </c>
    </row>
    <row r="1185" ht="13.5" customHeight="1">
      <c r="C1185" s="714" t="s">
        <v>423</v>
      </c>
      <c r="D1185" s="852" t="s">
        <v>1581</v>
      </c>
    </row>
    <row r="1186" ht="13.5" customHeight="1">
      <c r="C1186" s="714" t="s">
        <v>423</v>
      </c>
      <c r="D1186" s="852" t="s">
        <v>1582</v>
      </c>
    </row>
    <row r="1187" ht="13.5" customHeight="1">
      <c r="C1187" s="714" t="s">
        <v>423</v>
      </c>
      <c r="D1187" s="852" t="s">
        <v>1583</v>
      </c>
    </row>
    <row r="1188" ht="13.5" customHeight="1">
      <c r="C1188" s="714" t="s">
        <v>423</v>
      </c>
      <c r="D1188" s="852" t="s">
        <v>1584</v>
      </c>
    </row>
    <row r="1189" ht="13.5" customHeight="1">
      <c r="C1189" s="714" t="s">
        <v>423</v>
      </c>
      <c r="D1189" s="852" t="s">
        <v>1585</v>
      </c>
    </row>
    <row r="1190" ht="13.5" customHeight="1">
      <c r="C1190" s="714" t="s">
        <v>423</v>
      </c>
      <c r="D1190" s="852" t="s">
        <v>1586</v>
      </c>
    </row>
    <row r="1191" ht="13.5" customHeight="1">
      <c r="C1191" s="714" t="s">
        <v>423</v>
      </c>
      <c r="D1191" s="852" t="s">
        <v>1587</v>
      </c>
    </row>
    <row r="1192" ht="13.5" customHeight="1">
      <c r="C1192" s="714" t="s">
        <v>423</v>
      </c>
      <c r="D1192" s="852" t="s">
        <v>1588</v>
      </c>
    </row>
    <row r="1193" ht="13.5" customHeight="1">
      <c r="C1193" s="714" t="s">
        <v>423</v>
      </c>
      <c r="D1193" s="852" t="s">
        <v>1589</v>
      </c>
    </row>
    <row r="1194" ht="13.5" customHeight="1">
      <c r="C1194" s="714" t="s">
        <v>423</v>
      </c>
      <c r="D1194" s="852" t="s">
        <v>1590</v>
      </c>
    </row>
    <row r="1195" ht="13.5" customHeight="1">
      <c r="C1195" s="714" t="s">
        <v>423</v>
      </c>
      <c r="D1195" s="852" t="s">
        <v>1591</v>
      </c>
    </row>
    <row r="1196" ht="13.5" customHeight="1">
      <c r="C1196" s="714" t="s">
        <v>423</v>
      </c>
      <c r="D1196" s="852" t="s">
        <v>1592</v>
      </c>
    </row>
    <row r="1197" ht="13.5" customHeight="1">
      <c r="C1197" s="714" t="s">
        <v>423</v>
      </c>
      <c r="D1197" s="852" t="s">
        <v>1593</v>
      </c>
    </row>
    <row r="1198" ht="13.5" customHeight="1">
      <c r="C1198" s="714" t="s">
        <v>423</v>
      </c>
      <c r="D1198" s="852" t="s">
        <v>1594</v>
      </c>
    </row>
    <row r="1199" ht="13.5" customHeight="1">
      <c r="C1199" s="714" t="s">
        <v>423</v>
      </c>
      <c r="D1199" s="852" t="s">
        <v>1595</v>
      </c>
    </row>
    <row r="1200" ht="13.5" customHeight="1">
      <c r="C1200" s="714" t="s">
        <v>423</v>
      </c>
      <c r="D1200" s="852" t="s">
        <v>1557</v>
      </c>
    </row>
    <row r="1201" ht="13.5" customHeight="1">
      <c r="C1201" s="714" t="s">
        <v>423</v>
      </c>
      <c r="D1201" s="852" t="s">
        <v>1596</v>
      </c>
    </row>
    <row r="1202" ht="13.5" customHeight="1">
      <c r="C1202" s="714" t="s">
        <v>423</v>
      </c>
      <c r="D1202" s="852" t="s">
        <v>1597</v>
      </c>
    </row>
    <row r="1203" ht="13.5" customHeight="1">
      <c r="C1203" s="714" t="s">
        <v>423</v>
      </c>
      <c r="D1203" s="852" t="s">
        <v>1598</v>
      </c>
    </row>
    <row r="1204" ht="13.5" customHeight="1">
      <c r="C1204" s="714" t="s">
        <v>423</v>
      </c>
      <c r="D1204" s="852" t="s">
        <v>1599</v>
      </c>
    </row>
    <row r="1205" ht="13.5" customHeight="1">
      <c r="C1205" s="714" t="s">
        <v>425</v>
      </c>
      <c r="D1205" s="852" t="s">
        <v>1600</v>
      </c>
    </row>
    <row r="1206" ht="13.5" customHeight="1">
      <c r="C1206" s="714" t="s">
        <v>425</v>
      </c>
      <c r="D1206" s="852" t="s">
        <v>1601</v>
      </c>
    </row>
    <row r="1207" ht="13.5" customHeight="1">
      <c r="C1207" s="714" t="s">
        <v>425</v>
      </c>
      <c r="D1207" s="852" t="s">
        <v>1602</v>
      </c>
    </row>
    <row r="1208" ht="13.5" customHeight="1">
      <c r="C1208" s="714" t="s">
        <v>425</v>
      </c>
      <c r="D1208" s="852" t="s">
        <v>1603</v>
      </c>
    </row>
    <row r="1209" ht="13.5" customHeight="1">
      <c r="C1209" s="714" t="s">
        <v>425</v>
      </c>
      <c r="D1209" s="852" t="s">
        <v>1604</v>
      </c>
    </row>
    <row r="1210" ht="13.5" customHeight="1">
      <c r="C1210" s="714" t="s">
        <v>425</v>
      </c>
      <c r="D1210" s="852" t="s">
        <v>1605</v>
      </c>
    </row>
    <row r="1211" ht="13.5" customHeight="1">
      <c r="C1211" s="714" t="s">
        <v>425</v>
      </c>
      <c r="D1211" s="852" t="s">
        <v>1606</v>
      </c>
    </row>
    <row r="1212" ht="13.5" customHeight="1">
      <c r="C1212" s="714" t="s">
        <v>425</v>
      </c>
      <c r="D1212" s="852" t="s">
        <v>1607</v>
      </c>
    </row>
    <row r="1213" ht="13.5" customHeight="1">
      <c r="C1213" s="714" t="s">
        <v>425</v>
      </c>
      <c r="D1213" s="852" t="s">
        <v>1608</v>
      </c>
    </row>
    <row r="1214" ht="13.5" customHeight="1">
      <c r="C1214" s="714" t="s">
        <v>425</v>
      </c>
      <c r="D1214" s="852" t="s">
        <v>1609</v>
      </c>
    </row>
    <row r="1215" ht="13.5" customHeight="1">
      <c r="C1215" s="714" t="s">
        <v>425</v>
      </c>
      <c r="D1215" s="852" t="s">
        <v>1610</v>
      </c>
    </row>
    <row r="1216" ht="13.5" customHeight="1">
      <c r="C1216" s="714" t="s">
        <v>425</v>
      </c>
      <c r="D1216" s="852" t="s">
        <v>1611</v>
      </c>
    </row>
    <row r="1217" ht="13.5" customHeight="1">
      <c r="C1217" s="714" t="s">
        <v>425</v>
      </c>
      <c r="D1217" s="852" t="s">
        <v>1612</v>
      </c>
    </row>
    <row r="1218" ht="13.5" customHeight="1">
      <c r="C1218" s="714" t="s">
        <v>425</v>
      </c>
      <c r="D1218" s="852" t="s">
        <v>1613</v>
      </c>
    </row>
    <row r="1219" ht="13.5" customHeight="1">
      <c r="C1219" s="714" t="s">
        <v>425</v>
      </c>
      <c r="D1219" s="852" t="s">
        <v>1614</v>
      </c>
    </row>
    <row r="1220" ht="13.5" customHeight="1">
      <c r="C1220" s="714" t="s">
        <v>425</v>
      </c>
      <c r="D1220" s="852" t="s">
        <v>1615</v>
      </c>
    </row>
    <row r="1221" ht="13.5" customHeight="1">
      <c r="C1221" s="714" t="s">
        <v>425</v>
      </c>
      <c r="D1221" s="852" t="s">
        <v>1616</v>
      </c>
    </row>
    <row r="1222" ht="13.5" customHeight="1">
      <c r="C1222" s="714" t="s">
        <v>425</v>
      </c>
      <c r="D1222" s="852" t="s">
        <v>761</v>
      </c>
    </row>
    <row r="1223" ht="13.5" customHeight="1">
      <c r="C1223" s="714" t="s">
        <v>425</v>
      </c>
      <c r="D1223" s="852" t="s">
        <v>1617</v>
      </c>
    </row>
    <row r="1224" ht="13.5" customHeight="1">
      <c r="C1224" s="714" t="s">
        <v>425</v>
      </c>
      <c r="D1224" s="852" t="s">
        <v>1618</v>
      </c>
    </row>
    <row r="1225" ht="13.5" customHeight="1">
      <c r="C1225" s="714" t="s">
        <v>425</v>
      </c>
      <c r="D1225" s="852" t="s">
        <v>1619</v>
      </c>
    </row>
    <row r="1226" ht="13.5" customHeight="1">
      <c r="C1226" s="714" t="s">
        <v>425</v>
      </c>
      <c r="D1226" s="852" t="s">
        <v>1620</v>
      </c>
    </row>
    <row r="1227" ht="13.5" customHeight="1">
      <c r="C1227" s="714" t="s">
        <v>425</v>
      </c>
      <c r="D1227" s="852" t="s">
        <v>1621</v>
      </c>
    </row>
    <row r="1228" ht="13.5" customHeight="1">
      <c r="C1228" s="714" t="s">
        <v>425</v>
      </c>
      <c r="D1228" s="852" t="s">
        <v>1622</v>
      </c>
    </row>
    <row r="1229" ht="13.5" customHeight="1">
      <c r="C1229" s="714" t="s">
        <v>425</v>
      </c>
      <c r="D1229" s="852" t="s">
        <v>1623</v>
      </c>
    </row>
    <row r="1230" ht="13.5" customHeight="1">
      <c r="C1230" s="714" t="s">
        <v>425</v>
      </c>
      <c r="D1230" s="852" t="s">
        <v>1624</v>
      </c>
    </row>
    <row r="1231" ht="13.5" customHeight="1">
      <c r="C1231" s="714" t="s">
        <v>425</v>
      </c>
      <c r="D1231" s="852" t="s">
        <v>1625</v>
      </c>
    </row>
    <row r="1232" ht="13.5" customHeight="1">
      <c r="C1232" s="714" t="s">
        <v>425</v>
      </c>
      <c r="D1232" s="852" t="s">
        <v>1626</v>
      </c>
    </row>
    <row r="1233" ht="13.5" customHeight="1">
      <c r="C1233" s="714" t="s">
        <v>425</v>
      </c>
      <c r="D1233" s="852" t="s">
        <v>1627</v>
      </c>
    </row>
    <row r="1234" ht="13.5" customHeight="1">
      <c r="C1234" s="714" t="s">
        <v>425</v>
      </c>
      <c r="D1234" s="852" t="s">
        <v>1628</v>
      </c>
    </row>
    <row r="1235" ht="13.5" customHeight="1">
      <c r="C1235" s="714" t="s">
        <v>425</v>
      </c>
      <c r="D1235" s="852" t="s">
        <v>1629</v>
      </c>
    </row>
    <row r="1236" ht="13.5" customHeight="1">
      <c r="C1236" s="714" t="s">
        <v>425</v>
      </c>
      <c r="D1236" s="852" t="s">
        <v>1630</v>
      </c>
    </row>
    <row r="1237" ht="13.5" customHeight="1">
      <c r="C1237" s="714" t="s">
        <v>425</v>
      </c>
      <c r="D1237" s="852" t="s">
        <v>1631</v>
      </c>
    </row>
    <row r="1238" ht="13.5" customHeight="1">
      <c r="C1238" s="714" t="s">
        <v>425</v>
      </c>
      <c r="D1238" s="852" t="s">
        <v>1632</v>
      </c>
    </row>
    <row r="1239" ht="13.5" customHeight="1">
      <c r="C1239" s="714" t="s">
        <v>425</v>
      </c>
      <c r="D1239" s="852" t="s">
        <v>1633</v>
      </c>
    </row>
    <row r="1240" ht="13.5" customHeight="1">
      <c r="C1240" s="714" t="s">
        <v>425</v>
      </c>
      <c r="D1240" s="852" t="s">
        <v>1634</v>
      </c>
    </row>
    <row r="1241" ht="13.5" customHeight="1">
      <c r="C1241" s="714" t="s">
        <v>425</v>
      </c>
      <c r="D1241" s="852" t="s">
        <v>1635</v>
      </c>
    </row>
    <row r="1242" ht="13.5" customHeight="1">
      <c r="C1242" s="714" t="s">
        <v>425</v>
      </c>
      <c r="D1242" s="852" t="s">
        <v>1264</v>
      </c>
    </row>
    <row r="1243" ht="13.5" customHeight="1">
      <c r="C1243" s="714" t="s">
        <v>425</v>
      </c>
      <c r="D1243" s="852" t="s">
        <v>1636</v>
      </c>
    </row>
    <row r="1244" ht="13.5" customHeight="1">
      <c r="C1244" s="714" t="s">
        <v>427</v>
      </c>
      <c r="D1244" s="852" t="s">
        <v>1637</v>
      </c>
    </row>
    <row r="1245" ht="13.5" customHeight="1">
      <c r="C1245" s="714" t="s">
        <v>427</v>
      </c>
      <c r="D1245" s="852" t="s">
        <v>1638</v>
      </c>
    </row>
    <row r="1246" ht="13.5" customHeight="1">
      <c r="C1246" s="714" t="s">
        <v>427</v>
      </c>
      <c r="D1246" s="852" t="s">
        <v>1639</v>
      </c>
    </row>
    <row r="1247" ht="13.5" customHeight="1">
      <c r="C1247" s="714" t="s">
        <v>427</v>
      </c>
      <c r="D1247" s="852" t="s">
        <v>1640</v>
      </c>
    </row>
    <row r="1248" ht="13.5" customHeight="1">
      <c r="C1248" s="714" t="s">
        <v>427</v>
      </c>
      <c r="D1248" s="852" t="s">
        <v>1641</v>
      </c>
    </row>
    <row r="1249" ht="13.5" customHeight="1">
      <c r="C1249" s="714" t="s">
        <v>427</v>
      </c>
      <c r="D1249" s="852" t="s">
        <v>1642</v>
      </c>
    </row>
    <row r="1250" ht="13.5" customHeight="1">
      <c r="C1250" s="714" t="s">
        <v>427</v>
      </c>
      <c r="D1250" s="852" t="s">
        <v>1643</v>
      </c>
    </row>
    <row r="1251" ht="13.5" customHeight="1">
      <c r="C1251" s="714" t="s">
        <v>427</v>
      </c>
      <c r="D1251" s="852" t="s">
        <v>1644</v>
      </c>
    </row>
    <row r="1252" ht="13.5" customHeight="1">
      <c r="C1252" s="714" t="s">
        <v>427</v>
      </c>
      <c r="D1252" s="852" t="s">
        <v>1645</v>
      </c>
    </row>
    <row r="1253" ht="13.5" customHeight="1">
      <c r="C1253" s="714" t="s">
        <v>427</v>
      </c>
      <c r="D1253" s="852" t="s">
        <v>1646</v>
      </c>
    </row>
    <row r="1254" ht="13.5" customHeight="1">
      <c r="C1254" s="714" t="s">
        <v>427</v>
      </c>
      <c r="D1254" s="852" t="s">
        <v>1647</v>
      </c>
    </row>
    <row r="1255" ht="13.5" customHeight="1">
      <c r="C1255" s="714" t="s">
        <v>427</v>
      </c>
      <c r="D1255" s="852" t="s">
        <v>1648</v>
      </c>
    </row>
    <row r="1256" ht="13.5" customHeight="1">
      <c r="C1256" s="714" t="s">
        <v>427</v>
      </c>
      <c r="D1256" s="852" t="s">
        <v>1649</v>
      </c>
    </row>
    <row r="1257" ht="13.5" customHeight="1">
      <c r="C1257" s="714" t="s">
        <v>427</v>
      </c>
      <c r="D1257" s="852" t="s">
        <v>1650</v>
      </c>
    </row>
    <row r="1258" ht="13.5" customHeight="1">
      <c r="C1258" s="714" t="s">
        <v>427</v>
      </c>
      <c r="D1258" s="852" t="s">
        <v>1651</v>
      </c>
    </row>
    <row r="1259" ht="13.5" customHeight="1">
      <c r="C1259" s="714" t="s">
        <v>427</v>
      </c>
      <c r="D1259" s="852" t="s">
        <v>1652</v>
      </c>
    </row>
    <row r="1260" ht="13.5" customHeight="1">
      <c r="C1260" s="714" t="s">
        <v>427</v>
      </c>
      <c r="D1260" s="852" t="s">
        <v>1214</v>
      </c>
    </row>
    <row r="1261" ht="13.5" customHeight="1">
      <c r="C1261" s="714" t="s">
        <v>427</v>
      </c>
      <c r="D1261" s="852" t="s">
        <v>559</v>
      </c>
    </row>
    <row r="1262" ht="13.5" customHeight="1">
      <c r="C1262" s="714" t="s">
        <v>427</v>
      </c>
      <c r="D1262" s="852" t="s">
        <v>1653</v>
      </c>
    </row>
    <row r="1263" ht="13.5" customHeight="1">
      <c r="C1263" s="714" t="s">
        <v>427</v>
      </c>
      <c r="D1263" s="852" t="s">
        <v>1654</v>
      </c>
    </row>
    <row r="1264" ht="13.5" customHeight="1">
      <c r="C1264" s="714" t="s">
        <v>427</v>
      </c>
      <c r="D1264" s="852" t="s">
        <v>1655</v>
      </c>
    </row>
    <row r="1265" ht="13.5" customHeight="1">
      <c r="C1265" s="714" t="s">
        <v>427</v>
      </c>
      <c r="D1265" s="852" t="s">
        <v>1656</v>
      </c>
    </row>
    <row r="1266" ht="13.5" customHeight="1">
      <c r="C1266" s="714" t="s">
        <v>427</v>
      </c>
      <c r="D1266" s="852" t="s">
        <v>1657</v>
      </c>
    </row>
    <row r="1267" ht="13.5" customHeight="1">
      <c r="C1267" s="714" t="s">
        <v>427</v>
      </c>
      <c r="D1267" s="852" t="s">
        <v>1658</v>
      </c>
    </row>
    <row r="1268" ht="13.5" customHeight="1">
      <c r="C1268" s="714" t="s">
        <v>427</v>
      </c>
      <c r="D1268" s="852" t="s">
        <v>1659</v>
      </c>
    </row>
    <row r="1269" ht="13.5" customHeight="1">
      <c r="C1269" s="714" t="s">
        <v>427</v>
      </c>
      <c r="D1269" s="852" t="s">
        <v>1660</v>
      </c>
    </row>
    <row r="1270" ht="13.5" customHeight="1">
      <c r="C1270" s="714" t="s">
        <v>427</v>
      </c>
      <c r="D1270" s="852" t="s">
        <v>1661</v>
      </c>
    </row>
    <row r="1271" ht="13.5" customHeight="1">
      <c r="C1271" s="714" t="s">
        <v>427</v>
      </c>
      <c r="D1271" s="852" t="s">
        <v>1662</v>
      </c>
    </row>
    <row r="1272" ht="13.5" customHeight="1">
      <c r="C1272" s="714" t="s">
        <v>427</v>
      </c>
      <c r="D1272" s="852" t="s">
        <v>1663</v>
      </c>
    </row>
    <row r="1273" ht="13.5" customHeight="1">
      <c r="C1273" s="714" t="s">
        <v>427</v>
      </c>
      <c r="D1273" s="852" t="s">
        <v>1664</v>
      </c>
    </row>
    <row r="1274" ht="13.5" customHeight="1">
      <c r="C1274" s="714" t="s">
        <v>429</v>
      </c>
      <c r="D1274" s="852" t="s">
        <v>1665</v>
      </c>
    </row>
    <row r="1275" ht="13.5" customHeight="1">
      <c r="C1275" s="714" t="s">
        <v>429</v>
      </c>
      <c r="D1275" s="852" t="s">
        <v>1666</v>
      </c>
    </row>
    <row r="1276" ht="13.5" customHeight="1">
      <c r="C1276" s="714" t="s">
        <v>429</v>
      </c>
      <c r="D1276" s="852" t="s">
        <v>1667</v>
      </c>
    </row>
    <row r="1277" ht="13.5" customHeight="1">
      <c r="C1277" s="714" t="s">
        <v>429</v>
      </c>
      <c r="D1277" s="852" t="s">
        <v>1668</v>
      </c>
    </row>
    <row r="1278" ht="13.5" customHeight="1">
      <c r="C1278" s="714" t="s">
        <v>429</v>
      </c>
      <c r="D1278" s="852" t="s">
        <v>1669</v>
      </c>
    </row>
    <row r="1279" ht="13.5" customHeight="1">
      <c r="C1279" s="714" t="s">
        <v>429</v>
      </c>
      <c r="D1279" s="852" t="s">
        <v>1670</v>
      </c>
    </row>
    <row r="1280" ht="13.5" customHeight="1">
      <c r="C1280" s="714" t="s">
        <v>429</v>
      </c>
      <c r="D1280" s="852" t="s">
        <v>1671</v>
      </c>
    </row>
    <row r="1281" ht="13.5" customHeight="1">
      <c r="C1281" s="714" t="s">
        <v>429</v>
      </c>
      <c r="D1281" s="852" t="s">
        <v>1672</v>
      </c>
    </row>
    <row r="1282" ht="13.5" customHeight="1">
      <c r="C1282" s="714" t="s">
        <v>429</v>
      </c>
      <c r="D1282" s="852" t="s">
        <v>1673</v>
      </c>
    </row>
    <row r="1283" ht="13.5" customHeight="1">
      <c r="C1283" s="714" t="s">
        <v>429</v>
      </c>
      <c r="D1283" s="852" t="s">
        <v>1674</v>
      </c>
    </row>
    <row r="1284" ht="13.5" customHeight="1">
      <c r="C1284" s="714" t="s">
        <v>429</v>
      </c>
      <c r="D1284" s="852" t="s">
        <v>1675</v>
      </c>
    </row>
    <row r="1285" ht="13.5" customHeight="1">
      <c r="C1285" s="714" t="s">
        <v>429</v>
      </c>
      <c r="D1285" s="852" t="s">
        <v>1676</v>
      </c>
    </row>
    <row r="1286" ht="13.5" customHeight="1">
      <c r="C1286" s="714" t="s">
        <v>429</v>
      </c>
      <c r="D1286" s="852" t="s">
        <v>1677</v>
      </c>
    </row>
    <row r="1287" ht="13.5" customHeight="1">
      <c r="C1287" s="714" t="s">
        <v>429</v>
      </c>
      <c r="D1287" s="852" t="s">
        <v>1678</v>
      </c>
    </row>
    <row r="1288" ht="13.5" customHeight="1">
      <c r="C1288" s="714" t="s">
        <v>429</v>
      </c>
      <c r="D1288" s="852" t="s">
        <v>637</v>
      </c>
    </row>
    <row r="1289" ht="13.5" customHeight="1">
      <c r="C1289" s="714" t="s">
        <v>429</v>
      </c>
      <c r="D1289" s="852" t="s">
        <v>1679</v>
      </c>
    </row>
    <row r="1290" ht="13.5" customHeight="1">
      <c r="C1290" s="714" t="s">
        <v>429</v>
      </c>
      <c r="D1290" s="852" t="s">
        <v>1680</v>
      </c>
    </row>
    <row r="1291" ht="13.5" customHeight="1">
      <c r="C1291" s="714" t="s">
        <v>429</v>
      </c>
      <c r="D1291" s="852" t="s">
        <v>1485</v>
      </c>
    </row>
    <row r="1292" ht="13.5" customHeight="1">
      <c r="C1292" s="714" t="s">
        <v>429</v>
      </c>
      <c r="D1292" s="852" t="s">
        <v>1681</v>
      </c>
    </row>
    <row r="1293" ht="13.5" customHeight="1">
      <c r="C1293" s="714" t="s">
        <v>431</v>
      </c>
      <c r="D1293" s="852" t="s">
        <v>1682</v>
      </c>
    </row>
    <row r="1294" ht="13.5" customHeight="1">
      <c r="C1294" s="714" t="s">
        <v>431</v>
      </c>
      <c r="D1294" s="852" t="s">
        <v>1683</v>
      </c>
    </row>
    <row r="1295" ht="13.5" customHeight="1">
      <c r="C1295" s="714" t="s">
        <v>431</v>
      </c>
      <c r="D1295" s="852" t="s">
        <v>1684</v>
      </c>
    </row>
    <row r="1296" ht="13.5" customHeight="1">
      <c r="C1296" s="714" t="s">
        <v>431</v>
      </c>
      <c r="D1296" s="852" t="s">
        <v>1685</v>
      </c>
    </row>
    <row r="1297" ht="13.5" customHeight="1">
      <c r="C1297" s="714" t="s">
        <v>431</v>
      </c>
      <c r="D1297" s="852" t="s">
        <v>1686</v>
      </c>
    </row>
    <row r="1298" ht="13.5" customHeight="1">
      <c r="C1298" s="714" t="s">
        <v>431</v>
      </c>
      <c r="D1298" s="852" t="s">
        <v>1687</v>
      </c>
    </row>
    <row r="1299" ht="13.5" customHeight="1">
      <c r="C1299" s="714" t="s">
        <v>431</v>
      </c>
      <c r="D1299" s="852" t="s">
        <v>1688</v>
      </c>
    </row>
    <row r="1300" ht="13.5" customHeight="1">
      <c r="C1300" s="714" t="s">
        <v>431</v>
      </c>
      <c r="D1300" s="852" t="s">
        <v>1689</v>
      </c>
    </row>
    <row r="1301" ht="13.5" customHeight="1">
      <c r="C1301" s="714" t="s">
        <v>431</v>
      </c>
      <c r="D1301" s="852" t="s">
        <v>1690</v>
      </c>
    </row>
    <row r="1302" ht="13.5" customHeight="1">
      <c r="C1302" s="714" t="s">
        <v>431</v>
      </c>
      <c r="D1302" s="852" t="s">
        <v>1691</v>
      </c>
    </row>
    <row r="1303" ht="13.5" customHeight="1">
      <c r="C1303" s="714" t="s">
        <v>431</v>
      </c>
      <c r="D1303" s="852" t="s">
        <v>1692</v>
      </c>
    </row>
    <row r="1304" ht="13.5" customHeight="1">
      <c r="C1304" s="714" t="s">
        <v>431</v>
      </c>
      <c r="D1304" s="852" t="s">
        <v>730</v>
      </c>
    </row>
    <row r="1305" ht="13.5" customHeight="1">
      <c r="C1305" s="714" t="s">
        <v>431</v>
      </c>
      <c r="D1305" s="852" t="s">
        <v>1693</v>
      </c>
    </row>
    <row r="1306" ht="13.5" customHeight="1">
      <c r="C1306" s="714" t="s">
        <v>431</v>
      </c>
      <c r="D1306" s="852" t="s">
        <v>1694</v>
      </c>
    </row>
    <row r="1307" ht="13.5" customHeight="1">
      <c r="C1307" s="714" t="s">
        <v>431</v>
      </c>
      <c r="D1307" s="852" t="s">
        <v>1695</v>
      </c>
    </row>
    <row r="1308" ht="13.5" customHeight="1">
      <c r="C1308" s="714" t="s">
        <v>431</v>
      </c>
      <c r="D1308" s="852" t="s">
        <v>1696</v>
      </c>
    </row>
    <row r="1309" ht="13.5" customHeight="1">
      <c r="C1309" s="714" t="s">
        <v>431</v>
      </c>
      <c r="D1309" s="852" t="s">
        <v>1697</v>
      </c>
    </row>
    <row r="1310" ht="13.5" customHeight="1">
      <c r="C1310" s="714" t="s">
        <v>431</v>
      </c>
      <c r="D1310" s="852" t="s">
        <v>1698</v>
      </c>
    </row>
    <row r="1311" ht="13.5" customHeight="1">
      <c r="C1311" s="714" t="s">
        <v>431</v>
      </c>
      <c r="D1311" s="852" t="s">
        <v>1699</v>
      </c>
    </row>
    <row r="1312" ht="13.5" customHeight="1">
      <c r="C1312" s="714" t="s">
        <v>433</v>
      </c>
      <c r="D1312" s="852" t="s">
        <v>1700</v>
      </c>
    </row>
    <row r="1313" ht="13.5" customHeight="1">
      <c r="C1313" s="714" t="s">
        <v>433</v>
      </c>
      <c r="D1313" s="852" t="s">
        <v>1701</v>
      </c>
    </row>
    <row r="1314" ht="13.5" customHeight="1">
      <c r="C1314" s="714" t="s">
        <v>433</v>
      </c>
      <c r="D1314" s="852" t="s">
        <v>1702</v>
      </c>
    </row>
    <row r="1315" ht="13.5" customHeight="1">
      <c r="C1315" s="714" t="s">
        <v>433</v>
      </c>
      <c r="D1315" s="852" t="s">
        <v>1703</v>
      </c>
    </row>
    <row r="1316" ht="13.5" customHeight="1">
      <c r="C1316" s="714" t="s">
        <v>433</v>
      </c>
      <c r="D1316" s="852" t="s">
        <v>1704</v>
      </c>
    </row>
    <row r="1317" ht="13.5" customHeight="1">
      <c r="C1317" s="714" t="s">
        <v>433</v>
      </c>
      <c r="D1317" s="852" t="s">
        <v>1705</v>
      </c>
    </row>
    <row r="1318" ht="13.5" customHeight="1">
      <c r="C1318" s="714" t="s">
        <v>433</v>
      </c>
      <c r="D1318" s="852" t="s">
        <v>1706</v>
      </c>
    </row>
    <row r="1319" ht="13.5" customHeight="1">
      <c r="C1319" s="714" t="s">
        <v>433</v>
      </c>
      <c r="D1319" s="852" t="s">
        <v>1707</v>
      </c>
    </row>
    <row r="1320" ht="13.5" customHeight="1">
      <c r="C1320" s="714" t="s">
        <v>433</v>
      </c>
      <c r="D1320" s="852" t="s">
        <v>1708</v>
      </c>
    </row>
    <row r="1321" ht="13.5" customHeight="1">
      <c r="C1321" s="714" t="s">
        <v>433</v>
      </c>
      <c r="D1321" s="852" t="s">
        <v>1709</v>
      </c>
    </row>
    <row r="1322" ht="13.5" customHeight="1">
      <c r="C1322" s="714" t="s">
        <v>433</v>
      </c>
      <c r="D1322" s="852" t="s">
        <v>1710</v>
      </c>
    </row>
    <row r="1323" ht="13.5" customHeight="1">
      <c r="C1323" s="714" t="s">
        <v>433</v>
      </c>
      <c r="D1323" s="852" t="s">
        <v>1711</v>
      </c>
    </row>
    <row r="1324" ht="13.5" customHeight="1">
      <c r="C1324" s="714" t="s">
        <v>433</v>
      </c>
      <c r="D1324" s="852" t="s">
        <v>1712</v>
      </c>
    </row>
    <row r="1325" ht="13.5" customHeight="1">
      <c r="C1325" s="714" t="s">
        <v>433</v>
      </c>
      <c r="D1325" s="852" t="s">
        <v>1713</v>
      </c>
    </row>
    <row r="1326" ht="13.5" customHeight="1">
      <c r="C1326" s="714" t="s">
        <v>433</v>
      </c>
      <c r="D1326" s="852" t="s">
        <v>1714</v>
      </c>
    </row>
    <row r="1327" ht="13.5" customHeight="1">
      <c r="C1327" s="714" t="s">
        <v>433</v>
      </c>
      <c r="D1327" s="852" t="s">
        <v>1715</v>
      </c>
    </row>
    <row r="1328" ht="13.5" customHeight="1">
      <c r="C1328" s="714" t="s">
        <v>433</v>
      </c>
      <c r="D1328" s="852" t="s">
        <v>1716</v>
      </c>
    </row>
    <row r="1329" ht="13.5" customHeight="1">
      <c r="C1329" s="714" t="s">
        <v>433</v>
      </c>
      <c r="D1329" s="852" t="s">
        <v>1717</v>
      </c>
    </row>
    <row r="1330" ht="13.5" customHeight="1">
      <c r="C1330" s="714" t="s">
        <v>433</v>
      </c>
      <c r="D1330" s="852" t="s">
        <v>1718</v>
      </c>
    </row>
    <row r="1331" ht="13.5" customHeight="1">
      <c r="C1331" s="714" t="s">
        <v>433</v>
      </c>
      <c r="D1331" s="852" t="s">
        <v>1719</v>
      </c>
    </row>
    <row r="1332" ht="13.5" customHeight="1">
      <c r="C1332" s="714" t="s">
        <v>433</v>
      </c>
      <c r="D1332" s="852" t="s">
        <v>1720</v>
      </c>
    </row>
    <row r="1333" ht="13.5" customHeight="1">
      <c r="C1333" s="714" t="s">
        <v>433</v>
      </c>
      <c r="D1333" s="852" t="s">
        <v>1721</v>
      </c>
    </row>
    <row r="1334" ht="13.5" customHeight="1">
      <c r="C1334" s="714" t="s">
        <v>433</v>
      </c>
      <c r="D1334" s="852" t="s">
        <v>1722</v>
      </c>
    </row>
    <row r="1335" ht="13.5" customHeight="1">
      <c r="C1335" s="714" t="s">
        <v>433</v>
      </c>
      <c r="D1335" s="852" t="s">
        <v>1723</v>
      </c>
    </row>
    <row r="1336" ht="13.5" customHeight="1">
      <c r="C1336" s="714" t="s">
        <v>433</v>
      </c>
      <c r="D1336" s="852" t="s">
        <v>1724</v>
      </c>
    </row>
    <row r="1337" ht="13.5" customHeight="1">
      <c r="C1337" s="714" t="s">
        <v>433</v>
      </c>
      <c r="D1337" s="852" t="s">
        <v>1725</v>
      </c>
    </row>
    <row r="1338" ht="13.5" customHeight="1">
      <c r="C1338" s="714" t="s">
        <v>433</v>
      </c>
      <c r="D1338" s="852" t="s">
        <v>1726</v>
      </c>
    </row>
    <row r="1339" ht="13.5" customHeight="1">
      <c r="C1339" s="714" t="s">
        <v>435</v>
      </c>
      <c r="D1339" s="852" t="s">
        <v>1727</v>
      </c>
    </row>
    <row r="1340" ht="13.5" customHeight="1">
      <c r="C1340" s="714" t="s">
        <v>435</v>
      </c>
      <c r="D1340" s="852" t="s">
        <v>1728</v>
      </c>
    </row>
    <row r="1341" ht="13.5" customHeight="1">
      <c r="C1341" s="714" t="s">
        <v>435</v>
      </c>
      <c r="D1341" s="852" t="s">
        <v>1729</v>
      </c>
    </row>
    <row r="1342" ht="13.5" customHeight="1">
      <c r="C1342" s="714" t="s">
        <v>435</v>
      </c>
      <c r="D1342" s="852" t="s">
        <v>1730</v>
      </c>
    </row>
    <row r="1343" ht="13.5" customHeight="1">
      <c r="C1343" s="714" t="s">
        <v>435</v>
      </c>
      <c r="D1343" s="852" t="s">
        <v>1731</v>
      </c>
    </row>
    <row r="1344" ht="13.5" customHeight="1">
      <c r="C1344" s="714" t="s">
        <v>435</v>
      </c>
      <c r="D1344" s="852" t="s">
        <v>1732</v>
      </c>
    </row>
    <row r="1345" ht="13.5" customHeight="1">
      <c r="C1345" s="714" t="s">
        <v>435</v>
      </c>
      <c r="D1345" s="852" t="s">
        <v>1072</v>
      </c>
    </row>
    <row r="1346" ht="13.5" customHeight="1">
      <c r="C1346" s="714" t="s">
        <v>435</v>
      </c>
      <c r="D1346" s="852" t="s">
        <v>1733</v>
      </c>
    </row>
    <row r="1347" ht="13.5" customHeight="1">
      <c r="C1347" s="714" t="s">
        <v>435</v>
      </c>
      <c r="D1347" s="852" t="s">
        <v>1734</v>
      </c>
    </row>
    <row r="1348" ht="13.5" customHeight="1">
      <c r="C1348" s="714" t="s">
        <v>435</v>
      </c>
      <c r="D1348" s="852" t="s">
        <v>1735</v>
      </c>
    </row>
    <row r="1349" ht="13.5" customHeight="1">
      <c r="C1349" s="714" t="s">
        <v>435</v>
      </c>
      <c r="D1349" s="852" t="s">
        <v>1736</v>
      </c>
    </row>
    <row r="1350" ht="13.5" customHeight="1">
      <c r="C1350" s="714" t="s">
        <v>435</v>
      </c>
      <c r="D1350" s="852" t="s">
        <v>1737</v>
      </c>
    </row>
    <row r="1351" ht="13.5" customHeight="1">
      <c r="C1351" s="714" t="s">
        <v>435</v>
      </c>
      <c r="D1351" s="852" t="s">
        <v>1738</v>
      </c>
    </row>
    <row r="1352" ht="13.5" customHeight="1">
      <c r="C1352" s="714" t="s">
        <v>435</v>
      </c>
      <c r="D1352" s="852" t="s">
        <v>1739</v>
      </c>
    </row>
    <row r="1353" ht="13.5" customHeight="1">
      <c r="C1353" s="714" t="s">
        <v>435</v>
      </c>
      <c r="D1353" s="852" t="s">
        <v>1740</v>
      </c>
    </row>
    <row r="1354" ht="13.5" customHeight="1">
      <c r="C1354" s="714" t="s">
        <v>435</v>
      </c>
      <c r="D1354" s="852" t="s">
        <v>1741</v>
      </c>
    </row>
    <row r="1355" ht="13.5" customHeight="1">
      <c r="C1355" s="714" t="s">
        <v>435</v>
      </c>
      <c r="D1355" s="852" t="s">
        <v>1742</v>
      </c>
    </row>
    <row r="1356" ht="13.5" customHeight="1">
      <c r="C1356" s="714" t="s">
        <v>435</v>
      </c>
      <c r="D1356" s="852" t="s">
        <v>1743</v>
      </c>
    </row>
    <row r="1357" ht="13.5" customHeight="1">
      <c r="C1357" s="714" t="s">
        <v>435</v>
      </c>
      <c r="D1357" s="852" t="s">
        <v>1744</v>
      </c>
    </row>
    <row r="1358" ht="13.5" customHeight="1">
      <c r="C1358" s="714" t="s">
        <v>435</v>
      </c>
      <c r="D1358" s="852" t="s">
        <v>1745</v>
      </c>
    </row>
    <row r="1359" ht="13.5" customHeight="1">
      <c r="C1359" s="714" t="s">
        <v>435</v>
      </c>
      <c r="D1359" s="852" t="s">
        <v>1746</v>
      </c>
    </row>
    <row r="1360" ht="13.5" customHeight="1">
      <c r="C1360" s="714" t="s">
        <v>435</v>
      </c>
      <c r="D1360" s="852" t="s">
        <v>1747</v>
      </c>
    </row>
    <row r="1361" ht="13.5" customHeight="1">
      <c r="C1361" s="714" t="s">
        <v>435</v>
      </c>
      <c r="D1361" s="852" t="s">
        <v>1748</v>
      </c>
    </row>
    <row r="1362" ht="13.5" customHeight="1">
      <c r="C1362" s="714" t="s">
        <v>437</v>
      </c>
      <c r="D1362" s="852" t="s">
        <v>1749</v>
      </c>
    </row>
    <row r="1363" ht="13.5" customHeight="1">
      <c r="C1363" s="714" t="s">
        <v>437</v>
      </c>
      <c r="D1363" s="852" t="s">
        <v>1750</v>
      </c>
    </row>
    <row r="1364" ht="13.5" customHeight="1">
      <c r="C1364" s="714" t="s">
        <v>437</v>
      </c>
      <c r="D1364" s="852" t="s">
        <v>1751</v>
      </c>
    </row>
    <row r="1365" ht="13.5" customHeight="1">
      <c r="C1365" s="714" t="s">
        <v>437</v>
      </c>
      <c r="D1365" s="852" t="s">
        <v>1752</v>
      </c>
    </row>
    <row r="1366" ht="13.5" customHeight="1">
      <c r="C1366" s="714" t="s">
        <v>437</v>
      </c>
      <c r="D1366" s="852" t="s">
        <v>1753</v>
      </c>
    </row>
    <row r="1367" ht="13.5" customHeight="1">
      <c r="C1367" s="714" t="s">
        <v>437</v>
      </c>
      <c r="D1367" s="852" t="s">
        <v>1754</v>
      </c>
    </row>
    <row r="1368" ht="13.5" customHeight="1">
      <c r="C1368" s="714" t="s">
        <v>437</v>
      </c>
      <c r="D1368" s="852" t="s">
        <v>1755</v>
      </c>
    </row>
    <row r="1369" ht="13.5" customHeight="1">
      <c r="C1369" s="714" t="s">
        <v>437</v>
      </c>
      <c r="D1369" s="852" t="s">
        <v>1756</v>
      </c>
    </row>
    <row r="1370" ht="13.5" customHeight="1">
      <c r="C1370" s="714" t="s">
        <v>437</v>
      </c>
      <c r="D1370" s="852" t="s">
        <v>1757</v>
      </c>
    </row>
    <row r="1371" ht="13.5" customHeight="1">
      <c r="C1371" s="714" t="s">
        <v>437</v>
      </c>
      <c r="D1371" s="852" t="s">
        <v>1758</v>
      </c>
    </row>
    <row r="1372" ht="13.5" customHeight="1">
      <c r="C1372" s="714" t="s">
        <v>437</v>
      </c>
      <c r="D1372" s="852" t="s">
        <v>1759</v>
      </c>
    </row>
    <row r="1373" ht="13.5" customHeight="1">
      <c r="C1373" s="714" t="s">
        <v>437</v>
      </c>
      <c r="D1373" s="852" t="s">
        <v>1760</v>
      </c>
    </row>
    <row r="1374" ht="13.5" customHeight="1">
      <c r="C1374" s="714" t="s">
        <v>437</v>
      </c>
      <c r="D1374" s="852" t="s">
        <v>1761</v>
      </c>
    </row>
    <row r="1375" ht="13.5" customHeight="1">
      <c r="C1375" s="714" t="s">
        <v>437</v>
      </c>
      <c r="D1375" s="852" t="s">
        <v>1762</v>
      </c>
    </row>
    <row r="1376" ht="13.5" customHeight="1">
      <c r="C1376" s="714" t="s">
        <v>437</v>
      </c>
      <c r="D1376" s="852" t="s">
        <v>1763</v>
      </c>
    </row>
    <row r="1377" ht="13.5" customHeight="1">
      <c r="C1377" s="714" t="s">
        <v>437</v>
      </c>
      <c r="D1377" s="852" t="s">
        <v>1764</v>
      </c>
    </row>
    <row r="1378" ht="13.5" customHeight="1">
      <c r="C1378" s="714" t="s">
        <v>437</v>
      </c>
      <c r="D1378" s="852" t="s">
        <v>1765</v>
      </c>
    </row>
    <row r="1379" ht="13.5" customHeight="1">
      <c r="C1379" s="714" t="s">
        <v>437</v>
      </c>
      <c r="D1379" s="852" t="s">
        <v>1766</v>
      </c>
    </row>
    <row r="1380" ht="13.5" customHeight="1">
      <c r="C1380" s="714" t="s">
        <v>437</v>
      </c>
      <c r="D1380" s="852" t="s">
        <v>1767</v>
      </c>
    </row>
    <row r="1381" ht="13.5" customHeight="1">
      <c r="C1381" s="714" t="s">
        <v>439</v>
      </c>
      <c r="D1381" s="852" t="s">
        <v>1768</v>
      </c>
    </row>
    <row r="1382" ht="13.5" customHeight="1">
      <c r="C1382" s="714" t="s">
        <v>439</v>
      </c>
      <c r="D1382" s="852" t="s">
        <v>1769</v>
      </c>
    </row>
    <row r="1383" ht="13.5" customHeight="1">
      <c r="C1383" s="714" t="s">
        <v>439</v>
      </c>
      <c r="D1383" s="852" t="s">
        <v>1770</v>
      </c>
    </row>
    <row r="1384" ht="13.5" customHeight="1">
      <c r="C1384" s="714" t="s">
        <v>439</v>
      </c>
      <c r="D1384" s="852" t="s">
        <v>1771</v>
      </c>
    </row>
    <row r="1385" ht="13.5" customHeight="1">
      <c r="C1385" s="714" t="s">
        <v>439</v>
      </c>
      <c r="D1385" s="852" t="s">
        <v>1772</v>
      </c>
    </row>
    <row r="1386" ht="13.5" customHeight="1">
      <c r="C1386" s="714" t="s">
        <v>439</v>
      </c>
      <c r="D1386" s="852" t="s">
        <v>1773</v>
      </c>
    </row>
    <row r="1387" ht="13.5" customHeight="1">
      <c r="C1387" s="714" t="s">
        <v>439</v>
      </c>
      <c r="D1387" s="852" t="s">
        <v>1774</v>
      </c>
    </row>
    <row r="1388" ht="13.5" customHeight="1">
      <c r="C1388" s="714" t="s">
        <v>439</v>
      </c>
      <c r="D1388" s="852" t="s">
        <v>1775</v>
      </c>
    </row>
    <row r="1389" ht="13.5" customHeight="1">
      <c r="C1389" s="714" t="s">
        <v>439</v>
      </c>
      <c r="D1389" s="852" t="s">
        <v>1776</v>
      </c>
    </row>
    <row r="1390" ht="13.5" customHeight="1">
      <c r="C1390" s="714" t="s">
        <v>439</v>
      </c>
      <c r="D1390" s="852" t="s">
        <v>1777</v>
      </c>
    </row>
    <row r="1391" ht="13.5" customHeight="1">
      <c r="C1391" s="714" t="s">
        <v>439</v>
      </c>
      <c r="D1391" s="852" t="s">
        <v>1778</v>
      </c>
    </row>
    <row r="1392" ht="13.5" customHeight="1">
      <c r="C1392" s="714" t="s">
        <v>439</v>
      </c>
      <c r="D1392" s="852" t="s">
        <v>1779</v>
      </c>
    </row>
    <row r="1393" ht="13.5" customHeight="1">
      <c r="C1393" s="714" t="s">
        <v>439</v>
      </c>
      <c r="D1393" s="852" t="s">
        <v>1780</v>
      </c>
    </row>
    <row r="1394" ht="13.5" customHeight="1">
      <c r="C1394" s="714" t="s">
        <v>439</v>
      </c>
      <c r="D1394" s="852" t="s">
        <v>1781</v>
      </c>
    </row>
    <row r="1395" ht="13.5" customHeight="1">
      <c r="C1395" s="714" t="s">
        <v>439</v>
      </c>
      <c r="D1395" s="852" t="s">
        <v>1782</v>
      </c>
    </row>
    <row r="1396" ht="13.5" customHeight="1">
      <c r="C1396" s="714" t="s">
        <v>439</v>
      </c>
      <c r="D1396" s="852" t="s">
        <v>1783</v>
      </c>
    </row>
    <row r="1397" ht="13.5" customHeight="1">
      <c r="C1397" s="714" t="s">
        <v>439</v>
      </c>
      <c r="D1397" s="852" t="s">
        <v>1784</v>
      </c>
    </row>
    <row r="1398" ht="13.5" customHeight="1">
      <c r="C1398" s="714" t="s">
        <v>439</v>
      </c>
      <c r="D1398" s="852" t="s">
        <v>1785</v>
      </c>
    </row>
    <row r="1399" ht="13.5" customHeight="1">
      <c r="C1399" s="714" t="s">
        <v>439</v>
      </c>
      <c r="D1399" s="852" t="s">
        <v>1786</v>
      </c>
    </row>
    <row r="1400" ht="13.5" customHeight="1">
      <c r="C1400" s="714" t="s">
        <v>439</v>
      </c>
      <c r="D1400" s="852" t="s">
        <v>1787</v>
      </c>
    </row>
    <row r="1401" ht="13.5" customHeight="1">
      <c r="C1401" s="714" t="s">
        <v>439</v>
      </c>
      <c r="D1401" s="852" t="s">
        <v>1788</v>
      </c>
    </row>
    <row r="1402" ht="13.5" customHeight="1">
      <c r="C1402" s="714" t="s">
        <v>439</v>
      </c>
      <c r="D1402" s="852" t="s">
        <v>1789</v>
      </c>
    </row>
    <row r="1403" ht="13.5" customHeight="1">
      <c r="C1403" s="714" t="s">
        <v>439</v>
      </c>
      <c r="D1403" s="852" t="s">
        <v>1790</v>
      </c>
    </row>
    <row r="1404" ht="13.5" customHeight="1">
      <c r="C1404" s="714" t="s">
        <v>439</v>
      </c>
      <c r="D1404" s="852" t="s">
        <v>1791</v>
      </c>
    </row>
    <row r="1405" ht="13.5" customHeight="1">
      <c r="C1405" s="714" t="s">
        <v>441</v>
      </c>
      <c r="D1405" s="852" t="s">
        <v>1792</v>
      </c>
    </row>
    <row r="1406" ht="13.5" customHeight="1">
      <c r="C1406" s="714" t="s">
        <v>441</v>
      </c>
      <c r="D1406" s="852" t="s">
        <v>1793</v>
      </c>
    </row>
    <row r="1407" ht="13.5" customHeight="1">
      <c r="C1407" s="714" t="s">
        <v>441</v>
      </c>
      <c r="D1407" s="852" t="s">
        <v>1794</v>
      </c>
    </row>
    <row r="1408" ht="13.5" customHeight="1">
      <c r="C1408" s="714" t="s">
        <v>441</v>
      </c>
      <c r="D1408" s="852" t="s">
        <v>1795</v>
      </c>
    </row>
    <row r="1409" ht="13.5" customHeight="1">
      <c r="C1409" s="714" t="s">
        <v>441</v>
      </c>
      <c r="D1409" s="852" t="s">
        <v>1796</v>
      </c>
    </row>
    <row r="1410" ht="13.5" customHeight="1">
      <c r="C1410" s="714" t="s">
        <v>441</v>
      </c>
      <c r="D1410" s="852" t="s">
        <v>1797</v>
      </c>
    </row>
    <row r="1411" ht="13.5" customHeight="1">
      <c r="C1411" s="714" t="s">
        <v>441</v>
      </c>
      <c r="D1411" s="852" t="s">
        <v>1798</v>
      </c>
    </row>
    <row r="1412" ht="13.5" customHeight="1">
      <c r="C1412" s="714" t="s">
        <v>441</v>
      </c>
      <c r="D1412" s="852" t="s">
        <v>1799</v>
      </c>
    </row>
    <row r="1413" ht="13.5" customHeight="1">
      <c r="C1413" s="714" t="s">
        <v>441</v>
      </c>
      <c r="D1413" s="852" t="s">
        <v>1800</v>
      </c>
    </row>
    <row r="1414" ht="13.5" customHeight="1">
      <c r="C1414" s="714" t="s">
        <v>441</v>
      </c>
      <c r="D1414" s="852" t="s">
        <v>1801</v>
      </c>
    </row>
    <row r="1415" ht="13.5" customHeight="1">
      <c r="C1415" s="714" t="s">
        <v>441</v>
      </c>
      <c r="D1415" s="852" t="s">
        <v>1802</v>
      </c>
    </row>
    <row r="1416" ht="13.5" customHeight="1">
      <c r="C1416" s="714" t="s">
        <v>441</v>
      </c>
      <c r="D1416" s="852" t="s">
        <v>1803</v>
      </c>
    </row>
    <row r="1417" ht="13.5" customHeight="1">
      <c r="C1417" s="714" t="s">
        <v>441</v>
      </c>
      <c r="D1417" s="852" t="s">
        <v>1804</v>
      </c>
    </row>
    <row r="1418" ht="13.5" customHeight="1">
      <c r="C1418" s="714" t="s">
        <v>441</v>
      </c>
      <c r="D1418" s="852" t="s">
        <v>1805</v>
      </c>
    </row>
    <row r="1419" ht="13.5" customHeight="1">
      <c r="C1419" s="714" t="s">
        <v>441</v>
      </c>
      <c r="D1419" s="852" t="s">
        <v>1806</v>
      </c>
    </row>
    <row r="1420" ht="13.5" customHeight="1">
      <c r="C1420" s="714" t="s">
        <v>441</v>
      </c>
      <c r="D1420" s="852" t="s">
        <v>1807</v>
      </c>
    </row>
    <row r="1421" ht="13.5" customHeight="1">
      <c r="C1421" s="714" t="s">
        <v>441</v>
      </c>
      <c r="D1421" s="852" t="s">
        <v>1808</v>
      </c>
    </row>
    <row r="1422" ht="13.5" customHeight="1">
      <c r="C1422" s="714" t="s">
        <v>443</v>
      </c>
      <c r="D1422" s="852" t="s">
        <v>1809</v>
      </c>
    </row>
    <row r="1423" ht="13.5" customHeight="1">
      <c r="C1423" s="714" t="s">
        <v>443</v>
      </c>
      <c r="D1423" s="852" t="s">
        <v>1810</v>
      </c>
    </row>
    <row r="1424" ht="13.5" customHeight="1">
      <c r="C1424" s="714" t="s">
        <v>443</v>
      </c>
      <c r="D1424" s="852" t="s">
        <v>1811</v>
      </c>
    </row>
    <row r="1425" ht="13.5" customHeight="1">
      <c r="C1425" s="714" t="s">
        <v>443</v>
      </c>
      <c r="D1425" s="852" t="s">
        <v>1812</v>
      </c>
    </row>
    <row r="1426" ht="13.5" customHeight="1">
      <c r="C1426" s="714" t="s">
        <v>443</v>
      </c>
      <c r="D1426" s="852" t="s">
        <v>1813</v>
      </c>
    </row>
    <row r="1427" ht="13.5" customHeight="1">
      <c r="C1427" s="714" t="s">
        <v>443</v>
      </c>
      <c r="D1427" s="852" t="s">
        <v>1814</v>
      </c>
    </row>
    <row r="1428" ht="13.5" customHeight="1">
      <c r="C1428" s="714" t="s">
        <v>443</v>
      </c>
      <c r="D1428" s="852" t="s">
        <v>1815</v>
      </c>
    </row>
    <row r="1429" ht="13.5" customHeight="1">
      <c r="C1429" s="714" t="s">
        <v>443</v>
      </c>
      <c r="D1429" s="852" t="s">
        <v>1816</v>
      </c>
    </row>
    <row r="1430" ht="13.5" customHeight="1">
      <c r="C1430" s="714" t="s">
        <v>443</v>
      </c>
      <c r="D1430" s="852" t="s">
        <v>1817</v>
      </c>
    </row>
    <row r="1431" ht="13.5" customHeight="1">
      <c r="C1431" s="714" t="s">
        <v>443</v>
      </c>
      <c r="D1431" s="852" t="s">
        <v>1818</v>
      </c>
    </row>
    <row r="1432" ht="13.5" customHeight="1">
      <c r="C1432" s="714" t="s">
        <v>443</v>
      </c>
      <c r="D1432" s="852" t="s">
        <v>1819</v>
      </c>
    </row>
    <row r="1433" ht="13.5" customHeight="1">
      <c r="C1433" s="714" t="s">
        <v>443</v>
      </c>
      <c r="D1433" s="852" t="s">
        <v>1820</v>
      </c>
    </row>
    <row r="1434" ht="13.5" customHeight="1">
      <c r="C1434" s="714" t="s">
        <v>443</v>
      </c>
      <c r="D1434" s="852" t="s">
        <v>1821</v>
      </c>
    </row>
    <row r="1435" ht="13.5" customHeight="1">
      <c r="C1435" s="714" t="s">
        <v>443</v>
      </c>
      <c r="D1435" s="852" t="s">
        <v>444</v>
      </c>
    </row>
    <row r="1436" ht="13.5" customHeight="1">
      <c r="C1436" s="714" t="s">
        <v>443</v>
      </c>
      <c r="D1436" s="852" t="s">
        <v>1822</v>
      </c>
    </row>
    <row r="1437" ht="13.5" customHeight="1">
      <c r="C1437" s="714" t="s">
        <v>443</v>
      </c>
      <c r="D1437" s="852" t="s">
        <v>1823</v>
      </c>
    </row>
    <row r="1438" ht="13.5" customHeight="1">
      <c r="C1438" s="714" t="s">
        <v>443</v>
      </c>
      <c r="D1438" s="852" t="s">
        <v>1824</v>
      </c>
    </row>
    <row r="1439" ht="13.5" customHeight="1">
      <c r="C1439" s="714" t="s">
        <v>443</v>
      </c>
      <c r="D1439" s="852" t="s">
        <v>1825</v>
      </c>
    </row>
    <row r="1440" ht="13.5" customHeight="1">
      <c r="C1440" s="714" t="s">
        <v>443</v>
      </c>
      <c r="D1440" s="852" t="s">
        <v>1826</v>
      </c>
    </row>
    <row r="1441" ht="13.5" customHeight="1">
      <c r="C1441" s="714" t="s">
        <v>443</v>
      </c>
      <c r="D1441" s="852" t="s">
        <v>1827</v>
      </c>
    </row>
    <row r="1442" ht="13.5" customHeight="1">
      <c r="C1442" s="714" t="s">
        <v>445</v>
      </c>
      <c r="D1442" s="852" t="s">
        <v>1828</v>
      </c>
    </row>
    <row r="1443" ht="13.5" customHeight="1">
      <c r="C1443" s="714" t="s">
        <v>445</v>
      </c>
      <c r="D1443" s="852" t="s">
        <v>1829</v>
      </c>
    </row>
    <row r="1444" ht="13.5" customHeight="1">
      <c r="C1444" s="714" t="s">
        <v>445</v>
      </c>
      <c r="D1444" s="852" t="s">
        <v>1830</v>
      </c>
    </row>
    <row r="1445" ht="13.5" customHeight="1">
      <c r="C1445" s="714" t="s">
        <v>445</v>
      </c>
      <c r="D1445" s="852" t="s">
        <v>1831</v>
      </c>
    </row>
    <row r="1446" ht="13.5" customHeight="1">
      <c r="C1446" s="714" t="s">
        <v>445</v>
      </c>
      <c r="D1446" s="852" t="s">
        <v>1832</v>
      </c>
    </row>
    <row r="1447" ht="13.5" customHeight="1">
      <c r="C1447" s="714" t="s">
        <v>445</v>
      </c>
      <c r="D1447" s="852" t="s">
        <v>1833</v>
      </c>
    </row>
    <row r="1448" ht="13.5" customHeight="1">
      <c r="C1448" s="714" t="s">
        <v>445</v>
      </c>
      <c r="D1448" s="852" t="s">
        <v>1834</v>
      </c>
    </row>
    <row r="1449" ht="13.5" customHeight="1">
      <c r="C1449" s="714" t="s">
        <v>445</v>
      </c>
      <c r="D1449" s="852" t="s">
        <v>1835</v>
      </c>
    </row>
    <row r="1450" ht="13.5" customHeight="1">
      <c r="C1450" s="714" t="s">
        <v>445</v>
      </c>
      <c r="D1450" s="852" t="s">
        <v>1836</v>
      </c>
    </row>
    <row r="1451" ht="13.5" customHeight="1">
      <c r="C1451" s="714" t="s">
        <v>445</v>
      </c>
      <c r="D1451" s="852" t="s">
        <v>1837</v>
      </c>
    </row>
    <row r="1452" ht="13.5" customHeight="1">
      <c r="C1452" s="714" t="s">
        <v>445</v>
      </c>
      <c r="D1452" s="852" t="s">
        <v>1838</v>
      </c>
    </row>
    <row r="1453" ht="13.5" customHeight="1">
      <c r="C1453" s="714" t="s">
        <v>445</v>
      </c>
      <c r="D1453" s="852" t="s">
        <v>1839</v>
      </c>
    </row>
    <row r="1454" ht="13.5" customHeight="1">
      <c r="C1454" s="714" t="s">
        <v>445</v>
      </c>
      <c r="D1454" s="852" t="s">
        <v>1840</v>
      </c>
    </row>
    <row r="1455" ht="13.5" customHeight="1">
      <c r="C1455" s="714" t="s">
        <v>445</v>
      </c>
      <c r="D1455" s="852" t="s">
        <v>1841</v>
      </c>
    </row>
    <row r="1456" ht="13.5" customHeight="1">
      <c r="C1456" s="714" t="s">
        <v>445</v>
      </c>
      <c r="D1456" s="852" t="s">
        <v>1842</v>
      </c>
    </row>
    <row r="1457" ht="13.5" customHeight="1">
      <c r="C1457" s="714" t="s">
        <v>445</v>
      </c>
      <c r="D1457" s="852" t="s">
        <v>1843</v>
      </c>
    </row>
    <row r="1458" ht="13.5" customHeight="1">
      <c r="C1458" s="714" t="s">
        <v>445</v>
      </c>
      <c r="D1458" s="852" t="s">
        <v>1844</v>
      </c>
    </row>
    <row r="1459" ht="13.5" customHeight="1">
      <c r="C1459" s="714" t="s">
        <v>445</v>
      </c>
      <c r="D1459" s="852" t="s">
        <v>1845</v>
      </c>
    </row>
    <row r="1460" ht="13.5" customHeight="1">
      <c r="C1460" s="714" t="s">
        <v>445</v>
      </c>
      <c r="D1460" s="852" t="s">
        <v>1846</v>
      </c>
    </row>
    <row r="1461" ht="13.5" customHeight="1">
      <c r="C1461" s="714" t="s">
        <v>445</v>
      </c>
      <c r="D1461" s="852" t="s">
        <v>1847</v>
      </c>
    </row>
    <row r="1462" ht="13.5" customHeight="1">
      <c r="C1462" s="714" t="s">
        <v>445</v>
      </c>
      <c r="D1462" s="852" t="s">
        <v>1848</v>
      </c>
    </row>
    <row r="1463" ht="13.5" customHeight="1">
      <c r="C1463" s="714" t="s">
        <v>445</v>
      </c>
      <c r="D1463" s="852" t="s">
        <v>1849</v>
      </c>
    </row>
    <row r="1464" ht="13.5" customHeight="1">
      <c r="C1464" s="714" t="s">
        <v>445</v>
      </c>
      <c r="D1464" s="852" t="s">
        <v>1850</v>
      </c>
    </row>
    <row r="1465" ht="13.5" customHeight="1">
      <c r="C1465" s="714" t="s">
        <v>445</v>
      </c>
      <c r="D1465" s="852" t="s">
        <v>1851</v>
      </c>
    </row>
    <row r="1466" ht="13.5" customHeight="1">
      <c r="C1466" s="714" t="s">
        <v>445</v>
      </c>
      <c r="D1466" s="852" t="s">
        <v>1852</v>
      </c>
    </row>
    <row r="1467" ht="13.5" customHeight="1">
      <c r="C1467" s="714" t="s">
        <v>445</v>
      </c>
      <c r="D1467" s="852" t="s">
        <v>1853</v>
      </c>
    </row>
    <row r="1468" ht="13.5" customHeight="1">
      <c r="C1468" s="714" t="s">
        <v>445</v>
      </c>
      <c r="D1468" s="852" t="s">
        <v>1854</v>
      </c>
    </row>
    <row r="1469" ht="13.5" customHeight="1">
      <c r="C1469" s="714" t="s">
        <v>445</v>
      </c>
      <c r="D1469" s="852" t="s">
        <v>1855</v>
      </c>
    </row>
    <row r="1470" ht="13.5" customHeight="1">
      <c r="C1470" s="714" t="s">
        <v>445</v>
      </c>
      <c r="D1470" s="852" t="s">
        <v>1856</v>
      </c>
    </row>
    <row r="1471" ht="13.5" customHeight="1">
      <c r="C1471" s="714" t="s">
        <v>445</v>
      </c>
      <c r="D1471" s="852" t="s">
        <v>1857</v>
      </c>
    </row>
    <row r="1472" ht="13.5" customHeight="1">
      <c r="C1472" s="714" t="s">
        <v>445</v>
      </c>
      <c r="D1472" s="852" t="s">
        <v>1858</v>
      </c>
    </row>
    <row r="1473" ht="13.5" customHeight="1">
      <c r="C1473" s="714" t="s">
        <v>445</v>
      </c>
      <c r="D1473" s="852" t="s">
        <v>1859</v>
      </c>
    </row>
    <row r="1474" ht="13.5" customHeight="1">
      <c r="C1474" s="714" t="s">
        <v>445</v>
      </c>
      <c r="D1474" s="852" t="s">
        <v>1860</v>
      </c>
    </row>
    <row r="1475" ht="13.5" customHeight="1">
      <c r="C1475" s="714" t="s">
        <v>445</v>
      </c>
      <c r="D1475" s="852" t="s">
        <v>1861</v>
      </c>
    </row>
    <row r="1476" ht="13.5" customHeight="1">
      <c r="C1476" s="714" t="s">
        <v>447</v>
      </c>
      <c r="D1476" s="852" t="s">
        <v>1862</v>
      </c>
    </row>
    <row r="1477" ht="13.5" customHeight="1">
      <c r="C1477" s="714" t="s">
        <v>447</v>
      </c>
      <c r="D1477" s="852" t="s">
        <v>1863</v>
      </c>
    </row>
    <row r="1478" ht="13.5" customHeight="1">
      <c r="C1478" s="714" t="s">
        <v>447</v>
      </c>
      <c r="D1478" s="852" t="s">
        <v>1864</v>
      </c>
    </row>
    <row r="1479" ht="13.5" customHeight="1">
      <c r="C1479" s="714" t="s">
        <v>447</v>
      </c>
      <c r="D1479" s="852" t="s">
        <v>1865</v>
      </c>
    </row>
    <row r="1480" ht="13.5" customHeight="1">
      <c r="C1480" s="714" t="s">
        <v>447</v>
      </c>
      <c r="D1480" s="852" t="s">
        <v>1866</v>
      </c>
    </row>
    <row r="1481" ht="13.5" customHeight="1">
      <c r="C1481" s="714" t="s">
        <v>447</v>
      </c>
      <c r="D1481" s="852" t="s">
        <v>1867</v>
      </c>
    </row>
    <row r="1482" ht="13.5" customHeight="1">
      <c r="C1482" s="714" t="s">
        <v>447</v>
      </c>
      <c r="D1482" s="852" t="s">
        <v>1868</v>
      </c>
    </row>
    <row r="1483" ht="13.5" customHeight="1">
      <c r="C1483" s="714" t="s">
        <v>447</v>
      </c>
      <c r="D1483" s="852" t="s">
        <v>1869</v>
      </c>
    </row>
    <row r="1484" ht="13.5" customHeight="1">
      <c r="C1484" s="714" t="s">
        <v>447</v>
      </c>
      <c r="D1484" s="852" t="s">
        <v>1870</v>
      </c>
    </row>
    <row r="1485" ht="13.5" customHeight="1">
      <c r="C1485" s="714" t="s">
        <v>447</v>
      </c>
      <c r="D1485" s="852" t="s">
        <v>1871</v>
      </c>
    </row>
    <row r="1486" ht="13.5" customHeight="1">
      <c r="C1486" s="714" t="s">
        <v>447</v>
      </c>
      <c r="D1486" s="852" t="s">
        <v>1872</v>
      </c>
    </row>
    <row r="1487" ht="13.5" customHeight="1">
      <c r="C1487" s="714" t="s">
        <v>447</v>
      </c>
      <c r="D1487" s="852" t="s">
        <v>1873</v>
      </c>
    </row>
    <row r="1488" ht="13.5" customHeight="1">
      <c r="C1488" s="714" t="s">
        <v>447</v>
      </c>
      <c r="D1488" s="852" t="s">
        <v>1874</v>
      </c>
    </row>
    <row r="1489" ht="13.5" customHeight="1">
      <c r="C1489" s="714" t="s">
        <v>447</v>
      </c>
      <c r="D1489" s="852" t="s">
        <v>1875</v>
      </c>
    </row>
    <row r="1490" ht="13.5" customHeight="1">
      <c r="C1490" s="714" t="s">
        <v>447</v>
      </c>
      <c r="D1490" s="852" t="s">
        <v>1876</v>
      </c>
    </row>
    <row r="1491" ht="13.5" customHeight="1">
      <c r="C1491" s="714" t="s">
        <v>447</v>
      </c>
      <c r="D1491" s="852" t="s">
        <v>1877</v>
      </c>
    </row>
    <row r="1492" ht="13.5" customHeight="1">
      <c r="C1492" s="714" t="s">
        <v>447</v>
      </c>
      <c r="D1492" s="852" t="s">
        <v>1878</v>
      </c>
    </row>
    <row r="1493" ht="13.5" customHeight="1">
      <c r="C1493" s="714" t="s">
        <v>447</v>
      </c>
      <c r="D1493" s="852" t="s">
        <v>1879</v>
      </c>
    </row>
    <row r="1494" ht="13.5" customHeight="1">
      <c r="C1494" s="714" t="s">
        <v>447</v>
      </c>
      <c r="D1494" s="852" t="s">
        <v>1880</v>
      </c>
    </row>
    <row r="1495" ht="13.5" customHeight="1">
      <c r="C1495" s="714" t="s">
        <v>447</v>
      </c>
      <c r="D1495" s="852" t="s">
        <v>1881</v>
      </c>
    </row>
    <row r="1496" ht="13.5" customHeight="1">
      <c r="C1496" s="714" t="s">
        <v>447</v>
      </c>
      <c r="D1496" s="852" t="s">
        <v>1882</v>
      </c>
    </row>
    <row r="1497" ht="13.5" customHeight="1">
      <c r="C1497" s="714" t="s">
        <v>447</v>
      </c>
      <c r="D1497" s="852" t="s">
        <v>1883</v>
      </c>
    </row>
    <row r="1498" ht="13.5" customHeight="1">
      <c r="C1498" s="714" t="s">
        <v>447</v>
      </c>
      <c r="D1498" s="852" t="s">
        <v>1884</v>
      </c>
    </row>
    <row r="1499" ht="13.5" customHeight="1">
      <c r="C1499" s="714" t="s">
        <v>447</v>
      </c>
      <c r="D1499" s="852" t="s">
        <v>1885</v>
      </c>
    </row>
    <row r="1500" ht="13.5" customHeight="1">
      <c r="C1500" s="714" t="s">
        <v>447</v>
      </c>
      <c r="D1500" s="852" t="s">
        <v>1886</v>
      </c>
    </row>
    <row r="1501" ht="13.5" customHeight="1">
      <c r="C1501" s="714" t="s">
        <v>447</v>
      </c>
      <c r="D1501" s="852" t="s">
        <v>1887</v>
      </c>
    </row>
    <row r="1502" ht="13.5" customHeight="1">
      <c r="C1502" s="714" t="s">
        <v>447</v>
      </c>
      <c r="D1502" s="852" t="s">
        <v>1888</v>
      </c>
    </row>
    <row r="1503" ht="13.5" customHeight="1">
      <c r="C1503" s="714" t="s">
        <v>447</v>
      </c>
      <c r="D1503" s="852" t="s">
        <v>1889</v>
      </c>
    </row>
    <row r="1504" ht="13.5" customHeight="1">
      <c r="C1504" s="714" t="s">
        <v>447</v>
      </c>
      <c r="D1504" s="852" t="s">
        <v>1890</v>
      </c>
    </row>
    <row r="1505" ht="13.5" customHeight="1">
      <c r="C1505" s="714" t="s">
        <v>447</v>
      </c>
      <c r="D1505" s="852" t="s">
        <v>1891</v>
      </c>
    </row>
    <row r="1506" ht="13.5" customHeight="1">
      <c r="C1506" s="714" t="s">
        <v>447</v>
      </c>
      <c r="D1506" s="852" t="s">
        <v>1892</v>
      </c>
    </row>
    <row r="1507" ht="13.5" customHeight="1">
      <c r="C1507" s="714" t="s">
        <v>447</v>
      </c>
      <c r="D1507" s="852" t="s">
        <v>1893</v>
      </c>
    </row>
    <row r="1508" ht="13.5" customHeight="1">
      <c r="C1508" s="714" t="s">
        <v>447</v>
      </c>
      <c r="D1508" s="852" t="s">
        <v>1894</v>
      </c>
    </row>
    <row r="1509" ht="13.5" customHeight="1">
      <c r="C1509" s="714" t="s">
        <v>447</v>
      </c>
      <c r="D1509" s="852" t="s">
        <v>1895</v>
      </c>
    </row>
    <row r="1510" ht="13.5" customHeight="1">
      <c r="C1510" s="714" t="s">
        <v>447</v>
      </c>
      <c r="D1510" s="852" t="s">
        <v>1896</v>
      </c>
    </row>
    <row r="1511" ht="13.5" customHeight="1">
      <c r="C1511" s="714" t="s">
        <v>447</v>
      </c>
      <c r="D1511" s="852" t="s">
        <v>1897</v>
      </c>
    </row>
    <row r="1512" ht="13.5" customHeight="1">
      <c r="C1512" s="714" t="s">
        <v>447</v>
      </c>
      <c r="D1512" s="852" t="s">
        <v>1898</v>
      </c>
    </row>
    <row r="1513" ht="13.5" customHeight="1">
      <c r="C1513" s="714" t="s">
        <v>447</v>
      </c>
      <c r="D1513" s="852" t="s">
        <v>1899</v>
      </c>
    </row>
    <row r="1514" ht="13.5" customHeight="1">
      <c r="C1514" s="714" t="s">
        <v>447</v>
      </c>
      <c r="D1514" s="852" t="s">
        <v>1900</v>
      </c>
    </row>
    <row r="1515" ht="13.5" customHeight="1">
      <c r="C1515" s="714" t="s">
        <v>447</v>
      </c>
      <c r="D1515" s="852" t="s">
        <v>1901</v>
      </c>
    </row>
    <row r="1516" ht="13.5" customHeight="1">
      <c r="C1516" s="714" t="s">
        <v>447</v>
      </c>
      <c r="D1516" s="852" t="s">
        <v>1902</v>
      </c>
    </row>
    <row r="1517" ht="13.5" customHeight="1">
      <c r="C1517" s="714" t="s">
        <v>447</v>
      </c>
      <c r="D1517" s="852" t="s">
        <v>1903</v>
      </c>
    </row>
    <row r="1518" ht="13.5" customHeight="1">
      <c r="C1518" s="714" t="s">
        <v>447</v>
      </c>
      <c r="D1518" s="852" t="s">
        <v>1904</v>
      </c>
    </row>
    <row r="1519" ht="13.5" customHeight="1">
      <c r="C1519" s="714" t="s">
        <v>447</v>
      </c>
      <c r="D1519" s="852" t="s">
        <v>1905</v>
      </c>
    </row>
    <row r="1520" ht="13.5" customHeight="1">
      <c r="C1520" s="714" t="s">
        <v>447</v>
      </c>
      <c r="D1520" s="852" t="s">
        <v>1906</v>
      </c>
    </row>
    <row r="1521" ht="13.5" customHeight="1">
      <c r="C1521" s="714" t="s">
        <v>447</v>
      </c>
      <c r="D1521" s="852" t="s">
        <v>1907</v>
      </c>
    </row>
    <row r="1522" ht="13.5" customHeight="1">
      <c r="C1522" s="714" t="s">
        <v>447</v>
      </c>
      <c r="D1522" s="852" t="s">
        <v>1908</v>
      </c>
    </row>
    <row r="1523" ht="13.5" customHeight="1">
      <c r="C1523" s="714" t="s">
        <v>447</v>
      </c>
      <c r="D1523" s="852" t="s">
        <v>1651</v>
      </c>
    </row>
    <row r="1524" ht="13.5" customHeight="1">
      <c r="C1524" s="714" t="s">
        <v>447</v>
      </c>
      <c r="D1524" s="852" t="s">
        <v>1909</v>
      </c>
    </row>
    <row r="1525" ht="13.5" customHeight="1">
      <c r="C1525" s="714" t="s">
        <v>447</v>
      </c>
      <c r="D1525" s="852" t="s">
        <v>1910</v>
      </c>
    </row>
    <row r="1526" ht="13.5" customHeight="1">
      <c r="C1526" s="714" t="s">
        <v>447</v>
      </c>
      <c r="D1526" s="852" t="s">
        <v>1911</v>
      </c>
    </row>
    <row r="1527" ht="13.5" customHeight="1">
      <c r="C1527" s="714" t="s">
        <v>447</v>
      </c>
      <c r="D1527" s="852" t="s">
        <v>692</v>
      </c>
    </row>
    <row r="1528" ht="13.5" customHeight="1">
      <c r="C1528" s="714" t="s">
        <v>447</v>
      </c>
      <c r="D1528" s="852" t="s">
        <v>1912</v>
      </c>
    </row>
    <row r="1529" ht="13.5" customHeight="1">
      <c r="C1529" s="714" t="s">
        <v>447</v>
      </c>
      <c r="D1529" s="852" t="s">
        <v>1913</v>
      </c>
    </row>
    <row r="1530" ht="13.5" customHeight="1">
      <c r="C1530" s="714" t="s">
        <v>447</v>
      </c>
      <c r="D1530" s="852" t="s">
        <v>1914</v>
      </c>
    </row>
    <row r="1531" ht="13.5" customHeight="1">
      <c r="C1531" s="714" t="s">
        <v>447</v>
      </c>
      <c r="D1531" s="852" t="s">
        <v>1915</v>
      </c>
    </row>
    <row r="1532" ht="13.5" customHeight="1">
      <c r="C1532" s="714" t="s">
        <v>447</v>
      </c>
      <c r="D1532" s="852" t="s">
        <v>1916</v>
      </c>
    </row>
    <row r="1533" ht="13.5" customHeight="1">
      <c r="C1533" s="714" t="s">
        <v>447</v>
      </c>
      <c r="D1533" s="852" t="s">
        <v>1917</v>
      </c>
    </row>
    <row r="1534" ht="13.5" customHeight="1">
      <c r="C1534" s="714" t="s">
        <v>447</v>
      </c>
      <c r="D1534" s="852" t="s">
        <v>1918</v>
      </c>
    </row>
    <row r="1535" ht="13.5" customHeight="1">
      <c r="C1535" s="714" t="s">
        <v>447</v>
      </c>
      <c r="D1535" s="852" t="s">
        <v>1919</v>
      </c>
    </row>
    <row r="1536" ht="13.5" customHeight="1">
      <c r="C1536" s="714" t="s">
        <v>449</v>
      </c>
      <c r="D1536" s="852" t="s">
        <v>1920</v>
      </c>
    </row>
    <row r="1537" ht="13.5" customHeight="1">
      <c r="C1537" s="714" t="s">
        <v>449</v>
      </c>
      <c r="D1537" s="852" t="s">
        <v>1921</v>
      </c>
    </row>
    <row r="1538" ht="13.5" customHeight="1">
      <c r="C1538" s="714" t="s">
        <v>449</v>
      </c>
      <c r="D1538" s="852" t="s">
        <v>1922</v>
      </c>
    </row>
    <row r="1539" ht="13.5" customHeight="1">
      <c r="C1539" s="714" t="s">
        <v>449</v>
      </c>
      <c r="D1539" s="852" t="s">
        <v>1923</v>
      </c>
    </row>
    <row r="1540" ht="13.5" customHeight="1">
      <c r="C1540" s="714" t="s">
        <v>449</v>
      </c>
      <c r="D1540" s="852" t="s">
        <v>1924</v>
      </c>
    </row>
    <row r="1541" ht="13.5" customHeight="1">
      <c r="C1541" s="714" t="s">
        <v>449</v>
      </c>
      <c r="D1541" s="852" t="s">
        <v>1925</v>
      </c>
    </row>
    <row r="1542" ht="13.5" customHeight="1">
      <c r="C1542" s="714" t="s">
        <v>449</v>
      </c>
      <c r="D1542" s="852" t="s">
        <v>1926</v>
      </c>
    </row>
    <row r="1543" ht="13.5" customHeight="1">
      <c r="C1543" s="714" t="s">
        <v>449</v>
      </c>
      <c r="D1543" s="852" t="s">
        <v>1927</v>
      </c>
    </row>
    <row r="1544" ht="13.5" customHeight="1">
      <c r="C1544" s="714" t="s">
        <v>449</v>
      </c>
      <c r="D1544" s="852" t="s">
        <v>1928</v>
      </c>
    </row>
    <row r="1545" ht="13.5" customHeight="1">
      <c r="C1545" s="714" t="s">
        <v>449</v>
      </c>
      <c r="D1545" s="852" t="s">
        <v>1929</v>
      </c>
    </row>
    <row r="1546" ht="13.5" customHeight="1">
      <c r="C1546" s="714" t="s">
        <v>449</v>
      </c>
      <c r="D1546" s="852" t="s">
        <v>1930</v>
      </c>
    </row>
    <row r="1547" ht="13.5" customHeight="1">
      <c r="C1547" s="714" t="s">
        <v>449</v>
      </c>
      <c r="D1547" s="852" t="s">
        <v>1931</v>
      </c>
    </row>
    <row r="1548" ht="13.5" customHeight="1">
      <c r="C1548" s="714" t="s">
        <v>449</v>
      </c>
      <c r="D1548" s="852" t="s">
        <v>1932</v>
      </c>
    </row>
    <row r="1549" ht="13.5" customHeight="1">
      <c r="C1549" s="714" t="s">
        <v>449</v>
      </c>
      <c r="D1549" s="852" t="s">
        <v>1933</v>
      </c>
    </row>
    <row r="1550" ht="13.5" customHeight="1">
      <c r="C1550" s="714" t="s">
        <v>449</v>
      </c>
      <c r="D1550" s="852" t="s">
        <v>1934</v>
      </c>
    </row>
    <row r="1551" ht="13.5" customHeight="1">
      <c r="C1551" s="714" t="s">
        <v>449</v>
      </c>
      <c r="D1551" s="852" t="s">
        <v>1935</v>
      </c>
    </row>
    <row r="1552" ht="13.5" customHeight="1">
      <c r="C1552" s="714" t="s">
        <v>449</v>
      </c>
      <c r="D1552" s="852" t="s">
        <v>1936</v>
      </c>
    </row>
    <row r="1553" ht="13.5" customHeight="1">
      <c r="C1553" s="714" t="s">
        <v>449</v>
      </c>
      <c r="D1553" s="852" t="s">
        <v>1937</v>
      </c>
    </row>
    <row r="1554" ht="13.5" customHeight="1">
      <c r="C1554" s="714" t="s">
        <v>449</v>
      </c>
      <c r="D1554" s="852" t="s">
        <v>1938</v>
      </c>
    </row>
    <row r="1555" ht="13.5" customHeight="1">
      <c r="C1555" s="714" t="s">
        <v>449</v>
      </c>
      <c r="D1555" s="852" t="s">
        <v>1939</v>
      </c>
    </row>
    <row r="1556" ht="13.5" customHeight="1">
      <c r="C1556" s="714" t="s">
        <v>451</v>
      </c>
      <c r="D1556" s="852" t="s">
        <v>1940</v>
      </c>
    </row>
    <row r="1557" ht="13.5" customHeight="1">
      <c r="C1557" s="714" t="s">
        <v>451</v>
      </c>
      <c r="D1557" s="852" t="s">
        <v>1941</v>
      </c>
    </row>
    <row r="1558" ht="13.5" customHeight="1">
      <c r="C1558" s="714" t="s">
        <v>451</v>
      </c>
      <c r="D1558" s="852" t="s">
        <v>1942</v>
      </c>
    </row>
    <row r="1559" ht="13.5" customHeight="1">
      <c r="C1559" s="714" t="s">
        <v>451</v>
      </c>
      <c r="D1559" s="852" t="s">
        <v>1943</v>
      </c>
    </row>
    <row r="1560" ht="13.5" customHeight="1">
      <c r="C1560" s="714" t="s">
        <v>451</v>
      </c>
      <c r="D1560" s="852" t="s">
        <v>1944</v>
      </c>
    </row>
    <row r="1561" ht="13.5" customHeight="1">
      <c r="C1561" s="714" t="s">
        <v>451</v>
      </c>
      <c r="D1561" s="852" t="s">
        <v>1945</v>
      </c>
    </row>
    <row r="1562" ht="13.5" customHeight="1">
      <c r="C1562" s="714" t="s">
        <v>451</v>
      </c>
      <c r="D1562" s="852" t="s">
        <v>1946</v>
      </c>
    </row>
    <row r="1563" ht="13.5" customHeight="1">
      <c r="C1563" s="714" t="s">
        <v>451</v>
      </c>
      <c r="D1563" s="852" t="s">
        <v>1947</v>
      </c>
    </row>
    <row r="1564" ht="13.5" customHeight="1">
      <c r="C1564" s="714" t="s">
        <v>451</v>
      </c>
      <c r="D1564" s="852" t="s">
        <v>1948</v>
      </c>
    </row>
    <row r="1565" ht="13.5" customHeight="1">
      <c r="C1565" s="714" t="s">
        <v>451</v>
      </c>
      <c r="D1565" s="852" t="s">
        <v>1949</v>
      </c>
    </row>
    <row r="1566" ht="13.5" customHeight="1">
      <c r="C1566" s="714" t="s">
        <v>451</v>
      </c>
      <c r="D1566" s="852" t="s">
        <v>1950</v>
      </c>
    </row>
    <row r="1567" ht="13.5" customHeight="1">
      <c r="C1567" s="714" t="s">
        <v>451</v>
      </c>
      <c r="D1567" s="852" t="s">
        <v>1951</v>
      </c>
    </row>
    <row r="1568" ht="13.5" customHeight="1">
      <c r="C1568" s="714" t="s">
        <v>451</v>
      </c>
      <c r="D1568" s="852" t="s">
        <v>1952</v>
      </c>
    </row>
    <row r="1569" ht="13.5" customHeight="1">
      <c r="C1569" s="714" t="s">
        <v>451</v>
      </c>
      <c r="D1569" s="852" t="s">
        <v>1953</v>
      </c>
    </row>
    <row r="1570" ht="13.5" customHeight="1">
      <c r="C1570" s="714" t="s">
        <v>451</v>
      </c>
      <c r="D1570" s="852" t="s">
        <v>1954</v>
      </c>
    </row>
    <row r="1571" ht="13.5" customHeight="1">
      <c r="C1571" s="714" t="s">
        <v>451</v>
      </c>
      <c r="D1571" s="852" t="s">
        <v>1955</v>
      </c>
    </row>
    <row r="1572" ht="13.5" customHeight="1">
      <c r="C1572" s="714" t="s">
        <v>451</v>
      </c>
      <c r="D1572" s="852" t="s">
        <v>1956</v>
      </c>
    </row>
    <row r="1573" ht="13.5" customHeight="1">
      <c r="C1573" s="714" t="s">
        <v>451</v>
      </c>
      <c r="D1573" s="852" t="s">
        <v>1957</v>
      </c>
    </row>
    <row r="1574" ht="13.5" customHeight="1">
      <c r="C1574" s="714" t="s">
        <v>451</v>
      </c>
      <c r="D1574" s="852" t="s">
        <v>1958</v>
      </c>
    </row>
    <row r="1575" ht="13.5" customHeight="1">
      <c r="C1575" s="714" t="s">
        <v>451</v>
      </c>
      <c r="D1575" s="852" t="s">
        <v>1959</v>
      </c>
    </row>
    <row r="1576" ht="13.5" customHeight="1">
      <c r="C1576" s="714" t="s">
        <v>451</v>
      </c>
      <c r="D1576" s="852" t="s">
        <v>1960</v>
      </c>
    </row>
    <row r="1577" ht="13.5" customHeight="1">
      <c r="C1577" s="714" t="s">
        <v>453</v>
      </c>
      <c r="D1577" s="852" t="s">
        <v>1961</v>
      </c>
    </row>
    <row r="1578" ht="13.5" customHeight="1">
      <c r="C1578" s="714" t="s">
        <v>453</v>
      </c>
      <c r="D1578" s="852" t="s">
        <v>1962</v>
      </c>
    </row>
    <row r="1579" ht="13.5" customHeight="1">
      <c r="C1579" s="714" t="s">
        <v>453</v>
      </c>
      <c r="D1579" s="852" t="s">
        <v>1963</v>
      </c>
    </row>
    <row r="1580" ht="13.5" customHeight="1">
      <c r="C1580" s="714" t="s">
        <v>453</v>
      </c>
      <c r="D1580" s="852" t="s">
        <v>1964</v>
      </c>
    </row>
    <row r="1581" ht="13.5" customHeight="1">
      <c r="C1581" s="714" t="s">
        <v>453</v>
      </c>
      <c r="D1581" s="852" t="s">
        <v>1965</v>
      </c>
    </row>
    <row r="1582" ht="13.5" customHeight="1">
      <c r="C1582" s="714" t="s">
        <v>453</v>
      </c>
      <c r="D1582" s="852" t="s">
        <v>1966</v>
      </c>
    </row>
    <row r="1583" ht="13.5" customHeight="1">
      <c r="C1583" s="714" t="s">
        <v>453</v>
      </c>
      <c r="D1583" s="852" t="s">
        <v>1967</v>
      </c>
    </row>
    <row r="1584" ht="13.5" customHeight="1">
      <c r="C1584" s="714" t="s">
        <v>453</v>
      </c>
      <c r="D1584" s="852" t="s">
        <v>1968</v>
      </c>
    </row>
    <row r="1585" ht="13.5" customHeight="1">
      <c r="C1585" s="714" t="s">
        <v>453</v>
      </c>
      <c r="D1585" s="852" t="s">
        <v>1969</v>
      </c>
    </row>
    <row r="1586" ht="13.5" customHeight="1">
      <c r="C1586" s="714" t="s">
        <v>453</v>
      </c>
      <c r="D1586" s="852" t="s">
        <v>1970</v>
      </c>
    </row>
    <row r="1587" ht="13.5" customHeight="1">
      <c r="C1587" s="714" t="s">
        <v>453</v>
      </c>
      <c r="D1587" s="852" t="s">
        <v>1971</v>
      </c>
    </row>
    <row r="1588" ht="13.5" customHeight="1">
      <c r="C1588" s="714" t="s">
        <v>453</v>
      </c>
      <c r="D1588" s="852" t="s">
        <v>1972</v>
      </c>
    </row>
    <row r="1589" ht="13.5" customHeight="1">
      <c r="C1589" s="714" t="s">
        <v>453</v>
      </c>
      <c r="D1589" s="852" t="s">
        <v>1973</v>
      </c>
    </row>
    <row r="1590" ht="13.5" customHeight="1">
      <c r="C1590" s="714" t="s">
        <v>453</v>
      </c>
      <c r="D1590" s="852" t="s">
        <v>1974</v>
      </c>
    </row>
    <row r="1591" ht="13.5" customHeight="1">
      <c r="C1591" s="714" t="s">
        <v>453</v>
      </c>
      <c r="D1591" s="852" t="s">
        <v>705</v>
      </c>
    </row>
    <row r="1592" ht="13.5" customHeight="1">
      <c r="C1592" s="714" t="s">
        <v>453</v>
      </c>
      <c r="D1592" s="852" t="s">
        <v>1975</v>
      </c>
    </row>
    <row r="1593" ht="13.5" customHeight="1">
      <c r="C1593" s="714" t="s">
        <v>453</v>
      </c>
      <c r="D1593" s="852" t="s">
        <v>1976</v>
      </c>
    </row>
    <row r="1594" ht="13.5" customHeight="1">
      <c r="C1594" s="714" t="s">
        <v>453</v>
      </c>
      <c r="D1594" s="852" t="s">
        <v>1977</v>
      </c>
    </row>
    <row r="1595" ht="13.5" customHeight="1">
      <c r="C1595" s="714" t="s">
        <v>453</v>
      </c>
      <c r="D1595" s="852" t="s">
        <v>1978</v>
      </c>
    </row>
    <row r="1596" ht="13.5" customHeight="1">
      <c r="C1596" s="714" t="s">
        <v>453</v>
      </c>
      <c r="D1596" s="852" t="s">
        <v>1979</v>
      </c>
    </row>
    <row r="1597" ht="13.5" customHeight="1">
      <c r="C1597" s="714" t="s">
        <v>453</v>
      </c>
      <c r="D1597" s="852" t="s">
        <v>1980</v>
      </c>
    </row>
    <row r="1598" ht="13.5" customHeight="1">
      <c r="C1598" s="714" t="s">
        <v>453</v>
      </c>
      <c r="D1598" s="852" t="s">
        <v>1981</v>
      </c>
    </row>
    <row r="1599" ht="13.5" customHeight="1">
      <c r="C1599" s="714" t="s">
        <v>453</v>
      </c>
      <c r="D1599" s="852" t="s">
        <v>762</v>
      </c>
    </row>
    <row r="1600" ht="13.5" customHeight="1">
      <c r="C1600" s="714" t="s">
        <v>453</v>
      </c>
      <c r="D1600" s="852" t="s">
        <v>1982</v>
      </c>
    </row>
    <row r="1601" ht="13.5" customHeight="1">
      <c r="C1601" s="714" t="s">
        <v>453</v>
      </c>
      <c r="D1601" s="852" t="s">
        <v>1283</v>
      </c>
    </row>
    <row r="1602" ht="13.5" customHeight="1">
      <c r="C1602" s="714" t="s">
        <v>453</v>
      </c>
      <c r="D1602" s="852" t="s">
        <v>1983</v>
      </c>
    </row>
    <row r="1603" ht="13.5" customHeight="1">
      <c r="C1603" s="714" t="s">
        <v>453</v>
      </c>
      <c r="D1603" s="852" t="s">
        <v>1984</v>
      </c>
    </row>
    <row r="1604" ht="13.5" customHeight="1">
      <c r="C1604" s="714" t="s">
        <v>453</v>
      </c>
      <c r="D1604" s="852" t="s">
        <v>1985</v>
      </c>
    </row>
    <row r="1605" ht="13.5" customHeight="1">
      <c r="C1605" s="714" t="s">
        <v>453</v>
      </c>
      <c r="D1605" s="852" t="s">
        <v>1986</v>
      </c>
    </row>
    <row r="1606" ht="13.5" customHeight="1">
      <c r="C1606" s="714" t="s">
        <v>453</v>
      </c>
      <c r="D1606" s="852" t="s">
        <v>1987</v>
      </c>
    </row>
    <row r="1607" ht="13.5" customHeight="1">
      <c r="C1607" s="714" t="s">
        <v>453</v>
      </c>
      <c r="D1607" s="852" t="s">
        <v>1988</v>
      </c>
    </row>
    <row r="1608" ht="13.5" customHeight="1">
      <c r="C1608" s="714" t="s">
        <v>453</v>
      </c>
      <c r="D1608" s="852" t="s">
        <v>1989</v>
      </c>
    </row>
    <row r="1609" ht="13.5" customHeight="1">
      <c r="C1609" s="714" t="s">
        <v>453</v>
      </c>
      <c r="D1609" s="852" t="s">
        <v>1990</v>
      </c>
    </row>
    <row r="1610" ht="13.5" customHeight="1">
      <c r="C1610" s="714" t="s">
        <v>453</v>
      </c>
      <c r="D1610" s="852" t="s">
        <v>1991</v>
      </c>
    </row>
    <row r="1611" ht="13.5" customHeight="1">
      <c r="C1611" s="714" t="s">
        <v>453</v>
      </c>
      <c r="D1611" s="852" t="s">
        <v>1992</v>
      </c>
    </row>
    <row r="1612" ht="13.5" customHeight="1">
      <c r="C1612" s="714" t="s">
        <v>453</v>
      </c>
      <c r="D1612" s="852" t="s">
        <v>1993</v>
      </c>
    </row>
    <row r="1613" ht="13.5" customHeight="1">
      <c r="C1613" s="714" t="s">
        <v>453</v>
      </c>
      <c r="D1613" s="852" t="s">
        <v>1994</v>
      </c>
    </row>
    <row r="1614" ht="13.5" customHeight="1">
      <c r="C1614" s="714" t="s">
        <v>453</v>
      </c>
      <c r="D1614" s="852" t="s">
        <v>1995</v>
      </c>
    </row>
    <row r="1615" ht="13.5" customHeight="1">
      <c r="C1615" s="714" t="s">
        <v>453</v>
      </c>
      <c r="D1615" s="852" t="s">
        <v>1996</v>
      </c>
    </row>
    <row r="1616" ht="13.5" customHeight="1">
      <c r="C1616" s="714" t="s">
        <v>453</v>
      </c>
      <c r="D1616" s="852" t="s">
        <v>1997</v>
      </c>
    </row>
    <row r="1617" ht="13.5" customHeight="1">
      <c r="C1617" s="714" t="s">
        <v>453</v>
      </c>
      <c r="D1617" s="852" t="s">
        <v>1998</v>
      </c>
    </row>
    <row r="1618" ht="13.5" customHeight="1">
      <c r="C1618" s="714" t="s">
        <v>453</v>
      </c>
      <c r="D1618" s="852" t="s">
        <v>1999</v>
      </c>
    </row>
    <row r="1619" ht="13.5" customHeight="1">
      <c r="C1619" s="714" t="s">
        <v>453</v>
      </c>
      <c r="D1619" s="852" t="s">
        <v>2000</v>
      </c>
    </row>
    <row r="1620" ht="13.5" customHeight="1">
      <c r="C1620" s="714" t="s">
        <v>453</v>
      </c>
      <c r="D1620" s="852" t="s">
        <v>2001</v>
      </c>
    </row>
    <row r="1621" ht="13.5" customHeight="1">
      <c r="C1621" s="714" t="s">
        <v>453</v>
      </c>
      <c r="D1621" s="852" t="s">
        <v>2002</v>
      </c>
    </row>
    <row r="1622" ht="13.5" customHeight="1">
      <c r="C1622" s="714" t="s">
        <v>455</v>
      </c>
      <c r="D1622" s="852" t="s">
        <v>2003</v>
      </c>
    </row>
    <row r="1623" ht="13.5" customHeight="1">
      <c r="C1623" s="714" t="s">
        <v>455</v>
      </c>
      <c r="D1623" s="852" t="s">
        <v>2004</v>
      </c>
    </row>
    <row r="1624" ht="13.5" customHeight="1">
      <c r="C1624" s="714" t="s">
        <v>455</v>
      </c>
      <c r="D1624" s="852" t="s">
        <v>2005</v>
      </c>
    </row>
    <row r="1625" ht="13.5" customHeight="1">
      <c r="C1625" s="714" t="s">
        <v>455</v>
      </c>
      <c r="D1625" s="852" t="s">
        <v>2006</v>
      </c>
    </row>
    <row r="1626" ht="13.5" customHeight="1">
      <c r="C1626" s="714" t="s">
        <v>455</v>
      </c>
      <c r="D1626" s="852" t="s">
        <v>2007</v>
      </c>
    </row>
    <row r="1627" ht="13.5" customHeight="1">
      <c r="C1627" s="714" t="s">
        <v>455</v>
      </c>
      <c r="D1627" s="852" t="s">
        <v>2008</v>
      </c>
    </row>
    <row r="1628" ht="13.5" customHeight="1">
      <c r="C1628" s="714" t="s">
        <v>455</v>
      </c>
      <c r="D1628" s="852" t="s">
        <v>2009</v>
      </c>
    </row>
    <row r="1629" ht="13.5" customHeight="1">
      <c r="C1629" s="714" t="s">
        <v>455</v>
      </c>
      <c r="D1629" s="852" t="s">
        <v>2010</v>
      </c>
    </row>
    <row r="1630" ht="13.5" customHeight="1">
      <c r="C1630" s="714" t="s">
        <v>455</v>
      </c>
      <c r="D1630" s="852" t="s">
        <v>2011</v>
      </c>
    </row>
    <row r="1631" ht="13.5" customHeight="1">
      <c r="C1631" s="714" t="s">
        <v>455</v>
      </c>
      <c r="D1631" s="852" t="s">
        <v>2012</v>
      </c>
    </row>
    <row r="1632" ht="13.5" customHeight="1">
      <c r="C1632" s="714" t="s">
        <v>455</v>
      </c>
      <c r="D1632" s="852" t="s">
        <v>2013</v>
      </c>
    </row>
    <row r="1633" ht="13.5" customHeight="1">
      <c r="C1633" s="714" t="s">
        <v>455</v>
      </c>
      <c r="D1633" s="852" t="s">
        <v>2014</v>
      </c>
    </row>
    <row r="1634" ht="13.5" customHeight="1">
      <c r="C1634" s="714" t="s">
        <v>455</v>
      </c>
      <c r="D1634" s="852" t="s">
        <v>2015</v>
      </c>
    </row>
    <row r="1635" ht="13.5" customHeight="1">
      <c r="C1635" s="714" t="s">
        <v>455</v>
      </c>
      <c r="D1635" s="852" t="s">
        <v>2016</v>
      </c>
    </row>
    <row r="1636" ht="13.5" customHeight="1">
      <c r="C1636" s="714" t="s">
        <v>455</v>
      </c>
      <c r="D1636" s="852" t="s">
        <v>2017</v>
      </c>
    </row>
    <row r="1637" ht="13.5" customHeight="1">
      <c r="C1637" s="714" t="s">
        <v>455</v>
      </c>
      <c r="D1637" s="852" t="s">
        <v>2018</v>
      </c>
    </row>
    <row r="1638" ht="13.5" customHeight="1">
      <c r="C1638" s="714" t="s">
        <v>455</v>
      </c>
      <c r="D1638" s="852" t="s">
        <v>2019</v>
      </c>
    </row>
    <row r="1639" ht="13.5" customHeight="1">
      <c r="C1639" s="714" t="s">
        <v>455</v>
      </c>
      <c r="D1639" s="852" t="s">
        <v>2020</v>
      </c>
    </row>
    <row r="1640" ht="13.5" customHeight="1">
      <c r="C1640" s="714" t="s">
        <v>457</v>
      </c>
      <c r="D1640" s="852" t="s">
        <v>2021</v>
      </c>
    </row>
    <row r="1641" ht="13.5" customHeight="1">
      <c r="C1641" s="714" t="s">
        <v>457</v>
      </c>
      <c r="D1641" s="852" t="s">
        <v>2022</v>
      </c>
    </row>
    <row r="1642" ht="13.5" customHeight="1">
      <c r="C1642" s="714" t="s">
        <v>457</v>
      </c>
      <c r="D1642" s="852" t="s">
        <v>2023</v>
      </c>
    </row>
    <row r="1643" ht="13.5" customHeight="1">
      <c r="C1643" s="714" t="s">
        <v>457</v>
      </c>
      <c r="D1643" s="852" t="s">
        <v>2024</v>
      </c>
    </row>
    <row r="1644" ht="13.5" customHeight="1">
      <c r="C1644" s="714" t="s">
        <v>457</v>
      </c>
      <c r="D1644" s="852" t="s">
        <v>2025</v>
      </c>
    </row>
    <row r="1645" ht="13.5" customHeight="1">
      <c r="C1645" s="714" t="s">
        <v>457</v>
      </c>
      <c r="D1645" s="852" t="s">
        <v>2026</v>
      </c>
    </row>
    <row r="1646" ht="13.5" customHeight="1">
      <c r="C1646" s="714" t="s">
        <v>457</v>
      </c>
      <c r="D1646" s="852" t="s">
        <v>2027</v>
      </c>
    </row>
    <row r="1647" ht="13.5" customHeight="1">
      <c r="C1647" s="714" t="s">
        <v>457</v>
      </c>
      <c r="D1647" s="852" t="s">
        <v>2028</v>
      </c>
    </row>
    <row r="1648" ht="13.5" customHeight="1">
      <c r="C1648" s="714" t="s">
        <v>457</v>
      </c>
      <c r="D1648" s="852" t="s">
        <v>2029</v>
      </c>
    </row>
    <row r="1649" ht="13.5" customHeight="1">
      <c r="C1649" s="714" t="s">
        <v>457</v>
      </c>
      <c r="D1649" s="852" t="s">
        <v>2030</v>
      </c>
    </row>
    <row r="1650" ht="13.5" customHeight="1">
      <c r="C1650" s="714" t="s">
        <v>457</v>
      </c>
      <c r="D1650" s="852" t="s">
        <v>2031</v>
      </c>
    </row>
    <row r="1651" ht="13.5" customHeight="1">
      <c r="C1651" s="714" t="s">
        <v>457</v>
      </c>
      <c r="D1651" s="852" t="s">
        <v>2032</v>
      </c>
    </row>
    <row r="1652" ht="13.5" customHeight="1">
      <c r="C1652" s="714" t="s">
        <v>457</v>
      </c>
      <c r="D1652" s="852" t="s">
        <v>2033</v>
      </c>
    </row>
    <row r="1653" ht="13.5" customHeight="1">
      <c r="C1653" s="714" t="s">
        <v>457</v>
      </c>
      <c r="D1653" s="852" t="s">
        <v>2034</v>
      </c>
    </row>
    <row r="1654" ht="13.5" customHeight="1">
      <c r="C1654" s="714" t="s">
        <v>457</v>
      </c>
      <c r="D1654" s="852" t="s">
        <v>2035</v>
      </c>
    </row>
    <row r="1655" ht="13.5" customHeight="1">
      <c r="C1655" s="714" t="s">
        <v>457</v>
      </c>
      <c r="D1655" s="852" t="s">
        <v>2036</v>
      </c>
    </row>
    <row r="1656" ht="13.5" customHeight="1">
      <c r="C1656" s="714" t="s">
        <v>457</v>
      </c>
      <c r="D1656" s="852" t="s">
        <v>2037</v>
      </c>
    </row>
    <row r="1657" ht="13.5" customHeight="1">
      <c r="C1657" s="714" t="s">
        <v>457</v>
      </c>
      <c r="D1657" s="852" t="s">
        <v>2038</v>
      </c>
    </row>
    <row r="1658" ht="13.5" customHeight="1">
      <c r="C1658" s="714" t="s">
        <v>457</v>
      </c>
      <c r="D1658" s="852" t="s">
        <v>2039</v>
      </c>
    </row>
    <row r="1659" ht="13.5" customHeight="1">
      <c r="C1659" s="714" t="s">
        <v>457</v>
      </c>
      <c r="D1659" s="852" t="s">
        <v>2040</v>
      </c>
    </row>
    <row r="1660" ht="13.5" customHeight="1">
      <c r="C1660" s="714" t="s">
        <v>457</v>
      </c>
      <c r="D1660" s="852" t="s">
        <v>2041</v>
      </c>
    </row>
    <row r="1661" ht="13.5" customHeight="1">
      <c r="C1661" s="714" t="s">
        <v>457</v>
      </c>
      <c r="D1661" s="852" t="s">
        <v>2042</v>
      </c>
    </row>
    <row r="1662" ht="13.5" customHeight="1">
      <c r="C1662" s="714" t="s">
        <v>457</v>
      </c>
      <c r="D1662" s="852" t="s">
        <v>730</v>
      </c>
    </row>
    <row r="1663" ht="13.5" customHeight="1">
      <c r="C1663" s="714" t="s">
        <v>457</v>
      </c>
      <c r="D1663" s="852" t="s">
        <v>2043</v>
      </c>
    </row>
    <row r="1664" ht="13.5" customHeight="1">
      <c r="C1664" s="714" t="s">
        <v>457</v>
      </c>
      <c r="D1664" s="852" t="s">
        <v>2044</v>
      </c>
    </row>
    <row r="1665" ht="13.5" customHeight="1">
      <c r="C1665" s="714" t="s">
        <v>457</v>
      </c>
      <c r="D1665" s="852" t="s">
        <v>2045</v>
      </c>
    </row>
    <row r="1666" ht="13.5" customHeight="1">
      <c r="C1666" s="714" t="s">
        <v>459</v>
      </c>
      <c r="D1666" s="852" t="s">
        <v>2046</v>
      </c>
    </row>
    <row r="1667" ht="13.5" customHeight="1">
      <c r="C1667" s="714" t="s">
        <v>459</v>
      </c>
      <c r="D1667" s="852" t="s">
        <v>2047</v>
      </c>
    </row>
    <row r="1668" ht="13.5" customHeight="1">
      <c r="C1668" s="714" t="s">
        <v>459</v>
      </c>
      <c r="D1668" s="852" t="s">
        <v>2048</v>
      </c>
    </row>
    <row r="1669" ht="13.5" customHeight="1">
      <c r="C1669" s="714" t="s">
        <v>459</v>
      </c>
      <c r="D1669" s="852" t="s">
        <v>2049</v>
      </c>
    </row>
    <row r="1670" ht="13.5" customHeight="1">
      <c r="C1670" s="714" t="s">
        <v>459</v>
      </c>
      <c r="D1670" s="852" t="s">
        <v>2050</v>
      </c>
    </row>
    <row r="1671" ht="13.5" customHeight="1">
      <c r="C1671" s="714" t="s">
        <v>459</v>
      </c>
      <c r="D1671" s="852" t="s">
        <v>2051</v>
      </c>
    </row>
    <row r="1672" ht="13.5" customHeight="1">
      <c r="C1672" s="714" t="s">
        <v>459</v>
      </c>
      <c r="D1672" s="852" t="s">
        <v>2052</v>
      </c>
    </row>
    <row r="1673" ht="13.5" customHeight="1">
      <c r="C1673" s="714" t="s">
        <v>459</v>
      </c>
      <c r="D1673" s="852" t="s">
        <v>2053</v>
      </c>
    </row>
    <row r="1674" ht="13.5" customHeight="1">
      <c r="C1674" s="714" t="s">
        <v>459</v>
      </c>
      <c r="D1674" s="852" t="s">
        <v>2054</v>
      </c>
    </row>
    <row r="1675" ht="13.5" customHeight="1">
      <c r="C1675" s="714" t="s">
        <v>459</v>
      </c>
      <c r="D1675" s="852" t="s">
        <v>2055</v>
      </c>
    </row>
    <row r="1676" ht="13.5" customHeight="1">
      <c r="C1676" s="714" t="s">
        <v>459</v>
      </c>
      <c r="D1676" s="852" t="s">
        <v>2056</v>
      </c>
    </row>
    <row r="1677" ht="13.5" customHeight="1">
      <c r="C1677" s="714" t="s">
        <v>459</v>
      </c>
      <c r="D1677" s="852" t="s">
        <v>2057</v>
      </c>
    </row>
    <row r="1678" ht="13.5" customHeight="1">
      <c r="C1678" s="714" t="s">
        <v>459</v>
      </c>
      <c r="D1678" s="852" t="s">
        <v>2058</v>
      </c>
    </row>
    <row r="1679" ht="13.5" customHeight="1">
      <c r="C1679" s="714" t="s">
        <v>459</v>
      </c>
      <c r="D1679" s="852" t="s">
        <v>2059</v>
      </c>
    </row>
    <row r="1680" ht="13.5" customHeight="1">
      <c r="C1680" s="714" t="s">
        <v>459</v>
      </c>
      <c r="D1680" s="852" t="s">
        <v>2060</v>
      </c>
    </row>
    <row r="1681" ht="13.5" customHeight="1">
      <c r="C1681" s="714" t="s">
        <v>459</v>
      </c>
      <c r="D1681" s="852" t="s">
        <v>2061</v>
      </c>
    </row>
    <row r="1682" ht="13.5" customHeight="1">
      <c r="C1682" s="714" t="s">
        <v>459</v>
      </c>
      <c r="D1682" s="852" t="s">
        <v>2062</v>
      </c>
    </row>
    <row r="1683" ht="13.5" customHeight="1">
      <c r="C1683" s="714" t="s">
        <v>459</v>
      </c>
      <c r="D1683" s="852" t="s">
        <v>2063</v>
      </c>
    </row>
    <row r="1684" ht="13.5" customHeight="1">
      <c r="C1684" s="714" t="s">
        <v>459</v>
      </c>
      <c r="D1684" s="852" t="s">
        <v>2064</v>
      </c>
    </row>
    <row r="1685" ht="13.5" customHeight="1">
      <c r="C1685" s="714" t="s">
        <v>459</v>
      </c>
      <c r="D1685" s="852" t="s">
        <v>2065</v>
      </c>
    </row>
    <row r="1686" ht="13.5" customHeight="1">
      <c r="C1686" s="714" t="s">
        <v>459</v>
      </c>
      <c r="D1686" s="852" t="s">
        <v>2066</v>
      </c>
    </row>
    <row r="1687" ht="13.5" customHeight="1">
      <c r="C1687" s="714" t="s">
        <v>459</v>
      </c>
      <c r="D1687" s="852" t="s">
        <v>2067</v>
      </c>
    </row>
    <row r="1688" ht="13.5" customHeight="1">
      <c r="C1688" s="714" t="s">
        <v>459</v>
      </c>
      <c r="D1688" s="852" t="s">
        <v>2068</v>
      </c>
    </row>
    <row r="1689" ht="13.5" customHeight="1">
      <c r="C1689" s="714" t="s">
        <v>459</v>
      </c>
      <c r="D1689" s="852" t="s">
        <v>2069</v>
      </c>
    </row>
    <row r="1690" ht="13.5" customHeight="1">
      <c r="C1690" s="714" t="s">
        <v>459</v>
      </c>
      <c r="D1690" s="852" t="s">
        <v>2070</v>
      </c>
    </row>
    <row r="1691" ht="13.5" customHeight="1">
      <c r="C1691" s="714" t="s">
        <v>459</v>
      </c>
      <c r="D1691" s="852" t="s">
        <v>2071</v>
      </c>
    </row>
    <row r="1692" ht="13.5" customHeight="1">
      <c r="C1692" s="714" t="s">
        <v>459</v>
      </c>
      <c r="D1692" s="852" t="s">
        <v>2072</v>
      </c>
    </row>
    <row r="1693" ht="13.5" customHeight="1">
      <c r="C1693" s="714" t="s">
        <v>459</v>
      </c>
      <c r="D1693" s="852" t="s">
        <v>2073</v>
      </c>
    </row>
    <row r="1694" ht="13.5" customHeight="1">
      <c r="C1694" s="714" t="s">
        <v>459</v>
      </c>
      <c r="D1694" s="852" t="s">
        <v>2074</v>
      </c>
    </row>
    <row r="1695" ht="13.5" customHeight="1">
      <c r="C1695" s="714" t="s">
        <v>459</v>
      </c>
      <c r="D1695" s="852" t="s">
        <v>2075</v>
      </c>
    </row>
    <row r="1696" ht="13.5" customHeight="1">
      <c r="C1696" s="714" t="s">
        <v>459</v>
      </c>
      <c r="D1696" s="852" t="s">
        <v>2076</v>
      </c>
    </row>
    <row r="1697" ht="13.5" customHeight="1">
      <c r="C1697" s="714" t="s">
        <v>459</v>
      </c>
      <c r="D1697" s="852" t="s">
        <v>2077</v>
      </c>
    </row>
    <row r="1698" ht="13.5" customHeight="1">
      <c r="C1698" s="714" t="s">
        <v>459</v>
      </c>
      <c r="D1698" s="852" t="s">
        <v>2078</v>
      </c>
    </row>
    <row r="1699" ht="13.5" customHeight="1">
      <c r="C1699" s="714" t="s">
        <v>459</v>
      </c>
      <c r="D1699" s="852" t="s">
        <v>2079</v>
      </c>
    </row>
    <row r="1700" ht="13.5" customHeight="1">
      <c r="C1700" s="714" t="s">
        <v>459</v>
      </c>
      <c r="D1700" s="852" t="s">
        <v>2080</v>
      </c>
    </row>
    <row r="1701" ht="13.5" customHeight="1">
      <c r="C1701" s="714" t="s">
        <v>459</v>
      </c>
      <c r="D1701" s="852" t="s">
        <v>2081</v>
      </c>
    </row>
    <row r="1702" ht="13.5" customHeight="1">
      <c r="C1702" s="714" t="s">
        <v>459</v>
      </c>
      <c r="D1702" s="852" t="s">
        <v>2082</v>
      </c>
    </row>
    <row r="1703" ht="13.5" customHeight="1">
      <c r="C1703" s="714" t="s">
        <v>459</v>
      </c>
      <c r="D1703" s="852" t="s">
        <v>2083</v>
      </c>
    </row>
    <row r="1704" ht="13.5" customHeight="1">
      <c r="C1704" s="714" t="s">
        <v>459</v>
      </c>
      <c r="D1704" s="852" t="s">
        <v>2084</v>
      </c>
    </row>
    <row r="1705" ht="13.5" customHeight="1">
      <c r="C1705" s="714" t="s">
        <v>459</v>
      </c>
      <c r="D1705" s="852" t="s">
        <v>2085</v>
      </c>
    </row>
    <row r="1706" ht="13.5" customHeight="1">
      <c r="C1706" s="714" t="s">
        <v>459</v>
      </c>
      <c r="D1706" s="852" t="s">
        <v>2086</v>
      </c>
    </row>
    <row r="1707" ht="13.5" customHeight="1">
      <c r="C1707" s="714" t="s">
        <v>459</v>
      </c>
      <c r="D1707" s="852" t="s">
        <v>2087</v>
      </c>
    </row>
    <row r="1708" ht="13.5" customHeight="1">
      <c r="C1708" s="714" t="s">
        <v>459</v>
      </c>
      <c r="D1708" s="852" t="s">
        <v>2088</v>
      </c>
    </row>
    <row r="1709" ht="13.5" customHeight="1">
      <c r="C1709" s="714" t="s">
        <v>461</v>
      </c>
      <c r="D1709" s="852" t="s">
        <v>2089</v>
      </c>
    </row>
    <row r="1710" ht="13.5" customHeight="1">
      <c r="C1710" s="714" t="s">
        <v>461</v>
      </c>
      <c r="D1710" s="852" t="s">
        <v>2090</v>
      </c>
    </row>
    <row r="1711" ht="13.5" customHeight="1">
      <c r="C1711" s="714" t="s">
        <v>461</v>
      </c>
      <c r="D1711" s="852" t="s">
        <v>2091</v>
      </c>
    </row>
    <row r="1712" ht="13.5" customHeight="1">
      <c r="C1712" s="714" t="s">
        <v>461</v>
      </c>
      <c r="D1712" s="852" t="s">
        <v>2092</v>
      </c>
    </row>
    <row r="1713" ht="13.5" customHeight="1">
      <c r="C1713" s="714" t="s">
        <v>461</v>
      </c>
      <c r="D1713" s="852" t="s">
        <v>2093</v>
      </c>
    </row>
    <row r="1714" ht="13.5" customHeight="1">
      <c r="C1714" s="714" t="s">
        <v>461</v>
      </c>
      <c r="D1714" s="852" t="s">
        <v>2094</v>
      </c>
    </row>
    <row r="1715" ht="13.5" customHeight="1">
      <c r="C1715" s="714" t="s">
        <v>461</v>
      </c>
      <c r="D1715" s="852" t="s">
        <v>2095</v>
      </c>
    </row>
    <row r="1716" ht="13.5" customHeight="1">
      <c r="C1716" s="714" t="s">
        <v>461</v>
      </c>
      <c r="D1716" s="852" t="s">
        <v>2096</v>
      </c>
    </row>
    <row r="1717" ht="13.5" customHeight="1">
      <c r="C1717" s="714" t="s">
        <v>461</v>
      </c>
      <c r="D1717" s="852" t="s">
        <v>2097</v>
      </c>
    </row>
    <row r="1718" ht="13.5" customHeight="1">
      <c r="C1718" s="714" t="s">
        <v>461</v>
      </c>
      <c r="D1718" s="852" t="s">
        <v>2098</v>
      </c>
    </row>
    <row r="1719" ht="13.5" customHeight="1">
      <c r="C1719" s="714" t="s">
        <v>461</v>
      </c>
      <c r="D1719" s="852" t="s">
        <v>2099</v>
      </c>
    </row>
    <row r="1720" ht="13.5" customHeight="1">
      <c r="C1720" s="714" t="s">
        <v>461</v>
      </c>
      <c r="D1720" s="852" t="s">
        <v>2100</v>
      </c>
    </row>
    <row r="1721" ht="13.5" customHeight="1">
      <c r="C1721" s="714" t="s">
        <v>461</v>
      </c>
      <c r="D1721" s="852" t="s">
        <v>2101</v>
      </c>
    </row>
    <row r="1722" ht="13.5" customHeight="1">
      <c r="C1722" s="714" t="s">
        <v>461</v>
      </c>
      <c r="D1722" s="852" t="s">
        <v>2102</v>
      </c>
    </row>
    <row r="1723" ht="13.5" customHeight="1">
      <c r="C1723" s="714" t="s">
        <v>461</v>
      </c>
      <c r="D1723" s="852" t="s">
        <v>2103</v>
      </c>
    </row>
    <row r="1724" ht="13.5" customHeight="1">
      <c r="C1724" s="714" t="s">
        <v>461</v>
      </c>
      <c r="D1724" s="852" t="s">
        <v>2104</v>
      </c>
    </row>
    <row r="1725" ht="13.5" customHeight="1">
      <c r="C1725" s="714" t="s">
        <v>461</v>
      </c>
      <c r="D1725" s="852" t="s">
        <v>2105</v>
      </c>
    </row>
    <row r="1726" ht="13.5" customHeight="1">
      <c r="C1726" s="714" t="s">
        <v>461</v>
      </c>
      <c r="D1726" s="852" t="s">
        <v>2106</v>
      </c>
    </row>
    <row r="1727" ht="13.5" customHeight="1">
      <c r="C1727" s="714" t="s">
        <v>461</v>
      </c>
      <c r="D1727" s="852" t="s">
        <v>2107</v>
      </c>
    </row>
    <row r="1728" ht="13.5" customHeight="1">
      <c r="C1728" s="714" t="s">
        <v>461</v>
      </c>
      <c r="D1728" s="852" t="s">
        <v>2108</v>
      </c>
    </row>
    <row r="1729" ht="13.5" customHeight="1">
      <c r="C1729" s="714" t="s">
        <v>461</v>
      </c>
      <c r="D1729" s="852" t="s">
        <v>2109</v>
      </c>
    </row>
    <row r="1730" ht="13.5" customHeight="1">
      <c r="C1730" s="714" t="s">
        <v>461</v>
      </c>
      <c r="D1730" s="852" t="s">
        <v>2110</v>
      </c>
    </row>
    <row r="1731" ht="13.5" customHeight="1">
      <c r="C1731" s="714" t="s">
        <v>461</v>
      </c>
      <c r="D1731" s="852" t="s">
        <v>2111</v>
      </c>
    </row>
    <row r="1732" ht="13.5" customHeight="1">
      <c r="C1732" s="714" t="s">
        <v>461</v>
      </c>
      <c r="D1732" s="852" t="s">
        <v>2112</v>
      </c>
    </row>
    <row r="1733" ht="13.5" customHeight="1">
      <c r="C1733" s="714" t="s">
        <v>461</v>
      </c>
      <c r="D1733" s="852" t="s">
        <v>2113</v>
      </c>
    </row>
    <row r="1734" ht="13.5" customHeight="1">
      <c r="C1734" s="714" t="s">
        <v>461</v>
      </c>
      <c r="D1734" s="852" t="s">
        <v>2114</v>
      </c>
    </row>
    <row r="1735" ht="13.5" customHeight="1">
      <c r="C1735" s="714" t="s">
        <v>461</v>
      </c>
      <c r="D1735" s="852" t="s">
        <v>2115</v>
      </c>
    </row>
    <row r="1736" ht="13.5" customHeight="1">
      <c r="C1736" s="714" t="s">
        <v>461</v>
      </c>
      <c r="D1736" s="852" t="s">
        <v>2116</v>
      </c>
    </row>
    <row r="1737" ht="13.5" customHeight="1">
      <c r="C1737" s="714" t="s">
        <v>461</v>
      </c>
      <c r="D1737" s="852" t="s">
        <v>2117</v>
      </c>
    </row>
    <row r="1738" ht="13.5" customHeight="1">
      <c r="C1738" s="714" t="s">
        <v>461</v>
      </c>
      <c r="D1738" s="852" t="s">
        <v>2118</v>
      </c>
    </row>
    <row r="1739" ht="13.5" customHeight="1">
      <c r="C1739" s="714" t="s">
        <v>461</v>
      </c>
      <c r="D1739" s="852" t="s">
        <v>2119</v>
      </c>
    </row>
    <row r="1740" ht="13.5" customHeight="1">
      <c r="C1740" s="714" t="s">
        <v>461</v>
      </c>
      <c r="D1740" s="852" t="s">
        <v>2120</v>
      </c>
    </row>
    <row r="1741" ht="13.5" customHeight="1">
      <c r="C1741" s="714" t="s">
        <v>461</v>
      </c>
      <c r="D1741" s="852" t="s">
        <v>2121</v>
      </c>
    </row>
    <row r="1742" ht="13.5" customHeight="1">
      <c r="C1742" s="714" t="s">
        <v>461</v>
      </c>
      <c r="D1742" s="852" t="s">
        <v>2122</v>
      </c>
    </row>
    <row r="1743" ht="13.5" customHeight="1">
      <c r="C1743" s="714" t="s">
        <v>461</v>
      </c>
      <c r="D1743" s="852" t="s">
        <v>2123</v>
      </c>
    </row>
    <row r="1744" ht="13.5" customHeight="1">
      <c r="C1744" s="714" t="s">
        <v>461</v>
      </c>
      <c r="D1744" s="852" t="s">
        <v>2124</v>
      </c>
    </row>
    <row r="1745" ht="13.5" customHeight="1">
      <c r="C1745" s="714" t="s">
        <v>461</v>
      </c>
      <c r="D1745" s="852" t="s">
        <v>2125</v>
      </c>
    </row>
    <row r="1746" ht="13.5" customHeight="1">
      <c r="C1746" s="714" t="s">
        <v>461</v>
      </c>
      <c r="D1746" s="852" t="s">
        <v>2126</v>
      </c>
    </row>
    <row r="1747" ht="13.5" customHeight="1">
      <c r="C1747" s="714" t="s">
        <v>461</v>
      </c>
      <c r="D1747" s="852" t="s">
        <v>2127</v>
      </c>
    </row>
    <row r="1748" ht="13.5" customHeight="1">
      <c r="C1748" s="714" t="s">
        <v>461</v>
      </c>
      <c r="D1748" s="852" t="s">
        <v>2128</v>
      </c>
    </row>
    <row r="1749" ht="13.5" customHeight="1">
      <c r="C1749" s="853" t="s">
        <v>461</v>
      </c>
      <c r="D1749" s="854" t="s">
        <v>2129</v>
      </c>
    </row>
  </sheetData>
  <printOptions/>
  <pageMargins bottom="0.75" footer="0.0" header="0.0" left="0.7" right="0.7" top="0.75"/>
  <pageSetup paperSize="9" orientation="portrait"/>
  <drawing r:id="rId1"/>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Order">
    <vt:r8>278600.0</vt:r8>
  </property>
  <property fmtid="{D5CDD505-2E9C-101B-9397-08002B2CF9AE}" pid="3" name="ContentTypeId">
    <vt:lpwstr>0x010100C01E761D7F10AC4AA5F2ABE28D747455</vt:lpwstr>
  </property>
  <property fmtid="{D5CDD505-2E9C-101B-9397-08002B2CF9AE}" pid="4" name="ComplianceAssetId">
    <vt:lpwstr/>
  </property>
  <property fmtid="{D5CDD505-2E9C-101B-9397-08002B2CF9AE}" pid="5" name="TriggerFlowInfo">
    <vt:lpwstr/>
  </property>
  <property fmtid="{D5CDD505-2E9C-101B-9397-08002B2CF9AE}" pid="6" name="MediaServiceImageTags">
    <vt:lpwstr/>
  </property>
</Properties>
</file>