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182EAB55-AAD2-4CF5-8ED7-A897339FE458}" xr6:coauthVersionLast="47" xr6:coauthVersionMax="47" xr10:uidLastSave="{00000000-0000-0000-0000-000000000000}"/>
  <bookViews>
    <workbookView xWindow="-120" yWindow="-120" windowWidth="29040" windowHeight="15840" xr2:uid="{00000000-000D-0000-FFFF-FFFF00000000}"/>
  </bookViews>
  <sheets>
    <sheet name="人員配置体制加算（共同生活援助）" sheetId="69" r:id="rId1"/>
    <sheet name="別添参考様式（人員配置体制確認表）" sheetId="71" r:id="rId2"/>
    <sheet name="別添参考様式（人員配置体制確認表 （記載例））" sheetId="73"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'人員配置体制加算（共同生活援助）'!$A$1:$L$40</definedName>
    <definedName name="_xlnm.Print_Area" localSheetId="2">'別添参考様式（人員配置体制確認表 （記載例））'!$A$1:$BT$88</definedName>
    <definedName name="_xlnm.Print_Area" localSheetId="1">'別添参考様式（人員配置体制確認表）'!$A$1:$BT$89</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8" i="73" l="1"/>
  <c r="BI28" i="73"/>
  <c r="AS28" i="73"/>
  <c r="AC28" i="73"/>
  <c r="M27" i="73"/>
  <c r="I28" i="73"/>
  <c r="AX73" i="73"/>
  <c r="AW73" i="73"/>
  <c r="AV73" i="73"/>
  <c r="AU73" i="73"/>
  <c r="AT73" i="73"/>
  <c r="AS73" i="73"/>
  <c r="AR73" i="73"/>
  <c r="AQ73" i="73"/>
  <c r="AP73" i="73"/>
  <c r="AO73" i="73"/>
  <c r="AN73" i="73"/>
  <c r="AM73" i="73"/>
  <c r="AL73" i="73"/>
  <c r="AK73" i="73"/>
  <c r="AJ73" i="73"/>
  <c r="AI73" i="73"/>
  <c r="AH73" i="73"/>
  <c r="AG73" i="73"/>
  <c r="AF73" i="73"/>
  <c r="AE73" i="73"/>
  <c r="AD73" i="73"/>
  <c r="AC73" i="73"/>
  <c r="AB73" i="73"/>
  <c r="AA73" i="73"/>
  <c r="Z73" i="73"/>
  <c r="Y73" i="73"/>
  <c r="X73" i="73"/>
  <c r="W73" i="73"/>
  <c r="AY72" i="73"/>
  <c r="BB72" i="73" s="1"/>
  <c r="AY71" i="73"/>
  <c r="BB71" i="73" s="1"/>
  <c r="BB70" i="73"/>
  <c r="AY70" i="73"/>
  <c r="AY69" i="73"/>
  <c r="BB69" i="73" s="1"/>
  <c r="AY68" i="73"/>
  <c r="BB68" i="73" s="1"/>
  <c r="AY67" i="73"/>
  <c r="BB67" i="73" s="1"/>
  <c r="BB66" i="73"/>
  <c r="AY66" i="73"/>
  <c r="AY65" i="73"/>
  <c r="AY73" i="73" s="1"/>
  <c r="AX59" i="73"/>
  <c r="AW59" i="73"/>
  <c r="AV59" i="73"/>
  <c r="AU59" i="73"/>
  <c r="AT59" i="73"/>
  <c r="AS59" i="73"/>
  <c r="AR59" i="73"/>
  <c r="AQ59" i="73"/>
  <c r="AP59" i="73"/>
  <c r="AO59" i="73"/>
  <c r="AN59" i="73"/>
  <c r="AM59" i="73"/>
  <c r="AL59" i="73"/>
  <c r="AK59" i="73"/>
  <c r="AJ59" i="73"/>
  <c r="AI59" i="73"/>
  <c r="AH59" i="73"/>
  <c r="AG59" i="73"/>
  <c r="AF59" i="73"/>
  <c r="AE59" i="73"/>
  <c r="AD59" i="73"/>
  <c r="AC59" i="73"/>
  <c r="AB59" i="73"/>
  <c r="AA59" i="73"/>
  <c r="Z59" i="73"/>
  <c r="Y59" i="73"/>
  <c r="X59" i="73"/>
  <c r="W59" i="73"/>
  <c r="AX58" i="73"/>
  <c r="AW58" i="73"/>
  <c r="AV58" i="73"/>
  <c r="AU58" i="73"/>
  <c r="AT58" i="73"/>
  <c r="AS58" i="73"/>
  <c r="AR58" i="73"/>
  <c r="AQ58" i="73"/>
  <c r="AP58" i="73"/>
  <c r="AO58" i="73"/>
  <c r="AN58" i="73"/>
  <c r="AM58" i="73"/>
  <c r="AL58" i="73"/>
  <c r="AK58" i="73"/>
  <c r="AJ58" i="73"/>
  <c r="AI58" i="73"/>
  <c r="AH58" i="73"/>
  <c r="AG58" i="73"/>
  <c r="AF58" i="73"/>
  <c r="AE58" i="73"/>
  <c r="AD58" i="73"/>
  <c r="AC58" i="73"/>
  <c r="AB58" i="73"/>
  <c r="AA58" i="73"/>
  <c r="Z58" i="73"/>
  <c r="Y58" i="73"/>
  <c r="X58" i="73"/>
  <c r="W58" i="73"/>
  <c r="BB57" i="73"/>
  <c r="AY57" i="73"/>
  <c r="BB56" i="73"/>
  <c r="AY56" i="73"/>
  <c r="BB55" i="73"/>
  <c r="AY55" i="73"/>
  <c r="AY54" i="73"/>
  <c r="BB54" i="73" s="1"/>
  <c r="BB53" i="73"/>
  <c r="AY53" i="73"/>
  <c r="BB52" i="73"/>
  <c r="AY52" i="73"/>
  <c r="AY51" i="73"/>
  <c r="BB51" i="73" s="1"/>
  <c r="BB50" i="73"/>
  <c r="AY50" i="73"/>
  <c r="BB49" i="73"/>
  <c r="AY49" i="73"/>
  <c r="BB48" i="73"/>
  <c r="AY48" i="73"/>
  <c r="AY47" i="73"/>
  <c r="BB47" i="73" s="1"/>
  <c r="BE43" i="73" s="1"/>
  <c r="BB46" i="73"/>
  <c r="AY46" i="73"/>
  <c r="BB45" i="73"/>
  <c r="AY45" i="73"/>
  <c r="BB44" i="73"/>
  <c r="AY44" i="73"/>
  <c r="BB43" i="73"/>
  <c r="AY43" i="73"/>
  <c r="BB42" i="73"/>
  <c r="AY42" i="73"/>
  <c r="BB41" i="73"/>
  <c r="AY41" i="73"/>
  <c r="AY40" i="73"/>
  <c r="BB40" i="73" s="1"/>
  <c r="BB39" i="73"/>
  <c r="AY39" i="73"/>
  <c r="BB38" i="73"/>
  <c r="AY38" i="73"/>
  <c r="AY59" i="73" s="1"/>
  <c r="BB37" i="73"/>
  <c r="BB59" i="73" s="1"/>
  <c r="AY37" i="73"/>
  <c r="AY58" i="73" s="1"/>
  <c r="AL16" i="73"/>
  <c r="AE16" i="73"/>
  <c r="AI16" i="73" s="1"/>
  <c r="AV15" i="73"/>
  <c r="BC15" i="73" s="1"/>
  <c r="AE15" i="73"/>
  <c r="AI15" i="73" s="1"/>
  <c r="L15" i="73"/>
  <c r="BA9" i="73"/>
  <c r="AW9" i="73"/>
  <c r="AS9" i="73"/>
  <c r="AO9" i="73"/>
  <c r="AK9" i="73"/>
  <c r="AG9" i="73"/>
  <c r="BE8" i="73"/>
  <c r="AE14" i="73" s="1"/>
  <c r="L8" i="73"/>
  <c r="BE7" i="73"/>
  <c r="BE6" i="73"/>
  <c r="BE9" i="73"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BE43"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1" i="69"/>
  <c r="I30" i="69"/>
  <c r="I18" i="69"/>
  <c r="I26" i="69" s="1"/>
  <c r="I17" i="69"/>
  <c r="I25" i="69" s="1"/>
  <c r="BE65" i="71" l="1"/>
  <c r="BE73" i="71" s="1"/>
  <c r="AL14" i="73"/>
  <c r="AE17" i="73"/>
  <c r="AI14" i="73"/>
  <c r="AI17" i="73" s="1"/>
  <c r="BB58" i="73"/>
  <c r="BI26" i="73"/>
  <c r="AS26" i="73"/>
  <c r="AC26" i="73"/>
  <c r="BG10" i="73"/>
  <c r="M26" i="73"/>
  <c r="BH51" i="73"/>
  <c r="BE51" i="73"/>
  <c r="AV16" i="73" s="1"/>
  <c r="AV14" i="73"/>
  <c r="BE58" i="73"/>
  <c r="AL15" i="73"/>
  <c r="AZ15" i="73"/>
  <c r="BB65" i="73"/>
  <c r="BH43" i="73"/>
  <c r="AY73" i="71"/>
  <c r="BB73" i="71"/>
  <c r="AY58" i="71"/>
  <c r="AE14" i="71"/>
  <c r="AE17" i="71" s="1"/>
  <c r="AC26" i="71"/>
  <c r="BH51" i="71"/>
  <c r="BE51" i="71"/>
  <c r="AV16" i="71" s="1"/>
  <c r="BI26" i="71"/>
  <c r="AS26" i="71"/>
  <c r="BG10" i="71"/>
  <c r="BB58" i="71"/>
  <c r="BH43" i="71"/>
  <c r="AI15" i="71"/>
  <c r="AI16" i="71"/>
  <c r="BB37" i="71"/>
  <c r="BB59" i="71" s="1"/>
  <c r="AY59" i="7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AV17" i="73" l="1"/>
  <c r="BC14" i="73"/>
  <c r="BC17" i="73" s="1"/>
  <c r="AZ14" i="73"/>
  <c r="AZ17" i="73" s="1"/>
  <c r="BC16" i="73"/>
  <c r="AZ16" i="73"/>
  <c r="AO26" i="73"/>
  <c r="BH58" i="73"/>
  <c r="BE26" i="73"/>
  <c r="BB73" i="73"/>
  <c r="BE65" i="73"/>
  <c r="BE73" i="73" s="1"/>
  <c r="I26" i="73"/>
  <c r="Y26" i="73"/>
  <c r="AL17" i="73"/>
  <c r="BQ14" i="71"/>
  <c r="BM14" i="71" s="1"/>
  <c r="AI14" i="71"/>
  <c r="AI17" i="71" s="1"/>
  <c r="AL14" i="71"/>
  <c r="AL17" i="71" s="1"/>
  <c r="Y26" i="71"/>
  <c r="AO26" i="71"/>
  <c r="BH58" i="71"/>
  <c r="BE26" i="71"/>
  <c r="BE58" i="71"/>
  <c r="AV14" i="71"/>
  <c r="I26" i="71"/>
  <c r="BC16" i="71"/>
  <c r="AZ16" i="71"/>
  <c r="AT29" i="61"/>
  <c r="BR29" i="61"/>
  <c r="Y29" i="61"/>
  <c r="AB29" i="61"/>
  <c r="BF29" i="61"/>
  <c r="AZ29" i="61"/>
  <c r="BI29" i="61"/>
  <c r="BC29" i="61"/>
  <c r="AH29" i="61"/>
  <c r="BU28" i="61"/>
  <c r="AK29" i="61"/>
  <c r="BL29" i="61"/>
  <c r="AW29" i="61"/>
  <c r="S29" i="61"/>
  <c r="AQ29" i="61"/>
  <c r="BO29" i="61"/>
  <c r="BI27" i="73" l="1"/>
  <c r="AS27" i="73"/>
  <c r="AC27" i="73"/>
  <c r="BE28" i="73"/>
  <c r="AO28" i="73"/>
  <c r="BQ14" i="73"/>
  <c r="Y28" i="73"/>
  <c r="M27" i="71"/>
  <c r="I27" i="71" s="1"/>
  <c r="AC27" i="71"/>
  <c r="Y27" i="71" s="1"/>
  <c r="AS27" i="71"/>
  <c r="AO27" i="71" s="1"/>
  <c r="BI27" i="71"/>
  <c r="BE27" i="71" s="1"/>
  <c r="BC14" i="71"/>
  <c r="BC17" i="71" s="1"/>
  <c r="AZ14" i="71"/>
  <c r="AZ17" i="71" s="1"/>
  <c r="AV17" i="71"/>
  <c r="BM15" i="71"/>
  <c r="BQ15" i="71"/>
  <c r="S30" i="61"/>
  <c r="AT30" i="61"/>
  <c r="BL30" i="61"/>
  <c r="AB30" i="61"/>
  <c r="AK30" i="61"/>
  <c r="BU29" i="61"/>
  <c r="BC30" i="61"/>
  <c r="BI28" i="71" l="1"/>
  <c r="BE28" i="71" s="1"/>
  <c r="BE29" i="71" s="1"/>
  <c r="BJ31" i="71" s="1"/>
  <c r="AS28" i="71"/>
  <c r="AO28" i="71" s="1"/>
  <c r="AO29" i="71" s="1"/>
  <c r="AT31" i="71" s="1"/>
  <c r="AC28" i="71"/>
  <c r="Y28" i="71" s="1"/>
  <c r="Y29" i="71" s="1"/>
  <c r="AD31" i="71" s="1"/>
  <c r="M28" i="71"/>
  <c r="I28" i="71" s="1"/>
  <c r="I29" i="71" s="1"/>
  <c r="N31" i="71" s="1"/>
  <c r="Y27" i="73"/>
  <c r="Y29" i="73" s="1"/>
  <c r="AD31" i="73" s="1"/>
  <c r="AC29" i="73"/>
  <c r="BQ15" i="73"/>
  <c r="BM14" i="73"/>
  <c r="BM15" i="73" s="1"/>
  <c r="I27" i="73"/>
  <c r="I29" i="73" s="1"/>
  <c r="N31" i="73" s="1"/>
  <c r="M29" i="73"/>
  <c r="AO27" i="73"/>
  <c r="AO29" i="73" s="1"/>
  <c r="AT31" i="73" s="1"/>
  <c r="AS29" i="73"/>
  <c r="BE27" i="73"/>
  <c r="BE29" i="73" s="1"/>
  <c r="BJ31" i="73" s="1"/>
  <c r="BI29" i="73"/>
  <c r="BY32" i="61"/>
  <c r="BI29" i="71" l="1"/>
  <c r="AS29" i="71"/>
  <c r="AC29" i="71"/>
  <c r="M29" i="71"/>
</calcChain>
</file>

<file path=xl/sharedStrings.xml><?xml version="1.0" encoding="utf-8"?>
<sst xmlns="http://schemas.openxmlformats.org/spreadsheetml/2006/main" count="526" uniqueCount="175">
  <si>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</si>
  <si>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</si>
  <si>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</si>
  <si>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</si>
  <si>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</si>
  <si>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</si>
  <si>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</si>
  <si>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</si>
  <si>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</si>
  <si>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</si>
  <si>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</si>
  <si>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</si>
  <si>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</si>
  <si>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</si>
  <si>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</si>
  <si>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</si>
  <si>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</si>
  <si>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</si>
  <si>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</si>
  <si>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</si>
  <si>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</si>
  <si>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</si>
  <si>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</si>
  <si>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</si>
  <si>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</si>
  <si>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</si>
  <si>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</si>
  <si>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</si>
  <si>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</si>
  <si>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</si>
  <si>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</si>
  <si>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</si>
  <si>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</si>
  <si>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</si>
  <si>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</si>
  <si>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</si>
  <si>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</si>
  <si>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</si>
  <si>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</si>
  <si>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</si>
  <si>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</si>
  <si>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</si>
  <si>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</si>
  <si>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</si>
  <si>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</si>
  <si>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</si>
  <si>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</si>
  <si>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</si>
  <si>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</si>
  <si>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</si>
  <si>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</si>
  <si>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</si>
  <si>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</si>
  <si>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</si>
  <si>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</si>
  <si>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</si>
  <si>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</si>
  <si>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</si>
  <si>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</si>
  <si>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</si>
  <si>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</si>
  <si>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</si>
  <si>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</si>
  <si>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</si>
  <si>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</si>
  <si>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</si>
  <si>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</si>
  <si>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</si>
  <si>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</si>
  <si>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</si>
  <si>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</si>
  <si>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</si>
  <si>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</si>
  <si>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</si>
  <si>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</si>
  <si>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</si>
  <si>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</si>
  <si>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</si>
  <si>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</si>
  <si>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</si>
  <si>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</si>
  <si>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</si>
  <si>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</si>
  <si>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</si>
  <si>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</si>
  <si>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</si>
  <si>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</si>
  <si>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</si>
  <si>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</si>
  <si>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</si>
  <si>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</si>
  <si>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</si>
  <si>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</si>
  <si>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</si>
  <si>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</si>
  <si>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</si>
  <si>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</si>
  <si>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</si>
  <si>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</si>
  <si>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</si>
  <si>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</si>
  <si>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</si>
  <si>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</si>
  <si>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</si>
  <si>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</si>
  <si>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</si>
  <si>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</si>
  <si>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</si>
  <si>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</si>
  <si>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</si>
  <si>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</si>
  <si>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</si>
  <si>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</si>
  <si>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</si>
  <si>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</si>
  <si>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</si>
  <si>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</si>
  <si>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</si>
  <si>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</si>
  <si>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</si>
  <si>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</si>
  <si>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</si>
  <si>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</si>
  <si>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</si>
  <si>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</si>
  <si>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</si>
  <si>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</si>
  <si>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</si>
  <si>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</si>
  <si>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</si>
  <si>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</si>
  <si>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</si>
  <si>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</si>
  <si>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</si>
  <si>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</si>
  <si>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</si>
  <si>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</si>
  <si>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</si>
  <si>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</si>
  <si>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</si>
  <si>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</si>
  <si>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</si>
  <si>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</si>
  <si>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</si>
  <si>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</si>
  <si>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</si>
  <si>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</si>
  <si>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</si>
  <si>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</si>
  <si>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</si>
  <si>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</si>
  <si>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</si>
  <si>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</si>
  <si>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</si>
  <si>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</si>
  <si>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</si>
  <si>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</si>
  <si>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</si>
  <si>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</si>
  <si>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</si>
  <si>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</si>
  <si>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</si>
  <si>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</si>
  <si>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</si>
  <si>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</si>
  <si>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</si>
  <si>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</si>
  <si>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</si>
  <si>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</si>
  <si>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</si>
  <si>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</si>
  <si>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</si>
  <si>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※当該事業所における基準上置くべき従業者＋加配している特定従業者数</t>
    <phoneticPr fontId="5"/>
  </si>
  <si>
    <t>勤務延べ
時間</t>
    <rPh sb="0" eb="3">
      <t>キンムノ</t>
    </rPh>
    <rPh sb="5" eb="7">
      <t>ジカン</t>
    </rPh>
    <phoneticPr fontId="5"/>
  </si>
  <si>
    <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t>
    <rPh sb="1" eb="3">
      <t>レイワ</t>
    </rPh>
    <rPh sb="4" eb="5">
      <t>ネン</t>
    </rPh>
    <rPh sb="6" eb="7">
      <t>ガツ</t>
    </rPh>
    <rPh sb="8" eb="9">
      <t>ヒ</t>
    </rPh>
    <rPh sb="9" eb="11">
      <t>シュウセイ</t>
    </rPh>
    <rPh sb="37" eb="39">
      <t>カハイ</t>
    </rPh>
    <rPh sb="39" eb="41">
      <t>ジョウキョウ</t>
    </rPh>
    <rPh sb="41" eb="44">
      <t>キンムノ</t>
    </rPh>
    <rPh sb="45" eb="48">
      <t>ジカンスウ</t>
    </rPh>
    <rPh sb="49" eb="50">
      <t>ラン</t>
    </rPh>
    <rPh sb="93" eb="96">
      <t>キンムノ</t>
    </rPh>
    <rPh sb="100" eb="102">
      <t>サシヒキ</t>
    </rPh>
    <rPh sb="103" eb="105">
      <t>ジカン</t>
    </rPh>
    <rPh sb="106" eb="107">
      <t>クワ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</si>
</sst>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4" x14ac:knownFonts="1">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9"/>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700">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0"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1"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2" fillId="0" borderId="0" xfId="4" applyFont="1">
      <alignment vertical="center"/>
    </xf>
    <xf numFmtId="0" fontId="25" fillId="0" borderId="0" xfId="4" applyFont="1">
      <alignment vertical="center"/>
    </xf>
    <xf numFmtId="0" fontId="32"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39" xfId="1" applyFont="1" applyBorder="1" applyAlignment="1">
      <alignment vertical="center" shrinkToFit="1"/>
    </xf>
    <xf numFmtId="0" fontId="37" fillId="0" borderId="0" xfId="3" applyFont="1">
      <alignment vertical="center"/>
    </xf>
    <xf numFmtId="0" fontId="38" fillId="0" borderId="0" xfId="3" applyFont="1">
      <alignment vertical="center"/>
    </xf>
    <xf numFmtId="0" fontId="37" fillId="0" borderId="0" xfId="3" applyFont="1" applyAlignment="1">
      <alignment horizontal="center" vertical="center"/>
    </xf>
    <xf numFmtId="0" fontId="38" fillId="0" borderId="15" xfId="3" applyFont="1" applyBorder="1" applyAlignment="1">
      <alignment horizontal="center" vertical="center"/>
    </xf>
    <xf numFmtId="0" fontId="37" fillId="0" borderId="15" xfId="3" applyFont="1" applyBorder="1" applyAlignment="1">
      <alignment horizontal="center" vertical="center"/>
    </xf>
    <xf numFmtId="0" fontId="37" fillId="0" borderId="14" xfId="3" applyFont="1" applyBorder="1" applyAlignment="1">
      <alignment horizontal="center" vertical="center"/>
    </xf>
    <xf numFmtId="0" fontId="37" fillId="0" borderId="16" xfId="3" applyFont="1" applyBorder="1" applyAlignment="1">
      <alignment horizontal="center" vertical="center"/>
    </xf>
    <xf numFmtId="0" fontId="38" fillId="0" borderId="66" xfId="3" applyFont="1" applyBorder="1">
      <alignment vertical="center"/>
    </xf>
    <xf numFmtId="0" fontId="38" fillId="0" borderId="43" xfId="3" applyFont="1" applyBorder="1">
      <alignment vertical="center"/>
    </xf>
    <xf numFmtId="0" fontId="38" fillId="0" borderId="43" xfId="3" applyFont="1" applyBorder="1" applyAlignment="1">
      <alignment horizontal="center" vertical="center" wrapText="1" justifyLastLine="1"/>
    </xf>
    <xf numFmtId="0" fontId="38" fillId="4" borderId="18" xfId="3" applyFont="1" applyFill="1" applyBorder="1" applyAlignment="1">
      <alignment horizontal="right" vertical="center" indent="1"/>
    </xf>
    <xf numFmtId="0" fontId="38" fillId="0" borderId="18" xfId="3" applyFont="1" applyBorder="1" applyAlignment="1">
      <alignment horizontal="right" vertical="center" indent="1"/>
    </xf>
    <xf numFmtId="0" fontId="38" fillId="0" borderId="0" xfId="3" applyFont="1" applyAlignment="1">
      <alignment horizontal="right" vertical="center"/>
    </xf>
    <xf numFmtId="0" fontId="38" fillId="0" borderId="31" xfId="3" applyFont="1" applyBorder="1">
      <alignment vertical="center"/>
    </xf>
    <xf numFmtId="0" fontId="40" fillId="0" borderId="30" xfId="3" applyFont="1" applyBorder="1" applyAlignment="1">
      <alignment horizontal="centerContinuous" vertical="center"/>
    </xf>
    <xf numFmtId="0" fontId="38" fillId="0" borderId="30" xfId="3" applyFont="1" applyBorder="1">
      <alignment vertical="center"/>
    </xf>
    <xf numFmtId="0" fontId="38" fillId="0" borderId="32" xfId="3" applyFont="1" applyBorder="1">
      <alignment vertical="center"/>
    </xf>
    <xf numFmtId="0" fontId="38" fillId="0" borderId="46" xfId="3" applyFont="1" applyBorder="1">
      <alignment vertical="center"/>
    </xf>
    <xf numFmtId="0" fontId="38" fillId="0" borderId="42" xfId="3" applyFont="1" applyBorder="1">
      <alignment vertical="center"/>
    </xf>
    <xf numFmtId="0" fontId="38" fillId="0" borderId="45" xfId="3" applyFont="1" applyBorder="1">
      <alignment vertical="center"/>
    </xf>
    <xf numFmtId="0" fontId="41" fillId="0" borderId="0" xfId="3" applyFont="1">
      <alignment vertical="center"/>
    </xf>
    <xf numFmtId="0" fontId="38" fillId="3" borderId="18" xfId="3" applyFont="1" applyFill="1" applyBorder="1">
      <alignment vertical="center"/>
    </xf>
    <xf numFmtId="0" fontId="38" fillId="3" borderId="18" xfId="3" applyFont="1" applyFill="1" applyBorder="1" applyAlignment="1">
      <alignment horizontal="center" vertical="center"/>
    </xf>
    <xf numFmtId="0" fontId="38" fillId="3" borderId="15" xfId="3" applyFont="1" applyFill="1" applyBorder="1" applyAlignment="1">
      <alignment horizontal="center" vertical="center"/>
    </xf>
    <xf numFmtId="0" fontId="38" fillId="3" borderId="36" xfId="3" applyFont="1" applyFill="1" applyBorder="1" applyAlignment="1">
      <alignment horizontal="center" vertical="center"/>
    </xf>
    <xf numFmtId="0" fontId="38" fillId="3" borderId="34" xfId="3" applyFont="1" applyFill="1" applyBorder="1" applyAlignment="1">
      <alignment horizontal="center" vertical="center"/>
    </xf>
    <xf numFmtId="0" fontId="40" fillId="3" borderId="18" xfId="3" applyFont="1" applyFill="1" applyBorder="1" applyAlignment="1">
      <alignment horizontal="center" vertical="center"/>
    </xf>
    <xf numFmtId="0" fontId="38" fillId="0" borderId="18" xfId="3" applyFont="1" applyBorder="1" applyAlignment="1">
      <alignment horizontal="center" vertical="center"/>
    </xf>
    <xf numFmtId="0" fontId="38" fillId="0" borderId="19" xfId="3" applyFont="1" applyBorder="1" applyAlignment="1">
      <alignment horizontal="right" vertical="center" indent="1"/>
    </xf>
    <xf numFmtId="0" fontId="38" fillId="0" borderId="17" xfId="3" applyFont="1" applyBorder="1" applyAlignment="1">
      <alignment horizontal="center" vertical="center"/>
    </xf>
    <xf numFmtId="0" fontId="40" fillId="3" borderId="18" xfId="3" applyFont="1" applyFill="1" applyBorder="1" applyAlignment="1">
      <alignment horizontal="center" vertical="center" wrapText="1"/>
    </xf>
    <xf numFmtId="0" fontId="38" fillId="0" borderId="15" xfId="3" applyFont="1" applyBorder="1" applyAlignment="1">
      <alignment horizontal="right" vertical="center" indent="1"/>
    </xf>
    <xf numFmtId="0" fontId="38" fillId="0" borderId="75" xfId="3" applyFont="1" applyBorder="1" applyAlignment="1">
      <alignment horizontal="right" vertical="center" indent="1"/>
    </xf>
    <xf numFmtId="0" fontId="38" fillId="0" borderId="54" xfId="3" applyFont="1" applyBorder="1" applyAlignment="1">
      <alignment horizontal="right" vertical="center" indent="1"/>
    </xf>
    <xf numFmtId="0" fontId="38" fillId="0" borderId="0" xfId="3" applyFont="1" applyAlignment="1">
      <alignment horizontal="right" vertical="center" indent="1"/>
    </xf>
    <xf numFmtId="0" fontId="38" fillId="3" borderId="36" xfId="3" applyFont="1" applyFill="1" applyBorder="1">
      <alignment vertical="center"/>
    </xf>
    <xf numFmtId="0" fontId="38" fillId="3" borderId="35" xfId="3" applyFont="1" applyFill="1" applyBorder="1" applyAlignment="1">
      <alignment horizontal="center" vertical="center"/>
    </xf>
    <xf numFmtId="0" fontId="38" fillId="3" borderId="34" xfId="3" applyFont="1" applyFill="1" applyBorder="1">
      <alignment vertical="center"/>
    </xf>
    <xf numFmtId="0" fontId="38" fillId="0" borderId="0" xfId="3" applyFont="1" applyAlignment="1">
      <alignment horizontal="center" vertical="center"/>
    </xf>
    <xf numFmtId="0" fontId="40" fillId="3" borderId="19" xfId="3" applyFont="1" applyFill="1" applyBorder="1" applyAlignment="1">
      <alignment horizontal="center" vertical="center"/>
    </xf>
    <xf numFmtId="0" fontId="38" fillId="4" borderId="18" xfId="3" applyFont="1" applyFill="1" applyBorder="1" applyAlignment="1">
      <alignment horizontal="center" vertical="center"/>
    </xf>
    <xf numFmtId="0" fontId="40" fillId="3" borderId="75" xfId="3" applyFont="1" applyFill="1" applyBorder="1" applyAlignment="1">
      <alignment horizontal="center" vertical="center" wrapText="1"/>
    </xf>
    <xf numFmtId="0" fontId="38" fillId="4" borderId="47" xfId="3" applyFont="1" applyFill="1" applyBorder="1" applyAlignment="1">
      <alignment horizontal="center" vertical="center"/>
    </xf>
    <xf numFmtId="0" fontId="40" fillId="0" borderId="0" xfId="3" applyFont="1" applyAlignment="1">
      <alignment horizontal="center" vertical="center" wrapText="1"/>
    </xf>
    <xf numFmtId="0" fontId="38" fillId="0" borderId="47" xfId="3" applyFont="1" applyBorder="1" applyAlignment="1">
      <alignment horizontal="center" vertical="center"/>
    </xf>
    <xf numFmtId="0" fontId="38" fillId="0" borderId="61" xfId="3" applyFont="1" applyBorder="1">
      <alignment vertical="center"/>
    </xf>
    <xf numFmtId="0" fontId="41" fillId="0" borderId="62" xfId="3" applyFont="1" applyBorder="1">
      <alignment vertical="center"/>
    </xf>
    <xf numFmtId="0" fontId="38" fillId="0" borderId="62" xfId="3" applyFont="1" applyBorder="1" applyAlignment="1">
      <alignment horizontal="right" vertical="center" indent="1"/>
    </xf>
    <xf numFmtId="0" fontId="38" fillId="0" borderId="63" xfId="3" applyFont="1" applyBorder="1">
      <alignment vertical="center"/>
    </xf>
    <xf numFmtId="0" fontId="38" fillId="0" borderId="0" xfId="3" applyFont="1" applyFill="1" applyBorder="1">
      <alignment vertical="center"/>
    </xf>
    <xf numFmtId="0" fontId="38" fillId="3" borderId="98" xfId="3" applyFont="1" applyFill="1" applyBorder="1">
      <alignment vertical="center"/>
    </xf>
    <xf numFmtId="0" fontId="40" fillId="0" borderId="0" xfId="3" applyFont="1" applyFill="1" applyBorder="1" applyAlignment="1">
      <alignment horizontal="center" vertical="center"/>
    </xf>
    <xf numFmtId="0" fontId="40" fillId="3" borderId="84" xfId="3" applyFont="1" applyFill="1" applyBorder="1" applyAlignment="1">
      <alignment horizontal="center" vertical="center"/>
    </xf>
    <xf numFmtId="0" fontId="38" fillId="4" borderId="16" xfId="3" applyFont="1" applyFill="1" applyBorder="1" applyAlignment="1">
      <alignment horizontal="right" vertical="center" indent="1"/>
    </xf>
    <xf numFmtId="0" fontId="40" fillId="0" borderId="0" xfId="3" applyFont="1" applyFill="1" applyBorder="1" applyAlignment="1">
      <alignment horizontal="center" vertical="center" wrapText="1"/>
    </xf>
    <xf numFmtId="0" fontId="40" fillId="3" borderId="99" xfId="3" applyFont="1" applyFill="1" applyBorder="1" applyAlignment="1">
      <alignment horizontal="center" vertical="center" wrapText="1"/>
    </xf>
    <xf numFmtId="0" fontId="38" fillId="4" borderId="23" xfId="3" applyFont="1" applyFill="1" applyBorder="1" applyAlignment="1">
      <alignment horizontal="right" vertical="center" indent="1"/>
    </xf>
    <xf numFmtId="0" fontId="38" fillId="0" borderId="22" xfId="3" applyFont="1" applyBorder="1" applyAlignment="1">
      <alignment horizontal="right" vertical="center" indent="1"/>
    </xf>
    <xf numFmtId="0" fontId="38" fillId="0" borderId="15" xfId="3" applyFont="1" applyBorder="1" applyAlignment="1">
      <alignment horizontal="left" vertical="center"/>
    </xf>
    <xf numFmtId="0" fontId="38" fillId="0" borderId="44" xfId="3" applyFont="1" applyBorder="1" applyAlignment="1">
      <alignment vertical="center"/>
    </xf>
    <xf numFmtId="0" fontId="38" fillId="0" borderId="44" xfId="3" applyFont="1" applyBorder="1" applyAlignment="1">
      <alignment horizontal="left" vertical="center"/>
    </xf>
    <xf numFmtId="0" fontId="38" fillId="0" borderId="15" xfId="3" applyFont="1" applyBorder="1" applyAlignment="1">
      <alignment vertical="center"/>
    </xf>
    <xf numFmtId="0" fontId="38" fillId="0" borderId="18" xfId="3" applyFont="1" applyBorder="1" applyAlignment="1">
      <alignment vertical="center"/>
    </xf>
    <xf numFmtId="0" fontId="3" fillId="0" borderId="2" xfId="1" applyFont="1" applyBorder="1" applyAlignment="1">
      <alignment horizontal="center" vertical="center"/>
    </xf>
    <xf numFmtId="0" fontId="3" fillId="0" borderId="38"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0" xfId="1" applyFont="1" applyAlignment="1">
      <alignment horizontal="center" vertical="center" wrapText="1"/>
    </xf>
    <xf numFmtId="0" fontId="3" fillId="0" borderId="66"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8" fillId="0" borderId="0" xfId="3" applyFont="1" applyBorder="1" applyAlignment="1">
      <alignment vertical="top" wrapText="1"/>
    </xf>
    <xf numFmtId="0" fontId="38" fillId="0" borderId="66" xfId="3" applyFont="1" applyBorder="1" applyAlignment="1">
      <alignment horizontal="centerContinuous" vertical="center"/>
    </xf>
    <xf numFmtId="0" fontId="40" fillId="0" borderId="0" xfId="3" applyFont="1" applyAlignment="1">
      <alignment horizontal="centerContinuous" vertical="center" wrapText="1"/>
    </xf>
    <xf numFmtId="0" fontId="38" fillId="0" borderId="0" xfId="3" applyFont="1" applyAlignment="1">
      <alignment horizontal="centerContinuous" vertical="center"/>
    </xf>
    <xf numFmtId="0" fontId="38" fillId="0" borderId="43" xfId="3" applyFont="1" applyBorder="1" applyAlignment="1">
      <alignment horizontal="centerContinuous" vertical="center"/>
    </xf>
    <xf numFmtId="0" fontId="43" fillId="0" borderId="0" xfId="3" applyFont="1" applyAlignment="1">
      <alignment horizontal="centerContinuous" vertical="top"/>
    </xf>
    <xf numFmtId="0" fontId="22" fillId="0" borderId="0" xfId="1" applyFont="1">
      <alignment vertical="center"/>
    </xf>
    <xf numFmtId="0" fontId="38" fillId="0" borderId="0" xfId="3" applyFont="1" applyBorder="1" applyAlignment="1">
      <alignment horizontal="left" vertical="top" wrapText="1"/>
    </xf>
    <xf numFmtId="0" fontId="42" fillId="0" borderId="15" xfId="3" applyFont="1" applyBorder="1" applyAlignment="1">
      <alignment horizontal="center" vertical="center" wrapText="1"/>
    </xf>
    <xf numFmtId="0" fontId="42" fillId="0" borderId="14" xfId="3" applyFont="1" applyBorder="1" applyAlignment="1">
      <alignment horizontal="center" vertical="center" wrapText="1"/>
    </xf>
    <xf numFmtId="0" fontId="42" fillId="0" borderId="16" xfId="3" applyFont="1" applyBorder="1" applyAlignment="1">
      <alignment horizontal="center" vertical="center" wrapText="1"/>
    </xf>
    <xf numFmtId="0" fontId="42" fillId="4" borderId="15" xfId="3" applyFont="1" applyFill="1" applyBorder="1" applyAlignment="1">
      <alignment horizontal="center" vertical="center"/>
    </xf>
    <xf numFmtId="0" fontId="42" fillId="4" borderId="16" xfId="3" applyFont="1" applyFill="1" applyBorder="1" applyAlignment="1">
      <alignment horizontal="center" vertical="center"/>
    </xf>
    <xf numFmtId="0" fontId="38" fillId="0" borderId="0" xfId="3" applyFont="1" applyAlignment="1">
      <alignment horizontal="right" vertical="center"/>
    </xf>
    <xf numFmtId="0" fontId="39" fillId="0" borderId="0" xfId="3" applyFont="1" applyAlignment="1">
      <alignment horizontal="center" vertical="center"/>
    </xf>
    <xf numFmtId="0" fontId="38" fillId="0" borderId="42" xfId="3" applyFont="1" applyBorder="1" applyAlignment="1">
      <alignment horizontal="center" vertical="center"/>
    </xf>
    <xf numFmtId="0" fontId="38" fillId="0" borderId="45" xfId="3" applyFont="1" applyBorder="1" applyAlignment="1">
      <alignment horizontal="center" vertical="center"/>
    </xf>
    <xf numFmtId="0" fontId="38" fillId="0" borderId="66" xfId="3" applyFont="1" applyBorder="1" applyAlignment="1">
      <alignment vertical="center"/>
    </xf>
    <xf numFmtId="0" fontId="38" fillId="0" borderId="31" xfId="3" applyFont="1" applyBorder="1" applyAlignment="1">
      <alignment vertical="center"/>
    </xf>
    <xf numFmtId="0" fontId="38" fillId="0" borderId="0" xfId="3" applyFont="1" applyAlignment="1">
      <alignment horizontal="center" vertical="center" wrapText="1" justifyLastLine="1"/>
    </xf>
    <xf numFmtId="0" fontId="38" fillId="0" borderId="46" xfId="3" applyFont="1" applyBorder="1" applyAlignment="1">
      <alignment vertical="center" wrapText="1"/>
    </xf>
    <xf numFmtId="0" fontId="38" fillId="3" borderId="15" xfId="3" applyFont="1" applyFill="1" applyBorder="1" applyAlignment="1">
      <alignment horizontal="center" vertical="center"/>
    </xf>
    <xf numFmtId="0" fontId="38" fillId="3" borderId="16" xfId="3" applyFont="1" applyFill="1" applyBorder="1" applyAlignment="1">
      <alignment horizontal="center" vertical="center"/>
    </xf>
    <xf numFmtId="0" fontId="38" fillId="3" borderId="50" xfId="3" applyFont="1" applyFill="1" applyBorder="1" applyAlignment="1">
      <alignment horizontal="center" vertical="center"/>
    </xf>
    <xf numFmtId="0" fontId="38" fillId="3" borderId="51" xfId="3" applyFont="1" applyFill="1" applyBorder="1" applyAlignment="1">
      <alignment horizontal="center" vertical="center"/>
    </xf>
    <xf numFmtId="0" fontId="38" fillId="3" borderId="49" xfId="3" applyFont="1" applyFill="1" applyBorder="1" applyAlignment="1">
      <alignment horizontal="center" vertical="center"/>
    </xf>
    <xf numFmtId="0" fontId="38" fillId="0" borderId="15" xfId="3" applyFont="1" applyBorder="1" applyAlignment="1">
      <alignment horizontal="center" vertical="center"/>
    </xf>
    <xf numFmtId="0" fontId="38" fillId="0" borderId="14" xfId="3" applyFont="1" applyBorder="1" applyAlignment="1">
      <alignment horizontal="center" vertical="center"/>
    </xf>
    <xf numFmtId="0" fontId="38" fillId="0" borderId="16" xfId="3"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center" shrinkToFit="1"/>
    </xf>
    <xf numFmtId="0" fontId="3" fillId="0" borderId="14" xfId="1" applyFont="1" applyBorder="1" applyAlignment="1">
      <alignment horizontal="center" vertical="center"/>
    </xf>
    <xf numFmtId="0" fontId="3" fillId="0" borderId="16" xfId="1" applyFont="1" applyBorder="1" applyAlignment="1">
      <alignment horizontal="center" vertical="center"/>
    </xf>
    <xf numFmtId="0" fontId="3" fillId="0" borderId="15" xfId="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6" xfId="1" applyFont="1" applyBorder="1" applyAlignment="1">
      <alignment horizontal="center" vertical="center" shrinkToFit="1"/>
    </xf>
    <xf numFmtId="0" fontId="23" fillId="5" borderId="100" xfId="1" applyFont="1" applyFill="1" applyBorder="1" applyAlignment="1">
      <alignment horizontal="left" vertical="center" shrinkToFit="1"/>
    </xf>
    <xf numFmtId="178" fontId="3" fillId="2" borderId="0" xfId="1" applyNumberFormat="1" applyFont="1" applyFill="1" applyAlignment="1">
      <alignment horizontal="right" vertical="center" shrinkToFit="1"/>
    </xf>
    <xf numFmtId="178" fontId="3" fillId="0" borderId="0" xfId="1" applyNumberFormat="1" applyFont="1" applyAlignment="1">
      <alignment horizontal="right" vertical="center" shrinkToFit="1"/>
    </xf>
    <xf numFmtId="0" fontId="36" fillId="0" borderId="18" xfId="4" applyFont="1" applyBorder="1" applyAlignment="1">
      <alignment horizontal="center" vertical="center"/>
    </xf>
    <xf numFmtId="0" fontId="36" fillId="4" borderId="15" xfId="4" applyFont="1" applyFill="1" applyBorder="1" applyAlignment="1" applyProtection="1">
      <alignment horizontal="center" vertical="center" shrinkToFit="1"/>
      <protection locked="0"/>
    </xf>
    <xf numFmtId="0" fontId="36" fillId="4" borderId="14" xfId="4" applyFont="1" applyFill="1" applyBorder="1" applyAlignment="1" applyProtection="1">
      <alignment horizontal="center" vertical="center" shrinkToFit="1"/>
      <protection locked="0"/>
    </xf>
    <xf numFmtId="0" fontId="36" fillId="4" borderId="16" xfId="4" applyFont="1" applyFill="1" applyBorder="1" applyAlignment="1" applyProtection="1">
      <alignment horizontal="center" vertical="center" shrinkToFit="1"/>
      <protection locked="0"/>
    </xf>
    <xf numFmtId="0" fontId="36" fillId="4" borderId="18" xfId="4" applyFont="1" applyFill="1" applyBorder="1" applyAlignment="1" applyProtection="1">
      <alignment horizontal="center" vertical="center" shrinkToFit="1"/>
      <protection locked="0"/>
    </xf>
    <xf numFmtId="0" fontId="36" fillId="0" borderId="15" xfId="4" applyFont="1" applyBorder="1" applyAlignment="1">
      <alignment horizontal="center" vertical="center"/>
    </xf>
    <xf numFmtId="0" fontId="36" fillId="0" borderId="14" xfId="4" applyFont="1" applyBorder="1" applyAlignment="1">
      <alignment horizontal="center" vertical="center"/>
    </xf>
    <xf numFmtId="0" fontId="36" fillId="0" borderId="16" xfId="4" applyFont="1" applyBorder="1" applyAlignment="1">
      <alignment horizontal="center" vertical="center"/>
    </xf>
    <xf numFmtId="0" fontId="36" fillId="4" borderId="15" xfId="4" applyFont="1" applyFill="1" applyBorder="1" applyAlignment="1">
      <alignment horizontal="center" vertical="center"/>
    </xf>
    <xf numFmtId="0" fontId="36" fillId="4" borderId="14" xfId="4" applyFont="1" applyFill="1" applyBorder="1" applyAlignment="1">
      <alignment horizontal="center" vertical="center"/>
    </xf>
    <xf numFmtId="0" fontId="36" fillId="4" borderId="16" xfId="4" applyFont="1" applyFill="1" applyBorder="1" applyAlignment="1">
      <alignment horizontal="center" vertical="center"/>
    </xf>
    <xf numFmtId="0" fontId="3" fillId="4" borderId="18" xfId="1" applyFont="1" applyFill="1" applyBorder="1" applyAlignment="1">
      <alignment horizontal="center" vertical="center"/>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45" xfId="1" applyFont="1" applyBorder="1" applyAlignment="1">
      <alignment horizontal="center" vertical="center" shrinkToFi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11" fillId="0" borderId="0" xfId="1" applyFont="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0" xfId="1" applyFont="1" applyAlignment="1">
      <alignment horizontal="left" vertical="center"/>
    </xf>
    <xf numFmtId="0" fontId="10" fillId="0" borderId="0" xfId="1" applyFont="1" applyAlignment="1">
      <alignment horizontal="center" vertical="center" wrapText="1"/>
    </xf>
    <xf numFmtId="0" fontId="3" fillId="4" borderId="15" xfId="1" applyFont="1" applyFill="1" applyBorder="1" applyAlignment="1">
      <alignment horizontal="center" vertical="center"/>
    </xf>
    <xf numFmtId="0" fontId="3" fillId="4" borderId="14"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78" fontId="23" fillId="0" borderId="0" xfId="1" applyNumberFormat="1" applyFont="1" applyAlignment="1">
      <alignment horizontal="center" vertical="center"/>
    </xf>
    <xf numFmtId="1" fontId="23" fillId="0" borderId="0" xfId="1" applyNumberFormat="1" applyFont="1" applyAlignment="1">
      <alignment horizontal="center" vertical="center"/>
    </xf>
    <xf numFmtId="0" fontId="3" fillId="4" borderId="16" xfId="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 fontId="3" fillId="0" borderId="0" xfId="1" applyNumberFormat="1" applyFont="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1" fontId="23" fillId="6" borderId="18" xfId="1" applyNumberFormat="1" applyFont="1" applyFill="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184" fontId="7" fillId="0" borderId="18" xfId="1" applyNumberFormat="1" applyFont="1" applyBorder="1" applyAlignment="1">
      <alignment horizontal="center" vertical="center"/>
    </xf>
    <xf numFmtId="0" fontId="23" fillId="6" borderId="18" xfId="1" applyFont="1" applyFill="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49" fontId="34" fillId="0" borderId="15" xfId="1" applyNumberFormat="1" applyFont="1" applyBorder="1" applyAlignment="1">
      <alignment horizontal="center" vertical="center"/>
    </xf>
    <xf numFmtId="49" fontId="34" fillId="0" borderId="14" xfId="1" applyNumberFormat="1" applyFont="1" applyBorder="1" applyAlignment="1">
      <alignment horizontal="center" vertical="center"/>
    </xf>
    <xf numFmtId="49" fontId="34" fillId="0" borderId="16" xfId="1" applyNumberFormat="1" applyFont="1" applyBorder="1" applyAlignment="1">
      <alignment horizontal="center" vertical="center"/>
    </xf>
    <xf numFmtId="0" fontId="35" fillId="0" borderId="15" xfId="4" applyFont="1" applyBorder="1" applyAlignment="1">
      <alignment horizontal="center" vertical="center" shrinkToFit="1"/>
    </xf>
    <xf numFmtId="0" fontId="35" fillId="0" borderId="14" xfId="4" applyFont="1" applyBorder="1" applyAlignment="1">
      <alignment horizontal="center" vertical="center" shrinkToFit="1"/>
    </xf>
    <xf numFmtId="0" fontId="35" fillId="0" borderId="16" xfId="4" applyFont="1" applyBorder="1" applyAlignment="1">
      <alignment horizontal="center" vertical="center" shrinkToFit="1"/>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36" xfId="1" applyFont="1" applyBorder="1" applyAlignment="1">
      <alignment horizontal="center" vertical="center"/>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7" fillId="0" borderId="55" xfId="1" applyFont="1" applyBorder="1" applyAlignment="1">
      <alignment horizontal="center" vertical="center" textRotation="255"/>
    </xf>
    <xf numFmtId="0" fontId="7" fillId="0" borderId="76"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0" borderId="14" xfId="1" applyFont="1" applyBorder="1" applyAlignment="1">
      <alignment horizontal="center" vertical="center"/>
    </xf>
    <xf numFmtId="0" fontId="6" fillId="0" borderId="16" xfId="1" applyFont="1" applyBorder="1" applyAlignment="1">
      <alignment horizontal="center" vertical="center"/>
    </xf>
    <xf numFmtId="176" fontId="6" fillId="0" borderId="15"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42" xfId="1" applyFont="1" applyBorder="1" applyAlignment="1">
      <alignment horizontal="center" vertical="center"/>
    </xf>
    <xf numFmtId="0" fontId="6" fillId="0" borderId="45" xfId="1" applyFont="1" applyBorder="1" applyAlignment="1">
      <alignment horizontal="center" vertical="center"/>
    </xf>
    <xf numFmtId="176" fontId="6" fillId="0" borderId="46" xfId="1" applyNumberFormat="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50" xfId="1" applyFont="1" applyBorder="1" applyAlignment="1">
      <alignment horizontal="center" vertical="center"/>
    </xf>
    <xf numFmtId="0" fontId="6" fillId="0" borderId="58"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6"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3" fillId="0" borderId="13"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0" borderId="32"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3" fillId="0" borderId="36"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75" xfId="1" applyFont="1" applyBorder="1" applyAlignment="1">
      <alignment horizontal="center" vertical="center" wrapText="1"/>
    </xf>
    <xf numFmtId="0" fontId="3" fillId="0" borderId="47" xfId="1" applyFont="1" applyBorder="1" applyAlignment="1">
      <alignment horizontal="center" vertical="center" wrapText="1"/>
    </xf>
    <xf numFmtId="0" fontId="6" fillId="0" borderId="78" xfId="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6" fillId="0" borderId="19"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0" borderId="68" xfId="1" applyFont="1" applyBorder="1" applyAlignment="1">
      <alignment horizontal="center" vertical="center"/>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0" borderId="18"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4"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0" fontId="29" fillId="0" borderId="30" xfId="4" applyFont="1" applyBorder="1" applyAlignment="1">
      <alignment horizontal="center" vertical="center" shrinkToFit="1"/>
    </xf>
    <xf numFmtId="0" fontId="29"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29" fillId="0" borderId="33"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19"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29" fillId="0" borderId="0" xfId="4" applyFont="1" applyAlignment="1">
      <alignment horizontal="center" vertical="center" shrinkToFit="1"/>
    </xf>
    <xf numFmtId="0" fontId="29" fillId="0" borderId="43" xfId="4" applyFont="1" applyBorder="1" applyAlignment="1">
      <alignment horizontal="center" vertical="center" shrinkToFit="1"/>
    </xf>
    <xf numFmtId="0" fontId="29" fillId="0" borderId="76" xfId="4" applyFont="1" applyBorder="1" applyAlignment="1">
      <alignment horizontal="center" vertical="center" shrinkToFit="1"/>
    </xf>
    <xf numFmtId="0" fontId="29" fillId="0" borderId="66" xfId="4" applyFont="1" applyBorder="1" applyAlignment="1">
      <alignment horizontal="center" vertical="center" shrinkToFit="1"/>
    </xf>
    <xf numFmtId="0" fontId="29" fillId="0" borderId="67" xfId="4" applyFont="1" applyBorder="1" applyAlignment="1">
      <alignment horizontal="center" vertical="center" shrinkToFit="1"/>
    </xf>
    <xf numFmtId="0" fontId="29" fillId="0" borderId="29" xfId="4" applyFont="1" applyBorder="1" applyAlignment="1">
      <alignment horizontal="center" vertical="center" shrinkToFit="1"/>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5" xfId="4" applyNumberFormat="1" applyFont="1" applyFill="1" applyBorder="1" applyAlignment="1" applyProtection="1">
      <alignment horizontal="right" vertical="center" shrinkToFit="1"/>
      <protection locked="0"/>
    </xf>
    <xf numFmtId="182" fontId="17" fillId="0" borderId="14" xfId="4" applyNumberFormat="1" applyFont="1" applyBorder="1" applyAlignment="1">
      <alignment horizontal="right" vertical="center" shrinkToFit="1"/>
    </xf>
    <xf numFmtId="0" fontId="15" fillId="0" borderId="13"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182" fontId="17" fillId="0" borderId="30"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182" fontId="17" fillId="0" borderId="31"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0" fontId="29" fillId="0" borderId="55" xfId="4" applyFont="1" applyBorder="1" applyAlignment="1">
      <alignment horizontal="center" vertical="center" wrapText="1" shrinkToFit="1"/>
    </xf>
    <xf numFmtId="0" fontId="29" fillId="0" borderId="42" xfId="4" applyFont="1" applyBorder="1" applyAlignment="1">
      <alignment horizontal="center" vertical="center" shrinkToFit="1"/>
    </xf>
    <xf numFmtId="0" fontId="29"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1" fontId="17" fillId="0" borderId="0" xfId="4" applyNumberFormat="1" applyFont="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181" fontId="17" fillId="0" borderId="66" xfId="4" applyNumberFormat="1" applyFont="1" applyBorder="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76" xfId="4" applyNumberFormat="1" applyFont="1" applyBorder="1" applyAlignment="1">
      <alignment horizontal="righ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cellXfs>
  <cellStyles count="5">
    <cellStyle name="標準" xfId="0" builtinId="0"/>
    <cellStyle name="標準 2" xfId="2" xr:uid="{00000000-0005-0000-0000-000001000000}"/>
    <cellStyle name="標準 3" xfId="3" xr:uid="{00000000-0005-0000-0000-000002000000}"/>
    <cellStyle name="標準 4" xfId="4" xr:uid="{00000000-0005-0000-0000-000003000000}"/>
    <cellStyle name="標準_③-２加算様式（就労）" xfId="1" xr:uid="{00000000-0005-0000-0000-000004000000}"/>
  </cellStyles>
  <dxfs count="82">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twoCellAnchor>
    <xdr:from>
      <xdr:col>73</xdr:col>
      <xdr:colOff>47625</xdr:colOff>
      <xdr:row>4</xdr:row>
      <xdr:rowOff>206374</xdr:rowOff>
    </xdr:from>
    <xdr:to>
      <xdr:col>83</xdr:col>
      <xdr:colOff>635000</xdr:colOff>
      <xdr:row>8</xdr:row>
      <xdr:rowOff>238124</xdr:rowOff>
    </xdr:to>
    <xdr:sp macro="" textlink="">
      <xdr:nvSpPr>
        <xdr:cNvPr id="10" name="正方形/長方形 9">
          <a:extLst>
            <a:ext uri="{FF2B5EF4-FFF2-40B4-BE49-F238E27FC236}">
              <a16:creationId xmlns:a16="http://schemas.microsoft.com/office/drawing/2014/main" id="{C8704709-FE40-91A8-0404-12138EEA248A}"/>
            </a:ext>
          </a:extLst>
        </xdr:cNvPr>
        <xdr:cNvSpPr/>
      </xdr:nvSpPr>
      <xdr:spPr>
        <a:xfrm>
          <a:off x="19716750" y="1285874"/>
          <a:ext cx="498475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5A5DA7D2-9BC8-4784-BAF6-B9A66F3D55E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0EFF4BB6-7A91-457E-8F26-9AC967B1A283}"/>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2B7BAC39-50AD-423B-A9CF-F89E93C3B789}"/>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5BF29538-889F-4450-BAC3-F810A4A92A80}"/>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64267018-812B-455A-A56E-13B805FAE0E1}"/>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BC024C4F-3601-432B-964E-EAA92D7FC001}"/>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AC540C98-390C-4EDC-8A30-CD1CD2BFBBBD}"/>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873B97DA-7AD0-4DCA-B2AF-2D31026DD182}"/>
            </a:ext>
          </a:extLst>
        </xdr:cNvPr>
        <xdr:cNvSpPr/>
      </xdr:nvSpPr>
      <xdr:spPr>
        <a:xfrm>
          <a:off x="19459575" y="222250"/>
          <a:ext cx="317646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9ED45-CE2D-4ADB-A60E-D0F34218C12D}">
  <sheetPr>
    <tabColor theme="4"/>
    <pageSetUpPr fitToPage="1"/>
  </sheetPr>
  <dimension ref="A1:L50"/>
  <sheetViews>
    <sheetView tabSelected="1" view="pageBreakPreview" zoomScale="86" zoomScaleNormal="100" zoomScaleSheetLayoutView="86" workbookViewId="0">
      <selection activeCell="K28" sqref="K28"/>
    </sheetView>
  </sheetViews>
  <sheetFormatPr defaultRowHeight="13.5" x14ac:dyDescent="0.15"/>
  <cols>
    <col min="1" max="1" width="1.75" style="59" customWidth="1"/>
    <col min="2" max="2" width="22" style="59" customWidth="1"/>
    <col min="3" max="3" width="4" style="59" customWidth="1"/>
    <col min="4" max="4" width="8.25" style="59" customWidth="1"/>
    <col min="5" max="5" width="14.75" style="59" customWidth="1"/>
    <col min="6" max="6" width="7.625" style="59" customWidth="1"/>
    <col min="7" max="7" width="14.5" style="59" customWidth="1"/>
    <col min="8" max="8" width="7.5" style="59" customWidth="1"/>
    <col min="9" max="9" width="14.625" style="59" customWidth="1"/>
    <col min="10" max="10" width="7.625" style="59" customWidth="1"/>
    <col min="11" max="11" width="8.625" style="59" customWidth="1"/>
    <col min="12" max="12" width="1.75" style="59" customWidth="1"/>
    <col min="13" max="259" width="9" style="59"/>
    <col min="260" max="260" width="2.25" style="59" customWidth="1"/>
    <col min="261" max="261" width="24.25" style="59" customWidth="1"/>
    <col min="262" max="262" width="4" style="59" customWidth="1"/>
    <col min="263" max="265" width="20.125" style="59" customWidth="1"/>
    <col min="266" max="266" width="3.125" style="59" customWidth="1"/>
    <col min="267" max="267" width="4.375" style="59" customWidth="1"/>
    <col min="268" max="268" width="2.5" style="59" customWidth="1"/>
    <col min="269" max="515" width="9" style="59"/>
    <col min="516" max="516" width="2.25" style="59" customWidth="1"/>
    <col min="517" max="517" width="24.25" style="59" customWidth="1"/>
    <col min="518" max="518" width="4" style="59" customWidth="1"/>
    <col min="519" max="521" width="20.125" style="59" customWidth="1"/>
    <col min="522" max="522" width="3.125" style="59" customWidth="1"/>
    <col min="523" max="523" width="4.375" style="59" customWidth="1"/>
    <col min="524" max="524" width="2.5" style="59" customWidth="1"/>
    <col min="525" max="771" width="9" style="59"/>
    <col min="772" max="772" width="2.25" style="59" customWidth="1"/>
    <col min="773" max="773" width="24.25" style="59" customWidth="1"/>
    <col min="774" max="774" width="4" style="59" customWidth="1"/>
    <col min="775" max="777" width="20.125" style="59" customWidth="1"/>
    <col min="778" max="778" width="3.125" style="59" customWidth="1"/>
    <col min="779" max="779" width="4.375" style="59" customWidth="1"/>
    <col min="780" max="780" width="2.5" style="59" customWidth="1"/>
    <col min="781" max="1027" width="9" style="59"/>
    <col min="1028" max="1028" width="2.25" style="59" customWidth="1"/>
    <col min="1029" max="1029" width="24.25" style="59" customWidth="1"/>
    <col min="1030" max="1030" width="4" style="59" customWidth="1"/>
    <col min="1031" max="1033" width="20.125" style="59" customWidth="1"/>
    <col min="1034" max="1034" width="3.125" style="59" customWidth="1"/>
    <col min="1035" max="1035" width="4.375" style="59" customWidth="1"/>
    <col min="1036" max="1036" width="2.5" style="59" customWidth="1"/>
    <col min="1037" max="1283" width="9" style="59"/>
    <col min="1284" max="1284" width="2.25" style="59" customWidth="1"/>
    <col min="1285" max="1285" width="24.25" style="59" customWidth="1"/>
    <col min="1286" max="1286" width="4" style="59" customWidth="1"/>
    <col min="1287" max="1289" width="20.125" style="59" customWidth="1"/>
    <col min="1290" max="1290" width="3.125" style="59" customWidth="1"/>
    <col min="1291" max="1291" width="4.375" style="59" customWidth="1"/>
    <col min="1292" max="1292" width="2.5" style="59" customWidth="1"/>
    <col min="1293" max="1539" width="9" style="59"/>
    <col min="1540" max="1540" width="2.25" style="59" customWidth="1"/>
    <col min="1541" max="1541" width="24.25" style="59" customWidth="1"/>
    <col min="1542" max="1542" width="4" style="59" customWidth="1"/>
    <col min="1543" max="1545" width="20.125" style="59" customWidth="1"/>
    <col min="1546" max="1546" width="3.125" style="59" customWidth="1"/>
    <col min="1547" max="1547" width="4.375" style="59" customWidth="1"/>
    <col min="1548" max="1548" width="2.5" style="59" customWidth="1"/>
    <col min="1549" max="1795" width="9" style="59"/>
    <col min="1796" max="1796" width="2.25" style="59" customWidth="1"/>
    <col min="1797" max="1797" width="24.25" style="59" customWidth="1"/>
    <col min="1798" max="1798" width="4" style="59" customWidth="1"/>
    <col min="1799" max="1801" width="20.125" style="59" customWidth="1"/>
    <col min="1802" max="1802" width="3.125" style="59" customWidth="1"/>
    <col min="1803" max="1803" width="4.375" style="59" customWidth="1"/>
    <col min="1804" max="1804" width="2.5" style="59" customWidth="1"/>
    <col min="1805" max="2051" width="9" style="59"/>
    <col min="2052" max="2052" width="2.25" style="59" customWidth="1"/>
    <col min="2053" max="2053" width="24.25" style="59" customWidth="1"/>
    <col min="2054" max="2054" width="4" style="59" customWidth="1"/>
    <col min="2055" max="2057" width="20.125" style="59" customWidth="1"/>
    <col min="2058" max="2058" width="3.125" style="59" customWidth="1"/>
    <col min="2059" max="2059" width="4.375" style="59" customWidth="1"/>
    <col min="2060" max="2060" width="2.5" style="59" customWidth="1"/>
    <col min="2061" max="2307" width="9" style="59"/>
    <col min="2308" max="2308" width="2.25" style="59" customWidth="1"/>
    <col min="2309" max="2309" width="24.25" style="59" customWidth="1"/>
    <col min="2310" max="2310" width="4" style="59" customWidth="1"/>
    <col min="2311" max="2313" width="20.125" style="59" customWidth="1"/>
    <col min="2314" max="2314" width="3.125" style="59" customWidth="1"/>
    <col min="2315" max="2315" width="4.375" style="59" customWidth="1"/>
    <col min="2316" max="2316" width="2.5" style="59" customWidth="1"/>
    <col min="2317" max="2563" width="9" style="59"/>
    <col min="2564" max="2564" width="2.25" style="59" customWidth="1"/>
    <col min="2565" max="2565" width="24.25" style="59" customWidth="1"/>
    <col min="2566" max="2566" width="4" style="59" customWidth="1"/>
    <col min="2567" max="2569" width="20.125" style="59" customWidth="1"/>
    <col min="2570" max="2570" width="3.125" style="59" customWidth="1"/>
    <col min="2571" max="2571" width="4.375" style="59" customWidth="1"/>
    <col min="2572" max="2572" width="2.5" style="59" customWidth="1"/>
    <col min="2573" max="2819" width="9" style="59"/>
    <col min="2820" max="2820" width="2.25" style="59" customWidth="1"/>
    <col min="2821" max="2821" width="24.25" style="59" customWidth="1"/>
    <col min="2822" max="2822" width="4" style="59" customWidth="1"/>
    <col min="2823" max="2825" width="20.125" style="59" customWidth="1"/>
    <col min="2826" max="2826" width="3.125" style="59" customWidth="1"/>
    <col min="2827" max="2827" width="4.375" style="59" customWidth="1"/>
    <col min="2828" max="2828" width="2.5" style="59" customWidth="1"/>
    <col min="2829" max="3075" width="9" style="59"/>
    <col min="3076" max="3076" width="2.25" style="59" customWidth="1"/>
    <col min="3077" max="3077" width="24.25" style="59" customWidth="1"/>
    <col min="3078" max="3078" width="4" style="59" customWidth="1"/>
    <col min="3079" max="3081" width="20.125" style="59" customWidth="1"/>
    <col min="3082" max="3082" width="3.125" style="59" customWidth="1"/>
    <col min="3083" max="3083" width="4.375" style="59" customWidth="1"/>
    <col min="3084" max="3084" width="2.5" style="59" customWidth="1"/>
    <col min="3085" max="3331" width="9" style="59"/>
    <col min="3332" max="3332" width="2.25" style="59" customWidth="1"/>
    <col min="3333" max="3333" width="24.25" style="59" customWidth="1"/>
    <col min="3334" max="3334" width="4" style="59" customWidth="1"/>
    <col min="3335" max="3337" width="20.125" style="59" customWidth="1"/>
    <col min="3338" max="3338" width="3.125" style="59" customWidth="1"/>
    <col min="3339" max="3339" width="4.375" style="59" customWidth="1"/>
    <col min="3340" max="3340" width="2.5" style="59" customWidth="1"/>
    <col min="3341" max="3587" width="9" style="59"/>
    <col min="3588" max="3588" width="2.25" style="59" customWidth="1"/>
    <col min="3589" max="3589" width="24.25" style="59" customWidth="1"/>
    <col min="3590" max="3590" width="4" style="59" customWidth="1"/>
    <col min="3591" max="3593" width="20.125" style="59" customWidth="1"/>
    <col min="3594" max="3594" width="3.125" style="59" customWidth="1"/>
    <col min="3595" max="3595" width="4.375" style="59" customWidth="1"/>
    <col min="3596" max="3596" width="2.5" style="59" customWidth="1"/>
    <col min="3597" max="3843" width="9" style="59"/>
    <col min="3844" max="3844" width="2.25" style="59" customWidth="1"/>
    <col min="3845" max="3845" width="24.25" style="59" customWidth="1"/>
    <col min="3846" max="3846" width="4" style="59" customWidth="1"/>
    <col min="3847" max="3849" width="20.125" style="59" customWidth="1"/>
    <col min="3850" max="3850" width="3.125" style="59" customWidth="1"/>
    <col min="3851" max="3851" width="4.375" style="59" customWidth="1"/>
    <col min="3852" max="3852" width="2.5" style="59" customWidth="1"/>
    <col min="3853" max="4099" width="9" style="59"/>
    <col min="4100" max="4100" width="2.25" style="59" customWidth="1"/>
    <col min="4101" max="4101" width="24.25" style="59" customWidth="1"/>
    <col min="4102" max="4102" width="4" style="59" customWidth="1"/>
    <col min="4103" max="4105" width="20.125" style="59" customWidth="1"/>
    <col min="4106" max="4106" width="3.125" style="59" customWidth="1"/>
    <col min="4107" max="4107" width="4.375" style="59" customWidth="1"/>
    <col min="4108" max="4108" width="2.5" style="59" customWidth="1"/>
    <col min="4109" max="4355" width="9" style="59"/>
    <col min="4356" max="4356" width="2.25" style="59" customWidth="1"/>
    <col min="4357" max="4357" width="24.25" style="59" customWidth="1"/>
    <col min="4358" max="4358" width="4" style="59" customWidth="1"/>
    <col min="4359" max="4361" width="20.125" style="59" customWidth="1"/>
    <col min="4362" max="4362" width="3.125" style="59" customWidth="1"/>
    <col min="4363" max="4363" width="4.375" style="59" customWidth="1"/>
    <col min="4364" max="4364" width="2.5" style="59" customWidth="1"/>
    <col min="4365" max="4611" width="9" style="59"/>
    <col min="4612" max="4612" width="2.25" style="59" customWidth="1"/>
    <col min="4613" max="4613" width="24.25" style="59" customWidth="1"/>
    <col min="4614" max="4614" width="4" style="59" customWidth="1"/>
    <col min="4615" max="4617" width="20.125" style="59" customWidth="1"/>
    <col min="4618" max="4618" width="3.125" style="59" customWidth="1"/>
    <col min="4619" max="4619" width="4.375" style="59" customWidth="1"/>
    <col min="4620" max="4620" width="2.5" style="59" customWidth="1"/>
    <col min="4621" max="4867" width="9" style="59"/>
    <col min="4868" max="4868" width="2.25" style="59" customWidth="1"/>
    <col min="4869" max="4869" width="24.25" style="59" customWidth="1"/>
    <col min="4870" max="4870" width="4" style="59" customWidth="1"/>
    <col min="4871" max="4873" width="20.125" style="59" customWidth="1"/>
    <col min="4874" max="4874" width="3.125" style="59" customWidth="1"/>
    <col min="4875" max="4875" width="4.375" style="59" customWidth="1"/>
    <col min="4876" max="4876" width="2.5" style="59" customWidth="1"/>
    <col min="4877" max="5123" width="9" style="59"/>
    <col min="5124" max="5124" width="2.25" style="59" customWidth="1"/>
    <col min="5125" max="5125" width="24.25" style="59" customWidth="1"/>
    <col min="5126" max="5126" width="4" style="59" customWidth="1"/>
    <col min="5127" max="5129" width="20.125" style="59" customWidth="1"/>
    <col min="5130" max="5130" width="3.125" style="59" customWidth="1"/>
    <col min="5131" max="5131" width="4.375" style="59" customWidth="1"/>
    <col min="5132" max="5132" width="2.5" style="59" customWidth="1"/>
    <col min="5133" max="5379" width="9" style="59"/>
    <col min="5380" max="5380" width="2.25" style="59" customWidth="1"/>
    <col min="5381" max="5381" width="24.25" style="59" customWidth="1"/>
    <col min="5382" max="5382" width="4" style="59" customWidth="1"/>
    <col min="5383" max="5385" width="20.125" style="59" customWidth="1"/>
    <col min="5386" max="5386" width="3.125" style="59" customWidth="1"/>
    <col min="5387" max="5387" width="4.375" style="59" customWidth="1"/>
    <col min="5388" max="5388" width="2.5" style="59" customWidth="1"/>
    <col min="5389" max="5635" width="9" style="59"/>
    <col min="5636" max="5636" width="2.25" style="59" customWidth="1"/>
    <col min="5637" max="5637" width="24.25" style="59" customWidth="1"/>
    <col min="5638" max="5638" width="4" style="59" customWidth="1"/>
    <col min="5639" max="5641" width="20.125" style="59" customWidth="1"/>
    <col min="5642" max="5642" width="3.125" style="59" customWidth="1"/>
    <col min="5643" max="5643" width="4.375" style="59" customWidth="1"/>
    <col min="5644" max="5644" width="2.5" style="59" customWidth="1"/>
    <col min="5645" max="5891" width="9" style="59"/>
    <col min="5892" max="5892" width="2.25" style="59" customWidth="1"/>
    <col min="5893" max="5893" width="24.25" style="59" customWidth="1"/>
    <col min="5894" max="5894" width="4" style="59" customWidth="1"/>
    <col min="5895" max="5897" width="20.125" style="59" customWidth="1"/>
    <col min="5898" max="5898" width="3.125" style="59" customWidth="1"/>
    <col min="5899" max="5899" width="4.375" style="59" customWidth="1"/>
    <col min="5900" max="5900" width="2.5" style="59" customWidth="1"/>
    <col min="5901" max="6147" width="9" style="59"/>
    <col min="6148" max="6148" width="2.25" style="59" customWidth="1"/>
    <col min="6149" max="6149" width="24.25" style="59" customWidth="1"/>
    <col min="6150" max="6150" width="4" style="59" customWidth="1"/>
    <col min="6151" max="6153" width="20.125" style="59" customWidth="1"/>
    <col min="6154" max="6154" width="3.125" style="59" customWidth="1"/>
    <col min="6155" max="6155" width="4.375" style="59" customWidth="1"/>
    <col min="6156" max="6156" width="2.5" style="59" customWidth="1"/>
    <col min="6157" max="6403" width="9" style="59"/>
    <col min="6404" max="6404" width="2.25" style="59" customWidth="1"/>
    <col min="6405" max="6405" width="24.25" style="59" customWidth="1"/>
    <col min="6406" max="6406" width="4" style="59" customWidth="1"/>
    <col min="6407" max="6409" width="20.125" style="59" customWidth="1"/>
    <col min="6410" max="6410" width="3.125" style="59" customWidth="1"/>
    <col min="6411" max="6411" width="4.375" style="59" customWidth="1"/>
    <col min="6412" max="6412" width="2.5" style="59" customWidth="1"/>
    <col min="6413" max="6659" width="9" style="59"/>
    <col min="6660" max="6660" width="2.25" style="59" customWidth="1"/>
    <col min="6661" max="6661" width="24.25" style="59" customWidth="1"/>
    <col min="6662" max="6662" width="4" style="59" customWidth="1"/>
    <col min="6663" max="6665" width="20.125" style="59" customWidth="1"/>
    <col min="6666" max="6666" width="3.125" style="59" customWidth="1"/>
    <col min="6667" max="6667" width="4.375" style="59" customWidth="1"/>
    <col min="6668" max="6668" width="2.5" style="59" customWidth="1"/>
    <col min="6669" max="6915" width="9" style="59"/>
    <col min="6916" max="6916" width="2.25" style="59" customWidth="1"/>
    <col min="6917" max="6917" width="24.25" style="59" customWidth="1"/>
    <col min="6918" max="6918" width="4" style="59" customWidth="1"/>
    <col min="6919" max="6921" width="20.125" style="59" customWidth="1"/>
    <col min="6922" max="6922" width="3.125" style="59" customWidth="1"/>
    <col min="6923" max="6923" width="4.375" style="59" customWidth="1"/>
    <col min="6924" max="6924" width="2.5" style="59" customWidth="1"/>
    <col min="6925" max="7171" width="9" style="59"/>
    <col min="7172" max="7172" width="2.25" style="59" customWidth="1"/>
    <col min="7173" max="7173" width="24.25" style="59" customWidth="1"/>
    <col min="7174" max="7174" width="4" style="59" customWidth="1"/>
    <col min="7175" max="7177" width="20.125" style="59" customWidth="1"/>
    <col min="7178" max="7178" width="3.125" style="59" customWidth="1"/>
    <col min="7179" max="7179" width="4.375" style="59" customWidth="1"/>
    <col min="7180" max="7180" width="2.5" style="59" customWidth="1"/>
    <col min="7181" max="7427" width="9" style="59"/>
    <col min="7428" max="7428" width="2.25" style="59" customWidth="1"/>
    <col min="7429" max="7429" width="24.25" style="59" customWidth="1"/>
    <col min="7430" max="7430" width="4" style="59" customWidth="1"/>
    <col min="7431" max="7433" width="20.125" style="59" customWidth="1"/>
    <col min="7434" max="7434" width="3.125" style="59" customWidth="1"/>
    <col min="7435" max="7435" width="4.375" style="59" customWidth="1"/>
    <col min="7436" max="7436" width="2.5" style="59" customWidth="1"/>
    <col min="7437" max="7683" width="9" style="59"/>
    <col min="7684" max="7684" width="2.25" style="59" customWidth="1"/>
    <col min="7685" max="7685" width="24.25" style="59" customWidth="1"/>
    <col min="7686" max="7686" width="4" style="59" customWidth="1"/>
    <col min="7687" max="7689" width="20.125" style="59" customWidth="1"/>
    <col min="7690" max="7690" width="3.125" style="59" customWidth="1"/>
    <col min="7691" max="7691" width="4.375" style="59" customWidth="1"/>
    <col min="7692" max="7692" width="2.5" style="59" customWidth="1"/>
    <col min="7693" max="7939" width="9" style="59"/>
    <col min="7940" max="7940" width="2.25" style="59" customWidth="1"/>
    <col min="7941" max="7941" width="24.25" style="59" customWidth="1"/>
    <col min="7942" max="7942" width="4" style="59" customWidth="1"/>
    <col min="7943" max="7945" width="20.125" style="59" customWidth="1"/>
    <col min="7946" max="7946" width="3.125" style="59" customWidth="1"/>
    <col min="7947" max="7947" width="4.375" style="59" customWidth="1"/>
    <col min="7948" max="7948" width="2.5" style="59" customWidth="1"/>
    <col min="7949" max="8195" width="9" style="59"/>
    <col min="8196" max="8196" width="2.25" style="59" customWidth="1"/>
    <col min="8197" max="8197" width="24.25" style="59" customWidth="1"/>
    <col min="8198" max="8198" width="4" style="59" customWidth="1"/>
    <col min="8199" max="8201" width="20.125" style="59" customWidth="1"/>
    <col min="8202" max="8202" width="3.125" style="59" customWidth="1"/>
    <col min="8203" max="8203" width="4.375" style="59" customWidth="1"/>
    <col min="8204" max="8204" width="2.5" style="59" customWidth="1"/>
    <col min="8205" max="8451" width="9" style="59"/>
    <col min="8452" max="8452" width="2.25" style="59" customWidth="1"/>
    <col min="8453" max="8453" width="24.25" style="59" customWidth="1"/>
    <col min="8454" max="8454" width="4" style="59" customWidth="1"/>
    <col min="8455" max="8457" width="20.125" style="59" customWidth="1"/>
    <col min="8458" max="8458" width="3.125" style="59" customWidth="1"/>
    <col min="8459" max="8459" width="4.375" style="59" customWidth="1"/>
    <col min="8460" max="8460" width="2.5" style="59" customWidth="1"/>
    <col min="8461" max="8707" width="9" style="59"/>
    <col min="8708" max="8708" width="2.25" style="59" customWidth="1"/>
    <col min="8709" max="8709" width="24.25" style="59" customWidth="1"/>
    <col min="8710" max="8710" width="4" style="59" customWidth="1"/>
    <col min="8711" max="8713" width="20.125" style="59" customWidth="1"/>
    <col min="8714" max="8714" width="3.125" style="59" customWidth="1"/>
    <col min="8715" max="8715" width="4.375" style="59" customWidth="1"/>
    <col min="8716" max="8716" width="2.5" style="59" customWidth="1"/>
    <col min="8717" max="8963" width="9" style="59"/>
    <col min="8964" max="8964" width="2.25" style="59" customWidth="1"/>
    <col min="8965" max="8965" width="24.25" style="59" customWidth="1"/>
    <col min="8966" max="8966" width="4" style="59" customWidth="1"/>
    <col min="8967" max="8969" width="20.125" style="59" customWidth="1"/>
    <col min="8970" max="8970" width="3.125" style="59" customWidth="1"/>
    <col min="8971" max="8971" width="4.375" style="59" customWidth="1"/>
    <col min="8972" max="8972" width="2.5" style="59" customWidth="1"/>
    <col min="8973" max="9219" width="9" style="59"/>
    <col min="9220" max="9220" width="2.25" style="59" customWidth="1"/>
    <col min="9221" max="9221" width="24.25" style="59" customWidth="1"/>
    <col min="9222" max="9222" width="4" style="59" customWidth="1"/>
    <col min="9223" max="9225" width="20.125" style="59" customWidth="1"/>
    <col min="9226" max="9226" width="3.125" style="59" customWidth="1"/>
    <col min="9227" max="9227" width="4.375" style="59" customWidth="1"/>
    <col min="9228" max="9228" width="2.5" style="59" customWidth="1"/>
    <col min="9229" max="9475" width="9" style="59"/>
    <col min="9476" max="9476" width="2.25" style="59" customWidth="1"/>
    <col min="9477" max="9477" width="24.25" style="59" customWidth="1"/>
    <col min="9478" max="9478" width="4" style="59" customWidth="1"/>
    <col min="9479" max="9481" width="20.125" style="59" customWidth="1"/>
    <col min="9482" max="9482" width="3.125" style="59" customWidth="1"/>
    <col min="9483" max="9483" width="4.375" style="59" customWidth="1"/>
    <col min="9484" max="9484" width="2.5" style="59" customWidth="1"/>
    <col min="9485" max="9731" width="9" style="59"/>
    <col min="9732" max="9732" width="2.25" style="59" customWidth="1"/>
    <col min="9733" max="9733" width="24.25" style="59" customWidth="1"/>
    <col min="9734" max="9734" width="4" style="59" customWidth="1"/>
    <col min="9735" max="9737" width="20.125" style="59" customWidth="1"/>
    <col min="9738" max="9738" width="3.125" style="59" customWidth="1"/>
    <col min="9739" max="9739" width="4.375" style="59" customWidth="1"/>
    <col min="9740" max="9740" width="2.5" style="59" customWidth="1"/>
    <col min="9741" max="9987" width="9" style="59"/>
    <col min="9988" max="9988" width="2.25" style="59" customWidth="1"/>
    <col min="9989" max="9989" width="24.25" style="59" customWidth="1"/>
    <col min="9990" max="9990" width="4" style="59" customWidth="1"/>
    <col min="9991" max="9993" width="20.125" style="59" customWidth="1"/>
    <col min="9994" max="9994" width="3.125" style="59" customWidth="1"/>
    <col min="9995" max="9995" width="4.375" style="59" customWidth="1"/>
    <col min="9996" max="9996" width="2.5" style="59" customWidth="1"/>
    <col min="9997" max="10243" width="9" style="59"/>
    <col min="10244" max="10244" width="2.25" style="59" customWidth="1"/>
    <col min="10245" max="10245" width="24.25" style="59" customWidth="1"/>
    <col min="10246" max="10246" width="4" style="59" customWidth="1"/>
    <col min="10247" max="10249" width="20.125" style="59" customWidth="1"/>
    <col min="10250" max="10250" width="3.125" style="59" customWidth="1"/>
    <col min="10251" max="10251" width="4.375" style="59" customWidth="1"/>
    <col min="10252" max="10252" width="2.5" style="59" customWidth="1"/>
    <col min="10253" max="10499" width="9" style="59"/>
    <col min="10500" max="10500" width="2.25" style="59" customWidth="1"/>
    <col min="10501" max="10501" width="24.25" style="59" customWidth="1"/>
    <col min="10502" max="10502" width="4" style="59" customWidth="1"/>
    <col min="10503" max="10505" width="20.125" style="59" customWidth="1"/>
    <col min="10506" max="10506" width="3.125" style="59" customWidth="1"/>
    <col min="10507" max="10507" width="4.375" style="59" customWidth="1"/>
    <col min="10508" max="10508" width="2.5" style="59" customWidth="1"/>
    <col min="10509" max="10755" width="9" style="59"/>
    <col min="10756" max="10756" width="2.25" style="59" customWidth="1"/>
    <col min="10757" max="10757" width="24.25" style="59" customWidth="1"/>
    <col min="10758" max="10758" width="4" style="59" customWidth="1"/>
    <col min="10759" max="10761" width="20.125" style="59" customWidth="1"/>
    <col min="10762" max="10762" width="3.125" style="59" customWidth="1"/>
    <col min="10763" max="10763" width="4.375" style="59" customWidth="1"/>
    <col min="10764" max="10764" width="2.5" style="59" customWidth="1"/>
    <col min="10765" max="11011" width="9" style="59"/>
    <col min="11012" max="11012" width="2.25" style="59" customWidth="1"/>
    <col min="11013" max="11013" width="24.25" style="59" customWidth="1"/>
    <col min="11014" max="11014" width="4" style="59" customWidth="1"/>
    <col min="11015" max="11017" width="20.125" style="59" customWidth="1"/>
    <col min="11018" max="11018" width="3.125" style="59" customWidth="1"/>
    <col min="11019" max="11019" width="4.375" style="59" customWidth="1"/>
    <col min="11020" max="11020" width="2.5" style="59" customWidth="1"/>
    <col min="11021" max="11267" width="9" style="59"/>
    <col min="11268" max="11268" width="2.25" style="59" customWidth="1"/>
    <col min="11269" max="11269" width="24.25" style="59" customWidth="1"/>
    <col min="11270" max="11270" width="4" style="59" customWidth="1"/>
    <col min="11271" max="11273" width="20.125" style="59" customWidth="1"/>
    <col min="11274" max="11274" width="3.125" style="59" customWidth="1"/>
    <col min="11275" max="11275" width="4.375" style="59" customWidth="1"/>
    <col min="11276" max="11276" width="2.5" style="59" customWidth="1"/>
    <col min="11277" max="11523" width="9" style="59"/>
    <col min="11524" max="11524" width="2.25" style="59" customWidth="1"/>
    <col min="11525" max="11525" width="24.25" style="59" customWidth="1"/>
    <col min="11526" max="11526" width="4" style="59" customWidth="1"/>
    <col min="11527" max="11529" width="20.125" style="59" customWidth="1"/>
    <col min="11530" max="11530" width="3.125" style="59" customWidth="1"/>
    <col min="11531" max="11531" width="4.375" style="59" customWidth="1"/>
    <col min="11532" max="11532" width="2.5" style="59" customWidth="1"/>
    <col min="11533" max="11779" width="9" style="59"/>
    <col min="11780" max="11780" width="2.25" style="59" customWidth="1"/>
    <col min="11781" max="11781" width="24.25" style="59" customWidth="1"/>
    <col min="11782" max="11782" width="4" style="59" customWidth="1"/>
    <col min="11783" max="11785" width="20.125" style="59" customWidth="1"/>
    <col min="11786" max="11786" width="3.125" style="59" customWidth="1"/>
    <col min="11787" max="11787" width="4.375" style="59" customWidth="1"/>
    <col min="11788" max="11788" width="2.5" style="59" customWidth="1"/>
    <col min="11789" max="12035" width="9" style="59"/>
    <col min="12036" max="12036" width="2.25" style="59" customWidth="1"/>
    <col min="12037" max="12037" width="24.25" style="59" customWidth="1"/>
    <col min="12038" max="12038" width="4" style="59" customWidth="1"/>
    <col min="12039" max="12041" width="20.125" style="59" customWidth="1"/>
    <col min="12042" max="12042" width="3.125" style="59" customWidth="1"/>
    <col min="12043" max="12043" width="4.375" style="59" customWidth="1"/>
    <col min="12044" max="12044" width="2.5" style="59" customWidth="1"/>
    <col min="12045" max="12291" width="9" style="59"/>
    <col min="12292" max="12292" width="2.25" style="59" customWidth="1"/>
    <col min="12293" max="12293" width="24.25" style="59" customWidth="1"/>
    <col min="12294" max="12294" width="4" style="59" customWidth="1"/>
    <col min="12295" max="12297" width="20.125" style="59" customWidth="1"/>
    <col min="12298" max="12298" width="3.125" style="59" customWidth="1"/>
    <col min="12299" max="12299" width="4.375" style="59" customWidth="1"/>
    <col min="12300" max="12300" width="2.5" style="59" customWidth="1"/>
    <col min="12301" max="12547" width="9" style="59"/>
    <col min="12548" max="12548" width="2.25" style="59" customWidth="1"/>
    <col min="12549" max="12549" width="24.25" style="59" customWidth="1"/>
    <col min="12550" max="12550" width="4" style="59" customWidth="1"/>
    <col min="12551" max="12553" width="20.125" style="59" customWidth="1"/>
    <col min="12554" max="12554" width="3.125" style="59" customWidth="1"/>
    <col min="12555" max="12555" width="4.375" style="59" customWidth="1"/>
    <col min="12556" max="12556" width="2.5" style="59" customWidth="1"/>
    <col min="12557" max="12803" width="9" style="59"/>
    <col min="12804" max="12804" width="2.25" style="59" customWidth="1"/>
    <col min="12805" max="12805" width="24.25" style="59" customWidth="1"/>
    <col min="12806" max="12806" width="4" style="59" customWidth="1"/>
    <col min="12807" max="12809" width="20.125" style="59" customWidth="1"/>
    <col min="12810" max="12810" width="3.125" style="59" customWidth="1"/>
    <col min="12811" max="12811" width="4.375" style="59" customWidth="1"/>
    <col min="12812" max="12812" width="2.5" style="59" customWidth="1"/>
    <col min="12813" max="13059" width="9" style="59"/>
    <col min="13060" max="13060" width="2.25" style="59" customWidth="1"/>
    <col min="13061" max="13061" width="24.25" style="59" customWidth="1"/>
    <col min="13062" max="13062" width="4" style="59" customWidth="1"/>
    <col min="13063" max="13065" width="20.125" style="59" customWidth="1"/>
    <col min="13066" max="13066" width="3.125" style="59" customWidth="1"/>
    <col min="13067" max="13067" width="4.375" style="59" customWidth="1"/>
    <col min="13068" max="13068" width="2.5" style="59" customWidth="1"/>
    <col min="13069" max="13315" width="9" style="59"/>
    <col min="13316" max="13316" width="2.25" style="59" customWidth="1"/>
    <col min="13317" max="13317" width="24.25" style="59" customWidth="1"/>
    <col min="13318" max="13318" width="4" style="59" customWidth="1"/>
    <col min="13319" max="13321" width="20.125" style="59" customWidth="1"/>
    <col min="13322" max="13322" width="3.125" style="59" customWidth="1"/>
    <col min="13323" max="13323" width="4.375" style="59" customWidth="1"/>
    <col min="13324" max="13324" width="2.5" style="59" customWidth="1"/>
    <col min="13325" max="13571" width="9" style="59"/>
    <col min="13572" max="13572" width="2.25" style="59" customWidth="1"/>
    <col min="13573" max="13573" width="24.25" style="59" customWidth="1"/>
    <col min="13574" max="13574" width="4" style="59" customWidth="1"/>
    <col min="13575" max="13577" width="20.125" style="59" customWidth="1"/>
    <col min="13578" max="13578" width="3.125" style="59" customWidth="1"/>
    <col min="13579" max="13579" width="4.375" style="59" customWidth="1"/>
    <col min="13580" max="13580" width="2.5" style="59" customWidth="1"/>
    <col min="13581" max="13827" width="9" style="59"/>
    <col min="13828" max="13828" width="2.25" style="59" customWidth="1"/>
    <col min="13829" max="13829" width="24.25" style="59" customWidth="1"/>
    <col min="13830" max="13830" width="4" style="59" customWidth="1"/>
    <col min="13831" max="13833" width="20.125" style="59" customWidth="1"/>
    <col min="13834" max="13834" width="3.125" style="59" customWidth="1"/>
    <col min="13835" max="13835" width="4.375" style="59" customWidth="1"/>
    <col min="13836" max="13836" width="2.5" style="59" customWidth="1"/>
    <col min="13837" max="14083" width="9" style="59"/>
    <col min="14084" max="14084" width="2.25" style="59" customWidth="1"/>
    <col min="14085" max="14085" width="24.25" style="59" customWidth="1"/>
    <col min="14086" max="14086" width="4" style="59" customWidth="1"/>
    <col min="14087" max="14089" width="20.125" style="59" customWidth="1"/>
    <col min="14090" max="14090" width="3.125" style="59" customWidth="1"/>
    <col min="14091" max="14091" width="4.375" style="59" customWidth="1"/>
    <col min="14092" max="14092" width="2.5" style="59" customWidth="1"/>
    <col min="14093" max="14339" width="9" style="59"/>
    <col min="14340" max="14340" width="2.25" style="59" customWidth="1"/>
    <col min="14341" max="14341" width="24.25" style="59" customWidth="1"/>
    <col min="14342" max="14342" width="4" style="59" customWidth="1"/>
    <col min="14343" max="14345" width="20.125" style="59" customWidth="1"/>
    <col min="14346" max="14346" width="3.125" style="59" customWidth="1"/>
    <col min="14347" max="14347" width="4.375" style="59" customWidth="1"/>
    <col min="14348" max="14348" width="2.5" style="59" customWidth="1"/>
    <col min="14349" max="14595" width="9" style="59"/>
    <col min="14596" max="14596" width="2.25" style="59" customWidth="1"/>
    <col min="14597" max="14597" width="24.25" style="59" customWidth="1"/>
    <col min="14598" max="14598" width="4" style="59" customWidth="1"/>
    <col min="14599" max="14601" width="20.125" style="59" customWidth="1"/>
    <col min="14602" max="14602" width="3.125" style="59" customWidth="1"/>
    <col min="14603" max="14603" width="4.375" style="59" customWidth="1"/>
    <col min="14604" max="14604" width="2.5" style="59" customWidth="1"/>
    <col min="14605" max="14851" width="9" style="59"/>
    <col min="14852" max="14852" width="2.25" style="59" customWidth="1"/>
    <col min="14853" max="14853" width="24.25" style="59" customWidth="1"/>
    <col min="14854" max="14854" width="4" style="59" customWidth="1"/>
    <col min="14855" max="14857" width="20.125" style="59" customWidth="1"/>
    <col min="14858" max="14858" width="3.125" style="59" customWidth="1"/>
    <col min="14859" max="14859" width="4.375" style="59" customWidth="1"/>
    <col min="14860" max="14860" width="2.5" style="59" customWidth="1"/>
    <col min="14861" max="15107" width="9" style="59"/>
    <col min="15108" max="15108" width="2.25" style="59" customWidth="1"/>
    <col min="15109" max="15109" width="24.25" style="59" customWidth="1"/>
    <col min="15110" max="15110" width="4" style="59" customWidth="1"/>
    <col min="15111" max="15113" width="20.125" style="59" customWidth="1"/>
    <col min="15114" max="15114" width="3.125" style="59" customWidth="1"/>
    <col min="15115" max="15115" width="4.375" style="59" customWidth="1"/>
    <col min="15116" max="15116" width="2.5" style="59" customWidth="1"/>
    <col min="15117" max="15363" width="9" style="59"/>
    <col min="15364" max="15364" width="2.25" style="59" customWidth="1"/>
    <col min="15365" max="15365" width="24.25" style="59" customWidth="1"/>
    <col min="15366" max="15366" width="4" style="59" customWidth="1"/>
    <col min="15367" max="15369" width="20.125" style="59" customWidth="1"/>
    <col min="15370" max="15370" width="3.125" style="59" customWidth="1"/>
    <col min="15371" max="15371" width="4.375" style="59" customWidth="1"/>
    <col min="15372" max="15372" width="2.5" style="59" customWidth="1"/>
    <col min="15373" max="15619" width="9" style="59"/>
    <col min="15620" max="15620" width="2.25" style="59" customWidth="1"/>
    <col min="15621" max="15621" width="24.25" style="59" customWidth="1"/>
    <col min="15622" max="15622" width="4" style="59" customWidth="1"/>
    <col min="15623" max="15625" width="20.125" style="59" customWidth="1"/>
    <col min="15626" max="15626" width="3.125" style="59" customWidth="1"/>
    <col min="15627" max="15627" width="4.375" style="59" customWidth="1"/>
    <col min="15628" max="15628" width="2.5" style="59" customWidth="1"/>
    <col min="15629" max="15875" width="9" style="59"/>
    <col min="15876" max="15876" width="2.25" style="59" customWidth="1"/>
    <col min="15877" max="15877" width="24.25" style="59" customWidth="1"/>
    <col min="15878" max="15878" width="4" style="59" customWidth="1"/>
    <col min="15879" max="15881" width="20.125" style="59" customWidth="1"/>
    <col min="15882" max="15882" width="3.125" style="59" customWidth="1"/>
    <col min="15883" max="15883" width="4.375" style="59" customWidth="1"/>
    <col min="15884" max="15884" width="2.5" style="59" customWidth="1"/>
    <col min="15885" max="16131" width="9" style="59"/>
    <col min="16132" max="16132" width="2.25" style="59" customWidth="1"/>
    <col min="16133" max="16133" width="24.25" style="59" customWidth="1"/>
    <col min="16134" max="16134" width="4" style="59" customWidth="1"/>
    <col min="16135" max="16137" width="20.125" style="59" customWidth="1"/>
    <col min="16138" max="16138" width="3.125" style="59" customWidth="1"/>
    <col min="16139" max="16139" width="4.375" style="59" customWidth="1"/>
    <col min="16140" max="16140" width="2.5" style="59" customWidth="1"/>
    <col min="16141" max="16384" width="9" style="59"/>
  </cols>
  <sheetData>
    <row r="1" spans="1:12" ht="20.100000000000001" customHeight="1" x14ac:dyDescent="0.15">
      <c r="A1" s="195"/>
      <c r="B1" s="196"/>
      <c r="C1" s="196"/>
      <c r="D1" s="196"/>
      <c r="E1" s="196"/>
      <c r="F1" s="196"/>
      <c r="G1" s="196"/>
      <c r="H1" s="196"/>
      <c r="I1" s="196"/>
      <c r="J1" s="196"/>
      <c r="K1" s="196"/>
      <c r="L1" s="196"/>
    </row>
    <row r="2" spans="1:12" ht="20.100000000000001" customHeight="1" x14ac:dyDescent="0.15">
      <c r="A2" s="195"/>
      <c r="B2" s="196"/>
      <c r="C2" s="196"/>
      <c r="D2" s="196"/>
      <c r="E2" s="196"/>
      <c r="F2" s="196"/>
      <c r="G2" s="196"/>
      <c r="H2" s="196"/>
      <c r="I2" s="283" t="s">
        <v>169</v>
      </c>
      <c r="J2" s="283"/>
      <c r="K2" s="283"/>
      <c r="L2" s="196"/>
    </row>
    <row r="3" spans="1:12" ht="20.100000000000001" customHeight="1" x14ac:dyDescent="0.15">
      <c r="A3" s="195"/>
      <c r="B3" s="196"/>
      <c r="C3" s="196"/>
      <c r="D3" s="196"/>
      <c r="E3" s="196"/>
      <c r="F3" s="196"/>
      <c r="G3" s="196"/>
      <c r="H3" s="196"/>
      <c r="I3" s="207"/>
      <c r="J3" s="207"/>
      <c r="K3" s="207"/>
      <c r="L3" s="196"/>
    </row>
    <row r="4" spans="1:12" ht="20.100000000000001" customHeight="1" x14ac:dyDescent="0.15">
      <c r="A4" s="284" t="s">
        <v>168</v>
      </c>
      <c r="B4" s="284"/>
      <c r="C4" s="284"/>
      <c r="D4" s="284"/>
      <c r="E4" s="284"/>
      <c r="F4" s="284"/>
      <c r="G4" s="284"/>
      <c r="H4" s="284"/>
      <c r="I4" s="284"/>
      <c r="J4" s="284"/>
      <c r="K4" s="284"/>
      <c r="L4" s="196"/>
    </row>
    <row r="5" spans="1:12" ht="20.100000000000001" customHeight="1" x14ac:dyDescent="0.15">
      <c r="A5" s="197"/>
      <c r="B5" s="197"/>
      <c r="C5" s="197"/>
      <c r="D5" s="197"/>
      <c r="E5" s="197"/>
      <c r="F5" s="197"/>
      <c r="G5" s="197"/>
      <c r="H5" s="197"/>
      <c r="I5" s="197"/>
      <c r="J5" s="197"/>
      <c r="K5" s="197"/>
      <c r="L5" s="196"/>
    </row>
    <row r="6" spans="1:12" ht="30" customHeight="1" x14ac:dyDescent="0.15">
      <c r="A6" s="197"/>
      <c r="B6" s="253" t="s">
        <v>159</v>
      </c>
      <c r="C6" s="199"/>
      <c r="D6" s="200"/>
      <c r="E6" s="200"/>
      <c r="F6" s="200"/>
      <c r="G6" s="200"/>
      <c r="H6" s="200"/>
      <c r="I6" s="200"/>
      <c r="J6" s="200"/>
      <c r="K6" s="201"/>
      <c r="L6" s="196"/>
    </row>
    <row r="7" spans="1:12" ht="30" customHeight="1" x14ac:dyDescent="0.15">
      <c r="A7" s="196"/>
      <c r="B7" s="255" t="s">
        <v>160</v>
      </c>
      <c r="C7" s="285" t="s">
        <v>93</v>
      </c>
      <c r="D7" s="285"/>
      <c r="E7" s="285"/>
      <c r="F7" s="285"/>
      <c r="G7" s="285"/>
      <c r="H7" s="285"/>
      <c r="I7" s="285"/>
      <c r="J7" s="285"/>
      <c r="K7" s="286"/>
      <c r="L7" s="196"/>
    </row>
    <row r="8" spans="1:12" ht="30" customHeight="1" x14ac:dyDescent="0.15">
      <c r="A8" s="196"/>
      <c r="B8" s="254" t="s">
        <v>161</v>
      </c>
      <c r="C8" s="296" t="s">
        <v>158</v>
      </c>
      <c r="D8" s="297"/>
      <c r="E8" s="297"/>
      <c r="F8" s="297"/>
      <c r="G8" s="297"/>
      <c r="H8" s="297"/>
      <c r="I8" s="297"/>
      <c r="J8" s="297"/>
      <c r="K8" s="298"/>
      <c r="L8" s="196"/>
    </row>
    <row r="9" spans="1:12" ht="30" customHeight="1" x14ac:dyDescent="0.15">
      <c r="A9" s="196"/>
      <c r="B9" s="256" t="s">
        <v>162</v>
      </c>
      <c r="C9" s="296" t="s">
        <v>166</v>
      </c>
      <c r="D9" s="297"/>
      <c r="E9" s="297"/>
      <c r="F9" s="297"/>
      <c r="G9" s="297"/>
      <c r="H9" s="297"/>
      <c r="I9" s="297"/>
      <c r="J9" s="297"/>
      <c r="K9" s="298"/>
      <c r="L9" s="196"/>
    </row>
    <row r="10" spans="1:12" ht="18.75" customHeight="1" x14ac:dyDescent="0.15">
      <c r="A10" s="196"/>
      <c r="B10" s="287" t="s">
        <v>163</v>
      </c>
      <c r="C10" s="202"/>
      <c r="D10" s="196"/>
      <c r="E10" s="196"/>
      <c r="F10" s="196"/>
      <c r="G10" s="196"/>
      <c r="H10" s="196"/>
      <c r="I10" s="196"/>
      <c r="J10" s="196"/>
      <c r="K10" s="203"/>
      <c r="L10" s="196"/>
    </row>
    <row r="11" spans="1:12" ht="32.25" customHeight="1" x14ac:dyDescent="0.15">
      <c r="A11" s="196"/>
      <c r="B11" s="287"/>
      <c r="C11" s="202"/>
      <c r="D11" s="289" t="s">
        <v>95</v>
      </c>
      <c r="E11" s="289"/>
      <c r="F11" s="204"/>
      <c r="G11" s="205"/>
      <c r="H11" s="206" t="s">
        <v>23</v>
      </c>
      <c r="I11" s="207"/>
      <c r="J11" s="207"/>
      <c r="K11" s="203"/>
      <c r="L11" s="196"/>
    </row>
    <row r="12" spans="1:12" ht="20.25" customHeight="1" x14ac:dyDescent="0.15">
      <c r="A12" s="196"/>
      <c r="B12" s="288"/>
      <c r="C12" s="208"/>
      <c r="D12" s="209" t="s">
        <v>152</v>
      </c>
      <c r="E12" s="209"/>
      <c r="F12" s="210"/>
      <c r="G12" s="210"/>
      <c r="H12" s="210"/>
      <c r="I12" s="210"/>
      <c r="J12" s="210"/>
      <c r="K12" s="211"/>
      <c r="L12" s="196"/>
    </row>
    <row r="13" spans="1:12" ht="30" customHeight="1" x14ac:dyDescent="0.15">
      <c r="A13" s="196"/>
      <c r="B13" s="257" t="s">
        <v>164</v>
      </c>
      <c r="C13" s="296" t="s">
        <v>167</v>
      </c>
      <c r="D13" s="297"/>
      <c r="E13" s="297"/>
      <c r="F13" s="297"/>
      <c r="G13" s="297"/>
      <c r="H13" s="297"/>
      <c r="I13" s="297"/>
      <c r="J13" s="297"/>
      <c r="K13" s="298"/>
      <c r="L13" s="196"/>
    </row>
    <row r="14" spans="1:12" x14ac:dyDescent="0.15">
      <c r="A14" s="196"/>
      <c r="B14" s="290" t="s">
        <v>165</v>
      </c>
      <c r="C14" s="212"/>
      <c r="D14" s="213"/>
      <c r="E14" s="213"/>
      <c r="F14" s="213"/>
      <c r="G14" s="213"/>
      <c r="H14" s="213"/>
      <c r="I14" s="213"/>
      <c r="J14" s="213"/>
      <c r="K14" s="214"/>
      <c r="L14" s="196"/>
    </row>
    <row r="15" spans="1:12" ht="24.75" customHeight="1" thickBot="1" x14ac:dyDescent="0.2">
      <c r="A15" s="196"/>
      <c r="B15" s="287"/>
      <c r="C15" s="202"/>
      <c r="D15" s="215" t="s">
        <v>96</v>
      </c>
      <c r="E15" s="196"/>
      <c r="F15" s="196"/>
      <c r="G15" s="196"/>
      <c r="H15" s="196"/>
      <c r="I15" s="196"/>
      <c r="J15" s="196"/>
      <c r="K15" s="203"/>
      <c r="L15" s="196"/>
    </row>
    <row r="16" spans="1:12" ht="24" customHeight="1" x14ac:dyDescent="0.15">
      <c r="A16" s="196"/>
      <c r="B16" s="287"/>
      <c r="C16" s="202"/>
      <c r="D16" s="216"/>
      <c r="E16" s="291" t="s">
        <v>24</v>
      </c>
      <c r="F16" s="292"/>
      <c r="G16" s="217" t="s">
        <v>83</v>
      </c>
      <c r="H16" s="218"/>
      <c r="I16" s="219" t="s">
        <v>101</v>
      </c>
      <c r="J16" s="220"/>
      <c r="K16" s="203"/>
      <c r="L16" s="196"/>
    </row>
    <row r="17" spans="1:12" ht="24" customHeight="1" x14ac:dyDescent="0.15">
      <c r="A17" s="196"/>
      <c r="B17" s="287"/>
      <c r="C17" s="202"/>
      <c r="D17" s="221" t="s">
        <v>97</v>
      </c>
      <c r="E17" s="205"/>
      <c r="F17" s="222" t="s">
        <v>23</v>
      </c>
      <c r="G17" s="205"/>
      <c r="H17" s="198" t="s">
        <v>23</v>
      </c>
      <c r="I17" s="223">
        <f>E17+G17</f>
        <v>0</v>
      </c>
      <c r="J17" s="224" t="s">
        <v>23</v>
      </c>
      <c r="K17" s="203"/>
      <c r="L17" s="196"/>
    </row>
    <row r="18" spans="1:12" ht="24" customHeight="1" thickBot="1" x14ac:dyDescent="0.2">
      <c r="A18" s="196"/>
      <c r="B18" s="287"/>
      <c r="C18" s="202"/>
      <c r="D18" s="225" t="s">
        <v>98</v>
      </c>
      <c r="E18" s="205"/>
      <c r="F18" s="206" t="s">
        <v>69</v>
      </c>
      <c r="G18" s="205"/>
      <c r="H18" s="226" t="s">
        <v>69</v>
      </c>
      <c r="I18" s="227">
        <f>E18+G18</f>
        <v>0</v>
      </c>
      <c r="J18" s="228" t="s">
        <v>69</v>
      </c>
      <c r="K18" s="203"/>
      <c r="L18" s="196"/>
    </row>
    <row r="19" spans="1:12" ht="24.75" customHeight="1" thickBot="1" x14ac:dyDescent="0.2">
      <c r="A19" s="196"/>
      <c r="B19" s="287"/>
      <c r="C19" s="202"/>
      <c r="D19" s="215" t="s">
        <v>100</v>
      </c>
      <c r="E19" s="196"/>
      <c r="F19" s="196"/>
      <c r="G19" s="229"/>
      <c r="H19" s="229"/>
      <c r="I19" s="229"/>
      <c r="J19" s="229"/>
      <c r="K19" s="203"/>
      <c r="L19" s="196"/>
    </row>
    <row r="20" spans="1:12" ht="24" customHeight="1" x14ac:dyDescent="0.15">
      <c r="A20" s="196"/>
      <c r="B20" s="287"/>
      <c r="C20" s="202"/>
      <c r="D20" s="230"/>
      <c r="E20" s="231" t="s">
        <v>102</v>
      </c>
      <c r="F20" s="232"/>
      <c r="G20" s="233"/>
      <c r="H20" s="230"/>
      <c r="I20" s="231" t="s">
        <v>103</v>
      </c>
      <c r="J20" s="232"/>
      <c r="K20" s="203"/>
      <c r="L20" s="196"/>
    </row>
    <row r="21" spans="1:12" ht="24" customHeight="1" x14ac:dyDescent="0.15">
      <c r="A21" s="196"/>
      <c r="B21" s="287"/>
      <c r="C21" s="202"/>
      <c r="D21" s="234" t="s">
        <v>97</v>
      </c>
      <c r="E21" s="235"/>
      <c r="F21" s="224" t="s">
        <v>23</v>
      </c>
      <c r="G21" s="233"/>
      <c r="H21" s="234" t="s">
        <v>97</v>
      </c>
      <c r="I21" s="235"/>
      <c r="J21" s="224" t="s">
        <v>23</v>
      </c>
      <c r="K21" s="203"/>
      <c r="L21" s="196"/>
    </row>
    <row r="22" spans="1:12" ht="24" customHeight="1" thickBot="1" x14ac:dyDescent="0.2">
      <c r="A22" s="196"/>
      <c r="B22" s="287"/>
      <c r="C22" s="202"/>
      <c r="D22" s="236" t="s">
        <v>98</v>
      </c>
      <c r="E22" s="237"/>
      <c r="F22" s="228" t="s">
        <v>69</v>
      </c>
      <c r="G22" s="233"/>
      <c r="H22" s="236" t="s">
        <v>98</v>
      </c>
      <c r="I22" s="237"/>
      <c r="J22" s="228" t="s">
        <v>69</v>
      </c>
      <c r="K22" s="203"/>
      <c r="L22" s="196"/>
    </row>
    <row r="23" spans="1:12" ht="29.25" customHeight="1" thickBot="1" x14ac:dyDescent="0.2">
      <c r="A23" s="196"/>
      <c r="B23" s="287"/>
      <c r="C23" s="202"/>
      <c r="D23" s="215" t="s">
        <v>104</v>
      </c>
      <c r="E23" s="229"/>
      <c r="F23" s="229"/>
      <c r="G23" s="229"/>
      <c r="H23" s="229"/>
      <c r="I23" s="229"/>
      <c r="J23" s="229"/>
      <c r="K23" s="203"/>
      <c r="L23" s="196"/>
    </row>
    <row r="24" spans="1:12" ht="24" customHeight="1" x14ac:dyDescent="0.15">
      <c r="A24" s="196"/>
      <c r="B24" s="287"/>
      <c r="C24" s="202"/>
      <c r="D24" s="229"/>
      <c r="E24" s="229"/>
      <c r="F24" s="229"/>
      <c r="G24" s="229"/>
      <c r="H24" s="230"/>
      <c r="I24" s="231" t="s">
        <v>99</v>
      </c>
      <c r="J24" s="232"/>
      <c r="K24" s="203"/>
      <c r="L24" s="196"/>
    </row>
    <row r="25" spans="1:12" ht="24" customHeight="1" x14ac:dyDescent="0.15">
      <c r="A25" s="196"/>
      <c r="B25" s="287"/>
      <c r="C25" s="202"/>
      <c r="D25" s="229"/>
      <c r="E25" s="229"/>
      <c r="F25" s="229"/>
      <c r="G25" s="229"/>
      <c r="H25" s="234" t="s">
        <v>97</v>
      </c>
      <c r="I25" s="222">
        <f>I17+E21+I21</f>
        <v>0</v>
      </c>
      <c r="J25" s="224" t="s">
        <v>23</v>
      </c>
      <c r="K25" s="203"/>
      <c r="L25" s="196"/>
    </row>
    <row r="26" spans="1:12" ht="24" customHeight="1" thickBot="1" x14ac:dyDescent="0.2">
      <c r="A26" s="196"/>
      <c r="B26" s="287"/>
      <c r="C26" s="202"/>
      <c r="D26" s="238"/>
      <c r="E26" s="233"/>
      <c r="F26" s="238"/>
      <c r="G26" s="233"/>
      <c r="H26" s="236" t="s">
        <v>98</v>
      </c>
      <c r="I26" s="239">
        <f>I18+E22+I22</f>
        <v>0</v>
      </c>
      <c r="J26" s="228" t="s">
        <v>69</v>
      </c>
      <c r="K26" s="203"/>
      <c r="L26" s="196"/>
    </row>
    <row r="27" spans="1:12" ht="15.75" customHeight="1" x14ac:dyDescent="0.15">
      <c r="A27" s="196"/>
      <c r="B27" s="287"/>
      <c r="C27" s="202"/>
      <c r="D27" s="238"/>
      <c r="E27" s="233"/>
      <c r="F27" s="238"/>
      <c r="G27" s="233"/>
      <c r="H27" s="229"/>
      <c r="I27" s="229"/>
      <c r="J27" s="229"/>
      <c r="K27" s="203"/>
      <c r="L27" s="196"/>
    </row>
    <row r="28" spans="1:12" ht="29.25" customHeight="1" thickBot="1" x14ac:dyDescent="0.2">
      <c r="A28" s="196"/>
      <c r="B28" s="287"/>
      <c r="C28" s="240"/>
      <c r="D28" s="241" t="s">
        <v>153</v>
      </c>
      <c r="E28" s="242"/>
      <c r="F28" s="242"/>
      <c r="G28" s="242"/>
      <c r="H28" s="242"/>
      <c r="I28" s="242"/>
      <c r="J28" s="242"/>
      <c r="K28" s="243"/>
      <c r="L28" s="196"/>
    </row>
    <row r="29" spans="1:12" ht="29.25" customHeight="1" x14ac:dyDescent="0.15">
      <c r="A29" s="196"/>
      <c r="B29" s="287"/>
      <c r="C29" s="202"/>
      <c r="D29" s="244"/>
      <c r="E29" s="244"/>
      <c r="F29" s="245"/>
      <c r="G29" s="293" t="s">
        <v>154</v>
      </c>
      <c r="H29" s="294"/>
      <c r="I29" s="295" t="s">
        <v>0</v>
      </c>
      <c r="J29" s="294"/>
      <c r="K29" s="203"/>
      <c r="L29" s="196"/>
    </row>
    <row r="30" spans="1:12" ht="29.25" customHeight="1" x14ac:dyDescent="0.15">
      <c r="A30" s="196"/>
      <c r="B30" s="287"/>
      <c r="C30" s="202"/>
      <c r="D30" s="246"/>
      <c r="E30" s="246"/>
      <c r="F30" s="247" t="s">
        <v>97</v>
      </c>
      <c r="G30" s="248"/>
      <c r="H30" s="198" t="s">
        <v>23</v>
      </c>
      <c r="I30" s="223">
        <f>G30</f>
        <v>0</v>
      </c>
      <c r="J30" s="224" t="s">
        <v>23</v>
      </c>
      <c r="K30" s="203"/>
      <c r="L30" s="196"/>
    </row>
    <row r="31" spans="1:12" ht="29.25" customHeight="1" thickBot="1" x14ac:dyDescent="0.2">
      <c r="A31" s="196"/>
      <c r="B31" s="287"/>
      <c r="C31" s="202"/>
      <c r="D31" s="249"/>
      <c r="E31" s="249"/>
      <c r="F31" s="250" t="s">
        <v>98</v>
      </c>
      <c r="G31" s="251"/>
      <c r="H31" s="252" t="s">
        <v>69</v>
      </c>
      <c r="I31" s="227">
        <f>G31</f>
        <v>0</v>
      </c>
      <c r="J31" s="228" t="s">
        <v>69</v>
      </c>
      <c r="K31" s="203"/>
      <c r="L31" s="196"/>
    </row>
    <row r="32" spans="1:12" ht="29.25" customHeight="1" x14ac:dyDescent="0.15">
      <c r="A32" s="196"/>
      <c r="B32" s="287"/>
      <c r="C32" s="271"/>
      <c r="D32" s="272"/>
      <c r="E32" s="275" t="s">
        <v>172</v>
      </c>
      <c r="F32" s="273"/>
      <c r="G32" s="273"/>
      <c r="H32" s="273"/>
      <c r="I32" s="273"/>
      <c r="J32" s="273"/>
      <c r="K32" s="274"/>
      <c r="L32" s="196"/>
    </row>
    <row r="33" spans="1:12" ht="29.25" customHeight="1" x14ac:dyDescent="0.15">
      <c r="A33" s="196"/>
      <c r="B33" s="287"/>
      <c r="C33" s="202"/>
      <c r="D33" s="278" t="s">
        <v>105</v>
      </c>
      <c r="E33" s="279"/>
      <c r="F33" s="279"/>
      <c r="G33" s="279"/>
      <c r="H33" s="280"/>
      <c r="I33" s="281" t="str">
        <f>IF(I26&lt;=I31,"可","不可")</f>
        <v>可</v>
      </c>
      <c r="J33" s="282"/>
      <c r="K33" s="203"/>
      <c r="L33" s="196"/>
    </row>
    <row r="34" spans="1:12" x14ac:dyDescent="0.15">
      <c r="A34" s="196"/>
      <c r="B34" s="288"/>
      <c r="C34" s="208"/>
      <c r="D34" s="210"/>
      <c r="E34" s="210"/>
      <c r="F34" s="210"/>
      <c r="G34" s="210"/>
      <c r="H34" s="210"/>
      <c r="I34" s="210"/>
      <c r="J34" s="210"/>
      <c r="K34" s="211"/>
      <c r="L34" s="196"/>
    </row>
    <row r="35" spans="1:12" x14ac:dyDescent="0.15">
      <c r="A35" s="196"/>
      <c r="B35" s="213"/>
      <c r="C35" s="213"/>
      <c r="D35" s="213"/>
      <c r="E35" s="213"/>
      <c r="F35" s="213"/>
      <c r="G35" s="213"/>
      <c r="H35" s="213"/>
      <c r="I35" s="213"/>
      <c r="J35" s="213"/>
      <c r="K35" s="213"/>
      <c r="L35" s="196"/>
    </row>
    <row r="36" spans="1:12" ht="17.25" customHeight="1" x14ac:dyDescent="0.15">
      <c r="A36" s="196"/>
      <c r="B36" s="277" t="s">
        <v>171</v>
      </c>
      <c r="C36" s="277"/>
      <c r="D36" s="277"/>
      <c r="E36" s="277"/>
      <c r="F36" s="277"/>
      <c r="G36" s="277"/>
      <c r="H36" s="277"/>
      <c r="I36" s="277"/>
      <c r="J36" s="277"/>
      <c r="K36" s="277"/>
      <c r="L36" s="196"/>
    </row>
    <row r="37" spans="1:12" ht="17.25" customHeight="1" x14ac:dyDescent="0.15">
      <c r="A37" s="196"/>
      <c r="B37" s="277"/>
      <c r="C37" s="277"/>
      <c r="D37" s="277"/>
      <c r="E37" s="277"/>
      <c r="F37" s="277"/>
      <c r="G37" s="277"/>
      <c r="H37" s="277"/>
      <c r="I37" s="277"/>
      <c r="J37" s="277"/>
      <c r="K37" s="277"/>
      <c r="L37" s="196"/>
    </row>
    <row r="38" spans="1:12" ht="17.25" customHeight="1" x14ac:dyDescent="0.15">
      <c r="A38" s="196"/>
      <c r="B38" s="277"/>
      <c r="C38" s="277"/>
      <c r="D38" s="277"/>
      <c r="E38" s="277"/>
      <c r="F38" s="277"/>
      <c r="G38" s="277"/>
      <c r="H38" s="277"/>
      <c r="I38" s="277"/>
      <c r="J38" s="277"/>
      <c r="K38" s="277"/>
      <c r="L38" s="196"/>
    </row>
    <row r="39" spans="1:12" ht="17.25" customHeight="1" x14ac:dyDescent="0.15">
      <c r="A39" s="196"/>
      <c r="B39" s="277"/>
      <c r="C39" s="277"/>
      <c r="D39" s="277"/>
      <c r="E39" s="277"/>
      <c r="F39" s="277"/>
      <c r="G39" s="277"/>
      <c r="H39" s="277"/>
      <c r="I39" s="277"/>
      <c r="J39" s="277"/>
      <c r="K39" s="277"/>
      <c r="L39" s="196"/>
    </row>
    <row r="40" spans="1:12" ht="17.25" customHeight="1" x14ac:dyDescent="0.15">
      <c r="A40" s="196"/>
      <c r="B40" s="277"/>
      <c r="C40" s="277"/>
      <c r="D40" s="277"/>
      <c r="E40" s="277"/>
      <c r="F40" s="277"/>
      <c r="G40" s="277"/>
      <c r="H40" s="277"/>
      <c r="I40" s="277"/>
      <c r="J40" s="277"/>
      <c r="K40" s="277"/>
      <c r="L40" s="196"/>
    </row>
    <row r="41" spans="1:12" ht="17.25" customHeight="1" x14ac:dyDescent="0.15">
      <c r="A41" s="196"/>
      <c r="B41" s="270"/>
      <c r="C41" s="270"/>
      <c r="D41" s="270"/>
      <c r="E41" s="270"/>
      <c r="F41" s="270"/>
      <c r="G41" s="270"/>
      <c r="H41" s="270"/>
      <c r="I41" s="270"/>
      <c r="J41" s="270"/>
      <c r="K41" s="270"/>
      <c r="L41" s="196"/>
    </row>
    <row r="45" spans="1:12" x14ac:dyDescent="0.15">
      <c r="B45" s="60"/>
    </row>
    <row r="46" spans="1:12" x14ac:dyDescent="0.15">
      <c r="B46" s="61"/>
    </row>
    <row r="47" spans="1:12" x14ac:dyDescent="0.15">
      <c r="B47" s="61"/>
    </row>
    <row r="48" spans="1:12" x14ac:dyDescent="0.15">
      <c r="B48" s="61"/>
    </row>
    <row r="49" spans="2:2" x14ac:dyDescent="0.15">
      <c r="B49" s="61"/>
    </row>
    <row r="50" spans="2:2" x14ac:dyDescent="0.15">
      <c r="B50" s="61"/>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58F7-24B0-4D63-BEC2-89A82E01ABA8}">
  <sheetPr>
    <pageSetUpPr fitToPage="1"/>
  </sheetPr>
  <dimension ref="B1:DH88"/>
  <sheetViews>
    <sheetView view="pageBreakPreview" topLeftCell="A28" zoomScale="60" zoomScaleNormal="100" workbookViewId="0">
      <selection activeCell="CF58" sqref="CF58"/>
    </sheetView>
  </sheetViews>
  <sheetFormatPr defaultColWidth="9" defaultRowHeight="21" customHeight="1" x14ac:dyDescent="0.15"/>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x14ac:dyDescent="0.15">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15">
      <c r="B2" s="2"/>
      <c r="C2" s="2"/>
      <c r="G2" s="1"/>
      <c r="Y2" s="1">
        <v>-1</v>
      </c>
      <c r="AO2" s="310" t="s">
        <v>157</v>
      </c>
      <c r="AP2" s="310"/>
      <c r="AQ2" s="310"/>
      <c r="AR2" s="310"/>
      <c r="AS2" s="310"/>
      <c r="AT2" s="310"/>
      <c r="AU2" s="310"/>
      <c r="AV2" s="310"/>
      <c r="AW2" s="311"/>
      <c r="AX2" s="312"/>
      <c r="AY2" s="312"/>
      <c r="AZ2" s="312"/>
      <c r="BA2" s="312"/>
      <c r="BB2" s="312"/>
      <c r="BC2" s="312"/>
      <c r="BD2" s="312"/>
      <c r="BE2" s="312"/>
      <c r="BF2" s="312"/>
      <c r="BG2" s="312"/>
      <c r="BH2" s="312"/>
      <c r="BI2" s="312"/>
      <c r="BJ2" s="312"/>
      <c r="BK2" s="312"/>
      <c r="BL2" s="312"/>
      <c r="BM2" s="312"/>
      <c r="BN2" s="312"/>
      <c r="BO2" s="312"/>
      <c r="BP2" s="312"/>
      <c r="BQ2" s="312"/>
      <c r="BR2" s="313"/>
      <c r="BS2" s="93"/>
      <c r="BT2" s="93"/>
      <c r="BU2" s="93"/>
      <c r="BV2" s="93"/>
      <c r="BW2" s="93"/>
      <c r="BX2" s="93"/>
      <c r="BY2" s="93"/>
      <c r="CA2" s="93"/>
      <c r="CB2" s="93"/>
      <c r="CC2" s="93"/>
      <c r="CD2" s="93"/>
      <c r="CE2" s="93"/>
    </row>
    <row r="3" spans="2:112" ht="21" customHeight="1" x14ac:dyDescent="0.15">
      <c r="B3" s="2"/>
      <c r="C3" s="2"/>
      <c r="G3" s="1"/>
      <c r="AO3" s="310" t="s">
        <v>49</v>
      </c>
      <c r="AP3" s="310"/>
      <c r="AQ3" s="310"/>
      <c r="AR3" s="310"/>
      <c r="AS3" s="310"/>
      <c r="AT3" s="310"/>
      <c r="AU3" s="310"/>
      <c r="AV3" s="310"/>
      <c r="AW3" s="314"/>
      <c r="AX3" s="314"/>
      <c r="AY3" s="314"/>
      <c r="AZ3" s="314"/>
      <c r="BA3" s="314"/>
      <c r="BB3" s="314"/>
      <c r="BC3" s="314"/>
      <c r="BD3" s="314"/>
      <c r="BE3" s="314"/>
      <c r="BF3" s="314"/>
      <c r="BG3" s="314"/>
      <c r="BH3" s="314"/>
      <c r="BI3" s="314"/>
      <c r="BJ3" s="314"/>
      <c r="BK3" s="315" t="s">
        <v>50</v>
      </c>
      <c r="BL3" s="316"/>
      <c r="BM3" s="316"/>
      <c r="BN3" s="317"/>
      <c r="BO3" s="318"/>
      <c r="BP3" s="319"/>
      <c r="BQ3" s="319"/>
      <c r="BR3" s="320"/>
      <c r="BS3" s="93"/>
      <c r="BT3" s="93"/>
      <c r="BU3" s="93"/>
      <c r="BV3" s="93"/>
      <c r="BW3" s="93"/>
      <c r="BX3" s="93"/>
      <c r="BY3" s="93"/>
      <c r="CA3" s="93"/>
      <c r="CB3" s="93"/>
      <c r="CC3" s="93"/>
      <c r="CD3" s="93"/>
      <c r="CE3" s="93"/>
    </row>
    <row r="4" spans="2:112" ht="21" customHeight="1" x14ac:dyDescent="0.15">
      <c r="B4" s="2"/>
      <c r="C4" s="70"/>
      <c r="D4" s="307" t="s">
        <v>112</v>
      </c>
      <c r="E4" s="307"/>
      <c r="F4" s="307"/>
      <c r="G4" s="307"/>
      <c r="H4" s="307"/>
      <c r="I4" s="307"/>
      <c r="J4" s="307"/>
      <c r="K4" s="71"/>
      <c r="L4" s="71"/>
      <c r="M4" s="72"/>
      <c r="N4" s="72"/>
      <c r="O4" s="72"/>
      <c r="P4" s="72"/>
      <c r="Q4" s="72"/>
      <c r="R4" s="72"/>
      <c r="S4" s="72"/>
      <c r="T4" s="72"/>
      <c r="U4" s="73"/>
      <c r="V4" s="74"/>
      <c r="W4" s="75"/>
      <c r="X4" s="3"/>
      <c r="Y4" s="3"/>
      <c r="Z4" s="68" t="s">
        <v>94</v>
      </c>
      <c r="AA4" s="54"/>
      <c r="CA4" s="299"/>
      <c r="CB4" s="299"/>
      <c r="CC4" s="299"/>
      <c r="CD4" s="299"/>
      <c r="CE4" s="299"/>
      <c r="CF4" s="299"/>
      <c r="CG4" s="299"/>
      <c r="CH4" s="300"/>
      <c r="CI4" s="300"/>
      <c r="CJ4" s="300"/>
      <c r="CK4" s="300"/>
      <c r="CL4" s="299"/>
      <c r="CM4" s="299"/>
      <c r="CN4" s="299"/>
      <c r="CO4" s="299"/>
      <c r="CP4" s="299"/>
      <c r="CQ4" s="299"/>
      <c r="CR4" s="299"/>
      <c r="CS4" s="299"/>
      <c r="CT4" s="299"/>
      <c r="CU4" s="299"/>
      <c r="CV4" s="299"/>
      <c r="CW4" s="299"/>
      <c r="CX4" s="299"/>
      <c r="CY4" s="299"/>
      <c r="CZ4" s="299"/>
      <c r="DA4" s="299"/>
      <c r="DB4" s="299"/>
      <c r="DC4" s="299"/>
      <c r="DD4" s="299"/>
      <c r="DE4" s="299"/>
      <c r="DF4" s="299"/>
      <c r="DG4" s="299"/>
      <c r="DH4" s="299"/>
    </row>
    <row r="5" spans="2:112" ht="27.75" customHeight="1" x14ac:dyDescent="0.15">
      <c r="B5" s="2"/>
      <c r="C5" s="70"/>
      <c r="D5" s="321"/>
      <c r="E5" s="321"/>
      <c r="F5" s="321"/>
      <c r="G5" s="301" t="s">
        <v>31</v>
      </c>
      <c r="H5" s="301"/>
      <c r="I5" s="301"/>
      <c r="J5" s="301"/>
      <c r="K5" s="301"/>
      <c r="L5" s="301"/>
      <c r="M5" s="301"/>
      <c r="N5" s="301"/>
      <c r="O5" s="301"/>
      <c r="P5" s="301"/>
      <c r="Q5" s="301"/>
      <c r="R5" s="301"/>
      <c r="S5" s="301"/>
      <c r="T5" s="302"/>
      <c r="U5" s="73"/>
      <c r="V5" s="73"/>
      <c r="W5" s="75"/>
      <c r="X5" s="3"/>
      <c r="Y5" s="3"/>
      <c r="Z5" s="303"/>
      <c r="AA5" s="301"/>
      <c r="AB5" s="301"/>
      <c r="AC5" s="301"/>
      <c r="AD5" s="301"/>
      <c r="AE5" s="301"/>
      <c r="AF5" s="302"/>
      <c r="AG5" s="304" t="s">
        <v>30</v>
      </c>
      <c r="AH5" s="305"/>
      <c r="AI5" s="305"/>
      <c r="AJ5" s="306"/>
      <c r="AK5" s="303" t="s">
        <v>29</v>
      </c>
      <c r="AL5" s="301"/>
      <c r="AM5" s="301"/>
      <c r="AN5" s="302"/>
      <c r="AO5" s="303" t="s">
        <v>28</v>
      </c>
      <c r="AP5" s="301"/>
      <c r="AQ5" s="301"/>
      <c r="AR5" s="302"/>
      <c r="AS5" s="303" t="s">
        <v>27</v>
      </c>
      <c r="AT5" s="301"/>
      <c r="AU5" s="301"/>
      <c r="AV5" s="302"/>
      <c r="AW5" s="303" t="s">
        <v>26</v>
      </c>
      <c r="AX5" s="301"/>
      <c r="AY5" s="301"/>
      <c r="AZ5" s="302"/>
      <c r="BA5" s="303" t="s">
        <v>25</v>
      </c>
      <c r="BB5" s="301"/>
      <c r="BC5" s="301"/>
      <c r="BD5" s="302"/>
      <c r="BE5" s="303" t="s">
        <v>22</v>
      </c>
      <c r="BF5" s="301"/>
      <c r="BG5" s="302"/>
      <c r="BK5" s="161"/>
      <c r="BL5" s="161"/>
      <c r="BM5" s="161"/>
      <c r="BN5" s="161"/>
      <c r="BO5" s="162"/>
      <c r="BP5" s="164"/>
      <c r="BQ5" s="17"/>
      <c r="BR5" s="17"/>
      <c r="BS5" s="17"/>
      <c r="CA5" s="300"/>
      <c r="CB5" s="300"/>
      <c r="CC5" s="300"/>
      <c r="CD5" s="300"/>
      <c r="CE5" s="300"/>
      <c r="CF5" s="300"/>
      <c r="CG5" s="300"/>
      <c r="CH5" s="308"/>
      <c r="CI5" s="308"/>
      <c r="CJ5" s="308"/>
      <c r="CK5" s="308"/>
      <c r="CL5" s="308"/>
      <c r="CM5" s="308"/>
      <c r="CN5" s="308"/>
      <c r="CO5" s="308"/>
      <c r="CP5" s="308"/>
      <c r="CQ5" s="308"/>
      <c r="CR5" s="308"/>
      <c r="CS5" s="308"/>
      <c r="CT5" s="308"/>
      <c r="CU5" s="308"/>
      <c r="CV5" s="308"/>
      <c r="CW5" s="308"/>
      <c r="CX5" s="308"/>
      <c r="CY5" s="308"/>
      <c r="CZ5" s="308"/>
      <c r="DA5" s="308"/>
      <c r="DB5" s="308"/>
      <c r="DC5" s="308"/>
      <c r="DD5" s="308"/>
      <c r="DE5" s="308"/>
      <c r="DF5" s="309"/>
      <c r="DG5" s="309"/>
      <c r="DH5" s="309"/>
    </row>
    <row r="6" spans="2:112" ht="21" customHeight="1" x14ac:dyDescent="0.15">
      <c r="B6" s="2"/>
      <c r="C6" s="70"/>
      <c r="D6" s="321"/>
      <c r="E6" s="321"/>
      <c r="F6" s="321"/>
      <c r="G6" s="301" t="s">
        <v>20</v>
      </c>
      <c r="H6" s="301"/>
      <c r="I6" s="301"/>
      <c r="J6" s="301"/>
      <c r="K6" s="301"/>
      <c r="L6" s="301"/>
      <c r="M6" s="301"/>
      <c r="N6" s="301"/>
      <c r="O6" s="301"/>
      <c r="P6" s="301"/>
      <c r="Q6" s="301"/>
      <c r="R6" s="301"/>
      <c r="S6" s="301"/>
      <c r="T6" s="302"/>
      <c r="U6" s="73"/>
      <c r="V6" s="73"/>
      <c r="W6" s="75"/>
      <c r="X6" s="3"/>
      <c r="Y6" s="3"/>
      <c r="Z6" s="322" t="s">
        <v>70</v>
      </c>
      <c r="AA6" s="323"/>
      <c r="AB6" s="323"/>
      <c r="AC6" s="323"/>
      <c r="AD6" s="323"/>
      <c r="AE6" s="323"/>
      <c r="AF6" s="324"/>
      <c r="AG6" s="325"/>
      <c r="AH6" s="326"/>
      <c r="AI6" s="326"/>
      <c r="AJ6" s="327"/>
      <c r="AK6" s="325"/>
      <c r="AL6" s="326"/>
      <c r="AM6" s="326"/>
      <c r="AN6" s="327"/>
      <c r="AO6" s="325"/>
      <c r="AP6" s="326"/>
      <c r="AQ6" s="326"/>
      <c r="AR6" s="327"/>
      <c r="AS6" s="325"/>
      <c r="AT6" s="326"/>
      <c r="AU6" s="326"/>
      <c r="AV6" s="327"/>
      <c r="AW6" s="325"/>
      <c r="AX6" s="326"/>
      <c r="AY6" s="326"/>
      <c r="AZ6" s="327"/>
      <c r="BA6" s="325"/>
      <c r="BB6" s="326"/>
      <c r="BC6" s="326"/>
      <c r="BD6" s="327"/>
      <c r="BE6" s="329">
        <f>SUM(AG6:BD6)</f>
        <v>0</v>
      </c>
      <c r="BF6" s="330"/>
      <c r="BG6" s="331"/>
      <c r="BL6" s="32"/>
      <c r="BM6" s="32"/>
      <c r="BN6" s="32"/>
      <c r="BW6" s="69"/>
      <c r="CC6" s="32"/>
      <c r="CD6" s="32"/>
      <c r="CE6" s="32"/>
      <c r="CL6" s="328"/>
      <c r="CM6" s="328"/>
      <c r="CN6" s="328"/>
      <c r="CO6" s="328"/>
      <c r="CP6" s="328"/>
      <c r="CQ6" s="328"/>
      <c r="CR6" s="328"/>
      <c r="CS6" s="328"/>
      <c r="CT6" s="308"/>
      <c r="CU6" s="308"/>
      <c r="CV6" s="308"/>
      <c r="CW6" s="308"/>
      <c r="CX6" s="308"/>
      <c r="CY6" s="308"/>
      <c r="CZ6" s="308"/>
      <c r="DA6" s="308"/>
      <c r="DB6" s="308"/>
      <c r="DC6" s="308"/>
      <c r="DD6" s="308"/>
      <c r="DE6" s="308"/>
      <c r="DF6" s="309"/>
      <c r="DG6" s="309"/>
      <c r="DH6" s="309"/>
    </row>
    <row r="7" spans="2:112" ht="21" customHeight="1" x14ac:dyDescent="0.15">
      <c r="B7" s="2"/>
      <c r="C7" s="70"/>
      <c r="D7" s="321"/>
      <c r="E7" s="321"/>
      <c r="F7" s="321"/>
      <c r="G7" s="301" t="s">
        <v>151</v>
      </c>
      <c r="H7" s="301"/>
      <c r="I7" s="301"/>
      <c r="J7" s="301"/>
      <c r="K7" s="301"/>
      <c r="L7" s="301"/>
      <c r="M7" s="301"/>
      <c r="N7" s="301"/>
      <c r="O7" s="301"/>
      <c r="P7" s="301"/>
      <c r="Q7" s="301"/>
      <c r="R7" s="301"/>
      <c r="S7" s="301"/>
      <c r="T7" s="302"/>
      <c r="U7" s="76"/>
      <c r="V7" s="73"/>
      <c r="W7" s="75"/>
      <c r="X7" s="3"/>
      <c r="Y7" s="3"/>
      <c r="Z7" s="4" t="s">
        <v>33</v>
      </c>
      <c r="AA7" s="304" t="s">
        <v>34</v>
      </c>
      <c r="AB7" s="305"/>
      <c r="AC7" s="305"/>
      <c r="AD7" s="305"/>
      <c r="AE7" s="305"/>
      <c r="AF7" s="306"/>
      <c r="AG7" s="332"/>
      <c r="AH7" s="333"/>
      <c r="AI7" s="333"/>
      <c r="AJ7" s="334"/>
      <c r="AK7" s="332"/>
      <c r="AL7" s="333"/>
      <c r="AM7" s="333"/>
      <c r="AN7" s="334"/>
      <c r="AO7" s="332"/>
      <c r="AP7" s="333"/>
      <c r="AQ7" s="333"/>
      <c r="AR7" s="334"/>
      <c r="AS7" s="325"/>
      <c r="AT7" s="326"/>
      <c r="AU7" s="326"/>
      <c r="AV7" s="327"/>
      <c r="AW7" s="325"/>
      <c r="AX7" s="326"/>
      <c r="AY7" s="326"/>
      <c r="AZ7" s="327"/>
      <c r="BA7" s="325"/>
      <c r="BB7" s="326"/>
      <c r="BC7" s="326"/>
      <c r="BD7" s="327"/>
      <c r="BE7" s="329">
        <f>SUM(AG7:BD7)</f>
        <v>0</v>
      </c>
      <c r="BF7" s="330"/>
      <c r="BG7" s="331"/>
      <c r="CB7" s="299"/>
      <c r="CC7" s="299"/>
      <c r="CD7" s="299"/>
      <c r="CE7" s="299"/>
      <c r="CF7" s="299"/>
      <c r="CG7" s="299"/>
      <c r="CH7" s="299"/>
      <c r="CI7" s="335"/>
      <c r="CJ7" s="335"/>
      <c r="CK7" s="335"/>
      <c r="CL7" s="308"/>
      <c r="CM7" s="308"/>
      <c r="CN7" s="308"/>
      <c r="CO7" s="308"/>
      <c r="CP7" s="308"/>
      <c r="CQ7" s="308"/>
      <c r="CR7" s="308"/>
      <c r="CS7" s="308"/>
      <c r="CT7" s="308"/>
      <c r="CU7" s="308"/>
      <c r="CV7" s="308"/>
      <c r="CW7" s="308"/>
      <c r="CX7" s="308"/>
      <c r="CY7" s="308"/>
      <c r="CZ7" s="308"/>
      <c r="DA7" s="308"/>
      <c r="DB7" s="308"/>
      <c r="DC7" s="308"/>
      <c r="DD7" s="308"/>
      <c r="DE7" s="308"/>
      <c r="DF7" s="309"/>
      <c r="DG7" s="309"/>
      <c r="DH7" s="309"/>
    </row>
    <row r="8" spans="2:112" ht="21" customHeight="1" x14ac:dyDescent="0.15">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304" t="s">
        <v>35</v>
      </c>
      <c r="AA8" s="305"/>
      <c r="AB8" s="305"/>
      <c r="AC8" s="305"/>
      <c r="AD8" s="305"/>
      <c r="AE8" s="305"/>
      <c r="AF8" s="306"/>
      <c r="AG8" s="325"/>
      <c r="AH8" s="326"/>
      <c r="AI8" s="326"/>
      <c r="AJ8" s="327"/>
      <c r="AK8" s="325"/>
      <c r="AL8" s="326"/>
      <c r="AM8" s="326"/>
      <c r="AN8" s="327"/>
      <c r="AO8" s="325"/>
      <c r="AP8" s="326"/>
      <c r="AQ8" s="326"/>
      <c r="AR8" s="327"/>
      <c r="AS8" s="325"/>
      <c r="AT8" s="326"/>
      <c r="AU8" s="326"/>
      <c r="AV8" s="327"/>
      <c r="AW8" s="325"/>
      <c r="AX8" s="326"/>
      <c r="AY8" s="326"/>
      <c r="AZ8" s="327"/>
      <c r="BA8" s="325"/>
      <c r="BB8" s="326"/>
      <c r="BC8" s="326"/>
      <c r="BD8" s="327"/>
      <c r="BE8" s="329">
        <f>SUM(AG8:BD8)</f>
        <v>0</v>
      </c>
      <c r="BF8" s="330"/>
      <c r="BG8" s="331"/>
      <c r="BU8" s="69"/>
      <c r="BW8" s="338"/>
      <c r="BX8" s="338"/>
      <c r="BY8" s="338"/>
      <c r="BZ8" s="338"/>
      <c r="CA8" s="338"/>
      <c r="CB8" s="339"/>
      <c r="CC8" s="339"/>
      <c r="CD8" s="339"/>
      <c r="CE8" s="339"/>
      <c r="CF8" s="339"/>
      <c r="CG8" s="339"/>
      <c r="CH8" s="339"/>
      <c r="CI8" s="335"/>
      <c r="CJ8" s="335"/>
      <c r="CK8" s="335"/>
      <c r="CL8" s="309"/>
      <c r="CM8" s="309"/>
      <c r="CN8" s="309"/>
      <c r="CO8" s="309"/>
      <c r="CP8" s="309"/>
      <c r="CQ8" s="309"/>
      <c r="CR8" s="309"/>
      <c r="CS8" s="309"/>
      <c r="CT8" s="309"/>
      <c r="CU8" s="309"/>
      <c r="CV8" s="309"/>
      <c r="CW8" s="309"/>
      <c r="CX8" s="309"/>
      <c r="CY8" s="309"/>
      <c r="CZ8" s="309"/>
      <c r="DA8" s="309"/>
      <c r="DB8" s="309"/>
      <c r="DC8" s="309"/>
      <c r="DD8" s="309"/>
      <c r="DE8" s="309"/>
      <c r="DF8" s="309"/>
      <c r="DG8" s="309"/>
      <c r="DH8" s="309"/>
    </row>
    <row r="9" spans="2:112" ht="21" customHeight="1" x14ac:dyDescent="0.15">
      <c r="B9" s="3"/>
      <c r="C9" s="77"/>
      <c r="D9" s="72"/>
      <c r="E9" s="79"/>
      <c r="F9" s="73"/>
      <c r="G9" s="73"/>
      <c r="H9" s="73"/>
      <c r="I9" s="73"/>
      <c r="J9" s="73"/>
      <c r="K9" s="73"/>
      <c r="L9" s="73"/>
      <c r="M9" s="73"/>
      <c r="N9" s="73"/>
      <c r="O9" s="73"/>
      <c r="P9" s="73"/>
      <c r="Q9" s="73"/>
      <c r="R9" s="73"/>
      <c r="S9" s="73"/>
      <c r="T9" s="73"/>
      <c r="U9" s="73"/>
      <c r="V9" s="79"/>
      <c r="W9" s="75"/>
      <c r="X9" s="3"/>
      <c r="Y9" s="3"/>
      <c r="Z9" s="304" t="s">
        <v>22</v>
      </c>
      <c r="AA9" s="305"/>
      <c r="AB9" s="305"/>
      <c r="AC9" s="305"/>
      <c r="AD9" s="305"/>
      <c r="AE9" s="305"/>
      <c r="AF9" s="306"/>
      <c r="AG9" s="329">
        <f>AG6+AG8</f>
        <v>0</v>
      </c>
      <c r="AH9" s="330"/>
      <c r="AI9" s="330"/>
      <c r="AJ9" s="331"/>
      <c r="AK9" s="329">
        <f t="shared" ref="AK9" si="0">AK6+AK8</f>
        <v>0</v>
      </c>
      <c r="AL9" s="330"/>
      <c r="AM9" s="330"/>
      <c r="AN9" s="331"/>
      <c r="AO9" s="329">
        <f t="shared" ref="AO9" si="1">AO6+AO8</f>
        <v>0</v>
      </c>
      <c r="AP9" s="330"/>
      <c r="AQ9" s="330"/>
      <c r="AR9" s="331"/>
      <c r="AS9" s="329">
        <f>AS6+AS8</f>
        <v>0</v>
      </c>
      <c r="AT9" s="330"/>
      <c r="AU9" s="330"/>
      <c r="AV9" s="331"/>
      <c r="AW9" s="329">
        <f t="shared" ref="AW9" si="2">AW6+AW8</f>
        <v>0</v>
      </c>
      <c r="AX9" s="330"/>
      <c r="AY9" s="330"/>
      <c r="AZ9" s="331"/>
      <c r="BA9" s="329">
        <f t="shared" ref="BA9" si="3">BA6+BA8</f>
        <v>0</v>
      </c>
      <c r="BB9" s="330"/>
      <c r="BC9" s="330"/>
      <c r="BD9" s="331"/>
      <c r="BE9" s="329">
        <f>BE6+BE8</f>
        <v>0</v>
      </c>
      <c r="BF9" s="330"/>
      <c r="BG9" s="331"/>
      <c r="BW9" s="299"/>
      <c r="BX9" s="299"/>
      <c r="BY9" s="299"/>
      <c r="BZ9" s="299"/>
      <c r="CA9" s="299"/>
      <c r="CB9" s="336"/>
      <c r="CC9" s="336"/>
      <c r="CD9" s="336"/>
      <c r="CE9" s="336"/>
      <c r="CF9" s="337"/>
      <c r="CG9" s="337"/>
      <c r="CH9" s="337"/>
      <c r="CI9" s="337"/>
      <c r="CJ9" s="337"/>
      <c r="CK9" s="337"/>
    </row>
    <row r="10" spans="2:112" ht="21" customHeight="1" x14ac:dyDescent="0.15">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299"/>
      <c r="BX10" s="299"/>
      <c r="BY10" s="299"/>
      <c r="BZ10" s="299"/>
      <c r="CA10" s="299"/>
      <c r="CB10" s="336"/>
      <c r="CC10" s="336"/>
      <c r="CD10" s="336"/>
      <c r="CE10" s="336"/>
      <c r="CF10" s="337"/>
      <c r="CG10" s="337"/>
      <c r="CH10" s="337"/>
      <c r="CI10" s="337"/>
      <c r="CJ10" s="337"/>
      <c r="CK10" s="337"/>
    </row>
    <row r="11" spans="2:112" ht="21" customHeight="1" x14ac:dyDescent="0.15">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6"/>
      <c r="CC11" s="336"/>
      <c r="CD11" s="336"/>
      <c r="CE11" s="336"/>
      <c r="CF11" s="337"/>
      <c r="CG11" s="337"/>
      <c r="CH11" s="337"/>
      <c r="CI11" s="337"/>
      <c r="CJ11" s="337"/>
      <c r="CK11" s="337"/>
    </row>
    <row r="12" spans="2:112" ht="21" customHeight="1" x14ac:dyDescent="0.15">
      <c r="B12" s="3"/>
      <c r="C12" s="77"/>
      <c r="D12" s="340"/>
      <c r="E12" s="341"/>
      <c r="F12" s="342" t="s">
        <v>115</v>
      </c>
      <c r="G12" s="343"/>
      <c r="H12" s="343"/>
      <c r="I12" s="343"/>
      <c r="J12" s="343"/>
      <c r="K12" s="343"/>
      <c r="L12" s="343"/>
      <c r="M12" s="343"/>
      <c r="N12" s="343"/>
      <c r="O12" s="343"/>
      <c r="P12" s="343"/>
      <c r="Q12" s="343"/>
      <c r="R12" s="343"/>
      <c r="S12" s="343"/>
      <c r="T12" s="343"/>
      <c r="U12" s="343"/>
      <c r="V12" s="344"/>
      <c r="W12" s="80"/>
      <c r="AE12" s="303" t="s">
        <v>113</v>
      </c>
      <c r="AF12" s="301"/>
      <c r="AG12" s="301"/>
      <c r="AH12" s="301"/>
      <c r="AI12" s="301"/>
      <c r="AJ12" s="301"/>
      <c r="AK12" s="302"/>
      <c r="AL12" s="345" t="s">
        <v>81</v>
      </c>
      <c r="AM12" s="346"/>
      <c r="AN12" s="347"/>
      <c r="AV12" s="303" t="s">
        <v>113</v>
      </c>
      <c r="AW12" s="301"/>
      <c r="AX12" s="301"/>
      <c r="AY12" s="301"/>
      <c r="AZ12" s="301"/>
      <c r="BA12" s="301"/>
      <c r="BB12" s="302"/>
      <c r="BC12" s="345" t="s">
        <v>81</v>
      </c>
      <c r="BD12" s="346"/>
      <c r="BE12" s="347"/>
      <c r="BF12" s="137"/>
      <c r="BG12" s="21"/>
      <c r="BM12" s="303" t="s">
        <v>132</v>
      </c>
      <c r="BN12" s="301"/>
      <c r="BO12" s="301"/>
      <c r="BP12" s="301"/>
      <c r="BQ12" s="301"/>
      <c r="BR12" s="301"/>
      <c r="BS12" s="302"/>
      <c r="BW12" s="351"/>
      <c r="BX12" s="351"/>
      <c r="BY12" s="351"/>
      <c r="BZ12" s="351"/>
      <c r="CA12" s="351"/>
      <c r="CB12" s="352"/>
      <c r="CC12" s="352"/>
      <c r="CD12" s="352"/>
      <c r="CE12" s="352"/>
      <c r="CF12" s="353"/>
      <c r="CG12" s="353"/>
      <c r="CH12" s="353"/>
      <c r="CI12" s="351"/>
      <c r="CJ12" s="351"/>
      <c r="CK12" s="351"/>
    </row>
    <row r="13" spans="2:112" ht="26.25" customHeight="1" x14ac:dyDescent="0.15">
      <c r="B13" s="3"/>
      <c r="C13" s="77"/>
      <c r="D13" s="340"/>
      <c r="E13" s="354"/>
      <c r="F13" s="342" t="s">
        <v>116</v>
      </c>
      <c r="G13" s="343"/>
      <c r="H13" s="343"/>
      <c r="I13" s="343"/>
      <c r="J13" s="343"/>
      <c r="K13" s="343"/>
      <c r="L13" s="343"/>
      <c r="M13" s="343"/>
      <c r="N13" s="343"/>
      <c r="O13" s="343"/>
      <c r="P13" s="343"/>
      <c r="Q13" s="343"/>
      <c r="R13" s="343"/>
      <c r="S13" s="343"/>
      <c r="T13" s="343"/>
      <c r="U13" s="343"/>
      <c r="V13" s="344"/>
      <c r="W13" s="84"/>
      <c r="AE13" s="355" t="s">
        <v>114</v>
      </c>
      <c r="AF13" s="356"/>
      <c r="AG13" s="356"/>
      <c r="AH13" s="357"/>
      <c r="AI13" s="355" t="s">
        <v>173</v>
      </c>
      <c r="AJ13" s="356"/>
      <c r="AK13" s="357"/>
      <c r="AL13" s="348"/>
      <c r="AM13" s="349"/>
      <c r="AN13" s="350"/>
      <c r="AQ13" s="342"/>
      <c r="AR13" s="343"/>
      <c r="AS13" s="343"/>
      <c r="AT13" s="343"/>
      <c r="AU13" s="344"/>
      <c r="AV13" s="355" t="s">
        <v>114</v>
      </c>
      <c r="AW13" s="356"/>
      <c r="AX13" s="356"/>
      <c r="AY13" s="357"/>
      <c r="AZ13" s="355" t="s">
        <v>173</v>
      </c>
      <c r="BA13" s="356"/>
      <c r="BB13" s="357"/>
      <c r="BC13" s="348"/>
      <c r="BD13" s="349"/>
      <c r="BE13" s="350"/>
      <c r="BF13" s="137"/>
      <c r="BG13" s="53"/>
      <c r="BH13" s="342"/>
      <c r="BI13" s="343"/>
      <c r="BJ13" s="343"/>
      <c r="BK13" s="343"/>
      <c r="BL13" s="344"/>
      <c r="BM13" s="355" t="s">
        <v>133</v>
      </c>
      <c r="BN13" s="356"/>
      <c r="BO13" s="356"/>
      <c r="BP13" s="357"/>
      <c r="BQ13" s="355" t="s">
        <v>87</v>
      </c>
      <c r="BR13" s="356"/>
      <c r="BS13" s="357"/>
      <c r="BW13" s="3"/>
      <c r="BX13" s="3"/>
      <c r="BY13" s="3"/>
      <c r="BZ13" s="336"/>
      <c r="CA13" s="336"/>
      <c r="CB13" s="336"/>
      <c r="CC13" s="336"/>
      <c r="CD13" s="337"/>
      <c r="CE13" s="337"/>
      <c r="CF13" s="337"/>
      <c r="CG13" s="337"/>
      <c r="CH13" s="337"/>
      <c r="CI13" s="337"/>
    </row>
    <row r="14" spans="2:112" ht="21" customHeight="1" x14ac:dyDescent="0.15">
      <c r="B14" s="3"/>
      <c r="C14" s="77"/>
      <c r="D14" s="340"/>
      <c r="E14" s="354"/>
      <c r="F14" s="342" t="s">
        <v>117</v>
      </c>
      <c r="G14" s="343"/>
      <c r="H14" s="343"/>
      <c r="I14" s="343"/>
      <c r="J14" s="343"/>
      <c r="K14" s="343"/>
      <c r="L14" s="343"/>
      <c r="M14" s="343"/>
      <c r="N14" s="343"/>
      <c r="O14" s="343"/>
      <c r="P14" s="343"/>
      <c r="Q14" s="343"/>
      <c r="R14" s="343"/>
      <c r="S14" s="343"/>
      <c r="T14" s="343"/>
      <c r="U14" s="343"/>
      <c r="V14" s="344"/>
      <c r="W14" s="84"/>
      <c r="Z14" s="303" t="s">
        <v>90</v>
      </c>
      <c r="AA14" s="301"/>
      <c r="AB14" s="301"/>
      <c r="AC14" s="301"/>
      <c r="AD14" s="302"/>
      <c r="AE14" s="358" t="b">
        <f>IF((OR($D$5="○",$D$6="○")),ROUNDDOWN(((BE$6+BE$8*0.9))/6,1))</f>
        <v>0</v>
      </c>
      <c r="AF14" s="359"/>
      <c r="AG14" s="359"/>
      <c r="AH14" s="360"/>
      <c r="AI14" s="361">
        <f>AE14*$AY$60</f>
        <v>0</v>
      </c>
      <c r="AJ14" s="362"/>
      <c r="AK14" s="363"/>
      <c r="AL14" s="361">
        <f>AE14*40</f>
        <v>0</v>
      </c>
      <c r="AM14" s="362"/>
      <c r="AN14" s="363"/>
      <c r="AQ14" s="303" t="s">
        <v>90</v>
      </c>
      <c r="AR14" s="301"/>
      <c r="AS14" s="301"/>
      <c r="AT14" s="301"/>
      <c r="AU14" s="302"/>
      <c r="AV14" s="364" t="b">
        <f>IF((OR($D$5="○",$D$6="○")),$BE$43)</f>
        <v>0</v>
      </c>
      <c r="AW14" s="365"/>
      <c r="AX14" s="365"/>
      <c r="AY14" s="366"/>
      <c r="AZ14" s="367">
        <f>AV14*$AY$60</f>
        <v>0</v>
      </c>
      <c r="BA14" s="367"/>
      <c r="BB14" s="367"/>
      <c r="BC14" s="361">
        <f>AV14*40</f>
        <v>0</v>
      </c>
      <c r="BD14" s="362"/>
      <c r="BE14" s="363"/>
      <c r="BF14" s="124"/>
      <c r="BG14" s="21"/>
      <c r="BH14" s="303" t="s">
        <v>129</v>
      </c>
      <c r="BI14" s="301"/>
      <c r="BJ14" s="301"/>
      <c r="BK14" s="301"/>
      <c r="BL14" s="302"/>
      <c r="BM14" s="364">
        <f>(ROUNDDOWN(BQ14/40,1))</f>
        <v>0</v>
      </c>
      <c r="BN14" s="365"/>
      <c r="BO14" s="365"/>
      <c r="BP14" s="366"/>
      <c r="BQ14" s="367">
        <f>$BB$73</f>
        <v>0</v>
      </c>
      <c r="BR14" s="367"/>
      <c r="BS14" s="367"/>
      <c r="BU14" s="69"/>
      <c r="BW14" s="69"/>
      <c r="BX14" s="69"/>
      <c r="BY14" s="69"/>
      <c r="BZ14" s="352"/>
      <c r="CA14" s="352"/>
      <c r="CB14" s="352"/>
      <c r="CC14" s="352"/>
      <c r="CD14" s="371"/>
      <c r="CE14" s="371"/>
      <c r="CF14" s="371"/>
      <c r="CG14" s="299"/>
      <c r="CH14" s="299"/>
      <c r="CI14" s="299"/>
    </row>
    <row r="15" spans="2:112" ht="21" customHeight="1" x14ac:dyDescent="0.15">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303" t="s">
        <v>91</v>
      </c>
      <c r="AA15" s="301"/>
      <c r="AB15" s="301"/>
      <c r="AC15" s="301"/>
      <c r="AD15" s="302"/>
      <c r="AE15" s="358" t="b">
        <f>IF((OR($D$7="○")),ROUNDDOWN((BE$6+BE$8*0.9)/5,1))</f>
        <v>0</v>
      </c>
      <c r="AF15" s="359"/>
      <c r="AG15" s="359"/>
      <c r="AH15" s="360"/>
      <c r="AI15" s="361">
        <f>AE15*$AY$60</f>
        <v>0</v>
      </c>
      <c r="AJ15" s="362"/>
      <c r="AK15" s="363"/>
      <c r="AL15" s="361">
        <f>AE15*40</f>
        <v>0</v>
      </c>
      <c r="AM15" s="362"/>
      <c r="AN15" s="363"/>
      <c r="AQ15" s="303" t="s">
        <v>91</v>
      </c>
      <c r="AR15" s="301"/>
      <c r="AS15" s="301"/>
      <c r="AT15" s="301"/>
      <c r="AU15" s="302"/>
      <c r="AV15" s="364" t="b">
        <f>IF(($D$7="○"),$BE$43)</f>
        <v>0</v>
      </c>
      <c r="AW15" s="365"/>
      <c r="AX15" s="365"/>
      <c r="AY15" s="366"/>
      <c r="AZ15" s="367">
        <f>AV15*$AY$60</f>
        <v>0</v>
      </c>
      <c r="BA15" s="367"/>
      <c r="BB15" s="367"/>
      <c r="BC15" s="361">
        <f>AV15*40</f>
        <v>0</v>
      </c>
      <c r="BD15" s="362"/>
      <c r="BE15" s="363"/>
      <c r="BF15" s="124"/>
      <c r="BG15" s="21"/>
      <c r="BH15" s="368" t="s">
        <v>0</v>
      </c>
      <c r="BI15" s="369"/>
      <c r="BJ15" s="369"/>
      <c r="BK15" s="369"/>
      <c r="BL15" s="370"/>
      <c r="BM15" s="372">
        <f>SUM(BM12:BP14)</f>
        <v>0</v>
      </c>
      <c r="BN15" s="373"/>
      <c r="BO15" s="373"/>
      <c r="BP15" s="374"/>
      <c r="BQ15" s="375">
        <f>SUMIF(BQ12:BS14,"&lt;&gt;#VALUE!")</f>
        <v>0</v>
      </c>
      <c r="BR15" s="375"/>
      <c r="BS15" s="375"/>
      <c r="BW15" s="16"/>
    </row>
    <row r="16" spans="2:112" ht="21" customHeight="1" x14ac:dyDescent="0.15">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304" t="s">
        <v>21</v>
      </c>
      <c r="AA16" s="305"/>
      <c r="AB16" s="305"/>
      <c r="AC16" s="305"/>
      <c r="AD16" s="306"/>
      <c r="AE16" s="364">
        <f>IF($D$6="○","",ROUNDDOWN(($AO$6+$AO$8*0.9)/9,1)+ROUNDDOWN(($AS$6-$AS$7+$AS$8*0.9)/6,1)+ROUNDDOWN($AS$7/12,1)+ROUNDDOWN(($AW$6-$AW$7+$AW$8*0.9)/4,1)+ROUNDDOWN($AW$7/8,1)+ROUNDDOWN(($BA$6-$BA$7+$BA$8*0.9)/2.5,1)+ROUNDDOWN($BA$7/5,1))</f>
        <v>0</v>
      </c>
      <c r="AF16" s="365"/>
      <c r="AG16" s="365"/>
      <c r="AH16" s="366"/>
      <c r="AI16" s="361">
        <f>AE16*$AY$60</f>
        <v>0</v>
      </c>
      <c r="AJ16" s="362"/>
      <c r="AK16" s="363"/>
      <c r="AL16" s="361">
        <f>AE16*40</f>
        <v>0</v>
      </c>
      <c r="AM16" s="362"/>
      <c r="AN16" s="363"/>
      <c r="AO16" s="3"/>
      <c r="AP16" s="3"/>
      <c r="AQ16" s="304" t="s">
        <v>21</v>
      </c>
      <c r="AR16" s="305"/>
      <c r="AS16" s="305"/>
      <c r="AT16" s="305"/>
      <c r="AU16" s="306"/>
      <c r="AV16" s="364" t="e">
        <f>IF(($D$6="○"),"",$BE$51)</f>
        <v>#DIV/0!</v>
      </c>
      <c r="AW16" s="365"/>
      <c r="AX16" s="365"/>
      <c r="AY16" s="366"/>
      <c r="AZ16" s="367" t="e">
        <f>AV16*$AY$60</f>
        <v>#DIV/0!</v>
      </c>
      <c r="BA16" s="367"/>
      <c r="BB16" s="367"/>
      <c r="BC16" s="361" t="e">
        <f>AV16*40</f>
        <v>#DIV/0!</v>
      </c>
      <c r="BD16" s="362"/>
      <c r="BE16" s="363"/>
      <c r="BF16" s="124"/>
      <c r="BG16" s="21"/>
      <c r="BH16" s="3"/>
      <c r="BI16" s="3"/>
      <c r="BJ16" s="3"/>
      <c r="BK16" s="3"/>
      <c r="BL16" s="3"/>
      <c r="BM16" s="32"/>
      <c r="BN16" s="32"/>
      <c r="BO16" s="32"/>
      <c r="BP16" s="32"/>
      <c r="BQ16" s="124"/>
      <c r="BR16" s="124"/>
      <c r="BS16" s="124"/>
    </row>
    <row r="17" spans="2:96" ht="21" customHeight="1" x14ac:dyDescent="0.15">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368" t="s">
        <v>0</v>
      </c>
      <c r="AA17" s="369"/>
      <c r="AB17" s="369"/>
      <c r="AC17" s="369"/>
      <c r="AD17" s="370"/>
      <c r="AE17" s="372">
        <f>SUM(AE14:AH16)</f>
        <v>0</v>
      </c>
      <c r="AF17" s="373"/>
      <c r="AG17" s="373"/>
      <c r="AH17" s="374"/>
      <c r="AI17" s="385">
        <f>SUMIF(AI14:AK16,"&lt;&gt;#VALUE!")</f>
        <v>0</v>
      </c>
      <c r="AJ17" s="385"/>
      <c r="AK17" s="385"/>
      <c r="AL17" s="385">
        <f>SUMIF(AL14:AN16,"&lt;&gt;#VALUE!")</f>
        <v>0</v>
      </c>
      <c r="AM17" s="385"/>
      <c r="AN17" s="385"/>
      <c r="AO17" s="69"/>
      <c r="AP17" s="69"/>
      <c r="AQ17" s="368" t="s">
        <v>0</v>
      </c>
      <c r="AR17" s="369"/>
      <c r="AS17" s="369"/>
      <c r="AT17" s="369"/>
      <c r="AU17" s="370"/>
      <c r="AV17" s="372" t="e">
        <f>SUM(AV14:AY16)</f>
        <v>#DIV/0!</v>
      </c>
      <c r="AW17" s="373"/>
      <c r="AX17" s="373"/>
      <c r="AY17" s="374"/>
      <c r="AZ17" s="375" t="e">
        <f>SUMIF(AZ14:BB16,"&lt;&gt;#VALUE!")</f>
        <v>#DIV/0!</v>
      </c>
      <c r="BA17" s="375"/>
      <c r="BB17" s="375"/>
      <c r="BC17" s="368" t="e">
        <f>SUMIF(BC14:BE16,"&lt;&gt;#VALUE!")</f>
        <v>#DIV/0!</v>
      </c>
      <c r="BD17" s="369"/>
      <c r="BE17" s="370"/>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x14ac:dyDescent="0.2">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x14ac:dyDescent="0.15">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x14ac:dyDescent="0.15">
      <c r="B20" s="104"/>
      <c r="D20" s="69" t="s">
        <v>141</v>
      </c>
      <c r="E20" s="35"/>
      <c r="F20" s="35"/>
      <c r="G20" s="35"/>
      <c r="H20" s="35"/>
      <c r="I20" s="36"/>
      <c r="J20" s="20"/>
      <c r="K20" s="20"/>
      <c r="L20" s="20"/>
      <c r="M20" s="33"/>
      <c r="N20" s="33"/>
      <c r="O20" s="36"/>
      <c r="P20" s="33"/>
      <c r="Q20" s="161"/>
      <c r="R20" s="161"/>
      <c r="S20" s="161"/>
      <c r="T20" s="161"/>
      <c r="U20" s="161"/>
      <c r="V20" s="3"/>
      <c r="W20" s="45"/>
      <c r="X20" s="96"/>
      <c r="Y20" s="96"/>
      <c r="Z20" s="376" t="s">
        <v>140</v>
      </c>
      <c r="AA20" s="376"/>
      <c r="AB20" s="376"/>
      <c r="AC20" s="376"/>
      <c r="AD20" s="376"/>
      <c r="AE20" s="376"/>
      <c r="AF20" s="376"/>
      <c r="AG20" s="376"/>
      <c r="AH20" s="376"/>
      <c r="AI20" s="376"/>
      <c r="AJ20" s="376"/>
      <c r="AK20" s="376"/>
      <c r="AL20" s="376"/>
      <c r="AM20" s="376"/>
      <c r="AN20" s="376"/>
      <c r="AO20" s="376"/>
      <c r="AP20" s="376"/>
      <c r="AQ20" s="376"/>
      <c r="AR20" s="376"/>
      <c r="AS20" s="376"/>
      <c r="AT20" s="376"/>
      <c r="AU20" s="376"/>
      <c r="AV20" s="376"/>
      <c r="AW20" s="376"/>
      <c r="AX20" s="376"/>
      <c r="AY20" s="376"/>
      <c r="AZ20" s="376"/>
      <c r="BA20" s="376"/>
      <c r="BB20" s="376"/>
      <c r="BC20" s="376"/>
      <c r="BD20" s="376"/>
      <c r="BE20" s="376"/>
      <c r="BF20" s="376"/>
      <c r="BG20" s="376"/>
      <c r="BH20" s="376"/>
      <c r="BI20" s="376"/>
      <c r="BJ20" s="376"/>
      <c r="BK20" s="376"/>
      <c r="BL20" s="376"/>
      <c r="BM20" s="377"/>
      <c r="BN20" s="121"/>
      <c r="BO20" s="33"/>
      <c r="BP20" s="33"/>
      <c r="BQ20" s="54"/>
      <c r="BR20" s="171"/>
      <c r="BS20" s="171"/>
      <c r="BT20" s="171"/>
      <c r="BU20" s="16"/>
      <c r="BV20" s="16"/>
      <c r="BW20" s="16"/>
      <c r="BX20" s="33"/>
    </row>
    <row r="21" spans="2:96" ht="16.5" customHeight="1" x14ac:dyDescent="0.15">
      <c r="B21" s="104"/>
      <c r="C21" s="3"/>
      <c r="D21" s="3"/>
      <c r="E21" s="1"/>
      <c r="F21" s="20"/>
      <c r="G21" s="20"/>
      <c r="H21" s="20"/>
      <c r="I21" s="33"/>
      <c r="J21" s="33"/>
      <c r="L21" s="33"/>
      <c r="M21" s="161"/>
      <c r="N21" s="161"/>
      <c r="Q21" s="161"/>
      <c r="S21" s="20"/>
      <c r="T21" s="20"/>
      <c r="U21" s="20"/>
      <c r="V21" s="33"/>
      <c r="W21" s="188" t="s">
        <v>137</v>
      </c>
      <c r="X21" s="97"/>
      <c r="Y21" s="131"/>
      <c r="Z21" s="378"/>
      <c r="AA21" s="378"/>
      <c r="AB21" s="378"/>
      <c r="AC21" s="378"/>
      <c r="AD21" s="378"/>
      <c r="AE21" s="378"/>
      <c r="AF21" s="378"/>
      <c r="AG21" s="378"/>
      <c r="AH21" s="378"/>
      <c r="AI21" s="378"/>
      <c r="AJ21" s="378"/>
      <c r="AK21" s="378"/>
      <c r="AL21" s="378"/>
      <c r="AM21" s="378"/>
      <c r="AN21" s="378"/>
      <c r="AO21" s="378"/>
      <c r="AP21" s="378"/>
      <c r="AQ21" s="378"/>
      <c r="AR21" s="378"/>
      <c r="AS21" s="378"/>
      <c r="AT21" s="378"/>
      <c r="AU21" s="378"/>
      <c r="AV21" s="378"/>
      <c r="AW21" s="378"/>
      <c r="AX21" s="378"/>
      <c r="AY21" s="378"/>
      <c r="AZ21" s="378"/>
      <c r="BA21" s="378"/>
      <c r="BB21" s="378"/>
      <c r="BC21" s="378"/>
      <c r="BD21" s="378"/>
      <c r="BE21" s="378"/>
      <c r="BF21" s="378"/>
      <c r="BG21" s="378"/>
      <c r="BH21" s="378"/>
      <c r="BI21" s="378"/>
      <c r="BJ21" s="378"/>
      <c r="BK21" s="378"/>
      <c r="BL21" s="378"/>
      <c r="BM21" s="379"/>
      <c r="BN21" s="121"/>
      <c r="BO21" s="33"/>
      <c r="BQ21" s="35"/>
      <c r="BR21" s="123"/>
      <c r="BS21" s="123"/>
      <c r="BT21" s="31"/>
      <c r="BU21" s="31"/>
      <c r="BX21" s="33"/>
    </row>
    <row r="22" spans="2:96" ht="16.5" customHeight="1" x14ac:dyDescent="0.15">
      <c r="B22" s="104"/>
      <c r="C22" s="3"/>
      <c r="D22" s="3"/>
      <c r="E22" s="1"/>
      <c r="F22" s="20"/>
      <c r="G22" s="20"/>
      <c r="H22" s="20"/>
      <c r="I22" s="33"/>
      <c r="J22" s="33"/>
      <c r="L22" s="33"/>
      <c r="M22" s="161"/>
      <c r="N22" s="161"/>
      <c r="Q22" s="161"/>
      <c r="S22" s="20"/>
      <c r="T22" s="20"/>
      <c r="U22" s="20"/>
      <c r="V22" s="33"/>
      <c r="W22" s="99"/>
      <c r="X22" s="100"/>
      <c r="Y22" s="100"/>
      <c r="Z22" s="380"/>
      <c r="AA22" s="380"/>
      <c r="AB22" s="380"/>
      <c r="AC22" s="380"/>
      <c r="AD22" s="380"/>
      <c r="AE22" s="380"/>
      <c r="AF22" s="380"/>
      <c r="AG22" s="380"/>
      <c r="AH22" s="380"/>
      <c r="AI22" s="380"/>
      <c r="AJ22" s="380"/>
      <c r="AK22" s="380"/>
      <c r="AL22" s="380"/>
      <c r="AM22" s="380"/>
      <c r="AN22" s="380"/>
      <c r="AO22" s="380"/>
      <c r="AP22" s="380"/>
      <c r="AQ22" s="380"/>
      <c r="AR22" s="380"/>
      <c r="AS22" s="380"/>
      <c r="AT22" s="380"/>
      <c r="AU22" s="380"/>
      <c r="AV22" s="380"/>
      <c r="AW22" s="380"/>
      <c r="AX22" s="380"/>
      <c r="AY22" s="380"/>
      <c r="AZ22" s="380"/>
      <c r="BA22" s="380"/>
      <c r="BB22" s="380"/>
      <c r="BC22" s="380"/>
      <c r="BD22" s="380"/>
      <c r="BE22" s="380"/>
      <c r="BF22" s="380"/>
      <c r="BG22" s="380"/>
      <c r="BH22" s="380"/>
      <c r="BI22" s="380"/>
      <c r="BJ22" s="380"/>
      <c r="BK22" s="380"/>
      <c r="BL22" s="380"/>
      <c r="BM22" s="381"/>
      <c r="BN22" s="121"/>
      <c r="BO22" s="171"/>
      <c r="BQ22" s="35"/>
      <c r="BR22" s="123"/>
      <c r="BS22" s="123"/>
      <c r="BT22" s="31"/>
      <c r="BU22" s="31"/>
      <c r="BX22" s="33"/>
    </row>
    <row r="23" spans="2:96" ht="12" customHeight="1" x14ac:dyDescent="0.15">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15">
      <c r="B24" s="104"/>
      <c r="C24" s="136"/>
      <c r="D24" s="382" t="s">
        <v>92</v>
      </c>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127"/>
      <c r="AH24" s="33"/>
      <c r="AI24" s="128"/>
      <c r="AJ24" s="383" t="s">
        <v>38</v>
      </c>
      <c r="AK24" s="383"/>
      <c r="AL24" s="383"/>
      <c r="AM24" s="383"/>
      <c r="AN24" s="383"/>
      <c r="AO24" s="383"/>
      <c r="AP24" s="383"/>
      <c r="AQ24" s="383"/>
      <c r="AR24" s="383"/>
      <c r="AS24" s="383"/>
      <c r="AT24" s="383"/>
      <c r="AU24" s="383"/>
      <c r="AV24" s="383"/>
      <c r="AW24" s="383"/>
      <c r="AX24" s="383"/>
      <c r="AY24" s="383"/>
      <c r="AZ24" s="383"/>
      <c r="BA24" s="383"/>
      <c r="BB24" s="383"/>
      <c r="BC24" s="383"/>
      <c r="BD24" s="383"/>
      <c r="BE24" s="383"/>
      <c r="BF24" s="383"/>
      <c r="BG24" s="383"/>
      <c r="BH24" s="383"/>
      <c r="BI24" s="383"/>
      <c r="BJ24" s="383"/>
      <c r="BK24" s="383"/>
      <c r="BL24" s="383"/>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15">
      <c r="B25" s="104"/>
      <c r="C25" s="55"/>
      <c r="D25" s="384" t="s">
        <v>73</v>
      </c>
      <c r="E25" s="384"/>
      <c r="F25" s="384"/>
      <c r="G25" s="384"/>
      <c r="H25" s="384"/>
      <c r="I25" s="132" t="s">
        <v>82</v>
      </c>
      <c r="J25" s="132"/>
      <c r="K25" s="132"/>
      <c r="L25" s="132"/>
      <c r="M25" s="132" t="s">
        <v>80</v>
      </c>
      <c r="N25" s="132"/>
      <c r="O25" s="132"/>
      <c r="P25" s="132"/>
      <c r="Q25" s="98"/>
      <c r="R25" s="130"/>
      <c r="S25" s="130"/>
      <c r="T25" s="384" t="s">
        <v>74</v>
      </c>
      <c r="U25" s="384"/>
      <c r="V25" s="384"/>
      <c r="W25" s="384"/>
      <c r="X25" s="384"/>
      <c r="Y25" s="132" t="s">
        <v>82</v>
      </c>
      <c r="Z25" s="132"/>
      <c r="AA25" s="132"/>
      <c r="AB25" s="132"/>
      <c r="AC25" s="132" t="s">
        <v>80</v>
      </c>
      <c r="AD25" s="132"/>
      <c r="AE25" s="132"/>
      <c r="AF25" s="132"/>
      <c r="AG25" s="133"/>
      <c r="AH25" s="130"/>
      <c r="AI25" s="134"/>
      <c r="AJ25" s="384" t="s">
        <v>75</v>
      </c>
      <c r="AK25" s="384"/>
      <c r="AL25" s="384"/>
      <c r="AM25" s="384"/>
      <c r="AN25" s="384"/>
      <c r="AO25" s="132" t="s">
        <v>82</v>
      </c>
      <c r="AP25" s="132"/>
      <c r="AQ25" s="132"/>
      <c r="AR25" s="132"/>
      <c r="AS25" s="132" t="s">
        <v>80</v>
      </c>
      <c r="AT25" s="132"/>
      <c r="AU25" s="132"/>
      <c r="AV25" s="132"/>
      <c r="AW25" s="173"/>
      <c r="AX25" s="174"/>
      <c r="AY25" s="175"/>
      <c r="AZ25" s="384" t="s">
        <v>89</v>
      </c>
      <c r="BA25" s="384"/>
      <c r="BB25" s="384"/>
      <c r="BC25" s="384"/>
      <c r="BD25" s="384"/>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15">
      <c r="B26" s="104"/>
      <c r="C26" s="55"/>
      <c r="D26" s="384" t="s">
        <v>130</v>
      </c>
      <c r="E26" s="384"/>
      <c r="F26" s="384"/>
      <c r="G26" s="384"/>
      <c r="H26" s="384"/>
      <c r="I26" s="386">
        <f>(ROUNDDOWN(M26/40,1))</f>
        <v>0</v>
      </c>
      <c r="J26" s="386"/>
      <c r="K26" s="386"/>
      <c r="L26" s="386"/>
      <c r="M26" s="386">
        <f>((((ROUNDDOWN($BE$9/12,1))*40)))*-1</f>
        <v>0</v>
      </c>
      <c r="N26" s="386"/>
      <c r="O26" s="386"/>
      <c r="P26" s="386"/>
      <c r="Q26" s="98"/>
      <c r="R26" s="130"/>
      <c r="S26" s="130"/>
      <c r="T26" s="384" t="s">
        <v>130</v>
      </c>
      <c r="U26" s="384"/>
      <c r="V26" s="384"/>
      <c r="W26" s="384"/>
      <c r="X26" s="384"/>
      <c r="Y26" s="386">
        <f>(ROUNDDOWN(AC26/40,1))</f>
        <v>0</v>
      </c>
      <c r="Z26" s="386"/>
      <c r="AA26" s="386"/>
      <c r="AB26" s="386"/>
      <c r="AC26" s="386">
        <f>((((ROUNDDOWN($BE$9/30,1))*40)))*-1</f>
        <v>0</v>
      </c>
      <c r="AD26" s="386"/>
      <c r="AE26" s="386"/>
      <c r="AF26" s="386"/>
      <c r="AG26" s="133"/>
      <c r="AH26" s="130"/>
      <c r="AI26" s="134"/>
      <c r="AJ26" s="384" t="s">
        <v>130</v>
      </c>
      <c r="AK26" s="384"/>
      <c r="AL26" s="384"/>
      <c r="AM26" s="384"/>
      <c r="AN26" s="384"/>
      <c r="AO26" s="386">
        <f>(ROUNDDOWN(AS26/40,1))</f>
        <v>0</v>
      </c>
      <c r="AP26" s="386"/>
      <c r="AQ26" s="386"/>
      <c r="AR26" s="386"/>
      <c r="AS26" s="386">
        <f>((((ROUNDDOWN($BE$9/7.5,1))*40)))*-1</f>
        <v>0</v>
      </c>
      <c r="AT26" s="386"/>
      <c r="AU26" s="386"/>
      <c r="AV26" s="386"/>
      <c r="AW26" s="176"/>
      <c r="AX26" s="174"/>
      <c r="AY26" s="175"/>
      <c r="AZ26" s="384" t="s">
        <v>130</v>
      </c>
      <c r="BA26" s="384"/>
      <c r="BB26" s="384"/>
      <c r="BC26" s="384"/>
      <c r="BD26" s="384"/>
      <c r="BE26" s="386">
        <f>(ROUNDDOWN(BI26/40,1))</f>
        <v>0</v>
      </c>
      <c r="BF26" s="386"/>
      <c r="BG26" s="386"/>
      <c r="BH26" s="386"/>
      <c r="BI26" s="387">
        <f>((((ROUNDDOWN($BE$9/20,1))*40)))*-1</f>
        <v>0</v>
      </c>
      <c r="BJ26" s="388"/>
      <c r="BK26" s="388"/>
      <c r="BL26" s="389"/>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15">
      <c r="B27" s="104"/>
      <c r="C27" s="55"/>
      <c r="D27" s="390" t="s">
        <v>131</v>
      </c>
      <c r="E27" s="391"/>
      <c r="F27" s="391"/>
      <c r="G27" s="391"/>
      <c r="H27" s="392"/>
      <c r="I27" s="386">
        <f>(ROUNDDOWN(M27/40,1))</f>
        <v>0</v>
      </c>
      <c r="J27" s="386"/>
      <c r="K27" s="386"/>
      <c r="L27" s="386"/>
      <c r="M27" s="387">
        <f>($AL$17-$AI$17)*-1</f>
        <v>0</v>
      </c>
      <c r="N27" s="388"/>
      <c r="O27" s="388"/>
      <c r="P27" s="389"/>
      <c r="Q27" s="98"/>
      <c r="R27" s="130"/>
      <c r="S27" s="130"/>
      <c r="T27" s="390" t="s">
        <v>131</v>
      </c>
      <c r="U27" s="391"/>
      <c r="V27" s="391"/>
      <c r="W27" s="391"/>
      <c r="X27" s="392"/>
      <c r="Y27" s="386">
        <f>(ROUNDDOWN(AC27/40,1))</f>
        <v>0</v>
      </c>
      <c r="Z27" s="386"/>
      <c r="AA27" s="386"/>
      <c r="AB27" s="386"/>
      <c r="AC27" s="387">
        <f>($AL$17-$AI$17)*-1</f>
        <v>0</v>
      </c>
      <c r="AD27" s="388"/>
      <c r="AE27" s="388"/>
      <c r="AF27" s="389"/>
      <c r="AG27" s="133"/>
      <c r="AH27" s="130"/>
      <c r="AI27" s="134"/>
      <c r="AJ27" s="390" t="s">
        <v>131</v>
      </c>
      <c r="AK27" s="391"/>
      <c r="AL27" s="391"/>
      <c r="AM27" s="391"/>
      <c r="AN27" s="392"/>
      <c r="AO27" s="386">
        <f>(ROUNDDOWN(AS27/40,1))</f>
        <v>0</v>
      </c>
      <c r="AP27" s="386"/>
      <c r="AQ27" s="386"/>
      <c r="AR27" s="386"/>
      <c r="AS27" s="387">
        <f>($AL$17-$AI$17)*-1</f>
        <v>0</v>
      </c>
      <c r="AT27" s="388"/>
      <c r="AU27" s="388"/>
      <c r="AV27" s="389"/>
      <c r="AW27" s="176"/>
      <c r="AX27" s="174"/>
      <c r="AY27" s="175"/>
      <c r="AZ27" s="390" t="s">
        <v>131</v>
      </c>
      <c r="BA27" s="391"/>
      <c r="BB27" s="391"/>
      <c r="BC27" s="391"/>
      <c r="BD27" s="392"/>
      <c r="BE27" s="386">
        <f>(ROUNDDOWN(BI27/40,1))</f>
        <v>0</v>
      </c>
      <c r="BF27" s="386"/>
      <c r="BG27" s="386"/>
      <c r="BH27" s="386"/>
      <c r="BI27" s="387">
        <f>($AL$17-$AI$17)*-1</f>
        <v>0</v>
      </c>
      <c r="BJ27" s="388"/>
      <c r="BK27" s="388"/>
      <c r="BL27" s="389"/>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
      <c r="B28" s="104"/>
      <c r="C28" s="55"/>
      <c r="D28" s="393" t="s">
        <v>134</v>
      </c>
      <c r="E28" s="393"/>
      <c r="F28" s="393"/>
      <c r="G28" s="393"/>
      <c r="H28" s="393"/>
      <c r="I28" s="394" t="e">
        <f>(ROUNDDOWN(M28/40,1))</f>
        <v>#DIV/0!</v>
      </c>
      <c r="J28" s="394"/>
      <c r="K28" s="394"/>
      <c r="L28" s="394"/>
      <c r="M28" s="395" t="e">
        <f>$BB$73+(AZ17-AI17)</f>
        <v>#DIV/0!</v>
      </c>
      <c r="N28" s="396"/>
      <c r="O28" s="396"/>
      <c r="P28" s="397"/>
      <c r="Q28" s="98"/>
      <c r="R28" s="130"/>
      <c r="S28" s="130"/>
      <c r="T28" s="393" t="s">
        <v>134</v>
      </c>
      <c r="U28" s="393"/>
      <c r="V28" s="393"/>
      <c r="W28" s="393"/>
      <c r="X28" s="393"/>
      <c r="Y28" s="394" t="e">
        <f>(ROUNDDOWN(AC28/40,1))</f>
        <v>#DIV/0!</v>
      </c>
      <c r="Z28" s="394"/>
      <c r="AA28" s="394"/>
      <c r="AB28" s="394"/>
      <c r="AC28" s="395" t="e">
        <f>$BB$73+(AZ17-AI17)</f>
        <v>#DIV/0!</v>
      </c>
      <c r="AD28" s="396"/>
      <c r="AE28" s="396"/>
      <c r="AF28" s="397"/>
      <c r="AG28" s="133"/>
      <c r="AH28" s="130"/>
      <c r="AI28" s="134"/>
      <c r="AJ28" s="393" t="s">
        <v>134</v>
      </c>
      <c r="AK28" s="393"/>
      <c r="AL28" s="393"/>
      <c r="AM28" s="393"/>
      <c r="AN28" s="393"/>
      <c r="AO28" s="394" t="e">
        <f>(ROUNDDOWN(AS28/40,1))</f>
        <v>#DIV/0!</v>
      </c>
      <c r="AP28" s="394"/>
      <c r="AQ28" s="394"/>
      <c r="AR28" s="394"/>
      <c r="AS28" s="395" t="e">
        <f>$BB$73+(AZ17-AI17)</f>
        <v>#DIV/0!</v>
      </c>
      <c r="AT28" s="396"/>
      <c r="AU28" s="396"/>
      <c r="AV28" s="397"/>
      <c r="AW28" s="176"/>
      <c r="AX28" s="174"/>
      <c r="AY28" s="175"/>
      <c r="AZ28" s="393" t="s">
        <v>134</v>
      </c>
      <c r="BA28" s="393"/>
      <c r="BB28" s="393"/>
      <c r="BC28" s="393"/>
      <c r="BD28" s="393"/>
      <c r="BE28" s="398" t="e">
        <f>(ROUNDDOWN(BI28/40,1))</f>
        <v>#DIV/0!</v>
      </c>
      <c r="BF28" s="398"/>
      <c r="BG28" s="398"/>
      <c r="BH28" s="398"/>
      <c r="BI28" s="395" t="e">
        <f>$BB$73+(AZ17-AI17)</f>
        <v>#DIV/0!</v>
      </c>
      <c r="BJ28" s="396"/>
      <c r="BK28" s="396"/>
      <c r="BL28" s="397"/>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15">
      <c r="B29" s="104"/>
      <c r="C29" s="55"/>
      <c r="D29" s="399" t="s">
        <v>135</v>
      </c>
      <c r="E29" s="400"/>
      <c r="F29" s="400"/>
      <c r="G29" s="400"/>
      <c r="H29" s="400"/>
      <c r="I29" s="402" t="e">
        <f>SUM(I26:L28)</f>
        <v>#DIV/0!</v>
      </c>
      <c r="J29" s="402"/>
      <c r="K29" s="402"/>
      <c r="L29" s="402"/>
      <c r="M29" s="402" t="e">
        <f>SUM(M26:P28)</f>
        <v>#DIV/0!</v>
      </c>
      <c r="N29" s="402"/>
      <c r="O29" s="402"/>
      <c r="P29" s="402"/>
      <c r="Q29" s="130"/>
      <c r="R29" s="130"/>
      <c r="S29" s="130"/>
      <c r="T29" s="399" t="s">
        <v>135</v>
      </c>
      <c r="U29" s="400"/>
      <c r="V29" s="400"/>
      <c r="W29" s="400"/>
      <c r="X29" s="400"/>
      <c r="Y29" s="402" t="e">
        <f>SUM(Y26:AB28)</f>
        <v>#DIV/0!</v>
      </c>
      <c r="Z29" s="402"/>
      <c r="AA29" s="402"/>
      <c r="AB29" s="402"/>
      <c r="AC29" s="402" t="e">
        <f>SUM(AC26:AF28)</f>
        <v>#DIV/0!</v>
      </c>
      <c r="AD29" s="402"/>
      <c r="AE29" s="402"/>
      <c r="AF29" s="402"/>
      <c r="AG29" s="133"/>
      <c r="AH29" s="130"/>
      <c r="AI29" s="134"/>
      <c r="AJ29" s="399" t="s">
        <v>136</v>
      </c>
      <c r="AK29" s="400"/>
      <c r="AL29" s="400"/>
      <c r="AM29" s="400"/>
      <c r="AN29" s="400"/>
      <c r="AO29" s="401" t="e">
        <f>SUM(AO26:AR28)</f>
        <v>#DIV/0!</v>
      </c>
      <c r="AP29" s="401"/>
      <c r="AQ29" s="401"/>
      <c r="AR29" s="401"/>
      <c r="AS29" s="402" t="e">
        <f>SUM(AS26:AV28)</f>
        <v>#DIV/0!</v>
      </c>
      <c r="AT29" s="402"/>
      <c r="AU29" s="402"/>
      <c r="AV29" s="402"/>
      <c r="AW29" s="176"/>
      <c r="AX29" s="174"/>
      <c r="AY29" s="175"/>
      <c r="AZ29" s="399" t="s">
        <v>136</v>
      </c>
      <c r="BA29" s="400"/>
      <c r="BB29" s="400"/>
      <c r="BC29" s="400"/>
      <c r="BD29" s="400"/>
      <c r="BE29" s="401" t="e">
        <f>SUM(BE26:BH28)</f>
        <v>#DIV/0!</v>
      </c>
      <c r="BF29" s="401"/>
      <c r="BG29" s="401"/>
      <c r="BH29" s="401"/>
      <c r="BI29" s="402" t="e">
        <f>SUM(BI26:BL28)</f>
        <v>#DIV/0!</v>
      </c>
      <c r="BJ29" s="402"/>
      <c r="BK29" s="402"/>
      <c r="BL29" s="402"/>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15">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15">
      <c r="B31" s="104"/>
      <c r="C31" s="55"/>
      <c r="D31" s="119"/>
      <c r="E31" s="119"/>
      <c r="F31" s="119"/>
      <c r="G31" s="119"/>
      <c r="H31" s="119"/>
      <c r="I31" s="120"/>
      <c r="J31" s="120"/>
      <c r="K31" s="403" t="s">
        <v>125</v>
      </c>
      <c r="L31" s="404"/>
      <c r="M31" s="404"/>
      <c r="N31" s="406" t="str">
        <f>IF(OR($BE$9&gt;0,),IF(AND(OR($D$5="○",$D$6="○"),$I$29&gt;=0),"可",IF(AND(OR($D$5="○",$D$6="○"),$I$29&lt;0),"不可","")),"")</f>
        <v/>
      </c>
      <c r="O31" s="407"/>
      <c r="P31" s="408"/>
      <c r="Q31" s="161"/>
      <c r="R31" s="161"/>
      <c r="S31" s="161"/>
      <c r="T31" s="119"/>
      <c r="U31" s="119"/>
      <c r="V31" s="119"/>
      <c r="W31" s="119"/>
      <c r="X31" s="119"/>
      <c r="Y31" s="120"/>
      <c r="Z31" s="120"/>
      <c r="AA31" s="403" t="s">
        <v>126</v>
      </c>
      <c r="AB31" s="404"/>
      <c r="AC31" s="405"/>
      <c r="AD31" s="406" t="str">
        <f>IF(OR($BE$9&gt;0,),IF(AND(OR($D$5="○",$D$6="○"),$Y$29&gt;=0),"可",IF(AND(OR($D$5="○",$D$6="○"),$Y$29&lt;0),"不可","")),"")</f>
        <v/>
      </c>
      <c r="AE31" s="407"/>
      <c r="AF31" s="408"/>
      <c r="AG31" s="167"/>
      <c r="AH31" s="161"/>
      <c r="AI31" s="166"/>
      <c r="AJ31" s="177"/>
      <c r="AK31" s="177"/>
      <c r="AL31" s="177"/>
      <c r="AM31" s="177"/>
      <c r="AN31" s="177"/>
      <c r="AO31" s="178"/>
      <c r="AP31" s="178"/>
      <c r="AQ31" s="403" t="s">
        <v>124</v>
      </c>
      <c r="AR31" s="404"/>
      <c r="AS31" s="405"/>
      <c r="AT31" s="406" t="str">
        <f>IF(OR($BE$9&gt;0,),IF(AND(OR($D$7="○"),$AO$29&gt;=0),"可",IF(AND(OR($D$7="○"),$AO$29&lt;0),"不可","")),"")</f>
        <v/>
      </c>
      <c r="AU31" s="407"/>
      <c r="AV31" s="408"/>
      <c r="AW31" s="179"/>
      <c r="AX31" s="180"/>
      <c r="AY31" s="181"/>
      <c r="AZ31" s="177"/>
      <c r="BA31" s="177"/>
      <c r="BB31" s="177"/>
      <c r="BC31" s="177"/>
      <c r="BD31" s="177"/>
      <c r="BE31" s="178"/>
      <c r="BF31" s="178"/>
      <c r="BG31" s="403" t="s">
        <v>127</v>
      </c>
      <c r="BH31" s="404"/>
      <c r="BI31" s="405"/>
      <c r="BJ31" s="406" t="str">
        <f>IF(OR($BE$9&gt;0,),IF(AND(OR($D$7="○"),$BE$29&gt;=0),"可",IF(AND(OR($D$7="○"),$BE$29&lt;0),"不可","")),"")</f>
        <v/>
      </c>
      <c r="BK31" s="407"/>
      <c r="BL31" s="408"/>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15">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
      <c r="B35" s="409"/>
      <c r="C35" s="29"/>
      <c r="D35" s="411" t="s">
        <v>19</v>
      </c>
      <c r="E35" s="411"/>
      <c r="F35" s="411"/>
      <c r="G35" s="411"/>
      <c r="H35" s="411"/>
      <c r="I35" s="412"/>
      <c r="J35" s="414" t="s">
        <v>18</v>
      </c>
      <c r="K35" s="415"/>
      <c r="L35" s="415"/>
      <c r="M35" s="415"/>
      <c r="N35" s="415"/>
      <c r="O35" s="416"/>
      <c r="P35" s="420" t="s">
        <v>17</v>
      </c>
      <c r="Q35" s="411"/>
      <c r="R35" s="411"/>
      <c r="S35" s="411"/>
      <c r="T35" s="411"/>
      <c r="U35" s="411"/>
      <c r="V35" s="421"/>
      <c r="W35" s="425" t="s">
        <v>16</v>
      </c>
      <c r="X35" s="426"/>
      <c r="Y35" s="426"/>
      <c r="Z35" s="426"/>
      <c r="AA35" s="426"/>
      <c r="AB35" s="426"/>
      <c r="AC35" s="427"/>
      <c r="AD35" s="425" t="s">
        <v>15</v>
      </c>
      <c r="AE35" s="426"/>
      <c r="AF35" s="426"/>
      <c r="AG35" s="426"/>
      <c r="AH35" s="426"/>
      <c r="AI35" s="426"/>
      <c r="AJ35" s="427"/>
      <c r="AK35" s="425" t="s">
        <v>14</v>
      </c>
      <c r="AL35" s="426"/>
      <c r="AM35" s="426"/>
      <c r="AN35" s="426"/>
      <c r="AO35" s="426"/>
      <c r="AP35" s="426"/>
      <c r="AQ35" s="427"/>
      <c r="AR35" s="409" t="s">
        <v>13</v>
      </c>
      <c r="AS35" s="411"/>
      <c r="AT35" s="411"/>
      <c r="AU35" s="411"/>
      <c r="AV35" s="411"/>
      <c r="AW35" s="411"/>
      <c r="AX35" s="421"/>
      <c r="AY35" s="415" t="s">
        <v>12</v>
      </c>
      <c r="AZ35" s="415"/>
      <c r="BA35" s="416"/>
      <c r="BB35" s="414" t="s">
        <v>11</v>
      </c>
      <c r="BC35" s="415"/>
      <c r="BD35" s="416"/>
      <c r="BE35" s="414" t="s">
        <v>10</v>
      </c>
      <c r="BF35" s="415"/>
      <c r="BG35" s="415"/>
      <c r="BH35" s="414" t="s">
        <v>72</v>
      </c>
      <c r="BI35" s="415"/>
      <c r="BJ35" s="415"/>
      <c r="BK35" s="420" t="s">
        <v>32</v>
      </c>
      <c r="BL35" s="411"/>
      <c r="BM35" s="411"/>
      <c r="BN35" s="421"/>
      <c r="BQ35" s="35"/>
      <c r="BR35" s="123"/>
      <c r="BS35" s="123"/>
      <c r="BT35" s="31"/>
      <c r="BU35" s="31"/>
    </row>
    <row r="36" spans="2:96" ht="32.25" customHeight="1" thickBot="1" x14ac:dyDescent="0.2">
      <c r="B36" s="410"/>
      <c r="C36" s="25"/>
      <c r="D36" s="299"/>
      <c r="E36" s="299"/>
      <c r="F36" s="299"/>
      <c r="G36" s="299"/>
      <c r="H36" s="299"/>
      <c r="I36" s="413"/>
      <c r="J36" s="417"/>
      <c r="K36" s="418"/>
      <c r="L36" s="418"/>
      <c r="M36" s="418"/>
      <c r="N36" s="418"/>
      <c r="O36" s="419"/>
      <c r="P36" s="422"/>
      <c r="Q36" s="423"/>
      <c r="R36" s="423"/>
      <c r="S36" s="423"/>
      <c r="T36" s="423"/>
      <c r="U36" s="423"/>
      <c r="V36" s="424"/>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8"/>
      <c r="AZ36" s="418"/>
      <c r="BA36" s="419"/>
      <c r="BB36" s="417"/>
      <c r="BC36" s="418"/>
      <c r="BD36" s="419"/>
      <c r="BE36" s="417"/>
      <c r="BF36" s="418"/>
      <c r="BG36" s="418"/>
      <c r="BH36" s="417"/>
      <c r="BI36" s="418"/>
      <c r="BJ36" s="418"/>
      <c r="BK36" s="428"/>
      <c r="BL36" s="299"/>
      <c r="BM36" s="299"/>
      <c r="BN36" s="429"/>
      <c r="BQ36" s="35"/>
      <c r="BR36" s="123"/>
      <c r="BS36" s="123"/>
      <c r="BT36" s="31"/>
      <c r="BU36" s="31"/>
    </row>
    <row r="37" spans="2:96" ht="21" customHeight="1" thickBot="1" x14ac:dyDescent="0.2">
      <c r="B37" s="430" t="s">
        <v>37</v>
      </c>
      <c r="C37" s="26"/>
      <c r="D37" s="433"/>
      <c r="E37" s="433"/>
      <c r="F37" s="433"/>
      <c r="G37" s="433"/>
      <c r="H37" s="433"/>
      <c r="I37" s="434"/>
      <c r="J37" s="435"/>
      <c r="K37" s="433"/>
      <c r="L37" s="434"/>
      <c r="M37" s="435"/>
      <c r="N37" s="433"/>
      <c r="O37" s="434"/>
      <c r="P37" s="436"/>
      <c r="Q37" s="437"/>
      <c r="R37" s="437"/>
      <c r="S37" s="437"/>
      <c r="T37" s="437"/>
      <c r="U37" s="437"/>
      <c r="V37" s="438"/>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39">
        <f t="shared" ref="AY37:AY56" si="4">SUM(W37:AX37)</f>
        <v>0</v>
      </c>
      <c r="AZ37" s="439"/>
      <c r="BA37" s="440"/>
      <c r="BB37" s="441">
        <f t="shared" ref="BB37:BB57" si="5">AY37/4</f>
        <v>0</v>
      </c>
      <c r="BC37" s="442"/>
      <c r="BD37" s="443"/>
      <c r="BE37" s="444"/>
      <c r="BF37" s="445"/>
      <c r="BG37" s="445"/>
      <c r="BH37" s="444"/>
      <c r="BI37" s="445"/>
      <c r="BJ37" s="445"/>
      <c r="BK37" s="470"/>
      <c r="BL37" s="471"/>
      <c r="BM37" s="471"/>
      <c r="BN37" s="472"/>
      <c r="BQ37" s="35"/>
      <c r="BR37" s="123"/>
      <c r="BS37" s="123"/>
      <c r="BT37" s="31"/>
      <c r="BU37" s="31"/>
    </row>
    <row r="38" spans="2:96" ht="21" customHeight="1" x14ac:dyDescent="0.15">
      <c r="B38" s="431"/>
      <c r="C38" s="473" t="s">
        <v>84</v>
      </c>
      <c r="D38" s="475"/>
      <c r="E38" s="475"/>
      <c r="F38" s="475"/>
      <c r="G38" s="475"/>
      <c r="H38" s="475"/>
      <c r="I38" s="476"/>
      <c r="J38" s="477"/>
      <c r="K38" s="475"/>
      <c r="L38" s="476"/>
      <c r="M38" s="477"/>
      <c r="N38" s="475"/>
      <c r="O38" s="476"/>
      <c r="P38" s="478"/>
      <c r="Q38" s="479"/>
      <c r="R38" s="479"/>
      <c r="S38" s="479"/>
      <c r="T38" s="479"/>
      <c r="U38" s="479"/>
      <c r="V38" s="480"/>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81">
        <f t="shared" si="4"/>
        <v>0</v>
      </c>
      <c r="AZ38" s="481"/>
      <c r="BA38" s="482"/>
      <c r="BB38" s="483">
        <f t="shared" si="5"/>
        <v>0</v>
      </c>
      <c r="BC38" s="484"/>
      <c r="BD38" s="485"/>
      <c r="BE38" s="486"/>
      <c r="BF38" s="487"/>
      <c r="BG38" s="488"/>
      <c r="BH38" s="486"/>
      <c r="BI38" s="487"/>
      <c r="BJ38" s="488"/>
      <c r="BK38" s="489"/>
      <c r="BL38" s="490"/>
      <c r="BM38" s="490"/>
      <c r="BN38" s="491"/>
      <c r="BO38" s="44"/>
    </row>
    <row r="39" spans="2:96" ht="21" customHeight="1" x14ac:dyDescent="0.15">
      <c r="B39" s="431"/>
      <c r="C39" s="474"/>
      <c r="D39" s="492"/>
      <c r="E39" s="492"/>
      <c r="F39" s="492"/>
      <c r="G39" s="492"/>
      <c r="H39" s="492"/>
      <c r="I39" s="493"/>
      <c r="J39" s="494"/>
      <c r="K39" s="492"/>
      <c r="L39" s="493"/>
      <c r="M39" s="494"/>
      <c r="N39" s="492"/>
      <c r="O39" s="493"/>
      <c r="P39" s="457"/>
      <c r="Q39" s="458"/>
      <c r="R39" s="458"/>
      <c r="S39" s="458"/>
      <c r="T39" s="458"/>
      <c r="U39" s="458"/>
      <c r="V39" s="459"/>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46">
        <f t="shared" si="4"/>
        <v>0</v>
      </c>
      <c r="AZ39" s="446"/>
      <c r="BA39" s="447"/>
      <c r="BB39" s="448">
        <f t="shared" si="5"/>
        <v>0</v>
      </c>
      <c r="BC39" s="449"/>
      <c r="BD39" s="450"/>
      <c r="BE39" s="451"/>
      <c r="BF39" s="452"/>
      <c r="BG39" s="453"/>
      <c r="BH39" s="451"/>
      <c r="BI39" s="452"/>
      <c r="BJ39" s="453"/>
      <c r="BK39" s="304"/>
      <c r="BL39" s="305"/>
      <c r="BM39" s="305"/>
      <c r="BN39" s="495"/>
      <c r="BO39" s="44"/>
    </row>
    <row r="40" spans="2:96" ht="21" customHeight="1" x14ac:dyDescent="0.15">
      <c r="B40" s="431"/>
      <c r="C40" s="474"/>
      <c r="D40" s="492"/>
      <c r="E40" s="492"/>
      <c r="F40" s="492"/>
      <c r="G40" s="492"/>
      <c r="H40" s="492"/>
      <c r="I40" s="493"/>
      <c r="J40" s="494"/>
      <c r="K40" s="492"/>
      <c r="L40" s="493"/>
      <c r="M40" s="494"/>
      <c r="N40" s="492"/>
      <c r="O40" s="493"/>
      <c r="P40" s="457"/>
      <c r="Q40" s="458"/>
      <c r="R40" s="458"/>
      <c r="S40" s="458"/>
      <c r="T40" s="458"/>
      <c r="U40" s="458"/>
      <c r="V40" s="459"/>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46">
        <f t="shared" si="4"/>
        <v>0</v>
      </c>
      <c r="AZ40" s="446"/>
      <c r="BA40" s="447"/>
      <c r="BB40" s="448">
        <f t="shared" si="5"/>
        <v>0</v>
      </c>
      <c r="BC40" s="449"/>
      <c r="BD40" s="450"/>
      <c r="BE40" s="451"/>
      <c r="BF40" s="452"/>
      <c r="BG40" s="453"/>
      <c r="BH40" s="451"/>
      <c r="BI40" s="452"/>
      <c r="BJ40" s="453"/>
      <c r="BK40" s="304"/>
      <c r="BL40" s="305"/>
      <c r="BM40" s="305"/>
      <c r="BN40" s="495"/>
      <c r="BO40" s="44"/>
    </row>
    <row r="41" spans="2:96" ht="21" customHeight="1" x14ac:dyDescent="0.15">
      <c r="B41" s="431"/>
      <c r="C41" s="474"/>
      <c r="D41" s="492"/>
      <c r="E41" s="492"/>
      <c r="F41" s="492"/>
      <c r="G41" s="492"/>
      <c r="H41" s="492"/>
      <c r="I41" s="493"/>
      <c r="J41" s="494"/>
      <c r="K41" s="492"/>
      <c r="L41" s="493"/>
      <c r="M41" s="494"/>
      <c r="N41" s="492"/>
      <c r="O41" s="493"/>
      <c r="P41" s="457"/>
      <c r="Q41" s="458"/>
      <c r="R41" s="458"/>
      <c r="S41" s="458"/>
      <c r="T41" s="458"/>
      <c r="U41" s="458"/>
      <c r="V41" s="459"/>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46">
        <f t="shared" si="4"/>
        <v>0</v>
      </c>
      <c r="AZ41" s="446"/>
      <c r="BA41" s="447"/>
      <c r="BB41" s="448">
        <f t="shared" si="5"/>
        <v>0</v>
      </c>
      <c r="BC41" s="449"/>
      <c r="BD41" s="450"/>
      <c r="BE41" s="451"/>
      <c r="BF41" s="452"/>
      <c r="BG41" s="453"/>
      <c r="BH41" s="451"/>
      <c r="BI41" s="452"/>
      <c r="BJ41" s="453"/>
      <c r="BK41" s="304"/>
      <c r="BL41" s="305"/>
      <c r="BM41" s="305"/>
      <c r="BN41" s="495"/>
      <c r="BO41" s="44"/>
      <c r="CC41" s="15"/>
      <c r="CD41" s="7"/>
      <c r="CE41" s="7"/>
      <c r="CF41" s="7"/>
      <c r="CG41" s="7"/>
      <c r="CH41" s="7"/>
      <c r="CI41" s="7"/>
      <c r="CJ41" s="7"/>
      <c r="CK41" s="7"/>
      <c r="CL41" s="7"/>
      <c r="CM41" s="7"/>
      <c r="CN41" s="7"/>
      <c r="CO41" s="7"/>
      <c r="CP41" s="7"/>
      <c r="CQ41" s="7"/>
      <c r="CR41" s="7"/>
    </row>
    <row r="42" spans="2:96" ht="21" customHeight="1" thickBot="1" x14ac:dyDescent="0.2">
      <c r="B42" s="431"/>
      <c r="C42" s="474"/>
      <c r="D42" s="454"/>
      <c r="E42" s="454"/>
      <c r="F42" s="454"/>
      <c r="G42" s="454"/>
      <c r="H42" s="454"/>
      <c r="I42" s="455"/>
      <c r="J42" s="456"/>
      <c r="K42" s="454"/>
      <c r="L42" s="455"/>
      <c r="M42" s="456"/>
      <c r="N42" s="454"/>
      <c r="O42" s="455"/>
      <c r="P42" s="457"/>
      <c r="Q42" s="458"/>
      <c r="R42" s="458"/>
      <c r="S42" s="458"/>
      <c r="T42" s="458"/>
      <c r="U42" s="458"/>
      <c r="V42" s="459"/>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60">
        <f t="shared" si="4"/>
        <v>0</v>
      </c>
      <c r="AZ42" s="460"/>
      <c r="BA42" s="461"/>
      <c r="BB42" s="462">
        <f t="shared" si="5"/>
        <v>0</v>
      </c>
      <c r="BC42" s="463"/>
      <c r="BD42" s="464"/>
      <c r="BE42" s="465"/>
      <c r="BF42" s="466"/>
      <c r="BG42" s="467"/>
      <c r="BH42" s="465"/>
      <c r="BI42" s="466"/>
      <c r="BJ42" s="467"/>
      <c r="BK42" s="322"/>
      <c r="BL42" s="323"/>
      <c r="BM42" s="323"/>
      <c r="BN42" s="496"/>
      <c r="BO42" s="44"/>
      <c r="CC42" s="7"/>
      <c r="CD42" s="7"/>
      <c r="CE42" s="497"/>
      <c r="CF42" s="497"/>
      <c r="CG42" s="497"/>
      <c r="CH42" s="497"/>
      <c r="CI42" s="497"/>
      <c r="CJ42" s="497"/>
      <c r="CK42" s="498"/>
      <c r="CL42" s="498"/>
      <c r="CM42" s="498"/>
      <c r="CN42" s="498"/>
      <c r="CO42" s="498"/>
      <c r="CP42" s="31"/>
      <c r="CQ42" s="31"/>
      <c r="CR42" s="31"/>
    </row>
    <row r="43" spans="2:96" ht="21" customHeight="1" x14ac:dyDescent="0.15">
      <c r="B43" s="431"/>
      <c r="C43" s="499" t="s">
        <v>24</v>
      </c>
      <c r="D43" s="500"/>
      <c r="E43" s="501"/>
      <c r="F43" s="501"/>
      <c r="G43" s="501"/>
      <c r="H43" s="501"/>
      <c r="I43" s="501"/>
      <c r="J43" s="501"/>
      <c r="K43" s="501"/>
      <c r="L43" s="501"/>
      <c r="M43" s="501"/>
      <c r="N43" s="501"/>
      <c r="O43" s="501"/>
      <c r="P43" s="478"/>
      <c r="Q43" s="479"/>
      <c r="R43" s="479"/>
      <c r="S43" s="479"/>
      <c r="T43" s="479"/>
      <c r="U43" s="479"/>
      <c r="V43" s="480"/>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82">
        <f t="shared" si="4"/>
        <v>0</v>
      </c>
      <c r="AZ43" s="502"/>
      <c r="BA43" s="502"/>
      <c r="BB43" s="503">
        <f>AY43/4</f>
        <v>0</v>
      </c>
      <c r="BC43" s="503"/>
      <c r="BD43" s="503"/>
      <c r="BE43" s="506" t="e">
        <f>ROUNDDOWN(SUM(BB43:BD50)/AY60,1)</f>
        <v>#DIV/0!</v>
      </c>
      <c r="BF43" s="507"/>
      <c r="BG43" s="508"/>
      <c r="BH43" s="515">
        <f>ROUNDDOWN(SUM(BB43:BD50)/40,1)</f>
        <v>0</v>
      </c>
      <c r="BI43" s="516"/>
      <c r="BJ43" s="517"/>
      <c r="BK43" s="489"/>
      <c r="BL43" s="490"/>
      <c r="BM43" s="490"/>
      <c r="BN43" s="491"/>
      <c r="BO43" s="44"/>
      <c r="BP43" s="18"/>
      <c r="CC43" s="7"/>
      <c r="CD43" s="7"/>
      <c r="CE43" s="497"/>
      <c r="CF43" s="497"/>
      <c r="CG43" s="497"/>
      <c r="CH43" s="497"/>
      <c r="CI43" s="497"/>
      <c r="CJ43" s="497"/>
      <c r="CK43" s="498"/>
      <c r="CL43" s="498"/>
      <c r="CM43" s="498"/>
      <c r="CN43" s="498"/>
      <c r="CO43" s="498"/>
      <c r="CP43" s="31"/>
      <c r="CQ43" s="31"/>
      <c r="CR43" s="31"/>
    </row>
    <row r="44" spans="2:96" ht="21" customHeight="1" x14ac:dyDescent="0.15">
      <c r="B44" s="431"/>
      <c r="C44" s="431"/>
      <c r="D44" s="468"/>
      <c r="E44" s="469"/>
      <c r="F44" s="469"/>
      <c r="G44" s="469"/>
      <c r="H44" s="469"/>
      <c r="I44" s="469"/>
      <c r="J44" s="469"/>
      <c r="K44" s="469"/>
      <c r="L44" s="469"/>
      <c r="M44" s="469"/>
      <c r="N44" s="469"/>
      <c r="O44" s="469"/>
      <c r="P44" s="457"/>
      <c r="Q44" s="458"/>
      <c r="R44" s="458"/>
      <c r="S44" s="458"/>
      <c r="T44" s="458"/>
      <c r="U44" s="458"/>
      <c r="V44" s="459"/>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447">
        <f t="shared" si="4"/>
        <v>0</v>
      </c>
      <c r="AZ44" s="504"/>
      <c r="BA44" s="504"/>
      <c r="BB44" s="505">
        <f>AY44/4</f>
        <v>0</v>
      </c>
      <c r="BC44" s="505"/>
      <c r="BD44" s="505"/>
      <c r="BE44" s="509"/>
      <c r="BF44" s="510"/>
      <c r="BG44" s="511"/>
      <c r="BH44" s="518"/>
      <c r="BI44" s="519"/>
      <c r="BJ44" s="520"/>
      <c r="BK44" s="304"/>
      <c r="BL44" s="305"/>
      <c r="BM44" s="305"/>
      <c r="BN44" s="495"/>
      <c r="BO44" s="44"/>
      <c r="CC44" s="7"/>
      <c r="CD44" s="7"/>
      <c r="CE44" s="497"/>
      <c r="CF44" s="497"/>
      <c r="CG44" s="497"/>
      <c r="CH44" s="497"/>
      <c r="CI44" s="497"/>
      <c r="CJ44" s="497"/>
      <c r="CK44" s="498"/>
      <c r="CL44" s="498"/>
      <c r="CM44" s="498"/>
      <c r="CN44" s="498"/>
      <c r="CO44" s="498"/>
      <c r="CP44" s="31"/>
      <c r="CQ44" s="31"/>
      <c r="CR44" s="31"/>
    </row>
    <row r="45" spans="2:96" ht="21" customHeight="1" x14ac:dyDescent="0.15">
      <c r="B45" s="431"/>
      <c r="C45" s="431"/>
      <c r="D45" s="468"/>
      <c r="E45" s="469"/>
      <c r="F45" s="469"/>
      <c r="G45" s="469"/>
      <c r="H45" s="469"/>
      <c r="I45" s="469"/>
      <c r="J45" s="469"/>
      <c r="K45" s="469"/>
      <c r="L45" s="469"/>
      <c r="M45" s="469"/>
      <c r="N45" s="469"/>
      <c r="O45" s="469"/>
      <c r="P45" s="457"/>
      <c r="Q45" s="458"/>
      <c r="R45" s="458"/>
      <c r="S45" s="458"/>
      <c r="T45" s="458"/>
      <c r="U45" s="458"/>
      <c r="V45" s="459"/>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447">
        <f t="shared" si="4"/>
        <v>0</v>
      </c>
      <c r="AZ45" s="504"/>
      <c r="BA45" s="504"/>
      <c r="BB45" s="505">
        <f t="shared" si="5"/>
        <v>0</v>
      </c>
      <c r="BC45" s="505"/>
      <c r="BD45" s="505"/>
      <c r="BE45" s="509"/>
      <c r="BF45" s="510"/>
      <c r="BG45" s="511"/>
      <c r="BH45" s="518"/>
      <c r="BI45" s="519"/>
      <c r="BJ45" s="520"/>
      <c r="BK45" s="304"/>
      <c r="BL45" s="305"/>
      <c r="BM45" s="305"/>
      <c r="BN45" s="495"/>
      <c r="BO45" s="44"/>
      <c r="CC45" s="11"/>
      <c r="CD45" s="7"/>
      <c r="CE45" s="497"/>
      <c r="CF45" s="497"/>
      <c r="CG45" s="497"/>
      <c r="CH45" s="497"/>
      <c r="CI45" s="497"/>
      <c r="CJ45" s="497"/>
      <c r="CK45" s="498"/>
      <c r="CL45" s="498"/>
      <c r="CM45" s="498"/>
      <c r="CN45" s="498"/>
      <c r="CO45" s="498"/>
      <c r="CP45" s="31"/>
      <c r="CQ45" s="31"/>
      <c r="CR45" s="31"/>
    </row>
    <row r="46" spans="2:96" ht="21" customHeight="1" x14ac:dyDescent="0.15">
      <c r="B46" s="431"/>
      <c r="C46" s="431"/>
      <c r="D46" s="468"/>
      <c r="E46" s="469"/>
      <c r="F46" s="469"/>
      <c r="G46" s="469"/>
      <c r="H46" s="469"/>
      <c r="I46" s="469"/>
      <c r="J46" s="469"/>
      <c r="K46" s="469"/>
      <c r="L46" s="469"/>
      <c r="M46" s="469"/>
      <c r="N46" s="469"/>
      <c r="O46" s="469"/>
      <c r="P46" s="457"/>
      <c r="Q46" s="458"/>
      <c r="R46" s="458"/>
      <c r="S46" s="458"/>
      <c r="T46" s="458"/>
      <c r="U46" s="458"/>
      <c r="V46" s="459"/>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447">
        <f t="shared" si="4"/>
        <v>0</v>
      </c>
      <c r="AZ46" s="504"/>
      <c r="BA46" s="504"/>
      <c r="BB46" s="505">
        <f t="shared" si="5"/>
        <v>0</v>
      </c>
      <c r="BC46" s="505"/>
      <c r="BD46" s="505"/>
      <c r="BE46" s="509"/>
      <c r="BF46" s="510"/>
      <c r="BG46" s="511"/>
      <c r="BH46" s="518"/>
      <c r="BI46" s="519"/>
      <c r="BJ46" s="520"/>
      <c r="BK46" s="322"/>
      <c r="BL46" s="323"/>
      <c r="BM46" s="323"/>
      <c r="BN46" s="496"/>
      <c r="BO46" s="44"/>
    </row>
    <row r="47" spans="2:96" ht="21" customHeight="1" x14ac:dyDescent="0.15">
      <c r="B47" s="431"/>
      <c r="C47" s="431"/>
      <c r="D47" s="468"/>
      <c r="E47" s="469"/>
      <c r="F47" s="469"/>
      <c r="G47" s="469"/>
      <c r="H47" s="469"/>
      <c r="I47" s="469"/>
      <c r="J47" s="469"/>
      <c r="K47" s="469"/>
      <c r="L47" s="469"/>
      <c r="M47" s="469"/>
      <c r="N47" s="469"/>
      <c r="O47" s="469"/>
      <c r="P47" s="457"/>
      <c r="Q47" s="458"/>
      <c r="R47" s="458"/>
      <c r="S47" s="458"/>
      <c r="T47" s="458"/>
      <c r="U47" s="458"/>
      <c r="V47" s="459"/>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447">
        <f t="shared" si="4"/>
        <v>0</v>
      </c>
      <c r="AZ47" s="504"/>
      <c r="BA47" s="504"/>
      <c r="BB47" s="505">
        <f t="shared" si="5"/>
        <v>0</v>
      </c>
      <c r="BC47" s="505"/>
      <c r="BD47" s="505"/>
      <c r="BE47" s="509"/>
      <c r="BF47" s="510"/>
      <c r="BG47" s="511"/>
      <c r="BH47" s="518"/>
      <c r="BI47" s="519"/>
      <c r="BJ47" s="520"/>
      <c r="BK47" s="304"/>
      <c r="BL47" s="305"/>
      <c r="BM47" s="305"/>
      <c r="BN47" s="495"/>
      <c r="BO47" s="44"/>
    </row>
    <row r="48" spans="2:96" ht="21" customHeight="1" x14ac:dyDescent="0.15">
      <c r="B48" s="431"/>
      <c r="C48" s="431"/>
      <c r="D48" s="468"/>
      <c r="E48" s="469"/>
      <c r="F48" s="469"/>
      <c r="G48" s="469"/>
      <c r="H48" s="469"/>
      <c r="I48" s="469"/>
      <c r="J48" s="469"/>
      <c r="K48" s="469"/>
      <c r="L48" s="469"/>
      <c r="M48" s="469"/>
      <c r="N48" s="469"/>
      <c r="O48" s="469"/>
      <c r="P48" s="457"/>
      <c r="Q48" s="458"/>
      <c r="R48" s="458"/>
      <c r="S48" s="458"/>
      <c r="T48" s="458"/>
      <c r="U48" s="458"/>
      <c r="V48" s="459"/>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7">
        <f t="shared" si="4"/>
        <v>0</v>
      </c>
      <c r="AZ48" s="504"/>
      <c r="BA48" s="504"/>
      <c r="BB48" s="505">
        <f t="shared" si="5"/>
        <v>0</v>
      </c>
      <c r="BC48" s="505"/>
      <c r="BD48" s="505"/>
      <c r="BE48" s="509"/>
      <c r="BF48" s="510"/>
      <c r="BG48" s="511"/>
      <c r="BH48" s="518"/>
      <c r="BI48" s="519"/>
      <c r="BJ48" s="520"/>
      <c r="BK48" s="304"/>
      <c r="BL48" s="305"/>
      <c r="BM48" s="305"/>
      <c r="BN48" s="495"/>
      <c r="BO48" s="44"/>
    </row>
    <row r="49" spans="2:85" ht="21" customHeight="1" x14ac:dyDescent="0.15">
      <c r="B49" s="431"/>
      <c r="C49" s="431"/>
      <c r="D49" s="468"/>
      <c r="E49" s="469"/>
      <c r="F49" s="469"/>
      <c r="G49" s="469"/>
      <c r="H49" s="469"/>
      <c r="I49" s="469"/>
      <c r="J49" s="469"/>
      <c r="K49" s="469"/>
      <c r="L49" s="469"/>
      <c r="M49" s="469"/>
      <c r="N49" s="469"/>
      <c r="O49" s="469"/>
      <c r="P49" s="457"/>
      <c r="Q49" s="458"/>
      <c r="R49" s="458"/>
      <c r="S49" s="458"/>
      <c r="T49" s="458"/>
      <c r="U49" s="458"/>
      <c r="V49" s="459"/>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7">
        <f t="shared" si="4"/>
        <v>0</v>
      </c>
      <c r="AZ49" s="504"/>
      <c r="BA49" s="504"/>
      <c r="BB49" s="505">
        <f t="shared" si="5"/>
        <v>0</v>
      </c>
      <c r="BC49" s="505"/>
      <c r="BD49" s="505"/>
      <c r="BE49" s="509"/>
      <c r="BF49" s="510"/>
      <c r="BG49" s="511"/>
      <c r="BH49" s="518"/>
      <c r="BI49" s="519"/>
      <c r="BJ49" s="520"/>
      <c r="BK49" s="304"/>
      <c r="BL49" s="305"/>
      <c r="BM49" s="305"/>
      <c r="BN49" s="495"/>
      <c r="BO49" s="44"/>
    </row>
    <row r="50" spans="2:85" ht="21" customHeight="1" thickBot="1" x14ac:dyDescent="0.2">
      <c r="B50" s="431"/>
      <c r="C50" s="431"/>
      <c r="D50" s="538"/>
      <c r="E50" s="539"/>
      <c r="F50" s="539"/>
      <c r="G50" s="539"/>
      <c r="H50" s="539"/>
      <c r="I50" s="539"/>
      <c r="J50" s="539"/>
      <c r="K50" s="539"/>
      <c r="L50" s="539"/>
      <c r="M50" s="539"/>
      <c r="N50" s="539"/>
      <c r="O50" s="539"/>
      <c r="P50" s="540"/>
      <c r="Q50" s="541"/>
      <c r="R50" s="541"/>
      <c r="S50" s="541"/>
      <c r="T50" s="541"/>
      <c r="U50" s="541"/>
      <c r="V50" s="542"/>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43">
        <f t="shared" si="4"/>
        <v>0</v>
      </c>
      <c r="AZ50" s="544"/>
      <c r="BA50" s="544"/>
      <c r="BB50" s="545">
        <f t="shared" si="5"/>
        <v>0</v>
      </c>
      <c r="BC50" s="545"/>
      <c r="BD50" s="545"/>
      <c r="BE50" s="512"/>
      <c r="BF50" s="513"/>
      <c r="BG50" s="514"/>
      <c r="BH50" s="521"/>
      <c r="BI50" s="522"/>
      <c r="BJ50" s="523"/>
      <c r="BK50" s="529"/>
      <c r="BL50" s="530"/>
      <c r="BM50" s="530"/>
      <c r="BN50" s="531"/>
      <c r="BO50" s="44"/>
    </row>
    <row r="51" spans="2:85" ht="21" customHeight="1" x14ac:dyDescent="0.15">
      <c r="B51" s="431"/>
      <c r="C51" s="571" t="s">
        <v>83</v>
      </c>
      <c r="D51" s="476"/>
      <c r="E51" s="501"/>
      <c r="F51" s="501"/>
      <c r="G51" s="501"/>
      <c r="H51" s="501"/>
      <c r="I51" s="501"/>
      <c r="J51" s="501"/>
      <c r="K51" s="501"/>
      <c r="L51" s="501"/>
      <c r="M51" s="501"/>
      <c r="N51" s="501"/>
      <c r="O51" s="501"/>
      <c r="P51" s="478"/>
      <c r="Q51" s="479"/>
      <c r="R51" s="479"/>
      <c r="S51" s="479"/>
      <c r="T51" s="479"/>
      <c r="U51" s="479"/>
      <c r="V51" s="480"/>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532">
        <f t="shared" si="4"/>
        <v>0</v>
      </c>
      <c r="AZ51" s="533"/>
      <c r="BA51" s="533"/>
      <c r="BB51" s="534">
        <f t="shared" si="5"/>
        <v>0</v>
      </c>
      <c r="BC51" s="534"/>
      <c r="BD51" s="534"/>
      <c r="BE51" s="509" t="e">
        <f>ROUNDDOWN(SUM(BB51:BD57)/AY60,1)</f>
        <v>#DIV/0!</v>
      </c>
      <c r="BF51" s="510"/>
      <c r="BG51" s="511"/>
      <c r="BH51" s="535">
        <f>ROUNDDOWN(SUM(BB51:BD57)/40,1)</f>
        <v>0</v>
      </c>
      <c r="BI51" s="536"/>
      <c r="BJ51" s="537"/>
      <c r="BK51" s="524"/>
      <c r="BL51" s="525"/>
      <c r="BM51" s="525"/>
      <c r="BN51" s="526"/>
      <c r="BO51" s="44"/>
    </row>
    <row r="52" spans="2:85" ht="21" customHeight="1" x14ac:dyDescent="0.15">
      <c r="B52" s="431"/>
      <c r="C52" s="572"/>
      <c r="D52" s="493"/>
      <c r="E52" s="469"/>
      <c r="F52" s="469"/>
      <c r="G52" s="469"/>
      <c r="H52" s="469"/>
      <c r="I52" s="469"/>
      <c r="J52" s="469"/>
      <c r="K52" s="469"/>
      <c r="L52" s="469"/>
      <c r="M52" s="469"/>
      <c r="N52" s="469"/>
      <c r="O52" s="469"/>
      <c r="P52" s="457"/>
      <c r="Q52" s="458"/>
      <c r="R52" s="458"/>
      <c r="S52" s="458"/>
      <c r="T52" s="458"/>
      <c r="U52" s="458"/>
      <c r="V52" s="459"/>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447">
        <f t="shared" si="4"/>
        <v>0</v>
      </c>
      <c r="AZ52" s="504"/>
      <c r="BA52" s="504"/>
      <c r="BB52" s="505">
        <f t="shared" si="5"/>
        <v>0</v>
      </c>
      <c r="BC52" s="505"/>
      <c r="BD52" s="505"/>
      <c r="BE52" s="509"/>
      <c r="BF52" s="510"/>
      <c r="BG52" s="511"/>
      <c r="BH52" s="535"/>
      <c r="BI52" s="536"/>
      <c r="BJ52" s="537"/>
      <c r="BK52" s="527"/>
      <c r="BL52" s="527"/>
      <c r="BM52" s="527"/>
      <c r="BN52" s="528"/>
      <c r="BO52" s="44"/>
    </row>
    <row r="53" spans="2:85" ht="21" customHeight="1" x14ac:dyDescent="0.15">
      <c r="B53" s="431"/>
      <c r="C53" s="572"/>
      <c r="D53" s="493"/>
      <c r="E53" s="469"/>
      <c r="F53" s="469"/>
      <c r="G53" s="469"/>
      <c r="H53" s="469"/>
      <c r="I53" s="469"/>
      <c r="J53" s="469"/>
      <c r="K53" s="469"/>
      <c r="L53" s="469"/>
      <c r="M53" s="469"/>
      <c r="N53" s="469"/>
      <c r="O53" s="469"/>
      <c r="P53" s="457"/>
      <c r="Q53" s="458"/>
      <c r="R53" s="458"/>
      <c r="S53" s="458"/>
      <c r="T53" s="458"/>
      <c r="U53" s="458"/>
      <c r="V53" s="459"/>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447">
        <f t="shared" si="4"/>
        <v>0</v>
      </c>
      <c r="AZ53" s="504"/>
      <c r="BA53" s="504"/>
      <c r="BB53" s="505">
        <f t="shared" si="5"/>
        <v>0</v>
      </c>
      <c r="BC53" s="505"/>
      <c r="BD53" s="505"/>
      <c r="BE53" s="509"/>
      <c r="BF53" s="510"/>
      <c r="BG53" s="511"/>
      <c r="BH53" s="535"/>
      <c r="BI53" s="536"/>
      <c r="BJ53" s="537"/>
      <c r="BK53" s="527"/>
      <c r="BL53" s="527"/>
      <c r="BM53" s="527"/>
      <c r="BN53" s="528"/>
      <c r="BO53" s="44"/>
    </row>
    <row r="54" spans="2:85" ht="21" customHeight="1" x14ac:dyDescent="0.15">
      <c r="B54" s="431"/>
      <c r="C54" s="572"/>
      <c r="D54" s="493"/>
      <c r="E54" s="469"/>
      <c r="F54" s="469"/>
      <c r="G54" s="469"/>
      <c r="H54" s="469"/>
      <c r="I54" s="469"/>
      <c r="J54" s="469"/>
      <c r="K54" s="469"/>
      <c r="L54" s="469"/>
      <c r="M54" s="469"/>
      <c r="N54" s="469"/>
      <c r="O54" s="469"/>
      <c r="P54" s="457"/>
      <c r="Q54" s="458"/>
      <c r="R54" s="458"/>
      <c r="S54" s="458"/>
      <c r="T54" s="458"/>
      <c r="U54" s="458"/>
      <c r="V54" s="459"/>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447">
        <f t="shared" si="4"/>
        <v>0</v>
      </c>
      <c r="AZ54" s="504"/>
      <c r="BA54" s="504"/>
      <c r="BB54" s="505">
        <f t="shared" si="5"/>
        <v>0</v>
      </c>
      <c r="BC54" s="505"/>
      <c r="BD54" s="505"/>
      <c r="BE54" s="509"/>
      <c r="BF54" s="510"/>
      <c r="BG54" s="511"/>
      <c r="BH54" s="535"/>
      <c r="BI54" s="536"/>
      <c r="BJ54" s="537"/>
      <c r="BK54" s="527"/>
      <c r="BL54" s="527"/>
      <c r="BM54" s="527"/>
      <c r="BN54" s="528"/>
    </row>
    <row r="55" spans="2:85" ht="21" customHeight="1" x14ac:dyDescent="0.15">
      <c r="B55" s="431"/>
      <c r="C55" s="572"/>
      <c r="D55" s="493"/>
      <c r="E55" s="469"/>
      <c r="F55" s="469"/>
      <c r="G55" s="469"/>
      <c r="H55" s="469"/>
      <c r="I55" s="469"/>
      <c r="J55" s="469"/>
      <c r="K55" s="469"/>
      <c r="L55" s="469"/>
      <c r="M55" s="469"/>
      <c r="N55" s="469"/>
      <c r="O55" s="469"/>
      <c r="P55" s="457"/>
      <c r="Q55" s="458"/>
      <c r="R55" s="458"/>
      <c r="S55" s="458"/>
      <c r="T55" s="458"/>
      <c r="U55" s="458"/>
      <c r="V55" s="459"/>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447">
        <f t="shared" si="4"/>
        <v>0</v>
      </c>
      <c r="AZ55" s="504"/>
      <c r="BA55" s="504"/>
      <c r="BB55" s="505">
        <f t="shared" si="5"/>
        <v>0</v>
      </c>
      <c r="BC55" s="505"/>
      <c r="BD55" s="505"/>
      <c r="BE55" s="509"/>
      <c r="BF55" s="510"/>
      <c r="BG55" s="511"/>
      <c r="BH55" s="535"/>
      <c r="BI55" s="536"/>
      <c r="BJ55" s="537"/>
      <c r="BK55" s="527"/>
      <c r="BL55" s="527"/>
      <c r="BM55" s="527"/>
      <c r="BN55" s="528"/>
      <c r="CE55" s="2"/>
      <c r="CF55" s="2"/>
      <c r="CG55" s="2"/>
    </row>
    <row r="56" spans="2:85" ht="21" customHeight="1" x14ac:dyDescent="0.15">
      <c r="B56" s="431"/>
      <c r="C56" s="572"/>
      <c r="D56" s="493"/>
      <c r="E56" s="469"/>
      <c r="F56" s="469"/>
      <c r="G56" s="469"/>
      <c r="H56" s="469"/>
      <c r="I56" s="469"/>
      <c r="J56" s="469"/>
      <c r="K56" s="469"/>
      <c r="L56" s="469"/>
      <c r="M56" s="469"/>
      <c r="N56" s="469"/>
      <c r="O56" s="469"/>
      <c r="P56" s="457"/>
      <c r="Q56" s="458"/>
      <c r="R56" s="458"/>
      <c r="S56" s="458"/>
      <c r="T56" s="458"/>
      <c r="U56" s="458"/>
      <c r="V56" s="459"/>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7">
        <f t="shared" si="4"/>
        <v>0</v>
      </c>
      <c r="AZ56" s="504"/>
      <c r="BA56" s="504"/>
      <c r="BB56" s="505">
        <f t="shared" si="5"/>
        <v>0</v>
      </c>
      <c r="BC56" s="505"/>
      <c r="BD56" s="505"/>
      <c r="BE56" s="509"/>
      <c r="BF56" s="510"/>
      <c r="BG56" s="511"/>
      <c r="BH56" s="535"/>
      <c r="BI56" s="536"/>
      <c r="BJ56" s="537"/>
      <c r="BK56" s="527"/>
      <c r="BL56" s="527"/>
      <c r="BM56" s="527"/>
      <c r="BN56" s="528"/>
      <c r="CE56" s="2"/>
      <c r="CF56" s="2"/>
      <c r="CG56" s="2"/>
    </row>
    <row r="57" spans="2:85" ht="21" customHeight="1" thickBot="1" x14ac:dyDescent="0.2">
      <c r="B57" s="431"/>
      <c r="C57" s="573"/>
      <c r="D57" s="563"/>
      <c r="E57" s="564"/>
      <c r="F57" s="564"/>
      <c r="G57" s="564"/>
      <c r="H57" s="564"/>
      <c r="I57" s="564"/>
      <c r="J57" s="565"/>
      <c r="K57" s="565"/>
      <c r="L57" s="565"/>
      <c r="M57" s="565"/>
      <c r="N57" s="565"/>
      <c r="O57" s="565"/>
      <c r="P57" s="566"/>
      <c r="Q57" s="567"/>
      <c r="R57" s="567"/>
      <c r="S57" s="567"/>
      <c r="T57" s="567"/>
      <c r="U57" s="567"/>
      <c r="V57" s="568"/>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61">
        <f>SUM(W57:AX57)</f>
        <v>0</v>
      </c>
      <c r="AZ57" s="569"/>
      <c r="BA57" s="569"/>
      <c r="BB57" s="570">
        <f t="shared" si="5"/>
        <v>0</v>
      </c>
      <c r="BC57" s="570"/>
      <c r="BD57" s="570"/>
      <c r="BE57" s="509"/>
      <c r="BF57" s="510"/>
      <c r="BG57" s="511"/>
      <c r="BH57" s="535"/>
      <c r="BI57" s="536"/>
      <c r="BJ57" s="537"/>
      <c r="BK57" s="558"/>
      <c r="BL57" s="558"/>
      <c r="BM57" s="558"/>
      <c r="BN57" s="559"/>
    </row>
    <row r="58" spans="2:85" ht="21" customHeight="1" thickBot="1" x14ac:dyDescent="0.2">
      <c r="B58" s="431"/>
      <c r="C58" s="546" t="s">
        <v>86</v>
      </c>
      <c r="D58" s="547"/>
      <c r="E58" s="547"/>
      <c r="F58" s="547"/>
      <c r="G58" s="547"/>
      <c r="H58" s="547"/>
      <c r="I58" s="547"/>
      <c r="J58" s="547"/>
      <c r="K58" s="547"/>
      <c r="L58" s="547"/>
      <c r="M58" s="547"/>
      <c r="N58" s="547"/>
      <c r="O58" s="547"/>
      <c r="P58" s="547"/>
      <c r="Q58" s="547"/>
      <c r="R58" s="547"/>
      <c r="S58" s="547"/>
      <c r="T58" s="547"/>
      <c r="U58" s="547"/>
      <c r="V58" s="548"/>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440">
        <f>SUM(AY37:BA53)</f>
        <v>0</v>
      </c>
      <c r="AZ58" s="549"/>
      <c r="BA58" s="549"/>
      <c r="BB58" s="550">
        <f>SUM($BB$43:$BD$57)</f>
        <v>0</v>
      </c>
      <c r="BC58" s="550"/>
      <c r="BD58" s="550"/>
      <c r="BE58" s="560" t="e">
        <f>SUM(BE43:BG57)</f>
        <v>#DIV/0!</v>
      </c>
      <c r="BF58" s="560"/>
      <c r="BG58" s="560"/>
      <c r="BH58" s="561">
        <f>SUM(BH43:BJ57)</f>
        <v>0</v>
      </c>
      <c r="BI58" s="562"/>
      <c r="BJ58" s="562"/>
      <c r="BK58" s="556"/>
      <c r="BL58" s="556"/>
      <c r="BM58" s="556"/>
      <c r="BN58" s="557"/>
    </row>
    <row r="59" spans="2:85" ht="21" customHeight="1" thickBot="1" x14ac:dyDescent="0.2">
      <c r="B59" s="432"/>
      <c r="C59" s="546" t="s">
        <v>85</v>
      </c>
      <c r="D59" s="547"/>
      <c r="E59" s="547"/>
      <c r="F59" s="547"/>
      <c r="G59" s="547"/>
      <c r="H59" s="547"/>
      <c r="I59" s="547"/>
      <c r="J59" s="547"/>
      <c r="K59" s="547"/>
      <c r="L59" s="547"/>
      <c r="M59" s="547"/>
      <c r="N59" s="547"/>
      <c r="O59" s="547"/>
      <c r="P59" s="547"/>
      <c r="Q59" s="547"/>
      <c r="R59" s="547"/>
      <c r="S59" s="547"/>
      <c r="T59" s="547"/>
      <c r="U59" s="547"/>
      <c r="V59" s="548"/>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440">
        <f>SUM(AY38:BA54)</f>
        <v>0</v>
      </c>
      <c r="AZ59" s="549"/>
      <c r="BA59" s="549"/>
      <c r="BB59" s="550">
        <f>SUM($BB$37:$BD$57)</f>
        <v>0</v>
      </c>
      <c r="BC59" s="550"/>
      <c r="BD59" s="550"/>
      <c r="BE59" s="551"/>
      <c r="BF59" s="552"/>
      <c r="BG59" s="553"/>
      <c r="BH59" s="554"/>
      <c r="BI59" s="555"/>
      <c r="BJ59" s="555"/>
      <c r="BK59" s="556"/>
      <c r="BL59" s="556"/>
      <c r="BM59" s="556"/>
      <c r="BN59" s="557"/>
    </row>
    <row r="60" spans="2:85" ht="21" customHeight="1" thickBot="1" x14ac:dyDescent="0.2">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576"/>
      <c r="AZ60" s="437"/>
      <c r="BA60" s="437"/>
      <c r="BB60" s="437"/>
      <c r="BC60" s="437"/>
      <c r="BD60" s="437"/>
      <c r="BE60" s="437"/>
      <c r="BF60" s="437"/>
      <c r="BG60" s="437"/>
      <c r="BH60" s="437"/>
      <c r="BI60" s="437"/>
      <c r="BJ60" s="437"/>
      <c r="BK60" s="437"/>
      <c r="BL60" s="437"/>
      <c r="BM60" s="437"/>
      <c r="BN60" s="438"/>
    </row>
    <row r="61" spans="2:85" ht="21" customHeight="1" x14ac:dyDescent="0.15">
      <c r="G61" s="1"/>
    </row>
    <row r="62" spans="2:85" ht="21" customHeight="1" thickBot="1" x14ac:dyDescent="0.2">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
      <c r="B63" s="409"/>
      <c r="C63" s="29"/>
      <c r="D63" s="411" t="s">
        <v>19</v>
      </c>
      <c r="E63" s="411"/>
      <c r="F63" s="411"/>
      <c r="G63" s="411"/>
      <c r="H63" s="411"/>
      <c r="I63" s="412"/>
      <c r="J63" s="414" t="s">
        <v>18</v>
      </c>
      <c r="K63" s="415"/>
      <c r="L63" s="415"/>
      <c r="M63" s="415"/>
      <c r="N63" s="415"/>
      <c r="O63" s="416"/>
      <c r="P63" s="420" t="s">
        <v>17</v>
      </c>
      <c r="Q63" s="411"/>
      <c r="R63" s="411"/>
      <c r="S63" s="411"/>
      <c r="T63" s="411"/>
      <c r="U63" s="411"/>
      <c r="V63" s="421"/>
      <c r="W63" s="425" t="s">
        <v>16</v>
      </c>
      <c r="X63" s="426"/>
      <c r="Y63" s="426"/>
      <c r="Z63" s="426"/>
      <c r="AA63" s="426"/>
      <c r="AB63" s="426"/>
      <c r="AC63" s="427"/>
      <c r="AD63" s="425" t="s">
        <v>15</v>
      </c>
      <c r="AE63" s="426"/>
      <c r="AF63" s="426"/>
      <c r="AG63" s="426"/>
      <c r="AH63" s="426"/>
      <c r="AI63" s="426"/>
      <c r="AJ63" s="427"/>
      <c r="AK63" s="425" t="s">
        <v>14</v>
      </c>
      <c r="AL63" s="426"/>
      <c r="AM63" s="426"/>
      <c r="AN63" s="426"/>
      <c r="AO63" s="426"/>
      <c r="AP63" s="426"/>
      <c r="AQ63" s="427"/>
      <c r="AR63" s="409" t="s">
        <v>13</v>
      </c>
      <c r="AS63" s="411"/>
      <c r="AT63" s="411"/>
      <c r="AU63" s="411"/>
      <c r="AV63" s="411"/>
      <c r="AW63" s="411"/>
      <c r="AX63" s="411"/>
      <c r="AY63" s="577" t="s">
        <v>12</v>
      </c>
      <c r="AZ63" s="578"/>
      <c r="BA63" s="578"/>
      <c r="BB63" s="578" t="s">
        <v>11</v>
      </c>
      <c r="BC63" s="578"/>
      <c r="BD63" s="578"/>
      <c r="BE63" s="578" t="s">
        <v>72</v>
      </c>
      <c r="BF63" s="578"/>
      <c r="BG63" s="578"/>
      <c r="BH63" s="578"/>
      <c r="BI63" s="578"/>
      <c r="BJ63" s="578"/>
      <c r="BK63" s="426" t="s">
        <v>32</v>
      </c>
      <c r="BL63" s="426"/>
      <c r="BM63" s="426"/>
      <c r="BN63" s="427"/>
    </row>
    <row r="64" spans="2:85" ht="21" customHeight="1" thickBot="1" x14ac:dyDescent="0.2">
      <c r="B64" s="410"/>
      <c r="C64" s="25"/>
      <c r="D64" s="299"/>
      <c r="E64" s="299"/>
      <c r="F64" s="299"/>
      <c r="G64" s="299"/>
      <c r="H64" s="299"/>
      <c r="I64" s="413"/>
      <c r="J64" s="417"/>
      <c r="K64" s="418"/>
      <c r="L64" s="418"/>
      <c r="M64" s="418"/>
      <c r="N64" s="418"/>
      <c r="O64" s="419"/>
      <c r="P64" s="428"/>
      <c r="Q64" s="299"/>
      <c r="R64" s="299"/>
      <c r="S64" s="299"/>
      <c r="T64" s="299"/>
      <c r="U64" s="299"/>
      <c r="V64" s="429"/>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579"/>
      <c r="AZ64" s="580"/>
      <c r="BA64" s="580"/>
      <c r="BB64" s="580"/>
      <c r="BC64" s="580"/>
      <c r="BD64" s="580"/>
      <c r="BE64" s="580"/>
      <c r="BF64" s="580"/>
      <c r="BG64" s="580"/>
      <c r="BH64" s="580"/>
      <c r="BI64" s="580"/>
      <c r="BJ64" s="580"/>
      <c r="BK64" s="588"/>
      <c r="BL64" s="588"/>
      <c r="BM64" s="588"/>
      <c r="BN64" s="589"/>
    </row>
    <row r="65" spans="2:66" ht="21" customHeight="1" x14ac:dyDescent="0.15">
      <c r="B65" s="431"/>
      <c r="C65" s="499" t="s">
        <v>99</v>
      </c>
      <c r="D65" s="500"/>
      <c r="E65" s="501"/>
      <c r="F65" s="501"/>
      <c r="G65" s="501"/>
      <c r="H65" s="501"/>
      <c r="I65" s="501"/>
      <c r="J65" s="501"/>
      <c r="K65" s="501"/>
      <c r="L65" s="501"/>
      <c r="M65" s="501"/>
      <c r="N65" s="501"/>
      <c r="O65" s="501"/>
      <c r="P65" s="574"/>
      <c r="Q65" s="574"/>
      <c r="R65" s="574"/>
      <c r="S65" s="574"/>
      <c r="T65" s="574"/>
      <c r="U65" s="574"/>
      <c r="V65" s="575"/>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581">
        <f t="shared" ref="AY65:AY72" si="9">SUM(W65:AX65)</f>
        <v>0</v>
      </c>
      <c r="AZ65" s="533"/>
      <c r="BA65" s="533"/>
      <c r="BB65" s="534">
        <f>AY65/4</f>
        <v>0</v>
      </c>
      <c r="BC65" s="534"/>
      <c r="BD65" s="582"/>
      <c r="BE65" s="593">
        <f>ROUNDDOWN(SUM($BB$65:$BD$72)/40,1)</f>
        <v>0</v>
      </c>
      <c r="BF65" s="593"/>
      <c r="BG65" s="593"/>
      <c r="BH65" s="593"/>
      <c r="BI65" s="593"/>
      <c r="BJ65" s="593"/>
      <c r="BK65" s="583"/>
      <c r="BL65" s="583"/>
      <c r="BM65" s="583"/>
      <c r="BN65" s="584"/>
    </row>
    <row r="66" spans="2:66" ht="21" customHeight="1" x14ac:dyDescent="0.15">
      <c r="B66" s="431"/>
      <c r="C66" s="431"/>
      <c r="D66" s="468"/>
      <c r="E66" s="469"/>
      <c r="F66" s="469"/>
      <c r="G66" s="469"/>
      <c r="H66" s="469"/>
      <c r="I66" s="469"/>
      <c r="J66" s="469"/>
      <c r="K66" s="469"/>
      <c r="L66" s="469"/>
      <c r="M66" s="469"/>
      <c r="N66" s="469"/>
      <c r="O66" s="469"/>
      <c r="P66" s="585"/>
      <c r="Q66" s="585"/>
      <c r="R66" s="585"/>
      <c r="S66" s="585"/>
      <c r="T66" s="585"/>
      <c r="U66" s="585"/>
      <c r="V66" s="586"/>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587">
        <f t="shared" si="9"/>
        <v>0</v>
      </c>
      <c r="AZ66" s="504"/>
      <c r="BA66" s="504"/>
      <c r="BB66" s="505">
        <f>AY66/4</f>
        <v>0</v>
      </c>
      <c r="BC66" s="505"/>
      <c r="BD66" s="448"/>
      <c r="BE66" s="594"/>
      <c r="BF66" s="594"/>
      <c r="BG66" s="594"/>
      <c r="BH66" s="594"/>
      <c r="BI66" s="594"/>
      <c r="BJ66" s="594"/>
      <c r="BK66" s="527"/>
      <c r="BL66" s="527"/>
      <c r="BM66" s="527"/>
      <c r="BN66" s="528"/>
    </row>
    <row r="67" spans="2:66" ht="21" customHeight="1" x14ac:dyDescent="0.15">
      <c r="B67" s="431"/>
      <c r="C67" s="431"/>
      <c r="D67" s="468"/>
      <c r="E67" s="469"/>
      <c r="F67" s="469"/>
      <c r="G67" s="469"/>
      <c r="H67" s="469"/>
      <c r="I67" s="469"/>
      <c r="J67" s="469"/>
      <c r="K67" s="469"/>
      <c r="L67" s="469"/>
      <c r="M67" s="469"/>
      <c r="N67" s="469"/>
      <c r="O67" s="469"/>
      <c r="P67" s="585"/>
      <c r="Q67" s="585"/>
      <c r="R67" s="585"/>
      <c r="S67" s="585"/>
      <c r="T67" s="585"/>
      <c r="U67" s="585"/>
      <c r="V67" s="586"/>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587">
        <f t="shared" si="9"/>
        <v>0</v>
      </c>
      <c r="AZ67" s="504"/>
      <c r="BA67" s="504"/>
      <c r="BB67" s="505">
        <f t="shared" ref="BB67:BB72" si="10">AY67/4</f>
        <v>0</v>
      </c>
      <c r="BC67" s="505"/>
      <c r="BD67" s="448"/>
      <c r="BE67" s="594"/>
      <c r="BF67" s="594"/>
      <c r="BG67" s="594"/>
      <c r="BH67" s="594"/>
      <c r="BI67" s="594"/>
      <c r="BJ67" s="594"/>
      <c r="BK67" s="527"/>
      <c r="BL67" s="527"/>
      <c r="BM67" s="527"/>
      <c r="BN67" s="528"/>
    </row>
    <row r="68" spans="2:66" ht="21" customHeight="1" x14ac:dyDescent="0.15">
      <c r="B68" s="431"/>
      <c r="C68" s="431"/>
      <c r="D68" s="468"/>
      <c r="E68" s="469"/>
      <c r="F68" s="469"/>
      <c r="G68" s="469"/>
      <c r="H68" s="469"/>
      <c r="I68" s="469"/>
      <c r="J68" s="469"/>
      <c r="K68" s="469"/>
      <c r="L68" s="469"/>
      <c r="M68" s="469"/>
      <c r="N68" s="469"/>
      <c r="O68" s="469"/>
      <c r="P68" s="457"/>
      <c r="Q68" s="458"/>
      <c r="R68" s="458"/>
      <c r="S68" s="458"/>
      <c r="T68" s="458"/>
      <c r="U68" s="458"/>
      <c r="V68" s="459"/>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587">
        <f t="shared" si="9"/>
        <v>0</v>
      </c>
      <c r="AZ68" s="504"/>
      <c r="BA68" s="504"/>
      <c r="BB68" s="505">
        <f t="shared" si="10"/>
        <v>0</v>
      </c>
      <c r="BC68" s="505"/>
      <c r="BD68" s="448"/>
      <c r="BE68" s="594"/>
      <c r="BF68" s="594"/>
      <c r="BG68" s="594"/>
      <c r="BH68" s="594"/>
      <c r="BI68" s="594"/>
      <c r="BJ68" s="594"/>
      <c r="BK68" s="527"/>
      <c r="BL68" s="527"/>
      <c r="BM68" s="527"/>
      <c r="BN68" s="528"/>
    </row>
    <row r="69" spans="2:66" ht="21" customHeight="1" x14ac:dyDescent="0.15">
      <c r="B69" s="431"/>
      <c r="C69" s="431"/>
      <c r="D69" s="468"/>
      <c r="E69" s="469"/>
      <c r="F69" s="469"/>
      <c r="G69" s="469"/>
      <c r="H69" s="469"/>
      <c r="I69" s="469"/>
      <c r="J69" s="469"/>
      <c r="K69" s="469"/>
      <c r="L69" s="469"/>
      <c r="M69" s="469"/>
      <c r="N69" s="469"/>
      <c r="O69" s="469"/>
      <c r="P69" s="585"/>
      <c r="Q69" s="585"/>
      <c r="R69" s="585"/>
      <c r="S69" s="585"/>
      <c r="T69" s="585"/>
      <c r="U69" s="585"/>
      <c r="V69" s="586"/>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587">
        <f t="shared" si="9"/>
        <v>0</v>
      </c>
      <c r="AZ69" s="504"/>
      <c r="BA69" s="504"/>
      <c r="BB69" s="505">
        <f t="shared" si="10"/>
        <v>0</v>
      </c>
      <c r="BC69" s="505"/>
      <c r="BD69" s="448"/>
      <c r="BE69" s="594"/>
      <c r="BF69" s="594"/>
      <c r="BG69" s="594"/>
      <c r="BH69" s="594"/>
      <c r="BI69" s="594"/>
      <c r="BJ69" s="594"/>
      <c r="BK69" s="527"/>
      <c r="BL69" s="527"/>
      <c r="BM69" s="527"/>
      <c r="BN69" s="528"/>
    </row>
    <row r="70" spans="2:66" ht="21" customHeight="1" x14ac:dyDescent="0.15">
      <c r="B70" s="431"/>
      <c r="C70" s="431"/>
      <c r="D70" s="468"/>
      <c r="E70" s="469"/>
      <c r="F70" s="469"/>
      <c r="G70" s="469"/>
      <c r="H70" s="469"/>
      <c r="I70" s="469"/>
      <c r="J70" s="469"/>
      <c r="K70" s="469"/>
      <c r="L70" s="469"/>
      <c r="M70" s="469"/>
      <c r="N70" s="469"/>
      <c r="O70" s="469"/>
      <c r="P70" s="457"/>
      <c r="Q70" s="458"/>
      <c r="R70" s="458"/>
      <c r="S70" s="458"/>
      <c r="T70" s="458"/>
      <c r="U70" s="458"/>
      <c r="V70" s="459"/>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7">
        <f t="shared" si="9"/>
        <v>0</v>
      </c>
      <c r="AZ70" s="504"/>
      <c r="BA70" s="504"/>
      <c r="BB70" s="505">
        <f t="shared" si="10"/>
        <v>0</v>
      </c>
      <c r="BC70" s="505"/>
      <c r="BD70" s="448"/>
      <c r="BE70" s="594"/>
      <c r="BF70" s="594"/>
      <c r="BG70" s="594"/>
      <c r="BH70" s="594"/>
      <c r="BI70" s="594"/>
      <c r="BJ70" s="594"/>
      <c r="BK70" s="527"/>
      <c r="BL70" s="527"/>
      <c r="BM70" s="527"/>
      <c r="BN70" s="528"/>
    </row>
    <row r="71" spans="2:66" ht="21" customHeight="1" x14ac:dyDescent="0.15">
      <c r="B71" s="431"/>
      <c r="C71" s="431"/>
      <c r="D71" s="468"/>
      <c r="E71" s="469"/>
      <c r="F71" s="469"/>
      <c r="G71" s="469"/>
      <c r="H71" s="469"/>
      <c r="I71" s="469"/>
      <c r="J71" s="469"/>
      <c r="K71" s="469"/>
      <c r="L71" s="469"/>
      <c r="M71" s="469"/>
      <c r="N71" s="469"/>
      <c r="O71" s="469"/>
      <c r="P71" s="457"/>
      <c r="Q71" s="458"/>
      <c r="R71" s="458"/>
      <c r="S71" s="458"/>
      <c r="T71" s="458"/>
      <c r="U71" s="458"/>
      <c r="V71" s="459"/>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7">
        <f t="shared" si="9"/>
        <v>0</v>
      </c>
      <c r="AZ71" s="504"/>
      <c r="BA71" s="504"/>
      <c r="BB71" s="505">
        <f t="shared" si="10"/>
        <v>0</v>
      </c>
      <c r="BC71" s="505"/>
      <c r="BD71" s="448"/>
      <c r="BE71" s="594"/>
      <c r="BF71" s="594"/>
      <c r="BG71" s="594"/>
      <c r="BH71" s="594"/>
      <c r="BI71" s="594"/>
      <c r="BJ71" s="594"/>
      <c r="BK71" s="527"/>
      <c r="BL71" s="527"/>
      <c r="BM71" s="527"/>
      <c r="BN71" s="528"/>
    </row>
    <row r="72" spans="2:66" ht="21" customHeight="1" thickBot="1" x14ac:dyDescent="0.2">
      <c r="B72" s="431"/>
      <c r="C72" s="431"/>
      <c r="D72" s="605"/>
      <c r="E72" s="565"/>
      <c r="F72" s="565"/>
      <c r="G72" s="565"/>
      <c r="H72" s="565"/>
      <c r="I72" s="565"/>
      <c r="J72" s="565"/>
      <c r="K72" s="565"/>
      <c r="L72" s="565"/>
      <c r="M72" s="565"/>
      <c r="N72" s="565"/>
      <c r="O72" s="565"/>
      <c r="P72" s="566"/>
      <c r="Q72" s="567"/>
      <c r="R72" s="567"/>
      <c r="S72" s="567"/>
      <c r="T72" s="567"/>
      <c r="U72" s="567"/>
      <c r="V72" s="568"/>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06">
        <f t="shared" si="9"/>
        <v>0</v>
      </c>
      <c r="AZ72" s="569"/>
      <c r="BA72" s="569"/>
      <c r="BB72" s="570">
        <f t="shared" si="10"/>
        <v>0</v>
      </c>
      <c r="BC72" s="570"/>
      <c r="BD72" s="462"/>
      <c r="BE72" s="595"/>
      <c r="BF72" s="595"/>
      <c r="BG72" s="595"/>
      <c r="BH72" s="595"/>
      <c r="BI72" s="595"/>
      <c r="BJ72" s="595"/>
      <c r="BK72" s="558"/>
      <c r="BL72" s="558"/>
      <c r="BM72" s="558"/>
      <c r="BN72" s="559"/>
    </row>
    <row r="73" spans="2:66" ht="21" customHeight="1" thickBot="1" x14ac:dyDescent="0.2">
      <c r="B73" s="431"/>
      <c r="C73" s="546" t="s">
        <v>86</v>
      </c>
      <c r="D73" s="547"/>
      <c r="E73" s="547"/>
      <c r="F73" s="547"/>
      <c r="G73" s="547"/>
      <c r="H73" s="547"/>
      <c r="I73" s="547"/>
      <c r="J73" s="547"/>
      <c r="K73" s="547"/>
      <c r="L73" s="547"/>
      <c r="M73" s="547"/>
      <c r="N73" s="547"/>
      <c r="O73" s="547"/>
      <c r="P73" s="547"/>
      <c r="Q73" s="547"/>
      <c r="R73" s="547"/>
      <c r="S73" s="547"/>
      <c r="T73" s="547"/>
      <c r="U73" s="547"/>
      <c r="V73" s="548"/>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599">
        <f>SUM(AY65:BA72)</f>
        <v>0</v>
      </c>
      <c r="AZ73" s="600"/>
      <c r="BA73" s="600"/>
      <c r="BB73" s="601">
        <f>SUM($BB$65:$BD$72)</f>
        <v>0</v>
      </c>
      <c r="BC73" s="601"/>
      <c r="BD73" s="602"/>
      <c r="BE73" s="590">
        <f>SUM(BE65)</f>
        <v>0</v>
      </c>
      <c r="BF73" s="591"/>
      <c r="BG73" s="591"/>
      <c r="BH73" s="591"/>
      <c r="BI73" s="591"/>
      <c r="BJ73" s="592"/>
      <c r="BK73" s="603"/>
      <c r="BL73" s="603"/>
      <c r="BM73" s="603"/>
      <c r="BN73" s="604"/>
    </row>
    <row r="74" spans="2:66" ht="21" customHeight="1" thickBot="1" x14ac:dyDescent="0.2">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596">
        <v>40</v>
      </c>
      <c r="AZ74" s="597"/>
      <c r="BA74" s="597"/>
      <c r="BB74" s="597"/>
      <c r="BC74" s="597"/>
      <c r="BD74" s="597"/>
      <c r="BE74" s="597"/>
      <c r="BF74" s="597"/>
      <c r="BG74" s="597"/>
      <c r="BH74" s="597"/>
      <c r="BI74" s="597"/>
      <c r="BJ74" s="597"/>
      <c r="BK74" s="597"/>
      <c r="BL74" s="597"/>
      <c r="BM74" s="597"/>
      <c r="BN74" s="598"/>
    </row>
    <row r="75" spans="2:66" ht="21" customHeight="1" x14ac:dyDescent="0.15">
      <c r="B75" s="1" t="s">
        <v>170</v>
      </c>
    </row>
    <row r="76" spans="2:66" ht="21" customHeight="1" x14ac:dyDescent="0.15">
      <c r="B76" s="1" t="s">
        <v>128</v>
      </c>
      <c r="G76" s="1"/>
    </row>
    <row r="77" spans="2:66" ht="21" customHeight="1" x14ac:dyDescent="0.15">
      <c r="G77" s="1"/>
    </row>
    <row r="88" spans="2:2" ht="21" customHeight="1" x14ac:dyDescent="0.15">
      <c r="B88" s="276" t="s">
        <v>174</v>
      </c>
    </row>
  </sheetData>
  <mergeCells count="50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B63:BD64"/>
    <mergeCell ref="BK63:BN64"/>
    <mergeCell ref="BB66:BD66"/>
    <mergeCell ref="BK66:BN66"/>
    <mergeCell ref="D67:I67"/>
    <mergeCell ref="J67:L67"/>
    <mergeCell ref="M67:O67"/>
    <mergeCell ref="P67:V67"/>
    <mergeCell ref="AY67:BA67"/>
    <mergeCell ref="BB67:BD67"/>
    <mergeCell ref="BK67:BN67"/>
    <mergeCell ref="BE63:BJ64"/>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5:H26 AC25:AF26 CA25:CD26 I25:L29 Y25:AB29 AG25:AG29 C27:D27 T27 M27:M28 Q27:S28 BV27:BV28 T28:X28 C28:H29 M29:X29 AC29:AF29 BV29:BY29 CA29:CD29 C30:AG30 AG31">
    <cfRule type="expression" dxfId="81" priority="26">
      <formula>COUNTA($D$7)&gt;=1</formula>
    </cfRule>
  </conditionalFormatting>
  <conditionalFormatting sqref="C24:AG24">
    <cfRule type="expression" dxfId="80" priority="32">
      <formula>COUNTA($D$7)&gt;=1</formula>
    </cfRule>
  </conditionalFormatting>
  <conditionalFormatting sqref="C32:AG33">
    <cfRule type="expression" dxfId="79" priority="28">
      <formula>COUNTA($D$7)&gt;=1</formula>
    </cfRule>
  </conditionalFormatting>
  <conditionalFormatting sqref="D5:D7 E16:E17">
    <cfRule type="expression" dxfId="78" priority="41">
      <formula>IF($E$9:$F$9="〇",TRUE,FALSE)</formula>
    </cfRule>
  </conditionalFormatting>
  <conditionalFormatting sqref="D5:D7">
    <cfRule type="expression" dxfId="77" priority="40">
      <formula>IF($E$10:$F$11="〇",TRUE,FALSE)</formula>
    </cfRule>
  </conditionalFormatting>
  <conditionalFormatting sqref="D10">
    <cfRule type="expression" dxfId="76" priority="39">
      <formula>IF($E$9:$F$9="〇",TRUE,FALSE)</formula>
    </cfRule>
  </conditionalFormatting>
  <conditionalFormatting sqref="D12:E12 D13:D14">
    <cfRule type="expression" dxfId="75" priority="38">
      <formula>IF($E$10:$F$11="〇",TRUE,FALSE)</formula>
    </cfRule>
    <cfRule type="expression" dxfId="74" priority="37">
      <formula>IF($E$9:$F$9="〇",TRUE,FALSE)</formula>
    </cfRule>
  </conditionalFormatting>
  <conditionalFormatting sqref="M25:X26">
    <cfRule type="expression" dxfId="73" priority="7">
      <formula>COUNTA($D$7)&gt;=1</formula>
    </cfRule>
  </conditionalFormatting>
  <conditionalFormatting sqref="N31:P31">
    <cfRule type="beginsWith" dxfId="72" priority="15" operator="beginsWith" text="可">
      <formula>LEFT(N31,LEN("可"))="可"</formula>
    </cfRule>
    <cfRule type="containsText" dxfId="71" priority="16" operator="containsText" text="不可">
      <formula>NOT(ISERROR(SEARCH("不可",N31)))</formula>
    </cfRule>
  </conditionalFormatting>
  <conditionalFormatting sqref="Q31:AD31">
    <cfRule type="expression" dxfId="70" priority="25">
      <formula>COUNTA($D$7)&gt;=1</formula>
    </cfRule>
  </conditionalFormatting>
  <conditionalFormatting sqref="AC27:AC28">
    <cfRule type="expression" dxfId="69" priority="5">
      <formula>COUNTA($D$7)&gt;=1</formula>
    </cfRule>
  </conditionalFormatting>
  <conditionalFormatting sqref="AD31:AF31">
    <cfRule type="beginsWith" dxfId="68" priority="13" operator="beginsWith" text="可">
      <formula>LEFT(AD31,LEN("可"))="可"</formula>
    </cfRule>
    <cfRule type="containsText" dxfId="67" priority="14" operator="containsText" text="不可">
      <formula>NOT(ISERROR(SEARCH("不可",AD31)))</formula>
    </cfRule>
  </conditionalFormatting>
  <conditionalFormatting sqref="AE15">
    <cfRule type="expression" dxfId="66" priority="36">
      <formula>COUNTA($D$5,$D$6)&gt;=1</formula>
    </cfRule>
  </conditionalFormatting>
  <conditionalFormatting sqref="AE14:AN14">
    <cfRule type="expression" dxfId="65" priority="31">
      <formula>COUNTA($D$7)&gt;=1</formula>
    </cfRule>
  </conditionalFormatting>
  <conditionalFormatting sqref="AE16:AN16">
    <cfRule type="expression" dxfId="64" priority="35">
      <formula>COUNTA($D$6)&gt;=1</formula>
    </cfRule>
  </conditionalFormatting>
  <conditionalFormatting sqref="AI15:AN15">
    <cfRule type="expression" dxfId="63" priority="42">
      <formula>COUNTA($D$5,$D$6)&gt;=1</formula>
    </cfRule>
  </conditionalFormatting>
  <conditionalFormatting sqref="AI31:AT31">
    <cfRule type="expression" dxfId="62" priority="24">
      <formula>COUNTA($D$5:$D$6)&gt;=1</formula>
    </cfRule>
  </conditionalFormatting>
  <conditionalFormatting sqref="AI24:BM30">
    <cfRule type="expression" dxfId="61" priority="1">
      <formula>COUNTA($D$5:$D$6)&gt;=1</formula>
    </cfRule>
  </conditionalFormatting>
  <conditionalFormatting sqref="AI32:BM32">
    <cfRule type="expression" dxfId="60" priority="27">
      <formula>COUNTA($D$5:$D$6)&gt;=1</formula>
    </cfRule>
  </conditionalFormatting>
  <conditionalFormatting sqref="AT31:AV31">
    <cfRule type="beginsWith" dxfId="59" priority="10" operator="beginsWith" text="可">
      <formula>LEFT(AT31,LEN("可"))="可"</formula>
    </cfRule>
    <cfRule type="containsText" dxfId="58" priority="12" operator="containsText" text="不可">
      <formula>NOT(ISERROR(SEARCH("不可",AT31)))</formula>
    </cfRule>
  </conditionalFormatting>
  <conditionalFormatting sqref="AV14:BE14">
    <cfRule type="expression" dxfId="57" priority="17">
      <formula>COUNTA($D$7)&gt;=1</formula>
    </cfRule>
  </conditionalFormatting>
  <conditionalFormatting sqref="AV15:BE15">
    <cfRule type="expression" dxfId="56" priority="18">
      <formula>COUNTA($D$5,$D$6)&gt;=1</formula>
    </cfRule>
  </conditionalFormatting>
  <conditionalFormatting sqref="AV16:BE16">
    <cfRule type="expression" dxfId="55" priority="19">
      <formula>COUNTA($D$6)&gt;=1</formula>
    </cfRule>
  </conditionalFormatting>
  <conditionalFormatting sqref="AW31:BJ31">
    <cfRule type="expression" dxfId="54" priority="23">
      <formula>COUNTA($D$5:$D$6)&gt;=1</formula>
    </cfRule>
  </conditionalFormatting>
  <conditionalFormatting sqref="BJ31:BL31">
    <cfRule type="beginsWith" dxfId="53" priority="9" operator="beginsWith" text="可">
      <formula>LEFT(BJ31,LEN("可"))="可"</formula>
    </cfRule>
    <cfRule type="containsText" dxfId="52" priority="11" operator="containsText" text="不可">
      <formula>NOT(ISERROR(SEARCH("不可",BJ31)))</formula>
    </cfRule>
  </conditionalFormatting>
  <conditionalFormatting sqref="BM31">
    <cfRule type="expression" dxfId="51" priority="29">
      <formula>COUNTA($D$5:$D$6)&gt;=1</formula>
    </cfRule>
  </conditionalFormatting>
  <conditionalFormatting sqref="BM14:BS14">
    <cfRule type="expression" dxfId="50" priority="30">
      <formula>COUNTA($D$7)&gt;=1</formula>
    </cfRule>
  </conditionalFormatting>
  <conditionalFormatting sqref="BV25:BY26">
    <cfRule type="expression" dxfId="49" priority="8">
      <formula>COUNTA($D$7)&gt;=1</formula>
    </cfRule>
  </conditionalFormatting>
  <conditionalFormatting sqref="CA27:CA28">
    <cfRule type="expression" dxfId="48" priority="6">
      <formula>COUNTA($D$7)&gt;=1</formula>
    </cfRule>
  </conditionalFormatting>
  <conditionalFormatting sqref="CB9:CK9">
    <cfRule type="expression" dxfId="47" priority="20">
      <formula>COUNTA($D$7)&gt;=1</formula>
    </cfRule>
  </conditionalFormatting>
  <conditionalFormatting sqref="CB10:CK10">
    <cfRule type="expression" dxfId="46" priority="21">
      <formula>COUNTA($D$5,$D$6)&gt;=1</formula>
    </cfRule>
  </conditionalFormatting>
  <conditionalFormatting sqref="CB11:CK11">
    <cfRule type="expression" dxfId="45" priority="22">
      <formula>COUNTA($D$6)&gt;=1</formula>
    </cfRule>
  </conditionalFormatting>
  <conditionalFormatting sqref="CF25:CI29">
    <cfRule type="expression" dxfId="44" priority="4">
      <formula>COUNTA($D$5:$D$6)&gt;=1</formula>
    </cfRule>
  </conditionalFormatting>
  <conditionalFormatting sqref="CK25:CN29">
    <cfRule type="expression" dxfId="43" priority="2">
      <formula>COUNTA($D$5:$D$6)&gt;=1</formula>
    </cfRule>
  </conditionalFormatting>
  <conditionalFormatting sqref="CP42:CR43">
    <cfRule type="expression" dxfId="42" priority="34">
      <formula>COUNTA($AN$8)&gt;=1</formula>
    </cfRule>
  </conditionalFormatting>
  <conditionalFormatting sqref="CP44:CR45">
    <cfRule type="expression" dxfId="41" priority="33">
      <formula>COUNTA($AN$6:$AP$7)&gt;=1</formula>
    </cfRule>
  </conditionalFormatting>
  <dataValidations count="2">
    <dataValidation type="list" allowBlank="1" showInputMessage="1" showErrorMessage="1" sqref="E16:E17 D10" xr:uid="{020D72DF-761E-47D0-B095-CE16539C1DF0}">
      <formula1>$X$1:$X$2</formula1>
    </dataValidation>
    <dataValidation type="list" allowBlank="1" showInputMessage="1" showErrorMessage="1" sqref="E12 D5:D7 D12:D14" xr:uid="{D7BDE0CE-D9DE-4E5E-9744-02757C5291E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5ED06-C021-4FFD-A6CD-D06C5E49B595}">
  <sheetPr>
    <pageSetUpPr fitToPage="1"/>
  </sheetPr>
  <dimension ref="B1:DH77"/>
  <sheetViews>
    <sheetView view="pageBreakPreview" zoomScale="77" zoomScaleNormal="100" zoomScaleSheetLayoutView="77" workbookViewId="0">
      <selection activeCell="BO7" sqref="BO7"/>
    </sheetView>
  </sheetViews>
  <sheetFormatPr defaultColWidth="9" defaultRowHeight="21" customHeight="1" x14ac:dyDescent="0.15"/>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x14ac:dyDescent="0.15">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15">
      <c r="B2" s="2"/>
      <c r="C2" s="2"/>
      <c r="G2" s="1"/>
      <c r="Y2" s="1">
        <v>-1</v>
      </c>
      <c r="AO2" s="310" t="s">
        <v>157</v>
      </c>
      <c r="AP2" s="310"/>
      <c r="AQ2" s="310"/>
      <c r="AR2" s="310"/>
      <c r="AS2" s="310"/>
      <c r="AT2" s="310"/>
      <c r="AU2" s="310"/>
      <c r="AV2" s="310"/>
      <c r="AW2" s="311"/>
      <c r="AX2" s="312"/>
      <c r="AY2" s="312"/>
      <c r="AZ2" s="312"/>
      <c r="BA2" s="312"/>
      <c r="BB2" s="312"/>
      <c r="BC2" s="312"/>
      <c r="BD2" s="312"/>
      <c r="BE2" s="312"/>
      <c r="BF2" s="312"/>
      <c r="BG2" s="312"/>
      <c r="BH2" s="312"/>
      <c r="BI2" s="312"/>
      <c r="BJ2" s="312"/>
      <c r="BK2" s="312"/>
      <c r="BL2" s="312"/>
      <c r="BM2" s="312"/>
      <c r="BN2" s="312"/>
      <c r="BO2" s="312"/>
      <c r="BP2" s="312"/>
      <c r="BQ2" s="312"/>
      <c r="BR2" s="313"/>
      <c r="BS2" s="93"/>
      <c r="BT2" s="93"/>
      <c r="BU2" s="93"/>
      <c r="BV2" s="93"/>
      <c r="BW2" s="93"/>
      <c r="BX2" s="93"/>
      <c r="BY2" s="93"/>
      <c r="CA2" s="93"/>
      <c r="CB2" s="93"/>
      <c r="CC2" s="93"/>
      <c r="CD2" s="93"/>
      <c r="CE2" s="93"/>
    </row>
    <row r="3" spans="2:112" ht="21" customHeight="1" x14ac:dyDescent="0.15">
      <c r="B3" s="2"/>
      <c r="C3" s="2"/>
      <c r="G3" s="1"/>
      <c r="AO3" s="310" t="s">
        <v>49</v>
      </c>
      <c r="AP3" s="310"/>
      <c r="AQ3" s="310"/>
      <c r="AR3" s="310"/>
      <c r="AS3" s="310"/>
      <c r="AT3" s="310"/>
      <c r="AU3" s="310"/>
      <c r="AV3" s="310"/>
      <c r="AW3" s="314"/>
      <c r="AX3" s="314"/>
      <c r="AY3" s="314"/>
      <c r="AZ3" s="314"/>
      <c r="BA3" s="314"/>
      <c r="BB3" s="314"/>
      <c r="BC3" s="314"/>
      <c r="BD3" s="314"/>
      <c r="BE3" s="314"/>
      <c r="BF3" s="314"/>
      <c r="BG3" s="314"/>
      <c r="BH3" s="314"/>
      <c r="BI3" s="314"/>
      <c r="BJ3" s="314"/>
      <c r="BK3" s="315" t="s">
        <v>50</v>
      </c>
      <c r="BL3" s="316"/>
      <c r="BM3" s="316"/>
      <c r="BN3" s="317"/>
      <c r="BO3" s="318">
        <v>15</v>
      </c>
      <c r="BP3" s="319"/>
      <c r="BQ3" s="319"/>
      <c r="BR3" s="320"/>
      <c r="BS3" s="93"/>
      <c r="BT3" s="93"/>
      <c r="BU3" s="93"/>
      <c r="BV3" s="93"/>
      <c r="BW3" s="93"/>
      <c r="BX3" s="93"/>
      <c r="BY3" s="93"/>
      <c r="CA3" s="93"/>
      <c r="CB3" s="93"/>
      <c r="CC3" s="93"/>
      <c r="CD3" s="93"/>
      <c r="CE3" s="93"/>
    </row>
    <row r="4" spans="2:112" ht="21" customHeight="1" x14ac:dyDescent="0.15">
      <c r="B4" s="2"/>
      <c r="C4" s="70"/>
      <c r="D4" s="307" t="s">
        <v>112</v>
      </c>
      <c r="E4" s="307"/>
      <c r="F4" s="307"/>
      <c r="G4" s="307"/>
      <c r="H4" s="307"/>
      <c r="I4" s="307"/>
      <c r="J4" s="307"/>
      <c r="K4" s="71"/>
      <c r="L4" s="71"/>
      <c r="M4" s="72"/>
      <c r="N4" s="72"/>
      <c r="O4" s="72"/>
      <c r="P4" s="72"/>
      <c r="Q4" s="72"/>
      <c r="R4" s="72"/>
      <c r="S4" s="72"/>
      <c r="T4" s="72"/>
      <c r="U4" s="73"/>
      <c r="V4" s="74"/>
      <c r="W4" s="75"/>
      <c r="X4" s="3"/>
      <c r="Y4" s="3"/>
      <c r="Z4" s="68" t="s">
        <v>94</v>
      </c>
      <c r="AA4" s="54"/>
      <c r="CA4" s="299"/>
      <c r="CB4" s="299"/>
      <c r="CC4" s="299"/>
      <c r="CD4" s="299"/>
      <c r="CE4" s="299"/>
      <c r="CF4" s="299"/>
      <c r="CG4" s="299"/>
      <c r="CH4" s="300"/>
      <c r="CI4" s="300"/>
      <c r="CJ4" s="300"/>
      <c r="CK4" s="300"/>
      <c r="CL4" s="299"/>
      <c r="CM4" s="299"/>
      <c r="CN4" s="299"/>
      <c r="CO4" s="299"/>
      <c r="CP4" s="299"/>
      <c r="CQ4" s="299"/>
      <c r="CR4" s="299"/>
      <c r="CS4" s="299"/>
      <c r="CT4" s="299"/>
      <c r="CU4" s="299"/>
      <c r="CV4" s="299"/>
      <c r="CW4" s="299"/>
      <c r="CX4" s="299"/>
      <c r="CY4" s="299"/>
      <c r="CZ4" s="299"/>
      <c r="DA4" s="299"/>
      <c r="DB4" s="299"/>
      <c r="DC4" s="299"/>
      <c r="DD4" s="299"/>
      <c r="DE4" s="299"/>
      <c r="DF4" s="299"/>
      <c r="DG4" s="299"/>
      <c r="DH4" s="299"/>
    </row>
    <row r="5" spans="2:112" ht="27.75" customHeight="1" x14ac:dyDescent="0.15">
      <c r="B5" s="2"/>
      <c r="C5" s="70"/>
      <c r="D5" s="321" t="s">
        <v>71</v>
      </c>
      <c r="E5" s="321"/>
      <c r="F5" s="321"/>
      <c r="G5" s="301" t="s">
        <v>31</v>
      </c>
      <c r="H5" s="301"/>
      <c r="I5" s="301"/>
      <c r="J5" s="301"/>
      <c r="K5" s="301"/>
      <c r="L5" s="301"/>
      <c r="M5" s="301"/>
      <c r="N5" s="301"/>
      <c r="O5" s="301"/>
      <c r="P5" s="301"/>
      <c r="Q5" s="301"/>
      <c r="R5" s="301"/>
      <c r="S5" s="301"/>
      <c r="T5" s="302"/>
      <c r="U5" s="73"/>
      <c r="V5" s="73"/>
      <c r="W5" s="75"/>
      <c r="X5" s="3"/>
      <c r="Y5" s="3"/>
      <c r="Z5" s="303"/>
      <c r="AA5" s="301"/>
      <c r="AB5" s="301"/>
      <c r="AC5" s="301"/>
      <c r="AD5" s="301"/>
      <c r="AE5" s="301"/>
      <c r="AF5" s="302"/>
      <c r="AG5" s="304" t="s">
        <v>30</v>
      </c>
      <c r="AH5" s="305"/>
      <c r="AI5" s="305"/>
      <c r="AJ5" s="306"/>
      <c r="AK5" s="303" t="s">
        <v>29</v>
      </c>
      <c r="AL5" s="301"/>
      <c r="AM5" s="301"/>
      <c r="AN5" s="302"/>
      <c r="AO5" s="303" t="s">
        <v>28</v>
      </c>
      <c r="AP5" s="301"/>
      <c r="AQ5" s="301"/>
      <c r="AR5" s="302"/>
      <c r="AS5" s="303" t="s">
        <v>27</v>
      </c>
      <c r="AT5" s="301"/>
      <c r="AU5" s="301"/>
      <c r="AV5" s="302"/>
      <c r="AW5" s="303" t="s">
        <v>26</v>
      </c>
      <c r="AX5" s="301"/>
      <c r="AY5" s="301"/>
      <c r="AZ5" s="302"/>
      <c r="BA5" s="303" t="s">
        <v>25</v>
      </c>
      <c r="BB5" s="301"/>
      <c r="BC5" s="301"/>
      <c r="BD5" s="302"/>
      <c r="BE5" s="303" t="s">
        <v>22</v>
      </c>
      <c r="BF5" s="301"/>
      <c r="BG5" s="302"/>
      <c r="BK5" s="260"/>
      <c r="BL5" s="260"/>
      <c r="BM5" s="260"/>
      <c r="BN5" s="260"/>
      <c r="BO5" s="269"/>
      <c r="BP5" s="262"/>
      <c r="BQ5" s="17"/>
      <c r="BR5" s="17"/>
      <c r="BS5" s="17"/>
      <c r="CA5" s="300"/>
      <c r="CB5" s="300"/>
      <c r="CC5" s="300"/>
      <c r="CD5" s="300"/>
      <c r="CE5" s="300"/>
      <c r="CF5" s="300"/>
      <c r="CG5" s="300"/>
      <c r="CH5" s="308"/>
      <c r="CI5" s="308"/>
      <c r="CJ5" s="308"/>
      <c r="CK5" s="308"/>
      <c r="CL5" s="308"/>
      <c r="CM5" s="308"/>
      <c r="CN5" s="308"/>
      <c r="CO5" s="308"/>
      <c r="CP5" s="308"/>
      <c r="CQ5" s="308"/>
      <c r="CR5" s="308"/>
      <c r="CS5" s="308"/>
      <c r="CT5" s="308"/>
      <c r="CU5" s="308"/>
      <c r="CV5" s="308"/>
      <c r="CW5" s="308"/>
      <c r="CX5" s="308"/>
      <c r="CY5" s="308"/>
      <c r="CZ5" s="308"/>
      <c r="DA5" s="308"/>
      <c r="DB5" s="308"/>
      <c r="DC5" s="308"/>
      <c r="DD5" s="308"/>
      <c r="DE5" s="308"/>
      <c r="DF5" s="309"/>
      <c r="DG5" s="309"/>
      <c r="DH5" s="309"/>
    </row>
    <row r="6" spans="2:112" ht="21" customHeight="1" x14ac:dyDescent="0.15">
      <c r="B6" s="2"/>
      <c r="C6" s="70"/>
      <c r="D6" s="321"/>
      <c r="E6" s="321"/>
      <c r="F6" s="321"/>
      <c r="G6" s="301" t="s">
        <v>20</v>
      </c>
      <c r="H6" s="301"/>
      <c r="I6" s="301"/>
      <c r="J6" s="301"/>
      <c r="K6" s="301"/>
      <c r="L6" s="301"/>
      <c r="M6" s="301"/>
      <c r="N6" s="301"/>
      <c r="O6" s="301"/>
      <c r="P6" s="301"/>
      <c r="Q6" s="301"/>
      <c r="R6" s="301"/>
      <c r="S6" s="301"/>
      <c r="T6" s="302"/>
      <c r="U6" s="73"/>
      <c r="V6" s="73"/>
      <c r="W6" s="75"/>
      <c r="X6" s="3"/>
      <c r="Y6" s="3"/>
      <c r="Z6" s="322" t="s">
        <v>70</v>
      </c>
      <c r="AA6" s="323"/>
      <c r="AB6" s="323"/>
      <c r="AC6" s="323"/>
      <c r="AD6" s="323"/>
      <c r="AE6" s="323"/>
      <c r="AF6" s="324"/>
      <c r="AG6" s="325"/>
      <c r="AH6" s="326"/>
      <c r="AI6" s="326"/>
      <c r="AJ6" s="327"/>
      <c r="AK6" s="325"/>
      <c r="AL6" s="326"/>
      <c r="AM6" s="326"/>
      <c r="AN6" s="327"/>
      <c r="AO6" s="325"/>
      <c r="AP6" s="326"/>
      <c r="AQ6" s="326"/>
      <c r="AR6" s="327"/>
      <c r="AS6" s="325">
        <v>6</v>
      </c>
      <c r="AT6" s="326"/>
      <c r="AU6" s="326"/>
      <c r="AV6" s="327"/>
      <c r="AW6" s="325">
        <v>4</v>
      </c>
      <c r="AX6" s="326"/>
      <c r="AY6" s="326"/>
      <c r="AZ6" s="327"/>
      <c r="BA6" s="325">
        <v>5</v>
      </c>
      <c r="BB6" s="326"/>
      <c r="BC6" s="326"/>
      <c r="BD6" s="327"/>
      <c r="BE6" s="329">
        <f>SUM(AG6:BD6)</f>
        <v>15</v>
      </c>
      <c r="BF6" s="330"/>
      <c r="BG6" s="331"/>
      <c r="BL6" s="32"/>
      <c r="BM6" s="32"/>
      <c r="BN6" s="32"/>
      <c r="BW6" s="69"/>
      <c r="CC6" s="32"/>
      <c r="CD6" s="32"/>
      <c r="CE6" s="32"/>
      <c r="CL6" s="328"/>
      <c r="CM6" s="328"/>
      <c r="CN6" s="328"/>
      <c r="CO6" s="328"/>
      <c r="CP6" s="328"/>
      <c r="CQ6" s="328"/>
      <c r="CR6" s="328"/>
      <c r="CS6" s="328"/>
      <c r="CT6" s="308"/>
      <c r="CU6" s="308"/>
      <c r="CV6" s="308"/>
      <c r="CW6" s="308"/>
      <c r="CX6" s="308"/>
      <c r="CY6" s="308"/>
      <c r="CZ6" s="308"/>
      <c r="DA6" s="308"/>
      <c r="DB6" s="308"/>
      <c r="DC6" s="308"/>
      <c r="DD6" s="308"/>
      <c r="DE6" s="308"/>
      <c r="DF6" s="309"/>
      <c r="DG6" s="309"/>
      <c r="DH6" s="309"/>
    </row>
    <row r="7" spans="2:112" ht="21" customHeight="1" x14ac:dyDescent="0.15">
      <c r="B7" s="2"/>
      <c r="C7" s="70"/>
      <c r="D7" s="321"/>
      <c r="E7" s="321"/>
      <c r="F7" s="321"/>
      <c r="G7" s="301" t="s">
        <v>151</v>
      </c>
      <c r="H7" s="301"/>
      <c r="I7" s="301"/>
      <c r="J7" s="301"/>
      <c r="K7" s="301"/>
      <c r="L7" s="301"/>
      <c r="M7" s="301"/>
      <c r="N7" s="301"/>
      <c r="O7" s="301"/>
      <c r="P7" s="301"/>
      <c r="Q7" s="301"/>
      <c r="R7" s="301"/>
      <c r="S7" s="301"/>
      <c r="T7" s="302"/>
      <c r="U7" s="76"/>
      <c r="V7" s="73"/>
      <c r="W7" s="75"/>
      <c r="X7" s="3"/>
      <c r="Y7" s="3"/>
      <c r="Z7" s="4" t="s">
        <v>33</v>
      </c>
      <c r="AA7" s="304" t="s">
        <v>34</v>
      </c>
      <c r="AB7" s="305"/>
      <c r="AC7" s="305"/>
      <c r="AD7" s="305"/>
      <c r="AE7" s="305"/>
      <c r="AF7" s="306"/>
      <c r="AG7" s="332"/>
      <c r="AH7" s="333"/>
      <c r="AI7" s="333"/>
      <c r="AJ7" s="334"/>
      <c r="AK7" s="332"/>
      <c r="AL7" s="333"/>
      <c r="AM7" s="333"/>
      <c r="AN7" s="334"/>
      <c r="AO7" s="332"/>
      <c r="AP7" s="333"/>
      <c r="AQ7" s="333"/>
      <c r="AR7" s="334"/>
      <c r="AS7" s="325"/>
      <c r="AT7" s="326"/>
      <c r="AU7" s="326"/>
      <c r="AV7" s="327"/>
      <c r="AW7" s="325"/>
      <c r="AX7" s="326"/>
      <c r="AY7" s="326"/>
      <c r="AZ7" s="327"/>
      <c r="BA7" s="325"/>
      <c r="BB7" s="326"/>
      <c r="BC7" s="326"/>
      <c r="BD7" s="327"/>
      <c r="BE7" s="329">
        <f>SUM(AG7:BD7)</f>
        <v>0</v>
      </c>
      <c r="BF7" s="330"/>
      <c r="BG7" s="331"/>
      <c r="CB7" s="299"/>
      <c r="CC7" s="299"/>
      <c r="CD7" s="299"/>
      <c r="CE7" s="299"/>
      <c r="CF7" s="299"/>
      <c r="CG7" s="299"/>
      <c r="CH7" s="299"/>
      <c r="CI7" s="335"/>
      <c r="CJ7" s="335"/>
      <c r="CK7" s="335"/>
      <c r="CL7" s="308"/>
      <c r="CM7" s="308"/>
      <c r="CN7" s="308"/>
      <c r="CO7" s="308"/>
      <c r="CP7" s="308"/>
      <c r="CQ7" s="308"/>
      <c r="CR7" s="308"/>
      <c r="CS7" s="308"/>
      <c r="CT7" s="308"/>
      <c r="CU7" s="308"/>
      <c r="CV7" s="308"/>
      <c r="CW7" s="308"/>
      <c r="CX7" s="308"/>
      <c r="CY7" s="308"/>
      <c r="CZ7" s="308"/>
      <c r="DA7" s="308"/>
      <c r="DB7" s="308"/>
      <c r="DC7" s="308"/>
      <c r="DD7" s="308"/>
      <c r="DE7" s="308"/>
      <c r="DF7" s="309"/>
      <c r="DG7" s="309"/>
      <c r="DH7" s="309"/>
    </row>
    <row r="8" spans="2:112" ht="21" customHeight="1" x14ac:dyDescent="0.15">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304" t="s">
        <v>35</v>
      </c>
      <c r="AA8" s="305"/>
      <c r="AB8" s="305"/>
      <c r="AC8" s="305"/>
      <c r="AD8" s="305"/>
      <c r="AE8" s="305"/>
      <c r="AF8" s="306"/>
      <c r="AG8" s="325"/>
      <c r="AH8" s="326"/>
      <c r="AI8" s="326"/>
      <c r="AJ8" s="327"/>
      <c r="AK8" s="325"/>
      <c r="AL8" s="326"/>
      <c r="AM8" s="326"/>
      <c r="AN8" s="327"/>
      <c r="AO8" s="325"/>
      <c r="AP8" s="326"/>
      <c r="AQ8" s="326"/>
      <c r="AR8" s="327"/>
      <c r="AS8" s="325"/>
      <c r="AT8" s="326"/>
      <c r="AU8" s="326"/>
      <c r="AV8" s="327"/>
      <c r="AW8" s="325"/>
      <c r="AX8" s="326"/>
      <c r="AY8" s="326"/>
      <c r="AZ8" s="327"/>
      <c r="BA8" s="325"/>
      <c r="BB8" s="326"/>
      <c r="BC8" s="326"/>
      <c r="BD8" s="327"/>
      <c r="BE8" s="329">
        <f>SUM(AG8:BD8)</f>
        <v>0</v>
      </c>
      <c r="BF8" s="330"/>
      <c r="BG8" s="331"/>
      <c r="BU8" s="69"/>
      <c r="BW8" s="338"/>
      <c r="BX8" s="338"/>
      <c r="BY8" s="338"/>
      <c r="BZ8" s="338"/>
      <c r="CA8" s="338"/>
      <c r="CB8" s="339"/>
      <c r="CC8" s="339"/>
      <c r="CD8" s="339"/>
      <c r="CE8" s="339"/>
      <c r="CF8" s="339"/>
      <c r="CG8" s="339"/>
      <c r="CH8" s="339"/>
      <c r="CI8" s="335"/>
      <c r="CJ8" s="335"/>
      <c r="CK8" s="335"/>
      <c r="CL8" s="309"/>
      <c r="CM8" s="309"/>
      <c r="CN8" s="309"/>
      <c r="CO8" s="309"/>
      <c r="CP8" s="309"/>
      <c r="CQ8" s="309"/>
      <c r="CR8" s="309"/>
      <c r="CS8" s="309"/>
      <c r="CT8" s="309"/>
      <c r="CU8" s="309"/>
      <c r="CV8" s="309"/>
      <c r="CW8" s="309"/>
      <c r="CX8" s="309"/>
      <c r="CY8" s="309"/>
      <c r="CZ8" s="309"/>
      <c r="DA8" s="309"/>
      <c r="DB8" s="309"/>
      <c r="DC8" s="309"/>
      <c r="DD8" s="309"/>
      <c r="DE8" s="309"/>
      <c r="DF8" s="309"/>
      <c r="DG8" s="309"/>
      <c r="DH8" s="309"/>
    </row>
    <row r="9" spans="2:112" ht="21" customHeight="1" x14ac:dyDescent="0.15">
      <c r="B9" s="3"/>
      <c r="C9" s="77"/>
      <c r="D9" s="72"/>
      <c r="E9" s="79"/>
      <c r="F9" s="73"/>
      <c r="G9" s="73"/>
      <c r="H9" s="73"/>
      <c r="I9" s="73"/>
      <c r="J9" s="73"/>
      <c r="K9" s="73"/>
      <c r="L9" s="73"/>
      <c r="M9" s="73"/>
      <c r="N9" s="73"/>
      <c r="O9" s="73"/>
      <c r="P9" s="73"/>
      <c r="Q9" s="73"/>
      <c r="R9" s="73"/>
      <c r="S9" s="73"/>
      <c r="T9" s="73"/>
      <c r="U9" s="73"/>
      <c r="V9" s="79"/>
      <c r="W9" s="75"/>
      <c r="X9" s="3"/>
      <c r="Y9" s="3"/>
      <c r="Z9" s="304" t="s">
        <v>22</v>
      </c>
      <c r="AA9" s="305"/>
      <c r="AB9" s="305"/>
      <c r="AC9" s="305"/>
      <c r="AD9" s="305"/>
      <c r="AE9" s="305"/>
      <c r="AF9" s="306"/>
      <c r="AG9" s="329">
        <f>AG6+AG8</f>
        <v>0</v>
      </c>
      <c r="AH9" s="330"/>
      <c r="AI9" s="330"/>
      <c r="AJ9" s="331"/>
      <c r="AK9" s="329">
        <f t="shared" ref="AK9" si="0">AK6+AK8</f>
        <v>0</v>
      </c>
      <c r="AL9" s="330"/>
      <c r="AM9" s="330"/>
      <c r="AN9" s="331"/>
      <c r="AO9" s="329">
        <f t="shared" ref="AO9" si="1">AO6+AO8</f>
        <v>0</v>
      </c>
      <c r="AP9" s="330"/>
      <c r="AQ9" s="330"/>
      <c r="AR9" s="331"/>
      <c r="AS9" s="329">
        <f>AS6+AS8</f>
        <v>6</v>
      </c>
      <c r="AT9" s="330"/>
      <c r="AU9" s="330"/>
      <c r="AV9" s="331"/>
      <c r="AW9" s="329">
        <f t="shared" ref="AW9" si="2">AW6+AW8</f>
        <v>4</v>
      </c>
      <c r="AX9" s="330"/>
      <c r="AY9" s="330"/>
      <c r="AZ9" s="331"/>
      <c r="BA9" s="329">
        <f t="shared" ref="BA9" si="3">BA6+BA8</f>
        <v>5</v>
      </c>
      <c r="BB9" s="330"/>
      <c r="BC9" s="330"/>
      <c r="BD9" s="331"/>
      <c r="BE9" s="329">
        <f>BE6+BE8</f>
        <v>15</v>
      </c>
      <c r="BF9" s="330"/>
      <c r="BG9" s="331"/>
      <c r="BW9" s="299"/>
      <c r="BX9" s="299"/>
      <c r="BY9" s="299"/>
      <c r="BZ9" s="299"/>
      <c r="CA9" s="299"/>
      <c r="CB9" s="336"/>
      <c r="CC9" s="336"/>
      <c r="CD9" s="336"/>
      <c r="CE9" s="336"/>
      <c r="CF9" s="337"/>
      <c r="CG9" s="337"/>
      <c r="CH9" s="337"/>
      <c r="CI9" s="337"/>
      <c r="CJ9" s="337"/>
      <c r="CK9" s="337"/>
    </row>
    <row r="10" spans="2:112" ht="21" customHeight="1" x14ac:dyDescent="0.15">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260"/>
      <c r="BL10" s="260"/>
      <c r="BM10" s="260"/>
      <c r="BN10" s="260"/>
      <c r="BO10" s="269"/>
      <c r="BP10" s="262"/>
      <c r="BQ10" s="17"/>
      <c r="BR10" s="17"/>
      <c r="BS10" s="17"/>
      <c r="BW10" s="299"/>
      <c r="BX10" s="299"/>
      <c r="BY10" s="299"/>
      <c r="BZ10" s="299"/>
      <c r="CA10" s="299"/>
      <c r="CB10" s="336"/>
      <c r="CC10" s="336"/>
      <c r="CD10" s="336"/>
      <c r="CE10" s="336"/>
      <c r="CF10" s="337"/>
      <c r="CG10" s="337"/>
      <c r="CH10" s="337"/>
      <c r="CI10" s="337"/>
      <c r="CJ10" s="337"/>
      <c r="CK10" s="337"/>
    </row>
    <row r="11" spans="2:112" ht="21" customHeight="1" x14ac:dyDescent="0.15">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36"/>
      <c r="CC11" s="336"/>
      <c r="CD11" s="336"/>
      <c r="CE11" s="336"/>
      <c r="CF11" s="337"/>
      <c r="CG11" s="337"/>
      <c r="CH11" s="337"/>
      <c r="CI11" s="337"/>
      <c r="CJ11" s="337"/>
      <c r="CK11" s="337"/>
    </row>
    <row r="12" spans="2:112" ht="21" customHeight="1" x14ac:dyDescent="0.15">
      <c r="B12" s="3"/>
      <c r="C12" s="77"/>
      <c r="D12" s="340" t="s">
        <v>71</v>
      </c>
      <c r="E12" s="341"/>
      <c r="F12" s="342" t="s">
        <v>115</v>
      </c>
      <c r="G12" s="343"/>
      <c r="H12" s="343"/>
      <c r="I12" s="343"/>
      <c r="J12" s="343"/>
      <c r="K12" s="343"/>
      <c r="L12" s="343"/>
      <c r="M12" s="343"/>
      <c r="N12" s="343"/>
      <c r="O12" s="343"/>
      <c r="P12" s="343"/>
      <c r="Q12" s="343"/>
      <c r="R12" s="343"/>
      <c r="S12" s="343"/>
      <c r="T12" s="343"/>
      <c r="U12" s="343"/>
      <c r="V12" s="344"/>
      <c r="W12" s="80"/>
      <c r="AE12" s="303" t="s">
        <v>113</v>
      </c>
      <c r="AF12" s="301"/>
      <c r="AG12" s="301"/>
      <c r="AH12" s="301"/>
      <c r="AI12" s="301"/>
      <c r="AJ12" s="301"/>
      <c r="AK12" s="302"/>
      <c r="AL12" s="345" t="s">
        <v>81</v>
      </c>
      <c r="AM12" s="346"/>
      <c r="AN12" s="347"/>
      <c r="AV12" s="303" t="s">
        <v>113</v>
      </c>
      <c r="AW12" s="301"/>
      <c r="AX12" s="301"/>
      <c r="AY12" s="301"/>
      <c r="AZ12" s="301"/>
      <c r="BA12" s="301"/>
      <c r="BB12" s="302"/>
      <c r="BC12" s="345" t="s">
        <v>81</v>
      </c>
      <c r="BD12" s="346"/>
      <c r="BE12" s="347"/>
      <c r="BF12" s="137"/>
      <c r="BG12" s="21"/>
      <c r="BM12" s="303" t="s">
        <v>132</v>
      </c>
      <c r="BN12" s="301"/>
      <c r="BO12" s="301"/>
      <c r="BP12" s="301"/>
      <c r="BQ12" s="301"/>
      <c r="BR12" s="301"/>
      <c r="BS12" s="302"/>
      <c r="BW12" s="351"/>
      <c r="BX12" s="351"/>
      <c r="BY12" s="351"/>
      <c r="BZ12" s="351"/>
      <c r="CA12" s="351"/>
      <c r="CB12" s="352"/>
      <c r="CC12" s="352"/>
      <c r="CD12" s="352"/>
      <c r="CE12" s="352"/>
      <c r="CF12" s="353"/>
      <c r="CG12" s="353"/>
      <c r="CH12" s="353"/>
      <c r="CI12" s="351"/>
      <c r="CJ12" s="351"/>
      <c r="CK12" s="351"/>
    </row>
    <row r="13" spans="2:112" ht="26.25" customHeight="1" x14ac:dyDescent="0.15">
      <c r="B13" s="3"/>
      <c r="C13" s="77"/>
      <c r="D13" s="340"/>
      <c r="E13" s="354"/>
      <c r="F13" s="342" t="s">
        <v>116</v>
      </c>
      <c r="G13" s="343"/>
      <c r="H13" s="343"/>
      <c r="I13" s="343"/>
      <c r="J13" s="343"/>
      <c r="K13" s="343"/>
      <c r="L13" s="343"/>
      <c r="M13" s="343"/>
      <c r="N13" s="343"/>
      <c r="O13" s="343"/>
      <c r="P13" s="343"/>
      <c r="Q13" s="343"/>
      <c r="R13" s="343"/>
      <c r="S13" s="343"/>
      <c r="T13" s="343"/>
      <c r="U13" s="343"/>
      <c r="V13" s="344"/>
      <c r="W13" s="84"/>
      <c r="AE13" s="355" t="s">
        <v>114</v>
      </c>
      <c r="AF13" s="356"/>
      <c r="AG13" s="356"/>
      <c r="AH13" s="357"/>
      <c r="AI13" s="355" t="s">
        <v>87</v>
      </c>
      <c r="AJ13" s="356"/>
      <c r="AK13" s="357"/>
      <c r="AL13" s="348"/>
      <c r="AM13" s="349"/>
      <c r="AN13" s="350"/>
      <c r="AQ13" s="342"/>
      <c r="AR13" s="343"/>
      <c r="AS13" s="343"/>
      <c r="AT13" s="343"/>
      <c r="AU13" s="344"/>
      <c r="AV13" s="355" t="s">
        <v>114</v>
      </c>
      <c r="AW13" s="356"/>
      <c r="AX13" s="356"/>
      <c r="AY13" s="357"/>
      <c r="AZ13" s="355" t="s">
        <v>87</v>
      </c>
      <c r="BA13" s="356"/>
      <c r="BB13" s="357"/>
      <c r="BC13" s="348"/>
      <c r="BD13" s="349"/>
      <c r="BE13" s="350"/>
      <c r="BF13" s="137"/>
      <c r="BG13" s="53"/>
      <c r="BH13" s="342"/>
      <c r="BI13" s="343"/>
      <c r="BJ13" s="343"/>
      <c r="BK13" s="343"/>
      <c r="BL13" s="344"/>
      <c r="BM13" s="355" t="s">
        <v>133</v>
      </c>
      <c r="BN13" s="356"/>
      <c r="BO13" s="356"/>
      <c r="BP13" s="357"/>
      <c r="BQ13" s="355" t="s">
        <v>87</v>
      </c>
      <c r="BR13" s="356"/>
      <c r="BS13" s="357"/>
      <c r="BW13" s="3"/>
      <c r="BX13" s="3"/>
      <c r="BY13" s="3"/>
      <c r="BZ13" s="336"/>
      <c r="CA13" s="336"/>
      <c r="CB13" s="336"/>
      <c r="CC13" s="336"/>
      <c r="CD13" s="337"/>
      <c r="CE13" s="337"/>
      <c r="CF13" s="337"/>
      <c r="CG13" s="337"/>
      <c r="CH13" s="337"/>
      <c r="CI13" s="337"/>
    </row>
    <row r="14" spans="2:112" ht="21" customHeight="1" x14ac:dyDescent="0.15">
      <c r="B14" s="3"/>
      <c r="C14" s="77"/>
      <c r="D14" s="340"/>
      <c r="E14" s="354"/>
      <c r="F14" s="342" t="s">
        <v>117</v>
      </c>
      <c r="G14" s="343"/>
      <c r="H14" s="343"/>
      <c r="I14" s="343"/>
      <c r="J14" s="343"/>
      <c r="K14" s="343"/>
      <c r="L14" s="343"/>
      <c r="M14" s="343"/>
      <c r="N14" s="343"/>
      <c r="O14" s="343"/>
      <c r="P14" s="343"/>
      <c r="Q14" s="343"/>
      <c r="R14" s="343"/>
      <c r="S14" s="343"/>
      <c r="T14" s="343"/>
      <c r="U14" s="343"/>
      <c r="V14" s="344"/>
      <c r="W14" s="84"/>
      <c r="Z14" s="303" t="s">
        <v>90</v>
      </c>
      <c r="AA14" s="301"/>
      <c r="AB14" s="301"/>
      <c r="AC14" s="301"/>
      <c r="AD14" s="302"/>
      <c r="AE14" s="358">
        <f>IF((OR($D$5="○",$D$6="○")),ROUNDDOWN(((BE$6+BE$8*0.9))/6,1))</f>
        <v>2.5</v>
      </c>
      <c r="AF14" s="359"/>
      <c r="AG14" s="359"/>
      <c r="AH14" s="360"/>
      <c r="AI14" s="361">
        <f>AE14*$AY$60</f>
        <v>80</v>
      </c>
      <c r="AJ14" s="362"/>
      <c r="AK14" s="363"/>
      <c r="AL14" s="361">
        <f>AE14*40</f>
        <v>100</v>
      </c>
      <c r="AM14" s="362"/>
      <c r="AN14" s="363"/>
      <c r="AQ14" s="303" t="s">
        <v>90</v>
      </c>
      <c r="AR14" s="301"/>
      <c r="AS14" s="301"/>
      <c r="AT14" s="301"/>
      <c r="AU14" s="302"/>
      <c r="AV14" s="364">
        <f>IF((OR($D$5="○",$D$6="○")),$BE$43)</f>
        <v>2.5</v>
      </c>
      <c r="AW14" s="365"/>
      <c r="AX14" s="365"/>
      <c r="AY14" s="366"/>
      <c r="AZ14" s="367">
        <f>AV14*$AY$60</f>
        <v>80</v>
      </c>
      <c r="BA14" s="367"/>
      <c r="BB14" s="367"/>
      <c r="BC14" s="361">
        <f>AV14*40</f>
        <v>100</v>
      </c>
      <c r="BD14" s="362"/>
      <c r="BE14" s="363"/>
      <c r="BF14" s="124"/>
      <c r="BG14" s="21"/>
      <c r="BH14" s="303" t="s">
        <v>129</v>
      </c>
      <c r="BI14" s="301"/>
      <c r="BJ14" s="301"/>
      <c r="BK14" s="301"/>
      <c r="BL14" s="302"/>
      <c r="BM14" s="364">
        <f>(ROUNDDOWN(BQ14/40,1))</f>
        <v>2.5</v>
      </c>
      <c r="BN14" s="365"/>
      <c r="BO14" s="365"/>
      <c r="BP14" s="366"/>
      <c r="BQ14" s="367">
        <f>$BB$73</f>
        <v>100.25</v>
      </c>
      <c r="BR14" s="367"/>
      <c r="BS14" s="367"/>
      <c r="BU14" s="69"/>
      <c r="BW14" s="69"/>
      <c r="BX14" s="69"/>
      <c r="BY14" s="69"/>
      <c r="BZ14" s="352"/>
      <c r="CA14" s="352"/>
      <c r="CB14" s="352"/>
      <c r="CC14" s="352"/>
      <c r="CD14" s="371"/>
      <c r="CE14" s="371"/>
      <c r="CF14" s="371"/>
      <c r="CG14" s="299"/>
      <c r="CH14" s="299"/>
      <c r="CI14" s="299"/>
    </row>
    <row r="15" spans="2:112" ht="21" customHeight="1" x14ac:dyDescent="0.15">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303" t="s">
        <v>91</v>
      </c>
      <c r="AA15" s="301"/>
      <c r="AB15" s="301"/>
      <c r="AC15" s="301"/>
      <c r="AD15" s="302"/>
      <c r="AE15" s="358" t="b">
        <f>IF((OR($D$7="○")),ROUNDDOWN((BE$6+BE$8*0.9)/5,1))</f>
        <v>0</v>
      </c>
      <c r="AF15" s="359"/>
      <c r="AG15" s="359"/>
      <c r="AH15" s="360"/>
      <c r="AI15" s="361">
        <f>AE15*$AY$60</f>
        <v>0</v>
      </c>
      <c r="AJ15" s="362"/>
      <c r="AK15" s="363"/>
      <c r="AL15" s="361">
        <f>AE15*40</f>
        <v>0</v>
      </c>
      <c r="AM15" s="362"/>
      <c r="AN15" s="363"/>
      <c r="AQ15" s="303" t="s">
        <v>91</v>
      </c>
      <c r="AR15" s="301"/>
      <c r="AS15" s="301"/>
      <c r="AT15" s="301"/>
      <c r="AU15" s="302"/>
      <c r="AV15" s="364" t="b">
        <f>IF(($D$7="○"),$BE$43)</f>
        <v>0</v>
      </c>
      <c r="AW15" s="365"/>
      <c r="AX15" s="365"/>
      <c r="AY15" s="366"/>
      <c r="AZ15" s="367">
        <f>AV15*$AY$60</f>
        <v>0</v>
      </c>
      <c r="BA15" s="367"/>
      <c r="BB15" s="367"/>
      <c r="BC15" s="361">
        <f>AV15*40</f>
        <v>0</v>
      </c>
      <c r="BD15" s="362"/>
      <c r="BE15" s="363"/>
      <c r="BF15" s="124"/>
      <c r="BG15" s="21"/>
      <c r="BH15" s="368" t="s">
        <v>0</v>
      </c>
      <c r="BI15" s="369"/>
      <c r="BJ15" s="369"/>
      <c r="BK15" s="369"/>
      <c r="BL15" s="370"/>
      <c r="BM15" s="372">
        <f>SUM(BM12:BP14)</f>
        <v>2.5</v>
      </c>
      <c r="BN15" s="373"/>
      <c r="BO15" s="373"/>
      <c r="BP15" s="374"/>
      <c r="BQ15" s="375">
        <f>SUMIF(BQ12:BS14,"&lt;&gt;#VALUE!")</f>
        <v>100.25</v>
      </c>
      <c r="BR15" s="375"/>
      <c r="BS15" s="375"/>
      <c r="BW15" s="16"/>
    </row>
    <row r="16" spans="2:112" ht="21" customHeight="1" x14ac:dyDescent="0.15">
      <c r="B16" s="3"/>
      <c r="C16" s="3"/>
      <c r="D16" s="3"/>
      <c r="E16" s="260"/>
      <c r="F16" s="260"/>
      <c r="G16" s="260"/>
      <c r="H16" s="260"/>
      <c r="I16" s="260"/>
      <c r="J16" s="260"/>
      <c r="K16" s="260"/>
      <c r="L16" s="260"/>
      <c r="M16" s="260"/>
      <c r="N16" s="260"/>
      <c r="O16" s="260"/>
      <c r="P16" s="260"/>
      <c r="Q16" s="260"/>
      <c r="R16" s="260"/>
      <c r="S16" s="260"/>
      <c r="T16" s="260"/>
      <c r="U16" s="260"/>
      <c r="V16" s="3"/>
      <c r="W16" s="3"/>
      <c r="X16" s="3"/>
      <c r="Y16" s="3"/>
      <c r="Z16" s="304" t="s">
        <v>21</v>
      </c>
      <c r="AA16" s="305"/>
      <c r="AB16" s="305"/>
      <c r="AC16" s="305"/>
      <c r="AD16" s="306"/>
      <c r="AE16" s="364">
        <f>IF($D$6="○","",ROUNDDOWN(($AO$6+$AO$8*0.9)/9,1)+ROUNDDOWN(($AS$6-$AS$7+$AS$8*0.9)/6,1)+ROUNDDOWN($AS$7/12,1)+ROUNDDOWN(($AW$6-$AW$7+$AW$8*0.9)/4,1)+ROUNDDOWN($AW$7/8,1)+ROUNDDOWN(($BA$6-$BA$7+$BA$8*0.9)/2.5,1)+ROUNDDOWN($BA$7/5,1))</f>
        <v>4</v>
      </c>
      <c r="AF16" s="365"/>
      <c r="AG16" s="365"/>
      <c r="AH16" s="366"/>
      <c r="AI16" s="361">
        <f>AE16*$AY$60</f>
        <v>128</v>
      </c>
      <c r="AJ16" s="362"/>
      <c r="AK16" s="363"/>
      <c r="AL16" s="361">
        <f>AE16*40</f>
        <v>160</v>
      </c>
      <c r="AM16" s="362"/>
      <c r="AN16" s="363"/>
      <c r="AO16" s="3"/>
      <c r="AP16" s="3"/>
      <c r="AQ16" s="304" t="s">
        <v>21</v>
      </c>
      <c r="AR16" s="305"/>
      <c r="AS16" s="305"/>
      <c r="AT16" s="305"/>
      <c r="AU16" s="306"/>
      <c r="AV16" s="364">
        <f>IF(($D$6="○"),"",$BE$51)</f>
        <v>4.2</v>
      </c>
      <c r="AW16" s="365"/>
      <c r="AX16" s="365"/>
      <c r="AY16" s="366"/>
      <c r="AZ16" s="367">
        <f>AV16*$AY$60</f>
        <v>134.4</v>
      </c>
      <c r="BA16" s="367"/>
      <c r="BB16" s="367"/>
      <c r="BC16" s="361">
        <f>AV16*40</f>
        <v>168</v>
      </c>
      <c r="BD16" s="362"/>
      <c r="BE16" s="363"/>
      <c r="BF16" s="124"/>
      <c r="BG16" s="21"/>
      <c r="BH16" s="3"/>
      <c r="BI16" s="3"/>
      <c r="BJ16" s="3"/>
      <c r="BK16" s="3"/>
      <c r="BL16" s="3"/>
      <c r="BM16" s="32"/>
      <c r="BN16" s="32"/>
      <c r="BO16" s="32"/>
      <c r="BP16" s="32"/>
      <c r="BQ16" s="124"/>
      <c r="BR16" s="124"/>
      <c r="BS16" s="124"/>
    </row>
    <row r="17" spans="2:96" ht="21" customHeight="1" x14ac:dyDescent="0.15">
      <c r="B17" s="3"/>
      <c r="C17" s="3"/>
      <c r="D17" s="3"/>
      <c r="E17" s="260"/>
      <c r="F17" s="260"/>
      <c r="G17" s="260"/>
      <c r="H17" s="260"/>
      <c r="I17" s="260"/>
      <c r="J17" s="260"/>
      <c r="K17" s="260"/>
      <c r="L17" s="260"/>
      <c r="M17" s="260"/>
      <c r="N17" s="260"/>
      <c r="O17" s="260"/>
      <c r="P17" s="260"/>
      <c r="Q17" s="260"/>
      <c r="R17" s="260"/>
      <c r="S17" s="260"/>
      <c r="T17" s="260"/>
      <c r="U17" s="260"/>
      <c r="V17" s="3"/>
      <c r="W17" s="69"/>
      <c r="X17" s="69"/>
      <c r="Y17" s="69"/>
      <c r="Z17" s="368" t="s">
        <v>0</v>
      </c>
      <c r="AA17" s="369"/>
      <c r="AB17" s="369"/>
      <c r="AC17" s="369"/>
      <c r="AD17" s="370"/>
      <c r="AE17" s="372">
        <f>SUM(AE14:AH16)</f>
        <v>6.5</v>
      </c>
      <c r="AF17" s="373"/>
      <c r="AG17" s="373"/>
      <c r="AH17" s="374"/>
      <c r="AI17" s="385">
        <f>SUMIF(AI14:AK16,"&lt;&gt;#VALUE!")</f>
        <v>208</v>
      </c>
      <c r="AJ17" s="385"/>
      <c r="AK17" s="385"/>
      <c r="AL17" s="385">
        <f>SUMIF(AL14:AN16,"&lt;&gt;#VALUE!")</f>
        <v>260</v>
      </c>
      <c r="AM17" s="385"/>
      <c r="AN17" s="385"/>
      <c r="AO17" s="69"/>
      <c r="AP17" s="69"/>
      <c r="AQ17" s="368" t="s">
        <v>0</v>
      </c>
      <c r="AR17" s="369"/>
      <c r="AS17" s="369"/>
      <c r="AT17" s="369"/>
      <c r="AU17" s="370"/>
      <c r="AV17" s="372">
        <f>SUM(AV14:AY16)</f>
        <v>6.7</v>
      </c>
      <c r="AW17" s="373"/>
      <c r="AX17" s="373"/>
      <c r="AY17" s="374"/>
      <c r="AZ17" s="375">
        <f>SUMIF(AZ14:BB16,"&lt;&gt;#VALUE!")</f>
        <v>214.4</v>
      </c>
      <c r="BA17" s="375"/>
      <c r="BB17" s="375"/>
      <c r="BC17" s="368">
        <f>SUMIF(BC14:BE16,"&lt;&gt;#VALUE!")</f>
        <v>268</v>
      </c>
      <c r="BD17" s="369"/>
      <c r="BE17" s="370"/>
      <c r="BF17" s="69"/>
      <c r="BG17" s="22"/>
      <c r="BH17" s="69"/>
      <c r="BI17" s="69"/>
      <c r="BJ17" s="69"/>
      <c r="BK17" s="69"/>
      <c r="BL17" s="69"/>
      <c r="BM17" s="125"/>
      <c r="BN17" s="125"/>
      <c r="BO17" s="125"/>
      <c r="BP17" s="125"/>
      <c r="BQ17" s="126"/>
      <c r="BR17" s="126"/>
      <c r="BS17" s="126"/>
      <c r="BT17" s="69"/>
      <c r="BU17" s="69"/>
      <c r="BV17" s="69"/>
      <c r="BW17" s="268"/>
      <c r="BX17" s="19"/>
    </row>
    <row r="18" spans="2:96" ht="21" customHeight="1" thickBot="1" x14ac:dyDescent="0.2">
      <c r="B18" s="3"/>
      <c r="C18" s="3"/>
      <c r="D18" s="3"/>
      <c r="E18" s="260"/>
      <c r="F18" s="260"/>
      <c r="G18" s="260"/>
      <c r="H18" s="260"/>
      <c r="I18" s="260"/>
      <c r="J18" s="260"/>
      <c r="K18" s="260"/>
      <c r="L18" s="260"/>
      <c r="M18" s="260"/>
      <c r="N18" s="260"/>
      <c r="O18" s="260"/>
      <c r="P18" s="260"/>
      <c r="Q18" s="260"/>
      <c r="R18" s="260"/>
      <c r="S18" s="260"/>
      <c r="T18" s="260"/>
      <c r="U18" s="260"/>
      <c r="V18" s="3"/>
      <c r="W18" s="267"/>
      <c r="X18" s="267"/>
      <c r="Y18" s="267"/>
      <c r="Z18" s="267"/>
      <c r="AA18" s="267"/>
      <c r="AB18" s="34"/>
      <c r="AC18" s="34"/>
      <c r="AD18" s="34"/>
      <c r="AE18" s="34"/>
      <c r="AF18" s="260"/>
      <c r="AG18" s="260"/>
      <c r="AH18" s="260"/>
      <c r="AI18" s="260"/>
      <c r="AJ18" s="260"/>
      <c r="AK18" s="260"/>
      <c r="AM18" s="267"/>
      <c r="AN18" s="267"/>
      <c r="AO18" s="267"/>
      <c r="AP18" s="267"/>
      <c r="AQ18" s="267"/>
      <c r="AR18" s="34"/>
      <c r="AS18" s="34"/>
      <c r="AT18" s="34"/>
      <c r="AU18" s="34"/>
      <c r="AV18" s="266"/>
      <c r="AW18" s="266"/>
      <c r="AX18" s="266"/>
      <c r="AY18" s="260"/>
      <c r="AZ18" s="260"/>
      <c r="BA18" s="260"/>
      <c r="BD18" s="22"/>
      <c r="BE18" s="22"/>
      <c r="BF18" s="22"/>
      <c r="BG18" s="22"/>
      <c r="BH18" s="22"/>
      <c r="BI18" s="20"/>
      <c r="BJ18" s="20"/>
      <c r="BK18" s="20"/>
      <c r="BL18" s="20"/>
      <c r="BM18" s="33"/>
      <c r="BN18" s="33"/>
      <c r="BO18" s="33"/>
      <c r="BP18" s="33"/>
      <c r="BQ18" s="54"/>
      <c r="BR18" s="268"/>
      <c r="BS18" s="268"/>
      <c r="BT18" s="268"/>
      <c r="BU18" s="16"/>
      <c r="BV18" s="16"/>
      <c r="BW18" s="16"/>
      <c r="BX18" s="19"/>
    </row>
    <row r="19" spans="2:96" ht="8.25" customHeight="1" x14ac:dyDescent="0.15">
      <c r="B19" s="113"/>
      <c r="C19" s="103"/>
      <c r="D19" s="103"/>
      <c r="E19" s="259"/>
      <c r="F19" s="259"/>
      <c r="G19" s="259"/>
      <c r="H19" s="259"/>
      <c r="I19" s="259"/>
      <c r="J19" s="259"/>
      <c r="K19" s="259"/>
      <c r="L19" s="259"/>
      <c r="M19" s="259"/>
      <c r="N19" s="259"/>
      <c r="O19" s="259"/>
      <c r="P19" s="259"/>
      <c r="Q19" s="259"/>
      <c r="R19" s="259"/>
      <c r="S19" s="259"/>
      <c r="T19" s="259"/>
      <c r="U19" s="259"/>
      <c r="V19" s="103"/>
      <c r="W19" s="114"/>
      <c r="X19" s="114"/>
      <c r="Y19" s="114"/>
      <c r="Z19" s="114"/>
      <c r="AA19" s="114"/>
      <c r="AB19" s="115"/>
      <c r="AC19" s="115"/>
      <c r="AD19" s="115"/>
      <c r="AE19" s="115"/>
      <c r="AF19" s="259"/>
      <c r="AG19" s="259"/>
      <c r="AH19" s="259"/>
      <c r="AI19" s="259"/>
      <c r="AJ19" s="259"/>
      <c r="AK19" s="259"/>
      <c r="AL19" s="24"/>
      <c r="AM19" s="114"/>
      <c r="AN19" s="114"/>
      <c r="AO19" s="114"/>
      <c r="AP19" s="114"/>
      <c r="AQ19" s="114"/>
      <c r="AR19" s="115"/>
      <c r="AS19" s="115"/>
      <c r="AT19" s="115"/>
      <c r="AU19" s="115"/>
      <c r="AV19" s="116"/>
      <c r="AW19" s="116"/>
      <c r="AX19" s="116"/>
      <c r="AY19" s="259"/>
      <c r="AZ19" s="259"/>
      <c r="BA19" s="259"/>
      <c r="BB19" s="24"/>
      <c r="BC19" s="24"/>
      <c r="BD19" s="117"/>
      <c r="BE19" s="117"/>
      <c r="BF19" s="117"/>
      <c r="BG19" s="117"/>
      <c r="BH19" s="117"/>
      <c r="BI19" s="101"/>
      <c r="BJ19" s="101"/>
      <c r="BK19" s="101"/>
      <c r="BL19" s="101"/>
      <c r="BM19" s="102"/>
      <c r="BN19" s="118"/>
      <c r="BO19" s="33"/>
      <c r="BP19" s="33"/>
      <c r="BQ19" s="54"/>
      <c r="BR19" s="268"/>
      <c r="BS19" s="268"/>
      <c r="BT19" s="268"/>
      <c r="BU19" s="16"/>
      <c r="BV19" s="16"/>
      <c r="BW19" s="16"/>
      <c r="BX19" s="19"/>
    </row>
    <row r="20" spans="2:96" ht="21" customHeight="1" x14ac:dyDescent="0.15">
      <c r="B20" s="104"/>
      <c r="D20" s="69" t="s">
        <v>141</v>
      </c>
      <c r="E20" s="35"/>
      <c r="F20" s="35"/>
      <c r="G20" s="35"/>
      <c r="H20" s="35"/>
      <c r="I20" s="36"/>
      <c r="J20" s="20"/>
      <c r="K20" s="20"/>
      <c r="L20" s="20"/>
      <c r="M20" s="33"/>
      <c r="N20" s="33"/>
      <c r="O20" s="36"/>
      <c r="P20" s="33"/>
      <c r="Q20" s="260"/>
      <c r="R20" s="260"/>
      <c r="S20" s="260"/>
      <c r="T20" s="260"/>
      <c r="U20" s="260"/>
      <c r="V20" s="3"/>
      <c r="W20" s="45"/>
      <c r="X20" s="96"/>
      <c r="Y20" s="96"/>
      <c r="Z20" s="376" t="s">
        <v>140</v>
      </c>
      <c r="AA20" s="376"/>
      <c r="AB20" s="376"/>
      <c r="AC20" s="376"/>
      <c r="AD20" s="376"/>
      <c r="AE20" s="376"/>
      <c r="AF20" s="376"/>
      <c r="AG20" s="376"/>
      <c r="AH20" s="376"/>
      <c r="AI20" s="376"/>
      <c r="AJ20" s="376"/>
      <c r="AK20" s="376"/>
      <c r="AL20" s="376"/>
      <c r="AM20" s="376"/>
      <c r="AN20" s="376"/>
      <c r="AO20" s="376"/>
      <c r="AP20" s="376"/>
      <c r="AQ20" s="376"/>
      <c r="AR20" s="376"/>
      <c r="AS20" s="376"/>
      <c r="AT20" s="376"/>
      <c r="AU20" s="376"/>
      <c r="AV20" s="376"/>
      <c r="AW20" s="376"/>
      <c r="AX20" s="376"/>
      <c r="AY20" s="376"/>
      <c r="AZ20" s="376"/>
      <c r="BA20" s="376"/>
      <c r="BB20" s="376"/>
      <c r="BC20" s="376"/>
      <c r="BD20" s="376"/>
      <c r="BE20" s="376"/>
      <c r="BF20" s="376"/>
      <c r="BG20" s="376"/>
      <c r="BH20" s="376"/>
      <c r="BI20" s="376"/>
      <c r="BJ20" s="376"/>
      <c r="BK20" s="376"/>
      <c r="BL20" s="376"/>
      <c r="BM20" s="377"/>
      <c r="BN20" s="121"/>
      <c r="BO20" s="33"/>
      <c r="BP20" s="33"/>
      <c r="BQ20" s="54"/>
      <c r="BR20" s="268"/>
      <c r="BS20" s="268"/>
      <c r="BT20" s="268"/>
      <c r="BU20" s="16"/>
      <c r="BV20" s="16"/>
      <c r="BW20" s="16"/>
      <c r="BX20" s="33"/>
    </row>
    <row r="21" spans="2:96" ht="16.5" customHeight="1" x14ac:dyDescent="0.15">
      <c r="B21" s="104"/>
      <c r="C21" s="3"/>
      <c r="D21" s="3"/>
      <c r="E21" s="1"/>
      <c r="F21" s="20"/>
      <c r="G21" s="20"/>
      <c r="H21" s="20"/>
      <c r="I21" s="33"/>
      <c r="J21" s="33"/>
      <c r="L21" s="33"/>
      <c r="M21" s="260"/>
      <c r="N21" s="260"/>
      <c r="Q21" s="260"/>
      <c r="S21" s="20"/>
      <c r="T21" s="20"/>
      <c r="U21" s="20"/>
      <c r="V21" s="33"/>
      <c r="W21" s="188" t="s">
        <v>137</v>
      </c>
      <c r="X21" s="97"/>
      <c r="Y21" s="131"/>
      <c r="Z21" s="378"/>
      <c r="AA21" s="378"/>
      <c r="AB21" s="378"/>
      <c r="AC21" s="378"/>
      <c r="AD21" s="378"/>
      <c r="AE21" s="378"/>
      <c r="AF21" s="378"/>
      <c r="AG21" s="378"/>
      <c r="AH21" s="378"/>
      <c r="AI21" s="378"/>
      <c r="AJ21" s="378"/>
      <c r="AK21" s="378"/>
      <c r="AL21" s="378"/>
      <c r="AM21" s="378"/>
      <c r="AN21" s="378"/>
      <c r="AO21" s="378"/>
      <c r="AP21" s="378"/>
      <c r="AQ21" s="378"/>
      <c r="AR21" s="378"/>
      <c r="AS21" s="378"/>
      <c r="AT21" s="378"/>
      <c r="AU21" s="378"/>
      <c r="AV21" s="378"/>
      <c r="AW21" s="378"/>
      <c r="AX21" s="378"/>
      <c r="AY21" s="378"/>
      <c r="AZ21" s="378"/>
      <c r="BA21" s="378"/>
      <c r="BB21" s="378"/>
      <c r="BC21" s="378"/>
      <c r="BD21" s="378"/>
      <c r="BE21" s="378"/>
      <c r="BF21" s="378"/>
      <c r="BG21" s="378"/>
      <c r="BH21" s="378"/>
      <c r="BI21" s="378"/>
      <c r="BJ21" s="378"/>
      <c r="BK21" s="378"/>
      <c r="BL21" s="378"/>
      <c r="BM21" s="379"/>
      <c r="BN21" s="121"/>
      <c r="BO21" s="33"/>
      <c r="BQ21" s="35"/>
      <c r="BR21" s="123"/>
      <c r="BS21" s="123"/>
      <c r="BT21" s="31"/>
      <c r="BU21" s="31"/>
      <c r="BX21" s="33"/>
    </row>
    <row r="22" spans="2:96" ht="16.5" customHeight="1" x14ac:dyDescent="0.15">
      <c r="B22" s="104"/>
      <c r="C22" s="3"/>
      <c r="D22" s="3"/>
      <c r="E22" s="1"/>
      <c r="F22" s="20"/>
      <c r="G22" s="20"/>
      <c r="H22" s="20"/>
      <c r="I22" s="33"/>
      <c r="J22" s="33"/>
      <c r="L22" s="33"/>
      <c r="M22" s="260"/>
      <c r="N22" s="260"/>
      <c r="Q22" s="260"/>
      <c r="S22" s="20"/>
      <c r="T22" s="20"/>
      <c r="U22" s="20"/>
      <c r="V22" s="33"/>
      <c r="W22" s="99"/>
      <c r="X22" s="100"/>
      <c r="Y22" s="100"/>
      <c r="Z22" s="380"/>
      <c r="AA22" s="380"/>
      <c r="AB22" s="380"/>
      <c r="AC22" s="380"/>
      <c r="AD22" s="380"/>
      <c r="AE22" s="380"/>
      <c r="AF22" s="380"/>
      <c r="AG22" s="380"/>
      <c r="AH22" s="380"/>
      <c r="AI22" s="380"/>
      <c r="AJ22" s="380"/>
      <c r="AK22" s="380"/>
      <c r="AL22" s="380"/>
      <c r="AM22" s="380"/>
      <c r="AN22" s="380"/>
      <c r="AO22" s="380"/>
      <c r="AP22" s="380"/>
      <c r="AQ22" s="380"/>
      <c r="AR22" s="380"/>
      <c r="AS22" s="380"/>
      <c r="AT22" s="380"/>
      <c r="AU22" s="380"/>
      <c r="AV22" s="380"/>
      <c r="AW22" s="380"/>
      <c r="AX22" s="380"/>
      <c r="AY22" s="380"/>
      <c r="AZ22" s="380"/>
      <c r="BA22" s="380"/>
      <c r="BB22" s="380"/>
      <c r="BC22" s="380"/>
      <c r="BD22" s="380"/>
      <c r="BE22" s="380"/>
      <c r="BF22" s="380"/>
      <c r="BG22" s="380"/>
      <c r="BH22" s="380"/>
      <c r="BI22" s="380"/>
      <c r="BJ22" s="380"/>
      <c r="BK22" s="380"/>
      <c r="BL22" s="380"/>
      <c r="BM22" s="381"/>
      <c r="BN22" s="121"/>
      <c r="BO22" s="268"/>
      <c r="BQ22" s="35"/>
      <c r="BR22" s="123"/>
      <c r="BS22" s="123"/>
      <c r="BT22" s="31"/>
      <c r="BU22" s="31"/>
      <c r="BX22" s="33"/>
    </row>
    <row r="23" spans="2:96" ht="12" customHeight="1" x14ac:dyDescent="0.15">
      <c r="B23" s="104"/>
      <c r="C23" s="3"/>
      <c r="D23" s="3"/>
      <c r="E23" s="1"/>
      <c r="F23" s="20"/>
      <c r="G23" s="20"/>
      <c r="H23" s="20"/>
      <c r="I23" s="33"/>
      <c r="J23" s="33"/>
      <c r="L23" s="33"/>
      <c r="M23" s="260"/>
      <c r="N23" s="260"/>
      <c r="Q23" s="260"/>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68"/>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15">
      <c r="B24" s="104"/>
      <c r="C24" s="136"/>
      <c r="D24" s="382" t="s">
        <v>92</v>
      </c>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127"/>
      <c r="AH24" s="33"/>
      <c r="AI24" s="128"/>
      <c r="AJ24" s="383" t="s">
        <v>38</v>
      </c>
      <c r="AK24" s="383"/>
      <c r="AL24" s="383"/>
      <c r="AM24" s="383"/>
      <c r="AN24" s="383"/>
      <c r="AO24" s="383"/>
      <c r="AP24" s="383"/>
      <c r="AQ24" s="383"/>
      <c r="AR24" s="383"/>
      <c r="AS24" s="383"/>
      <c r="AT24" s="383"/>
      <c r="AU24" s="383"/>
      <c r="AV24" s="383"/>
      <c r="AW24" s="383"/>
      <c r="AX24" s="383"/>
      <c r="AY24" s="383"/>
      <c r="AZ24" s="383"/>
      <c r="BA24" s="383"/>
      <c r="BB24" s="383"/>
      <c r="BC24" s="383"/>
      <c r="BD24" s="383"/>
      <c r="BE24" s="383"/>
      <c r="BF24" s="383"/>
      <c r="BG24" s="383"/>
      <c r="BH24" s="383"/>
      <c r="BI24" s="383"/>
      <c r="BJ24" s="383"/>
      <c r="BK24" s="383"/>
      <c r="BL24" s="383"/>
      <c r="BM24" s="129"/>
      <c r="BN24" s="121"/>
      <c r="BO24" s="268"/>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15">
      <c r="B25" s="104"/>
      <c r="C25" s="55"/>
      <c r="D25" s="384" t="s">
        <v>73</v>
      </c>
      <c r="E25" s="384"/>
      <c r="F25" s="384"/>
      <c r="G25" s="384"/>
      <c r="H25" s="384"/>
      <c r="I25" s="132" t="s">
        <v>82</v>
      </c>
      <c r="J25" s="132"/>
      <c r="K25" s="132"/>
      <c r="L25" s="132"/>
      <c r="M25" s="132" t="s">
        <v>80</v>
      </c>
      <c r="N25" s="132"/>
      <c r="O25" s="132"/>
      <c r="P25" s="132"/>
      <c r="Q25" s="98"/>
      <c r="R25" s="130"/>
      <c r="S25" s="130"/>
      <c r="T25" s="384" t="s">
        <v>74</v>
      </c>
      <c r="U25" s="384"/>
      <c r="V25" s="384"/>
      <c r="W25" s="384"/>
      <c r="X25" s="384"/>
      <c r="Y25" s="132" t="s">
        <v>82</v>
      </c>
      <c r="Z25" s="132"/>
      <c r="AA25" s="132"/>
      <c r="AB25" s="132"/>
      <c r="AC25" s="132" t="s">
        <v>80</v>
      </c>
      <c r="AD25" s="132"/>
      <c r="AE25" s="132"/>
      <c r="AF25" s="132"/>
      <c r="AG25" s="133"/>
      <c r="AH25" s="130"/>
      <c r="AI25" s="134"/>
      <c r="AJ25" s="384" t="s">
        <v>75</v>
      </c>
      <c r="AK25" s="384"/>
      <c r="AL25" s="384"/>
      <c r="AM25" s="384"/>
      <c r="AN25" s="384"/>
      <c r="AO25" s="132" t="s">
        <v>82</v>
      </c>
      <c r="AP25" s="132"/>
      <c r="AQ25" s="132"/>
      <c r="AR25" s="132"/>
      <c r="AS25" s="132" t="s">
        <v>80</v>
      </c>
      <c r="AT25" s="132"/>
      <c r="AU25" s="132"/>
      <c r="AV25" s="132"/>
      <c r="AW25" s="173"/>
      <c r="AX25" s="174"/>
      <c r="AY25" s="175"/>
      <c r="AZ25" s="384" t="s">
        <v>89</v>
      </c>
      <c r="BA25" s="384"/>
      <c r="BB25" s="384"/>
      <c r="BC25" s="384"/>
      <c r="BD25" s="384"/>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15">
      <c r="B26" s="104"/>
      <c r="C26" s="55"/>
      <c r="D26" s="384" t="s">
        <v>130</v>
      </c>
      <c r="E26" s="384"/>
      <c r="F26" s="384"/>
      <c r="G26" s="384"/>
      <c r="H26" s="384"/>
      <c r="I26" s="386">
        <f>(ROUNDDOWN(M26/40,1))</f>
        <v>-1.2</v>
      </c>
      <c r="J26" s="386"/>
      <c r="K26" s="386"/>
      <c r="L26" s="386"/>
      <c r="M26" s="386">
        <f>((((ROUNDDOWN($BE$9/12,1))*40)))*-1</f>
        <v>-48</v>
      </c>
      <c r="N26" s="386"/>
      <c r="O26" s="386"/>
      <c r="P26" s="386"/>
      <c r="Q26" s="98"/>
      <c r="R26" s="130"/>
      <c r="S26" s="130"/>
      <c r="T26" s="384" t="s">
        <v>130</v>
      </c>
      <c r="U26" s="384"/>
      <c r="V26" s="384"/>
      <c r="W26" s="384"/>
      <c r="X26" s="384"/>
      <c r="Y26" s="386">
        <f>(ROUNDDOWN(AC26/40,1))</f>
        <v>-0.5</v>
      </c>
      <c r="Z26" s="386"/>
      <c r="AA26" s="386"/>
      <c r="AB26" s="386"/>
      <c r="AC26" s="386">
        <f>((((ROUNDDOWN($BE$9/30,1))*40)))*-1</f>
        <v>-20</v>
      </c>
      <c r="AD26" s="386"/>
      <c r="AE26" s="386"/>
      <c r="AF26" s="386"/>
      <c r="AG26" s="133"/>
      <c r="AH26" s="130"/>
      <c r="AI26" s="134"/>
      <c r="AJ26" s="384" t="s">
        <v>130</v>
      </c>
      <c r="AK26" s="384"/>
      <c r="AL26" s="384"/>
      <c r="AM26" s="384"/>
      <c r="AN26" s="384"/>
      <c r="AO26" s="386">
        <f>(ROUNDDOWN(AS26/40,1))</f>
        <v>-2</v>
      </c>
      <c r="AP26" s="386"/>
      <c r="AQ26" s="386"/>
      <c r="AR26" s="386"/>
      <c r="AS26" s="386">
        <f>((((ROUNDDOWN($BE$9/7.5,1))*40)))*-1</f>
        <v>-80</v>
      </c>
      <c r="AT26" s="386"/>
      <c r="AU26" s="386"/>
      <c r="AV26" s="386"/>
      <c r="AW26" s="176"/>
      <c r="AX26" s="174"/>
      <c r="AY26" s="175"/>
      <c r="AZ26" s="384" t="s">
        <v>130</v>
      </c>
      <c r="BA26" s="384"/>
      <c r="BB26" s="384"/>
      <c r="BC26" s="384"/>
      <c r="BD26" s="384"/>
      <c r="BE26" s="386">
        <f>(ROUNDDOWN(BI26/40,1))</f>
        <v>-0.7</v>
      </c>
      <c r="BF26" s="386"/>
      <c r="BG26" s="386"/>
      <c r="BH26" s="386"/>
      <c r="BI26" s="387">
        <f>((((ROUNDDOWN($BE$9/20,1))*40)))*-1</f>
        <v>-28</v>
      </c>
      <c r="BJ26" s="388"/>
      <c r="BK26" s="388"/>
      <c r="BL26" s="389"/>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15">
      <c r="B27" s="104"/>
      <c r="C27" s="55"/>
      <c r="D27" s="390" t="s">
        <v>131</v>
      </c>
      <c r="E27" s="391"/>
      <c r="F27" s="391"/>
      <c r="G27" s="391"/>
      <c r="H27" s="392"/>
      <c r="I27" s="386">
        <f>(ROUNDDOWN(M27/40,1))</f>
        <v>-1.3</v>
      </c>
      <c r="J27" s="386"/>
      <c r="K27" s="386"/>
      <c r="L27" s="386"/>
      <c r="M27" s="387">
        <f>($AL$17-$AI$17)*-1</f>
        <v>-52</v>
      </c>
      <c r="N27" s="388"/>
      <c r="O27" s="388"/>
      <c r="P27" s="389"/>
      <c r="Q27" s="98"/>
      <c r="R27" s="130"/>
      <c r="S27" s="130"/>
      <c r="T27" s="390" t="s">
        <v>131</v>
      </c>
      <c r="U27" s="391"/>
      <c r="V27" s="391"/>
      <c r="W27" s="391"/>
      <c r="X27" s="392"/>
      <c r="Y27" s="386">
        <f>(ROUNDDOWN(AC27/40,1))</f>
        <v>-1.3</v>
      </c>
      <c r="Z27" s="386"/>
      <c r="AA27" s="386"/>
      <c r="AB27" s="386"/>
      <c r="AC27" s="387">
        <f>($AL$17-$AI$17)*-1</f>
        <v>-52</v>
      </c>
      <c r="AD27" s="388"/>
      <c r="AE27" s="388"/>
      <c r="AF27" s="389"/>
      <c r="AG27" s="133"/>
      <c r="AH27" s="130"/>
      <c r="AI27" s="134"/>
      <c r="AJ27" s="390" t="s">
        <v>131</v>
      </c>
      <c r="AK27" s="391"/>
      <c r="AL27" s="391"/>
      <c r="AM27" s="391"/>
      <c r="AN27" s="392"/>
      <c r="AO27" s="386">
        <f>(ROUNDDOWN(AS27/40,1))</f>
        <v>-1.3</v>
      </c>
      <c r="AP27" s="386"/>
      <c r="AQ27" s="386"/>
      <c r="AR27" s="386"/>
      <c r="AS27" s="387">
        <f>($AL$17-$AI$17)*-1</f>
        <v>-52</v>
      </c>
      <c r="AT27" s="388"/>
      <c r="AU27" s="388"/>
      <c r="AV27" s="389"/>
      <c r="AW27" s="176"/>
      <c r="AX27" s="174"/>
      <c r="AY27" s="175"/>
      <c r="AZ27" s="390" t="s">
        <v>131</v>
      </c>
      <c r="BA27" s="391"/>
      <c r="BB27" s="391"/>
      <c r="BC27" s="391"/>
      <c r="BD27" s="392"/>
      <c r="BE27" s="386">
        <f>(ROUNDDOWN(BI27/40,1))</f>
        <v>-1.3</v>
      </c>
      <c r="BF27" s="386"/>
      <c r="BG27" s="386"/>
      <c r="BH27" s="386"/>
      <c r="BI27" s="387">
        <f>($AL$17-$AI$17)*-1</f>
        <v>-52</v>
      </c>
      <c r="BJ27" s="388"/>
      <c r="BK27" s="388"/>
      <c r="BL27" s="389"/>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
      <c r="B28" s="104"/>
      <c r="C28" s="55"/>
      <c r="D28" s="393" t="s">
        <v>134</v>
      </c>
      <c r="E28" s="393"/>
      <c r="F28" s="393"/>
      <c r="G28" s="393"/>
      <c r="H28" s="393"/>
      <c r="I28" s="394">
        <f>(ROUNDDOWN(M28/40,1))</f>
        <v>2.6</v>
      </c>
      <c r="J28" s="394"/>
      <c r="K28" s="394"/>
      <c r="L28" s="394"/>
      <c r="M28" s="395">
        <f>$BB$73+(AZ17-AI17)</f>
        <v>106.65</v>
      </c>
      <c r="N28" s="396"/>
      <c r="O28" s="396"/>
      <c r="P28" s="397"/>
      <c r="Q28" s="98"/>
      <c r="R28" s="130"/>
      <c r="S28" s="130"/>
      <c r="T28" s="393" t="s">
        <v>134</v>
      </c>
      <c r="U28" s="393"/>
      <c r="V28" s="393"/>
      <c r="W28" s="393"/>
      <c r="X28" s="393"/>
      <c r="Y28" s="394">
        <f>(ROUNDDOWN(AC28/40,1))</f>
        <v>2.6</v>
      </c>
      <c r="Z28" s="394"/>
      <c r="AA28" s="394"/>
      <c r="AB28" s="394"/>
      <c r="AC28" s="395">
        <f>$BB$73+(AZ17-AI17)</f>
        <v>106.65</v>
      </c>
      <c r="AD28" s="396"/>
      <c r="AE28" s="396"/>
      <c r="AF28" s="397"/>
      <c r="AG28" s="133"/>
      <c r="AH28" s="130"/>
      <c r="AI28" s="134"/>
      <c r="AJ28" s="393" t="s">
        <v>134</v>
      </c>
      <c r="AK28" s="393"/>
      <c r="AL28" s="393"/>
      <c r="AM28" s="393"/>
      <c r="AN28" s="393"/>
      <c r="AO28" s="394">
        <f>(ROUNDDOWN(AS28/40,1))</f>
        <v>2.6</v>
      </c>
      <c r="AP28" s="394"/>
      <c r="AQ28" s="394"/>
      <c r="AR28" s="394"/>
      <c r="AS28" s="395">
        <f>$BB$73+(AZ17-AI17)</f>
        <v>106.65</v>
      </c>
      <c r="AT28" s="396"/>
      <c r="AU28" s="396"/>
      <c r="AV28" s="397"/>
      <c r="AW28" s="176"/>
      <c r="AX28" s="174"/>
      <c r="AY28" s="175"/>
      <c r="AZ28" s="393" t="s">
        <v>134</v>
      </c>
      <c r="BA28" s="393"/>
      <c r="BB28" s="393"/>
      <c r="BC28" s="393"/>
      <c r="BD28" s="393"/>
      <c r="BE28" s="398">
        <f>(ROUNDDOWN(BI28/40,1))</f>
        <v>2.6</v>
      </c>
      <c r="BF28" s="398"/>
      <c r="BG28" s="398"/>
      <c r="BH28" s="398"/>
      <c r="BI28" s="395">
        <f>$BB$73+(AZ17-AI17)</f>
        <v>106.65</v>
      </c>
      <c r="BJ28" s="396"/>
      <c r="BK28" s="396"/>
      <c r="BL28" s="397"/>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15">
      <c r="B29" s="104"/>
      <c r="C29" s="55"/>
      <c r="D29" s="399" t="s">
        <v>135</v>
      </c>
      <c r="E29" s="400"/>
      <c r="F29" s="400"/>
      <c r="G29" s="400"/>
      <c r="H29" s="400"/>
      <c r="I29" s="402">
        <f>SUM(I26:L28)</f>
        <v>0.10000000000000009</v>
      </c>
      <c r="J29" s="402"/>
      <c r="K29" s="402"/>
      <c r="L29" s="402"/>
      <c r="M29" s="402">
        <f>SUM(M26:P28)</f>
        <v>6.6500000000000057</v>
      </c>
      <c r="N29" s="402"/>
      <c r="O29" s="402"/>
      <c r="P29" s="402"/>
      <c r="Q29" s="130"/>
      <c r="R29" s="130"/>
      <c r="S29" s="130"/>
      <c r="T29" s="399" t="s">
        <v>135</v>
      </c>
      <c r="U29" s="400"/>
      <c r="V29" s="400"/>
      <c r="W29" s="400"/>
      <c r="X29" s="400"/>
      <c r="Y29" s="402">
        <f>SUM(Y26:AB28)</f>
        <v>0.8</v>
      </c>
      <c r="Z29" s="402"/>
      <c r="AA29" s="402"/>
      <c r="AB29" s="402"/>
      <c r="AC29" s="402">
        <f>SUM(AC26:AF28)</f>
        <v>34.650000000000006</v>
      </c>
      <c r="AD29" s="402"/>
      <c r="AE29" s="402"/>
      <c r="AF29" s="402"/>
      <c r="AG29" s="133"/>
      <c r="AH29" s="130"/>
      <c r="AI29" s="134"/>
      <c r="AJ29" s="399" t="s">
        <v>136</v>
      </c>
      <c r="AK29" s="400"/>
      <c r="AL29" s="400"/>
      <c r="AM29" s="400"/>
      <c r="AN29" s="400"/>
      <c r="AO29" s="401">
        <f>SUM(AO26:AR28)</f>
        <v>-0.69999999999999973</v>
      </c>
      <c r="AP29" s="401"/>
      <c r="AQ29" s="401"/>
      <c r="AR29" s="401"/>
      <c r="AS29" s="402">
        <f>SUM(AS26:AV28)</f>
        <v>-25.349999999999994</v>
      </c>
      <c r="AT29" s="402"/>
      <c r="AU29" s="402"/>
      <c r="AV29" s="402"/>
      <c r="AW29" s="176"/>
      <c r="AX29" s="174"/>
      <c r="AY29" s="175"/>
      <c r="AZ29" s="399" t="s">
        <v>136</v>
      </c>
      <c r="BA29" s="400"/>
      <c r="BB29" s="400"/>
      <c r="BC29" s="400"/>
      <c r="BD29" s="400"/>
      <c r="BE29" s="401">
        <f>SUM(BE26:BH28)</f>
        <v>0.60000000000000009</v>
      </c>
      <c r="BF29" s="401"/>
      <c r="BG29" s="401"/>
      <c r="BH29" s="401"/>
      <c r="BI29" s="402">
        <f>SUM(BI26:BL28)</f>
        <v>26.650000000000006</v>
      </c>
      <c r="BJ29" s="402"/>
      <c r="BK29" s="402"/>
      <c r="BL29" s="402"/>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15">
      <c r="B30" s="104"/>
      <c r="C30" s="55"/>
      <c r="D30" s="119"/>
      <c r="E30" s="119"/>
      <c r="F30" s="119"/>
      <c r="G30" s="119"/>
      <c r="H30" s="119"/>
      <c r="I30" s="120"/>
      <c r="J30" s="120"/>
      <c r="K30" s="120"/>
      <c r="L30" s="120"/>
      <c r="M30" s="120"/>
      <c r="N30" s="120"/>
      <c r="O30" s="120"/>
      <c r="P30" s="120"/>
      <c r="Q30" s="260"/>
      <c r="R30" s="260"/>
      <c r="S30" s="260"/>
      <c r="T30" s="119"/>
      <c r="U30" s="119"/>
      <c r="V30" s="119"/>
      <c r="W30" s="119"/>
      <c r="X30" s="119"/>
      <c r="Y30" s="120"/>
      <c r="Z30" s="120"/>
      <c r="AA30" s="120"/>
      <c r="AB30" s="120"/>
      <c r="AC30" s="120"/>
      <c r="AD30" s="120"/>
      <c r="AE30" s="120"/>
      <c r="AF30" s="120"/>
      <c r="AG30" s="261"/>
      <c r="AH30" s="260"/>
      <c r="AI30" s="263"/>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15">
      <c r="B31" s="104"/>
      <c r="C31" s="55"/>
      <c r="D31" s="119"/>
      <c r="E31" s="119"/>
      <c r="F31" s="119"/>
      <c r="G31" s="119"/>
      <c r="H31" s="119"/>
      <c r="I31" s="120"/>
      <c r="J31" s="120"/>
      <c r="K31" s="403" t="s">
        <v>125</v>
      </c>
      <c r="L31" s="404"/>
      <c r="M31" s="404"/>
      <c r="N31" s="406" t="str">
        <f>IF(OR($BE$9&gt;0,),IF(AND(OR($D$5="○",$D$6="○"),$I$29&gt;=0),"可",IF(AND(OR($D$5="○",$D$6="○"),$I$29&lt;0),"不可","")),"")</f>
        <v>可</v>
      </c>
      <c r="O31" s="407"/>
      <c r="P31" s="408"/>
      <c r="Q31" s="260"/>
      <c r="R31" s="260"/>
      <c r="S31" s="260"/>
      <c r="T31" s="119"/>
      <c r="U31" s="119"/>
      <c r="V31" s="119"/>
      <c r="W31" s="119"/>
      <c r="X31" s="119"/>
      <c r="Y31" s="120"/>
      <c r="Z31" s="120"/>
      <c r="AA31" s="403" t="s">
        <v>126</v>
      </c>
      <c r="AB31" s="404"/>
      <c r="AC31" s="405"/>
      <c r="AD31" s="406" t="str">
        <f>IF(OR($BE$9&gt;0,),IF(AND(OR($D$5="○",$D$6="○"),$Y$29&gt;=0),"可",IF(AND(OR($D$5="○",$D$6="○"),$Y$29&lt;0),"不可","")),"")</f>
        <v>可</v>
      </c>
      <c r="AE31" s="407"/>
      <c r="AF31" s="408"/>
      <c r="AG31" s="261"/>
      <c r="AH31" s="260"/>
      <c r="AI31" s="263"/>
      <c r="AJ31" s="177"/>
      <c r="AK31" s="177"/>
      <c r="AL31" s="177"/>
      <c r="AM31" s="177"/>
      <c r="AN31" s="177"/>
      <c r="AO31" s="178"/>
      <c r="AP31" s="178"/>
      <c r="AQ31" s="403" t="s">
        <v>124</v>
      </c>
      <c r="AR31" s="404"/>
      <c r="AS31" s="405"/>
      <c r="AT31" s="406" t="str">
        <f>IF(OR($BE$9&gt;0,),IF(AND(OR($D$7="○"),$AO$29&gt;=0),"可",IF(AND(OR($D$7="○"),$AO$29&lt;0),"不可","")),"")</f>
        <v/>
      </c>
      <c r="AU31" s="407"/>
      <c r="AV31" s="408"/>
      <c r="AW31" s="179"/>
      <c r="AX31" s="180"/>
      <c r="AY31" s="181"/>
      <c r="AZ31" s="177"/>
      <c r="BA31" s="177"/>
      <c r="BB31" s="177"/>
      <c r="BC31" s="177"/>
      <c r="BD31" s="177"/>
      <c r="BE31" s="178"/>
      <c r="BF31" s="178"/>
      <c r="BG31" s="403" t="s">
        <v>127</v>
      </c>
      <c r="BH31" s="404"/>
      <c r="BI31" s="405"/>
      <c r="BJ31" s="406" t="str">
        <f>IF(OR($BE$9&gt;0,),IF(AND(OR($D$7="○"),$BE$29&gt;=0),"可",IF(AND(OR($D$7="○"),$BE$29&lt;0),"不可","")),"")</f>
        <v/>
      </c>
      <c r="BK31" s="407"/>
      <c r="BL31" s="408"/>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15">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260"/>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
      <c r="B33" s="107"/>
      <c r="C33" s="135"/>
      <c r="D33" s="108"/>
      <c r="E33" s="108"/>
      <c r="F33" s="108"/>
      <c r="G33" s="108"/>
      <c r="H33" s="108"/>
      <c r="I33" s="109"/>
      <c r="J33" s="109"/>
      <c r="K33" s="109"/>
      <c r="L33" s="109"/>
      <c r="M33" s="109"/>
      <c r="N33" s="109"/>
      <c r="O33" s="109"/>
      <c r="P33" s="109"/>
      <c r="Q33" s="264"/>
      <c r="R33" s="264"/>
      <c r="S33" s="264"/>
      <c r="T33" s="108"/>
      <c r="U33" s="108"/>
      <c r="V33" s="108"/>
      <c r="W33" s="108"/>
      <c r="X33" s="108"/>
      <c r="Y33" s="109"/>
      <c r="Z33" s="109"/>
      <c r="AA33" s="109"/>
      <c r="AB33" s="109"/>
      <c r="AC33" s="109"/>
      <c r="AD33" s="109"/>
      <c r="AE33" s="109"/>
      <c r="AF33" s="109"/>
      <c r="AG33" s="264"/>
      <c r="AH33" s="264"/>
      <c r="AI33" s="264"/>
      <c r="AJ33" s="108"/>
      <c r="AK33" s="108"/>
      <c r="AL33" s="108"/>
      <c r="AM33" s="108"/>
      <c r="AN33" s="108"/>
      <c r="AO33" s="109"/>
      <c r="AP33" s="109"/>
      <c r="AQ33" s="109"/>
      <c r="AR33" s="109"/>
      <c r="AS33" s="109"/>
      <c r="AT33" s="109"/>
      <c r="AU33" s="109"/>
      <c r="AV33" s="109"/>
      <c r="AW33" s="110"/>
      <c r="AX33" s="264"/>
      <c r="AY33" s="111"/>
      <c r="AZ33" s="108"/>
      <c r="BA33" s="108"/>
      <c r="BB33" s="108"/>
      <c r="BC33" s="108"/>
      <c r="BD33" s="108"/>
      <c r="BE33" s="109"/>
      <c r="BF33" s="109"/>
      <c r="BG33" s="109"/>
      <c r="BH33" s="109"/>
      <c r="BI33" s="109"/>
      <c r="BJ33" s="109"/>
      <c r="BK33" s="109"/>
      <c r="BL33" s="109"/>
      <c r="BM33" s="122"/>
      <c r="BN33" s="112"/>
      <c r="BO33" s="268"/>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68"/>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
      <c r="B35" s="409"/>
      <c r="C35" s="29"/>
      <c r="D35" s="411" t="s">
        <v>19</v>
      </c>
      <c r="E35" s="411"/>
      <c r="F35" s="411"/>
      <c r="G35" s="411"/>
      <c r="H35" s="411"/>
      <c r="I35" s="412"/>
      <c r="J35" s="414" t="s">
        <v>18</v>
      </c>
      <c r="K35" s="415"/>
      <c r="L35" s="415"/>
      <c r="M35" s="415"/>
      <c r="N35" s="415"/>
      <c r="O35" s="416"/>
      <c r="P35" s="420" t="s">
        <v>17</v>
      </c>
      <c r="Q35" s="411"/>
      <c r="R35" s="411"/>
      <c r="S35" s="411"/>
      <c r="T35" s="411"/>
      <c r="U35" s="411"/>
      <c r="V35" s="421"/>
      <c r="W35" s="425" t="s">
        <v>16</v>
      </c>
      <c r="X35" s="426"/>
      <c r="Y35" s="426"/>
      <c r="Z35" s="426"/>
      <c r="AA35" s="426"/>
      <c r="AB35" s="426"/>
      <c r="AC35" s="427"/>
      <c r="AD35" s="425" t="s">
        <v>15</v>
      </c>
      <c r="AE35" s="426"/>
      <c r="AF35" s="426"/>
      <c r="AG35" s="426"/>
      <c r="AH35" s="426"/>
      <c r="AI35" s="426"/>
      <c r="AJ35" s="427"/>
      <c r="AK35" s="425" t="s">
        <v>14</v>
      </c>
      <c r="AL35" s="426"/>
      <c r="AM35" s="426"/>
      <c r="AN35" s="426"/>
      <c r="AO35" s="426"/>
      <c r="AP35" s="426"/>
      <c r="AQ35" s="427"/>
      <c r="AR35" s="409" t="s">
        <v>13</v>
      </c>
      <c r="AS35" s="411"/>
      <c r="AT35" s="411"/>
      <c r="AU35" s="411"/>
      <c r="AV35" s="411"/>
      <c r="AW35" s="411"/>
      <c r="AX35" s="421"/>
      <c r="AY35" s="415" t="s">
        <v>12</v>
      </c>
      <c r="AZ35" s="415"/>
      <c r="BA35" s="416"/>
      <c r="BB35" s="414" t="s">
        <v>11</v>
      </c>
      <c r="BC35" s="415"/>
      <c r="BD35" s="416"/>
      <c r="BE35" s="414" t="s">
        <v>10</v>
      </c>
      <c r="BF35" s="415"/>
      <c r="BG35" s="415"/>
      <c r="BH35" s="414" t="s">
        <v>72</v>
      </c>
      <c r="BI35" s="415"/>
      <c r="BJ35" s="415"/>
      <c r="BK35" s="420" t="s">
        <v>32</v>
      </c>
      <c r="BL35" s="411"/>
      <c r="BM35" s="411"/>
      <c r="BN35" s="421"/>
      <c r="BQ35" s="35"/>
      <c r="BR35" s="123"/>
      <c r="BS35" s="123"/>
      <c r="BT35" s="31"/>
      <c r="BU35" s="31"/>
    </row>
    <row r="36" spans="2:96" ht="32.25" customHeight="1" thickBot="1" x14ac:dyDescent="0.2">
      <c r="B36" s="410"/>
      <c r="C36" s="25"/>
      <c r="D36" s="299"/>
      <c r="E36" s="299"/>
      <c r="F36" s="299"/>
      <c r="G36" s="299"/>
      <c r="H36" s="299"/>
      <c r="I36" s="413"/>
      <c r="J36" s="417"/>
      <c r="K36" s="418"/>
      <c r="L36" s="418"/>
      <c r="M36" s="418"/>
      <c r="N36" s="418"/>
      <c r="O36" s="419"/>
      <c r="P36" s="422"/>
      <c r="Q36" s="423"/>
      <c r="R36" s="423"/>
      <c r="S36" s="423"/>
      <c r="T36" s="423"/>
      <c r="U36" s="423"/>
      <c r="V36" s="424"/>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8"/>
      <c r="AZ36" s="418"/>
      <c r="BA36" s="419"/>
      <c r="BB36" s="417"/>
      <c r="BC36" s="418"/>
      <c r="BD36" s="419"/>
      <c r="BE36" s="417"/>
      <c r="BF36" s="418"/>
      <c r="BG36" s="418"/>
      <c r="BH36" s="417"/>
      <c r="BI36" s="418"/>
      <c r="BJ36" s="418"/>
      <c r="BK36" s="428"/>
      <c r="BL36" s="299"/>
      <c r="BM36" s="299"/>
      <c r="BN36" s="429"/>
      <c r="BQ36" s="35"/>
      <c r="BR36" s="123"/>
      <c r="BS36" s="123"/>
      <c r="BT36" s="31"/>
      <c r="BU36" s="31"/>
    </row>
    <row r="37" spans="2:96" ht="21" customHeight="1" thickBot="1" x14ac:dyDescent="0.2">
      <c r="B37" s="430" t="s">
        <v>37</v>
      </c>
      <c r="C37" s="26"/>
      <c r="D37" s="433" t="s">
        <v>2</v>
      </c>
      <c r="E37" s="433"/>
      <c r="F37" s="433"/>
      <c r="G37" s="433"/>
      <c r="H37" s="433"/>
      <c r="I37" s="434"/>
      <c r="J37" s="435"/>
      <c r="K37" s="433"/>
      <c r="L37" s="434"/>
      <c r="M37" s="435"/>
      <c r="N37" s="433"/>
      <c r="O37" s="434"/>
      <c r="P37" s="436"/>
      <c r="Q37" s="437"/>
      <c r="R37" s="437"/>
      <c r="S37" s="437"/>
      <c r="T37" s="437"/>
      <c r="U37" s="437"/>
      <c r="V37" s="438"/>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39">
        <f t="shared" ref="AY37:AY56" si="4">SUM(W37:AX37)</f>
        <v>80</v>
      </c>
      <c r="AZ37" s="439"/>
      <c r="BA37" s="440"/>
      <c r="BB37" s="441">
        <f t="shared" ref="BB37:BB57" si="5">AY37/4</f>
        <v>20</v>
      </c>
      <c r="BC37" s="442"/>
      <c r="BD37" s="443"/>
      <c r="BE37" s="444"/>
      <c r="BF37" s="445"/>
      <c r="BG37" s="445"/>
      <c r="BH37" s="444"/>
      <c r="BI37" s="445"/>
      <c r="BJ37" s="445"/>
      <c r="BK37" s="470"/>
      <c r="BL37" s="471"/>
      <c r="BM37" s="471"/>
      <c r="BN37" s="472"/>
      <c r="BQ37" s="35"/>
      <c r="BR37" s="123"/>
      <c r="BS37" s="123"/>
      <c r="BT37" s="31"/>
      <c r="BU37" s="31"/>
    </row>
    <row r="38" spans="2:96" ht="21" customHeight="1" x14ac:dyDescent="0.15">
      <c r="B38" s="431"/>
      <c r="C38" s="473" t="s">
        <v>84</v>
      </c>
      <c r="D38" s="475" t="s">
        <v>1</v>
      </c>
      <c r="E38" s="475"/>
      <c r="F38" s="475"/>
      <c r="G38" s="475"/>
      <c r="H38" s="475"/>
      <c r="I38" s="476"/>
      <c r="J38" s="477"/>
      <c r="K38" s="475"/>
      <c r="L38" s="476"/>
      <c r="M38" s="477"/>
      <c r="N38" s="475"/>
      <c r="O38" s="476"/>
      <c r="P38" s="478"/>
      <c r="Q38" s="479"/>
      <c r="R38" s="479"/>
      <c r="S38" s="479"/>
      <c r="T38" s="479"/>
      <c r="U38" s="479"/>
      <c r="V38" s="480"/>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81">
        <f t="shared" si="4"/>
        <v>160</v>
      </c>
      <c r="AZ38" s="481"/>
      <c r="BA38" s="482"/>
      <c r="BB38" s="483">
        <f t="shared" si="5"/>
        <v>40</v>
      </c>
      <c r="BC38" s="484"/>
      <c r="BD38" s="485"/>
      <c r="BE38" s="486"/>
      <c r="BF38" s="487"/>
      <c r="BG38" s="488"/>
      <c r="BH38" s="486"/>
      <c r="BI38" s="487"/>
      <c r="BJ38" s="488"/>
      <c r="BK38" s="489"/>
      <c r="BL38" s="490"/>
      <c r="BM38" s="490"/>
      <c r="BN38" s="491"/>
      <c r="BO38" s="44"/>
    </row>
    <row r="39" spans="2:96" ht="21" customHeight="1" x14ac:dyDescent="0.15">
      <c r="B39" s="431"/>
      <c r="C39" s="474"/>
      <c r="D39" s="492" t="s">
        <v>1</v>
      </c>
      <c r="E39" s="492"/>
      <c r="F39" s="492"/>
      <c r="G39" s="492"/>
      <c r="H39" s="492"/>
      <c r="I39" s="493"/>
      <c r="J39" s="494"/>
      <c r="K39" s="492"/>
      <c r="L39" s="493"/>
      <c r="M39" s="494"/>
      <c r="N39" s="492"/>
      <c r="O39" s="493"/>
      <c r="P39" s="457"/>
      <c r="Q39" s="458"/>
      <c r="R39" s="458"/>
      <c r="S39" s="458"/>
      <c r="T39" s="458"/>
      <c r="U39" s="458"/>
      <c r="V39" s="459"/>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46">
        <f t="shared" si="4"/>
        <v>0</v>
      </c>
      <c r="AZ39" s="446"/>
      <c r="BA39" s="447"/>
      <c r="BB39" s="448">
        <f t="shared" si="5"/>
        <v>0</v>
      </c>
      <c r="BC39" s="449"/>
      <c r="BD39" s="450"/>
      <c r="BE39" s="451"/>
      <c r="BF39" s="452"/>
      <c r="BG39" s="453"/>
      <c r="BH39" s="451"/>
      <c r="BI39" s="452"/>
      <c r="BJ39" s="453"/>
      <c r="BK39" s="304"/>
      <c r="BL39" s="305"/>
      <c r="BM39" s="305"/>
      <c r="BN39" s="495"/>
      <c r="BO39" s="44"/>
    </row>
    <row r="40" spans="2:96" ht="21" customHeight="1" x14ac:dyDescent="0.15">
      <c r="B40" s="431"/>
      <c r="C40" s="474"/>
      <c r="D40" s="492"/>
      <c r="E40" s="492"/>
      <c r="F40" s="492"/>
      <c r="G40" s="492"/>
      <c r="H40" s="492"/>
      <c r="I40" s="493"/>
      <c r="J40" s="494"/>
      <c r="K40" s="492"/>
      <c r="L40" s="493"/>
      <c r="M40" s="494"/>
      <c r="N40" s="492"/>
      <c r="O40" s="493"/>
      <c r="P40" s="457"/>
      <c r="Q40" s="458"/>
      <c r="R40" s="458"/>
      <c r="S40" s="458"/>
      <c r="T40" s="458"/>
      <c r="U40" s="458"/>
      <c r="V40" s="459"/>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46">
        <f t="shared" si="4"/>
        <v>0</v>
      </c>
      <c r="AZ40" s="446"/>
      <c r="BA40" s="447"/>
      <c r="BB40" s="448">
        <f t="shared" si="5"/>
        <v>0</v>
      </c>
      <c r="BC40" s="449"/>
      <c r="BD40" s="450"/>
      <c r="BE40" s="451"/>
      <c r="BF40" s="452"/>
      <c r="BG40" s="453"/>
      <c r="BH40" s="451"/>
      <c r="BI40" s="452"/>
      <c r="BJ40" s="453"/>
      <c r="BK40" s="304"/>
      <c r="BL40" s="305"/>
      <c r="BM40" s="305"/>
      <c r="BN40" s="495"/>
      <c r="BO40" s="44"/>
    </row>
    <row r="41" spans="2:96" ht="21" customHeight="1" x14ac:dyDescent="0.15">
      <c r="B41" s="431"/>
      <c r="C41" s="474"/>
      <c r="D41" s="492"/>
      <c r="E41" s="492"/>
      <c r="F41" s="492"/>
      <c r="G41" s="492"/>
      <c r="H41" s="492"/>
      <c r="I41" s="493"/>
      <c r="J41" s="494"/>
      <c r="K41" s="492"/>
      <c r="L41" s="493"/>
      <c r="M41" s="494"/>
      <c r="N41" s="492"/>
      <c r="O41" s="493"/>
      <c r="P41" s="457"/>
      <c r="Q41" s="458"/>
      <c r="R41" s="458"/>
      <c r="S41" s="458"/>
      <c r="T41" s="458"/>
      <c r="U41" s="458"/>
      <c r="V41" s="459"/>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46">
        <f t="shared" si="4"/>
        <v>0</v>
      </c>
      <c r="AZ41" s="446"/>
      <c r="BA41" s="447"/>
      <c r="BB41" s="448">
        <f t="shared" si="5"/>
        <v>0</v>
      </c>
      <c r="BC41" s="449"/>
      <c r="BD41" s="450"/>
      <c r="BE41" s="451"/>
      <c r="BF41" s="452"/>
      <c r="BG41" s="453"/>
      <c r="BH41" s="451"/>
      <c r="BI41" s="452"/>
      <c r="BJ41" s="453"/>
      <c r="BK41" s="304"/>
      <c r="BL41" s="305"/>
      <c r="BM41" s="305"/>
      <c r="BN41" s="495"/>
      <c r="BO41" s="44"/>
      <c r="CC41" s="15"/>
      <c r="CD41" s="7"/>
      <c r="CE41" s="7"/>
      <c r="CF41" s="7"/>
      <c r="CG41" s="7"/>
      <c r="CH41" s="7"/>
      <c r="CI41" s="7"/>
      <c r="CJ41" s="7"/>
      <c r="CK41" s="7"/>
      <c r="CL41" s="7"/>
      <c r="CM41" s="7"/>
      <c r="CN41" s="7"/>
      <c r="CO41" s="7"/>
      <c r="CP41" s="7"/>
      <c r="CQ41" s="7"/>
      <c r="CR41" s="7"/>
    </row>
    <row r="42" spans="2:96" ht="21" customHeight="1" thickBot="1" x14ac:dyDescent="0.2">
      <c r="B42" s="431"/>
      <c r="C42" s="474"/>
      <c r="D42" s="454"/>
      <c r="E42" s="454"/>
      <c r="F42" s="454"/>
      <c r="G42" s="454"/>
      <c r="H42" s="454"/>
      <c r="I42" s="455"/>
      <c r="J42" s="456"/>
      <c r="K42" s="454"/>
      <c r="L42" s="455"/>
      <c r="M42" s="456"/>
      <c r="N42" s="454"/>
      <c r="O42" s="455"/>
      <c r="P42" s="457"/>
      <c r="Q42" s="458"/>
      <c r="R42" s="458"/>
      <c r="S42" s="458"/>
      <c r="T42" s="458"/>
      <c r="U42" s="458"/>
      <c r="V42" s="459"/>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60">
        <f t="shared" si="4"/>
        <v>0</v>
      </c>
      <c r="AZ42" s="460"/>
      <c r="BA42" s="461"/>
      <c r="BB42" s="462">
        <f t="shared" si="5"/>
        <v>0</v>
      </c>
      <c r="BC42" s="463"/>
      <c r="BD42" s="464"/>
      <c r="BE42" s="465"/>
      <c r="BF42" s="466"/>
      <c r="BG42" s="467"/>
      <c r="BH42" s="465"/>
      <c r="BI42" s="466"/>
      <c r="BJ42" s="467"/>
      <c r="BK42" s="322"/>
      <c r="BL42" s="323"/>
      <c r="BM42" s="323"/>
      <c r="BN42" s="496"/>
      <c r="BO42" s="44"/>
      <c r="CC42" s="7"/>
      <c r="CD42" s="7"/>
      <c r="CE42" s="497"/>
      <c r="CF42" s="497"/>
      <c r="CG42" s="497"/>
      <c r="CH42" s="497"/>
      <c r="CI42" s="497"/>
      <c r="CJ42" s="497"/>
      <c r="CK42" s="498"/>
      <c r="CL42" s="498"/>
      <c r="CM42" s="498"/>
      <c r="CN42" s="498"/>
      <c r="CO42" s="498"/>
      <c r="CP42" s="31"/>
      <c r="CQ42" s="31"/>
      <c r="CR42" s="31"/>
    </row>
    <row r="43" spans="2:96" ht="21" customHeight="1" x14ac:dyDescent="0.15">
      <c r="B43" s="431"/>
      <c r="C43" s="499" t="s">
        <v>24</v>
      </c>
      <c r="D43" s="500" t="s">
        <v>76</v>
      </c>
      <c r="E43" s="501"/>
      <c r="F43" s="501"/>
      <c r="G43" s="501"/>
      <c r="H43" s="501"/>
      <c r="I43" s="501"/>
      <c r="J43" s="501"/>
      <c r="K43" s="501"/>
      <c r="L43" s="501"/>
      <c r="M43" s="501"/>
      <c r="N43" s="501"/>
      <c r="O43" s="501"/>
      <c r="P43" s="478"/>
      <c r="Q43" s="479"/>
      <c r="R43" s="479"/>
      <c r="S43" s="479"/>
      <c r="T43" s="479"/>
      <c r="U43" s="479"/>
      <c r="V43" s="480"/>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82">
        <f t="shared" si="4"/>
        <v>96</v>
      </c>
      <c r="AZ43" s="502"/>
      <c r="BA43" s="502"/>
      <c r="BB43" s="503">
        <f>AY43/4</f>
        <v>24</v>
      </c>
      <c r="BC43" s="503"/>
      <c r="BD43" s="503"/>
      <c r="BE43" s="506">
        <f>ROUNDDOWN(SUM(BB43:BD50)/AY60,1)</f>
        <v>2.5</v>
      </c>
      <c r="BF43" s="507"/>
      <c r="BG43" s="508"/>
      <c r="BH43" s="515">
        <f>ROUNDDOWN(SUM(BB43:BD50)/40,1)</f>
        <v>2</v>
      </c>
      <c r="BI43" s="516"/>
      <c r="BJ43" s="517"/>
      <c r="BK43" s="489"/>
      <c r="BL43" s="490"/>
      <c r="BM43" s="490"/>
      <c r="BN43" s="491"/>
      <c r="BO43" s="44"/>
      <c r="BP43" s="18"/>
      <c r="CC43" s="7"/>
      <c r="CD43" s="7"/>
      <c r="CE43" s="497"/>
      <c r="CF43" s="497"/>
      <c r="CG43" s="497"/>
      <c r="CH43" s="497"/>
      <c r="CI43" s="497"/>
      <c r="CJ43" s="497"/>
      <c r="CK43" s="498"/>
      <c r="CL43" s="498"/>
      <c r="CM43" s="498"/>
      <c r="CN43" s="498"/>
      <c r="CO43" s="498"/>
      <c r="CP43" s="31"/>
      <c r="CQ43" s="31"/>
      <c r="CR43" s="31"/>
    </row>
    <row r="44" spans="2:96" ht="21" customHeight="1" x14ac:dyDescent="0.15">
      <c r="B44" s="431"/>
      <c r="C44" s="431"/>
      <c r="D44" s="468" t="s">
        <v>77</v>
      </c>
      <c r="E44" s="469"/>
      <c r="F44" s="469"/>
      <c r="G44" s="469"/>
      <c r="H44" s="469"/>
      <c r="I44" s="469"/>
      <c r="J44" s="469"/>
      <c r="K44" s="469"/>
      <c r="L44" s="469"/>
      <c r="M44" s="469"/>
      <c r="N44" s="469"/>
      <c r="O44" s="469"/>
      <c r="P44" s="457"/>
      <c r="Q44" s="458"/>
      <c r="R44" s="458"/>
      <c r="S44" s="458"/>
      <c r="T44" s="458"/>
      <c r="U44" s="458"/>
      <c r="V44" s="459"/>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447">
        <f t="shared" si="4"/>
        <v>61</v>
      </c>
      <c r="AZ44" s="504"/>
      <c r="BA44" s="504"/>
      <c r="BB44" s="505">
        <f>AY44/4</f>
        <v>15.25</v>
      </c>
      <c r="BC44" s="505"/>
      <c r="BD44" s="505"/>
      <c r="BE44" s="509"/>
      <c r="BF44" s="510"/>
      <c r="BG44" s="511"/>
      <c r="BH44" s="518"/>
      <c r="BI44" s="519"/>
      <c r="BJ44" s="520"/>
      <c r="BK44" s="304"/>
      <c r="BL44" s="305"/>
      <c r="BM44" s="305"/>
      <c r="BN44" s="495"/>
      <c r="BO44" s="44"/>
      <c r="CC44" s="7"/>
      <c r="CD44" s="7"/>
      <c r="CE44" s="497"/>
      <c r="CF44" s="497"/>
      <c r="CG44" s="497"/>
      <c r="CH44" s="497"/>
      <c r="CI44" s="497"/>
      <c r="CJ44" s="497"/>
      <c r="CK44" s="498"/>
      <c r="CL44" s="498"/>
      <c r="CM44" s="498"/>
      <c r="CN44" s="498"/>
      <c r="CO44" s="498"/>
      <c r="CP44" s="31"/>
      <c r="CQ44" s="31"/>
      <c r="CR44" s="31"/>
    </row>
    <row r="45" spans="2:96" ht="21" customHeight="1" x14ac:dyDescent="0.15">
      <c r="B45" s="431"/>
      <c r="C45" s="431"/>
      <c r="D45" s="468" t="s">
        <v>144</v>
      </c>
      <c r="E45" s="469"/>
      <c r="F45" s="469"/>
      <c r="G45" s="469"/>
      <c r="H45" s="469"/>
      <c r="I45" s="469"/>
      <c r="J45" s="469"/>
      <c r="K45" s="469"/>
      <c r="L45" s="469"/>
      <c r="M45" s="469"/>
      <c r="N45" s="469"/>
      <c r="O45" s="469"/>
      <c r="P45" s="457"/>
      <c r="Q45" s="458"/>
      <c r="R45" s="458"/>
      <c r="S45" s="458"/>
      <c r="T45" s="458"/>
      <c r="U45" s="458"/>
      <c r="V45" s="459"/>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447">
        <f t="shared" si="4"/>
        <v>61</v>
      </c>
      <c r="AZ45" s="504"/>
      <c r="BA45" s="504"/>
      <c r="BB45" s="505">
        <f t="shared" si="5"/>
        <v>15.25</v>
      </c>
      <c r="BC45" s="505"/>
      <c r="BD45" s="505"/>
      <c r="BE45" s="509"/>
      <c r="BF45" s="510"/>
      <c r="BG45" s="511"/>
      <c r="BH45" s="518"/>
      <c r="BI45" s="519"/>
      <c r="BJ45" s="520"/>
      <c r="BK45" s="304"/>
      <c r="BL45" s="305"/>
      <c r="BM45" s="305"/>
      <c r="BN45" s="495"/>
      <c r="BO45" s="44"/>
      <c r="CC45" s="11"/>
      <c r="CD45" s="7"/>
      <c r="CE45" s="497"/>
      <c r="CF45" s="497"/>
      <c r="CG45" s="497"/>
      <c r="CH45" s="497"/>
      <c r="CI45" s="497"/>
      <c r="CJ45" s="497"/>
      <c r="CK45" s="498"/>
      <c r="CL45" s="498"/>
      <c r="CM45" s="498"/>
      <c r="CN45" s="498"/>
      <c r="CO45" s="498"/>
      <c r="CP45" s="31"/>
      <c r="CQ45" s="31"/>
      <c r="CR45" s="31"/>
    </row>
    <row r="46" spans="2:96" ht="21" customHeight="1" x14ac:dyDescent="0.15">
      <c r="B46" s="431"/>
      <c r="C46" s="431"/>
      <c r="D46" s="468" t="s">
        <v>149</v>
      </c>
      <c r="E46" s="469"/>
      <c r="F46" s="469"/>
      <c r="G46" s="469"/>
      <c r="H46" s="469"/>
      <c r="I46" s="469"/>
      <c r="J46" s="469"/>
      <c r="K46" s="469"/>
      <c r="L46" s="469"/>
      <c r="M46" s="469"/>
      <c r="N46" s="469"/>
      <c r="O46" s="469"/>
      <c r="P46" s="457"/>
      <c r="Q46" s="458"/>
      <c r="R46" s="458"/>
      <c r="S46" s="458"/>
      <c r="T46" s="458"/>
      <c r="U46" s="458"/>
      <c r="V46" s="459"/>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447">
        <f t="shared" si="4"/>
        <v>57</v>
      </c>
      <c r="AZ46" s="504"/>
      <c r="BA46" s="504"/>
      <c r="BB46" s="505">
        <f t="shared" si="5"/>
        <v>14.25</v>
      </c>
      <c r="BC46" s="505"/>
      <c r="BD46" s="505"/>
      <c r="BE46" s="509"/>
      <c r="BF46" s="510"/>
      <c r="BG46" s="511"/>
      <c r="BH46" s="518"/>
      <c r="BI46" s="519"/>
      <c r="BJ46" s="520"/>
      <c r="BK46" s="322"/>
      <c r="BL46" s="323"/>
      <c r="BM46" s="323"/>
      <c r="BN46" s="496"/>
      <c r="BO46" s="44"/>
    </row>
    <row r="47" spans="2:96" ht="21" customHeight="1" x14ac:dyDescent="0.15">
      <c r="B47" s="431"/>
      <c r="C47" s="431"/>
      <c r="D47" s="468" t="s">
        <v>150</v>
      </c>
      <c r="E47" s="469"/>
      <c r="F47" s="469"/>
      <c r="G47" s="469"/>
      <c r="H47" s="469"/>
      <c r="I47" s="469"/>
      <c r="J47" s="469"/>
      <c r="K47" s="469"/>
      <c r="L47" s="469"/>
      <c r="M47" s="469"/>
      <c r="N47" s="469"/>
      <c r="O47" s="469"/>
      <c r="P47" s="457"/>
      <c r="Q47" s="458"/>
      <c r="R47" s="458"/>
      <c r="S47" s="458"/>
      <c r="T47" s="458"/>
      <c r="U47" s="458"/>
      <c r="V47" s="459"/>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447">
        <f t="shared" si="4"/>
        <v>57</v>
      </c>
      <c r="AZ47" s="504"/>
      <c r="BA47" s="504"/>
      <c r="BB47" s="505">
        <f t="shared" si="5"/>
        <v>14.25</v>
      </c>
      <c r="BC47" s="505"/>
      <c r="BD47" s="505"/>
      <c r="BE47" s="509"/>
      <c r="BF47" s="510"/>
      <c r="BG47" s="511"/>
      <c r="BH47" s="518"/>
      <c r="BI47" s="519"/>
      <c r="BJ47" s="520"/>
      <c r="BK47" s="304"/>
      <c r="BL47" s="305"/>
      <c r="BM47" s="305"/>
      <c r="BN47" s="495"/>
      <c r="BO47" s="44"/>
    </row>
    <row r="48" spans="2:96" ht="21" customHeight="1" x14ac:dyDescent="0.15">
      <c r="B48" s="431"/>
      <c r="C48" s="431"/>
      <c r="D48" s="468"/>
      <c r="E48" s="469"/>
      <c r="F48" s="469"/>
      <c r="G48" s="469"/>
      <c r="H48" s="469"/>
      <c r="I48" s="469"/>
      <c r="J48" s="469"/>
      <c r="K48" s="469"/>
      <c r="L48" s="469"/>
      <c r="M48" s="469"/>
      <c r="N48" s="469"/>
      <c r="O48" s="469"/>
      <c r="P48" s="457"/>
      <c r="Q48" s="458"/>
      <c r="R48" s="458"/>
      <c r="S48" s="458"/>
      <c r="T48" s="458"/>
      <c r="U48" s="458"/>
      <c r="V48" s="459"/>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47">
        <f t="shared" si="4"/>
        <v>0</v>
      </c>
      <c r="AZ48" s="504"/>
      <c r="BA48" s="504"/>
      <c r="BB48" s="505">
        <f t="shared" si="5"/>
        <v>0</v>
      </c>
      <c r="BC48" s="505"/>
      <c r="BD48" s="505"/>
      <c r="BE48" s="509"/>
      <c r="BF48" s="510"/>
      <c r="BG48" s="511"/>
      <c r="BH48" s="518"/>
      <c r="BI48" s="519"/>
      <c r="BJ48" s="520"/>
      <c r="BK48" s="304"/>
      <c r="BL48" s="305"/>
      <c r="BM48" s="305"/>
      <c r="BN48" s="495"/>
      <c r="BO48" s="44"/>
    </row>
    <row r="49" spans="2:85" ht="21" customHeight="1" x14ac:dyDescent="0.15">
      <c r="B49" s="431"/>
      <c r="C49" s="431"/>
      <c r="D49" s="468"/>
      <c r="E49" s="469"/>
      <c r="F49" s="469"/>
      <c r="G49" s="469"/>
      <c r="H49" s="469"/>
      <c r="I49" s="469"/>
      <c r="J49" s="469"/>
      <c r="K49" s="469"/>
      <c r="L49" s="469"/>
      <c r="M49" s="469"/>
      <c r="N49" s="469"/>
      <c r="O49" s="469"/>
      <c r="P49" s="457"/>
      <c r="Q49" s="458"/>
      <c r="R49" s="458"/>
      <c r="S49" s="458"/>
      <c r="T49" s="458"/>
      <c r="U49" s="458"/>
      <c r="V49" s="459"/>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47">
        <f t="shared" si="4"/>
        <v>0</v>
      </c>
      <c r="AZ49" s="504"/>
      <c r="BA49" s="504"/>
      <c r="BB49" s="505">
        <f t="shared" si="5"/>
        <v>0</v>
      </c>
      <c r="BC49" s="505"/>
      <c r="BD49" s="505"/>
      <c r="BE49" s="509"/>
      <c r="BF49" s="510"/>
      <c r="BG49" s="511"/>
      <c r="BH49" s="518"/>
      <c r="BI49" s="519"/>
      <c r="BJ49" s="520"/>
      <c r="BK49" s="304"/>
      <c r="BL49" s="305"/>
      <c r="BM49" s="305"/>
      <c r="BN49" s="495"/>
      <c r="BO49" s="44"/>
    </row>
    <row r="50" spans="2:85" ht="21" customHeight="1" thickBot="1" x14ac:dyDescent="0.2">
      <c r="B50" s="431"/>
      <c r="C50" s="431"/>
      <c r="D50" s="538"/>
      <c r="E50" s="539"/>
      <c r="F50" s="539"/>
      <c r="G50" s="539"/>
      <c r="H50" s="539"/>
      <c r="I50" s="539"/>
      <c r="J50" s="539"/>
      <c r="K50" s="539"/>
      <c r="L50" s="539"/>
      <c r="M50" s="539"/>
      <c r="N50" s="539"/>
      <c r="O50" s="539"/>
      <c r="P50" s="540"/>
      <c r="Q50" s="541"/>
      <c r="R50" s="541"/>
      <c r="S50" s="541"/>
      <c r="T50" s="541"/>
      <c r="U50" s="541"/>
      <c r="V50" s="542"/>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43">
        <f t="shared" si="4"/>
        <v>0</v>
      </c>
      <c r="AZ50" s="544"/>
      <c r="BA50" s="544"/>
      <c r="BB50" s="545">
        <f t="shared" si="5"/>
        <v>0</v>
      </c>
      <c r="BC50" s="545"/>
      <c r="BD50" s="545"/>
      <c r="BE50" s="512"/>
      <c r="BF50" s="513"/>
      <c r="BG50" s="514"/>
      <c r="BH50" s="521"/>
      <c r="BI50" s="522"/>
      <c r="BJ50" s="523"/>
      <c r="BK50" s="529"/>
      <c r="BL50" s="530"/>
      <c r="BM50" s="530"/>
      <c r="BN50" s="531"/>
      <c r="BO50" s="44"/>
    </row>
    <row r="51" spans="2:85" ht="21" customHeight="1" x14ac:dyDescent="0.15">
      <c r="B51" s="431"/>
      <c r="C51" s="571" t="s">
        <v>83</v>
      </c>
      <c r="D51" s="476" t="s">
        <v>78</v>
      </c>
      <c r="E51" s="501"/>
      <c r="F51" s="501"/>
      <c r="G51" s="501"/>
      <c r="H51" s="501"/>
      <c r="I51" s="501"/>
      <c r="J51" s="501"/>
      <c r="K51" s="501"/>
      <c r="L51" s="501"/>
      <c r="M51" s="501"/>
      <c r="N51" s="501"/>
      <c r="O51" s="501"/>
      <c r="P51" s="478"/>
      <c r="Q51" s="479"/>
      <c r="R51" s="479"/>
      <c r="S51" s="479"/>
      <c r="T51" s="479"/>
      <c r="U51" s="479"/>
      <c r="V51" s="480"/>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532">
        <f t="shared" si="4"/>
        <v>105</v>
      </c>
      <c r="AZ51" s="533"/>
      <c r="BA51" s="533"/>
      <c r="BB51" s="534">
        <f t="shared" si="5"/>
        <v>26.25</v>
      </c>
      <c r="BC51" s="534"/>
      <c r="BD51" s="534"/>
      <c r="BE51" s="509">
        <f>ROUNDDOWN(SUM(BB51:BD57)/AY60,1)</f>
        <v>4.2</v>
      </c>
      <c r="BF51" s="510"/>
      <c r="BG51" s="511"/>
      <c r="BH51" s="535">
        <f>ROUNDDOWN(SUM(BB51:BD57)/40,1)</f>
        <v>3.3</v>
      </c>
      <c r="BI51" s="536"/>
      <c r="BJ51" s="537"/>
      <c r="BK51" s="524"/>
      <c r="BL51" s="525"/>
      <c r="BM51" s="525"/>
      <c r="BN51" s="526"/>
      <c r="BO51" s="44"/>
    </row>
    <row r="52" spans="2:85" ht="21" customHeight="1" x14ac:dyDescent="0.15">
      <c r="B52" s="431"/>
      <c r="C52" s="572"/>
      <c r="D52" s="493" t="s">
        <v>79</v>
      </c>
      <c r="E52" s="469"/>
      <c r="F52" s="469"/>
      <c r="G52" s="469"/>
      <c r="H52" s="469"/>
      <c r="I52" s="469"/>
      <c r="J52" s="469"/>
      <c r="K52" s="469"/>
      <c r="L52" s="469"/>
      <c r="M52" s="469"/>
      <c r="N52" s="469"/>
      <c r="O52" s="469"/>
      <c r="P52" s="457"/>
      <c r="Q52" s="458"/>
      <c r="R52" s="458"/>
      <c r="S52" s="458"/>
      <c r="T52" s="458"/>
      <c r="U52" s="458"/>
      <c r="V52" s="459"/>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447">
        <f t="shared" si="4"/>
        <v>91</v>
      </c>
      <c r="AZ52" s="504"/>
      <c r="BA52" s="504"/>
      <c r="BB52" s="505">
        <f t="shared" si="5"/>
        <v>22.75</v>
      </c>
      <c r="BC52" s="505"/>
      <c r="BD52" s="505"/>
      <c r="BE52" s="509"/>
      <c r="BF52" s="510"/>
      <c r="BG52" s="511"/>
      <c r="BH52" s="535"/>
      <c r="BI52" s="536"/>
      <c r="BJ52" s="537"/>
      <c r="BK52" s="527"/>
      <c r="BL52" s="527"/>
      <c r="BM52" s="527"/>
      <c r="BN52" s="528"/>
      <c r="BO52" s="44"/>
    </row>
    <row r="53" spans="2:85" ht="21" customHeight="1" x14ac:dyDescent="0.15">
      <c r="B53" s="431"/>
      <c r="C53" s="572"/>
      <c r="D53" s="493" t="s">
        <v>145</v>
      </c>
      <c r="E53" s="469"/>
      <c r="F53" s="469"/>
      <c r="G53" s="469"/>
      <c r="H53" s="469"/>
      <c r="I53" s="469"/>
      <c r="J53" s="469"/>
      <c r="K53" s="469"/>
      <c r="L53" s="469"/>
      <c r="M53" s="469"/>
      <c r="N53" s="469"/>
      <c r="O53" s="469"/>
      <c r="P53" s="457"/>
      <c r="Q53" s="458"/>
      <c r="R53" s="458"/>
      <c r="S53" s="458"/>
      <c r="T53" s="458"/>
      <c r="U53" s="458"/>
      <c r="V53" s="459"/>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447">
        <f t="shared" si="4"/>
        <v>119</v>
      </c>
      <c r="AZ53" s="504"/>
      <c r="BA53" s="504"/>
      <c r="BB53" s="505">
        <f t="shared" si="5"/>
        <v>29.75</v>
      </c>
      <c r="BC53" s="505"/>
      <c r="BD53" s="505"/>
      <c r="BE53" s="509"/>
      <c r="BF53" s="510"/>
      <c r="BG53" s="511"/>
      <c r="BH53" s="535"/>
      <c r="BI53" s="536"/>
      <c r="BJ53" s="537"/>
      <c r="BK53" s="527"/>
      <c r="BL53" s="527"/>
      <c r="BM53" s="527"/>
      <c r="BN53" s="528"/>
      <c r="BO53" s="44"/>
    </row>
    <row r="54" spans="2:85" ht="21" customHeight="1" x14ac:dyDescent="0.15">
      <c r="B54" s="431"/>
      <c r="C54" s="572"/>
      <c r="D54" s="493" t="s">
        <v>146</v>
      </c>
      <c r="E54" s="469"/>
      <c r="F54" s="469"/>
      <c r="G54" s="469"/>
      <c r="H54" s="469"/>
      <c r="I54" s="469"/>
      <c r="J54" s="469"/>
      <c r="K54" s="469"/>
      <c r="L54" s="469"/>
      <c r="M54" s="469"/>
      <c r="N54" s="469"/>
      <c r="O54" s="469"/>
      <c r="P54" s="457"/>
      <c r="Q54" s="458"/>
      <c r="R54" s="458"/>
      <c r="S54" s="458"/>
      <c r="T54" s="458"/>
      <c r="U54" s="458"/>
      <c r="V54" s="459"/>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447">
        <f t="shared" si="4"/>
        <v>112</v>
      </c>
      <c r="AZ54" s="504"/>
      <c r="BA54" s="504"/>
      <c r="BB54" s="505">
        <f t="shared" si="5"/>
        <v>28</v>
      </c>
      <c r="BC54" s="505"/>
      <c r="BD54" s="505"/>
      <c r="BE54" s="509"/>
      <c r="BF54" s="510"/>
      <c r="BG54" s="511"/>
      <c r="BH54" s="535"/>
      <c r="BI54" s="536"/>
      <c r="BJ54" s="537"/>
      <c r="BK54" s="527"/>
      <c r="BL54" s="527"/>
      <c r="BM54" s="527"/>
      <c r="BN54" s="528"/>
    </row>
    <row r="55" spans="2:85" ht="21" customHeight="1" x14ac:dyDescent="0.15">
      <c r="B55" s="431"/>
      <c r="C55" s="572"/>
      <c r="D55" s="493" t="s">
        <v>147</v>
      </c>
      <c r="E55" s="469"/>
      <c r="F55" s="469"/>
      <c r="G55" s="469"/>
      <c r="H55" s="469"/>
      <c r="I55" s="469"/>
      <c r="J55" s="469"/>
      <c r="K55" s="469"/>
      <c r="L55" s="469"/>
      <c r="M55" s="469"/>
      <c r="N55" s="469"/>
      <c r="O55" s="469"/>
      <c r="P55" s="457"/>
      <c r="Q55" s="458"/>
      <c r="R55" s="458"/>
      <c r="S55" s="458"/>
      <c r="T55" s="458"/>
      <c r="U55" s="458"/>
      <c r="V55" s="459"/>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447">
        <f t="shared" si="4"/>
        <v>112</v>
      </c>
      <c r="AZ55" s="504"/>
      <c r="BA55" s="504"/>
      <c r="BB55" s="505">
        <f t="shared" si="5"/>
        <v>28</v>
      </c>
      <c r="BC55" s="505"/>
      <c r="BD55" s="505"/>
      <c r="BE55" s="509"/>
      <c r="BF55" s="510"/>
      <c r="BG55" s="511"/>
      <c r="BH55" s="535"/>
      <c r="BI55" s="536"/>
      <c r="BJ55" s="537"/>
      <c r="BK55" s="527"/>
      <c r="BL55" s="527"/>
      <c r="BM55" s="527"/>
      <c r="BN55" s="528"/>
      <c r="CE55" s="2"/>
      <c r="CF55" s="2"/>
      <c r="CG55" s="2"/>
    </row>
    <row r="56" spans="2:85" ht="21" customHeight="1" x14ac:dyDescent="0.15">
      <c r="B56" s="431"/>
      <c r="C56" s="572"/>
      <c r="D56" s="493"/>
      <c r="E56" s="469"/>
      <c r="F56" s="469"/>
      <c r="G56" s="469"/>
      <c r="H56" s="469"/>
      <c r="I56" s="469"/>
      <c r="J56" s="469"/>
      <c r="K56" s="469"/>
      <c r="L56" s="469"/>
      <c r="M56" s="469"/>
      <c r="N56" s="469"/>
      <c r="O56" s="469"/>
      <c r="P56" s="457"/>
      <c r="Q56" s="458"/>
      <c r="R56" s="458"/>
      <c r="S56" s="458"/>
      <c r="T56" s="458"/>
      <c r="U56" s="458"/>
      <c r="V56" s="459"/>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47">
        <f t="shared" si="4"/>
        <v>0</v>
      </c>
      <c r="AZ56" s="504"/>
      <c r="BA56" s="504"/>
      <c r="BB56" s="505">
        <f t="shared" si="5"/>
        <v>0</v>
      </c>
      <c r="BC56" s="505"/>
      <c r="BD56" s="505"/>
      <c r="BE56" s="509"/>
      <c r="BF56" s="510"/>
      <c r="BG56" s="511"/>
      <c r="BH56" s="535"/>
      <c r="BI56" s="536"/>
      <c r="BJ56" s="537"/>
      <c r="BK56" s="527"/>
      <c r="BL56" s="527"/>
      <c r="BM56" s="527"/>
      <c r="BN56" s="528"/>
      <c r="CE56" s="2"/>
      <c r="CF56" s="2"/>
      <c r="CG56" s="2"/>
    </row>
    <row r="57" spans="2:85" ht="21" customHeight="1" thickBot="1" x14ac:dyDescent="0.2">
      <c r="B57" s="431"/>
      <c r="C57" s="573"/>
      <c r="D57" s="563"/>
      <c r="E57" s="564"/>
      <c r="F57" s="564"/>
      <c r="G57" s="564"/>
      <c r="H57" s="564"/>
      <c r="I57" s="564"/>
      <c r="J57" s="565"/>
      <c r="K57" s="565"/>
      <c r="L57" s="565"/>
      <c r="M57" s="565"/>
      <c r="N57" s="565"/>
      <c r="O57" s="565"/>
      <c r="P57" s="566"/>
      <c r="Q57" s="567"/>
      <c r="R57" s="567"/>
      <c r="S57" s="567"/>
      <c r="T57" s="567"/>
      <c r="U57" s="567"/>
      <c r="V57" s="568"/>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61">
        <f>SUM(W57:AX57)</f>
        <v>0</v>
      </c>
      <c r="AZ57" s="569"/>
      <c r="BA57" s="569"/>
      <c r="BB57" s="570">
        <f t="shared" si="5"/>
        <v>0</v>
      </c>
      <c r="BC57" s="570"/>
      <c r="BD57" s="570"/>
      <c r="BE57" s="509"/>
      <c r="BF57" s="510"/>
      <c r="BG57" s="511"/>
      <c r="BH57" s="535"/>
      <c r="BI57" s="536"/>
      <c r="BJ57" s="537"/>
      <c r="BK57" s="558"/>
      <c r="BL57" s="558"/>
      <c r="BM57" s="558"/>
      <c r="BN57" s="559"/>
    </row>
    <row r="58" spans="2:85" ht="21" customHeight="1" thickBot="1" x14ac:dyDescent="0.2">
      <c r="B58" s="431"/>
      <c r="C58" s="546" t="s">
        <v>86</v>
      </c>
      <c r="D58" s="547"/>
      <c r="E58" s="547"/>
      <c r="F58" s="547"/>
      <c r="G58" s="547"/>
      <c r="H58" s="547"/>
      <c r="I58" s="547"/>
      <c r="J58" s="547"/>
      <c r="K58" s="547"/>
      <c r="L58" s="547"/>
      <c r="M58" s="547"/>
      <c r="N58" s="547"/>
      <c r="O58" s="547"/>
      <c r="P58" s="547"/>
      <c r="Q58" s="547"/>
      <c r="R58" s="547"/>
      <c r="S58" s="547"/>
      <c r="T58" s="547"/>
      <c r="U58" s="547"/>
      <c r="V58" s="548"/>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440">
        <f>SUM(AY37:BA53)</f>
        <v>887</v>
      </c>
      <c r="AZ58" s="549"/>
      <c r="BA58" s="549"/>
      <c r="BB58" s="550">
        <f>SUM($BB$43:$BD$57)</f>
        <v>217.75</v>
      </c>
      <c r="BC58" s="550"/>
      <c r="BD58" s="550"/>
      <c r="BE58" s="560">
        <f>SUM(BE43:BG57)</f>
        <v>6.7</v>
      </c>
      <c r="BF58" s="560"/>
      <c r="BG58" s="560"/>
      <c r="BH58" s="561">
        <f>SUM(BH43:BJ57)</f>
        <v>5.3</v>
      </c>
      <c r="BI58" s="562"/>
      <c r="BJ58" s="562"/>
      <c r="BK58" s="556"/>
      <c r="BL58" s="556"/>
      <c r="BM58" s="556"/>
      <c r="BN58" s="557"/>
    </row>
    <row r="59" spans="2:85" ht="21" customHeight="1" thickBot="1" x14ac:dyDescent="0.2">
      <c r="B59" s="432"/>
      <c r="C59" s="546" t="s">
        <v>85</v>
      </c>
      <c r="D59" s="547"/>
      <c r="E59" s="547"/>
      <c r="F59" s="547"/>
      <c r="G59" s="547"/>
      <c r="H59" s="547"/>
      <c r="I59" s="547"/>
      <c r="J59" s="547"/>
      <c r="K59" s="547"/>
      <c r="L59" s="547"/>
      <c r="M59" s="547"/>
      <c r="N59" s="547"/>
      <c r="O59" s="547"/>
      <c r="P59" s="547"/>
      <c r="Q59" s="547"/>
      <c r="R59" s="547"/>
      <c r="S59" s="547"/>
      <c r="T59" s="547"/>
      <c r="U59" s="547"/>
      <c r="V59" s="548"/>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440">
        <f>SUM(AY38:BA54)</f>
        <v>919</v>
      </c>
      <c r="AZ59" s="549"/>
      <c r="BA59" s="549"/>
      <c r="BB59" s="550">
        <f>SUM($BB$37:$BD$57)</f>
        <v>277.75</v>
      </c>
      <c r="BC59" s="550"/>
      <c r="BD59" s="550"/>
      <c r="BE59" s="551"/>
      <c r="BF59" s="552"/>
      <c r="BG59" s="553"/>
      <c r="BH59" s="554"/>
      <c r="BI59" s="555"/>
      <c r="BJ59" s="555"/>
      <c r="BK59" s="556"/>
      <c r="BL59" s="556"/>
      <c r="BM59" s="556"/>
      <c r="BN59" s="557"/>
    </row>
    <row r="60" spans="2:85" ht="21" customHeight="1" thickBot="1" x14ac:dyDescent="0.2">
      <c r="B60" s="5" t="s">
        <v>36</v>
      </c>
      <c r="C60" s="23"/>
      <c r="D60" s="52"/>
      <c r="E60" s="258"/>
      <c r="F60" s="258"/>
      <c r="G60" s="258"/>
      <c r="H60" s="258"/>
      <c r="I60" s="258"/>
      <c r="J60" s="258"/>
      <c r="K60" s="258"/>
      <c r="L60" s="258"/>
      <c r="M60" s="258"/>
      <c r="N60" s="258"/>
      <c r="O60" s="258"/>
      <c r="P60" s="258"/>
      <c r="Q60" s="258"/>
      <c r="R60" s="258"/>
      <c r="S60" s="258"/>
      <c r="T60" s="258"/>
      <c r="U60" s="258"/>
      <c r="V60" s="258"/>
      <c r="W60" s="264"/>
      <c r="X60" s="264"/>
      <c r="Y60" s="264"/>
      <c r="Z60" s="264"/>
      <c r="AA60" s="264"/>
      <c r="AB60" s="264"/>
      <c r="AC60" s="264"/>
      <c r="AD60" s="264"/>
      <c r="AE60" s="264"/>
      <c r="AF60" s="264"/>
      <c r="AG60" s="264"/>
      <c r="AH60" s="264"/>
      <c r="AI60" s="264"/>
      <c r="AJ60" s="264"/>
      <c r="AK60" s="264"/>
      <c r="AL60" s="264"/>
      <c r="AM60" s="264"/>
      <c r="AN60" s="264"/>
      <c r="AO60" s="264"/>
      <c r="AP60" s="264"/>
      <c r="AQ60" s="264"/>
      <c r="AR60" s="264"/>
      <c r="AS60" s="264"/>
      <c r="AT60" s="264"/>
      <c r="AU60" s="264"/>
      <c r="AV60" s="264"/>
      <c r="AW60" s="264"/>
      <c r="AX60" s="265"/>
      <c r="AY60" s="576">
        <v>32</v>
      </c>
      <c r="AZ60" s="437"/>
      <c r="BA60" s="437"/>
      <c r="BB60" s="437"/>
      <c r="BC60" s="437"/>
      <c r="BD60" s="437"/>
      <c r="BE60" s="437"/>
      <c r="BF60" s="437"/>
      <c r="BG60" s="437"/>
      <c r="BH60" s="437"/>
      <c r="BI60" s="437"/>
      <c r="BJ60" s="437"/>
      <c r="BK60" s="437"/>
      <c r="BL60" s="437"/>
      <c r="BM60" s="437"/>
      <c r="BN60" s="438"/>
    </row>
    <row r="61" spans="2:85" ht="21" customHeight="1" x14ac:dyDescent="0.15">
      <c r="G61" s="1"/>
    </row>
    <row r="62" spans="2:85" ht="21" customHeight="1" thickBot="1" x14ac:dyDescent="0.2">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
      <c r="B63" s="409"/>
      <c r="C63" s="29"/>
      <c r="D63" s="411" t="s">
        <v>19</v>
      </c>
      <c r="E63" s="411"/>
      <c r="F63" s="411"/>
      <c r="G63" s="411"/>
      <c r="H63" s="411"/>
      <c r="I63" s="412"/>
      <c r="J63" s="414" t="s">
        <v>18</v>
      </c>
      <c r="K63" s="415"/>
      <c r="L63" s="415"/>
      <c r="M63" s="415"/>
      <c r="N63" s="415"/>
      <c r="O63" s="416"/>
      <c r="P63" s="420" t="s">
        <v>17</v>
      </c>
      <c r="Q63" s="411"/>
      <c r="R63" s="411"/>
      <c r="S63" s="411"/>
      <c r="T63" s="411"/>
      <c r="U63" s="411"/>
      <c r="V63" s="421"/>
      <c r="W63" s="425" t="s">
        <v>16</v>
      </c>
      <c r="X63" s="426"/>
      <c r="Y63" s="426"/>
      <c r="Z63" s="426"/>
      <c r="AA63" s="426"/>
      <c r="AB63" s="426"/>
      <c r="AC63" s="427"/>
      <c r="AD63" s="425" t="s">
        <v>15</v>
      </c>
      <c r="AE63" s="426"/>
      <c r="AF63" s="426"/>
      <c r="AG63" s="426"/>
      <c r="AH63" s="426"/>
      <c r="AI63" s="426"/>
      <c r="AJ63" s="427"/>
      <c r="AK63" s="425" t="s">
        <v>14</v>
      </c>
      <c r="AL63" s="426"/>
      <c r="AM63" s="426"/>
      <c r="AN63" s="426"/>
      <c r="AO63" s="426"/>
      <c r="AP63" s="426"/>
      <c r="AQ63" s="427"/>
      <c r="AR63" s="409" t="s">
        <v>13</v>
      </c>
      <c r="AS63" s="411"/>
      <c r="AT63" s="411"/>
      <c r="AU63" s="411"/>
      <c r="AV63" s="411"/>
      <c r="AW63" s="411"/>
      <c r="AX63" s="411"/>
      <c r="AY63" s="577" t="s">
        <v>12</v>
      </c>
      <c r="AZ63" s="578"/>
      <c r="BA63" s="578"/>
      <c r="BB63" s="578" t="s">
        <v>11</v>
      </c>
      <c r="BC63" s="578"/>
      <c r="BD63" s="578"/>
      <c r="BE63" s="578" t="s">
        <v>72</v>
      </c>
      <c r="BF63" s="578"/>
      <c r="BG63" s="578"/>
      <c r="BH63" s="578"/>
      <c r="BI63" s="578"/>
      <c r="BJ63" s="578"/>
      <c r="BK63" s="426" t="s">
        <v>32</v>
      </c>
      <c r="BL63" s="426"/>
      <c r="BM63" s="426"/>
      <c r="BN63" s="427"/>
    </row>
    <row r="64" spans="2:85" ht="21" customHeight="1" thickBot="1" x14ac:dyDescent="0.2">
      <c r="B64" s="410"/>
      <c r="C64" s="25"/>
      <c r="D64" s="299"/>
      <c r="E64" s="299"/>
      <c r="F64" s="299"/>
      <c r="G64" s="299"/>
      <c r="H64" s="299"/>
      <c r="I64" s="413"/>
      <c r="J64" s="417"/>
      <c r="K64" s="418"/>
      <c r="L64" s="418"/>
      <c r="M64" s="418"/>
      <c r="N64" s="418"/>
      <c r="O64" s="419"/>
      <c r="P64" s="428"/>
      <c r="Q64" s="299"/>
      <c r="R64" s="299"/>
      <c r="S64" s="299"/>
      <c r="T64" s="299"/>
      <c r="U64" s="299"/>
      <c r="V64" s="429"/>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94" t="s">
        <v>3</v>
      </c>
      <c r="AY64" s="579"/>
      <c r="AZ64" s="580"/>
      <c r="BA64" s="580"/>
      <c r="BB64" s="580"/>
      <c r="BC64" s="580"/>
      <c r="BD64" s="580"/>
      <c r="BE64" s="580"/>
      <c r="BF64" s="580"/>
      <c r="BG64" s="580"/>
      <c r="BH64" s="580"/>
      <c r="BI64" s="580"/>
      <c r="BJ64" s="580"/>
      <c r="BK64" s="588"/>
      <c r="BL64" s="588"/>
      <c r="BM64" s="588"/>
      <c r="BN64" s="589"/>
    </row>
    <row r="65" spans="2:66" ht="21" customHeight="1" x14ac:dyDescent="0.15">
      <c r="B65" s="431"/>
      <c r="C65" s="499" t="s">
        <v>99</v>
      </c>
      <c r="D65" s="500" t="s">
        <v>148</v>
      </c>
      <c r="E65" s="501"/>
      <c r="F65" s="501"/>
      <c r="G65" s="501"/>
      <c r="H65" s="501"/>
      <c r="I65" s="501"/>
      <c r="J65" s="501"/>
      <c r="K65" s="501"/>
      <c r="L65" s="501"/>
      <c r="M65" s="501"/>
      <c r="N65" s="501"/>
      <c r="O65" s="501"/>
      <c r="P65" s="574"/>
      <c r="Q65" s="574"/>
      <c r="R65" s="574"/>
      <c r="S65" s="574"/>
      <c r="T65" s="574"/>
      <c r="U65" s="574"/>
      <c r="V65" s="575"/>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581">
        <f t="shared" ref="AY65:AY72" si="9">SUM(W65:AX65)</f>
        <v>105</v>
      </c>
      <c r="AZ65" s="533"/>
      <c r="BA65" s="533"/>
      <c r="BB65" s="534">
        <f>AY65/4</f>
        <v>26.25</v>
      </c>
      <c r="BC65" s="534"/>
      <c r="BD65" s="582"/>
      <c r="BE65" s="593">
        <f>ROUNDDOWN(SUM($BB$65:$BD$72)/40,1)</f>
        <v>2.5</v>
      </c>
      <c r="BF65" s="593"/>
      <c r="BG65" s="593"/>
      <c r="BH65" s="593"/>
      <c r="BI65" s="593"/>
      <c r="BJ65" s="593"/>
      <c r="BK65" s="583"/>
      <c r="BL65" s="583"/>
      <c r="BM65" s="583"/>
      <c r="BN65" s="584"/>
    </row>
    <row r="66" spans="2:66" ht="21" customHeight="1" x14ac:dyDescent="0.15">
      <c r="B66" s="431"/>
      <c r="C66" s="431"/>
      <c r="D66" s="468" t="s">
        <v>77</v>
      </c>
      <c r="E66" s="469"/>
      <c r="F66" s="469"/>
      <c r="G66" s="469"/>
      <c r="H66" s="469"/>
      <c r="I66" s="469"/>
      <c r="J66" s="469"/>
      <c r="K66" s="469"/>
      <c r="L66" s="469"/>
      <c r="M66" s="469"/>
      <c r="N66" s="469"/>
      <c r="O66" s="469"/>
      <c r="P66" s="585"/>
      <c r="Q66" s="585"/>
      <c r="R66" s="585"/>
      <c r="S66" s="585"/>
      <c r="T66" s="585"/>
      <c r="U66" s="585"/>
      <c r="V66" s="586"/>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587">
        <f t="shared" si="9"/>
        <v>61</v>
      </c>
      <c r="AZ66" s="504"/>
      <c r="BA66" s="504"/>
      <c r="BB66" s="505">
        <f>AY66/4</f>
        <v>15.25</v>
      </c>
      <c r="BC66" s="505"/>
      <c r="BD66" s="448"/>
      <c r="BE66" s="594"/>
      <c r="BF66" s="594"/>
      <c r="BG66" s="594"/>
      <c r="BH66" s="594"/>
      <c r="BI66" s="594"/>
      <c r="BJ66" s="594"/>
      <c r="BK66" s="527"/>
      <c r="BL66" s="527"/>
      <c r="BM66" s="527"/>
      <c r="BN66" s="528"/>
    </row>
    <row r="67" spans="2:66" ht="21" customHeight="1" x14ac:dyDescent="0.15">
      <c r="B67" s="431"/>
      <c r="C67" s="431"/>
      <c r="D67" s="468" t="s">
        <v>78</v>
      </c>
      <c r="E67" s="469"/>
      <c r="F67" s="469"/>
      <c r="G67" s="469"/>
      <c r="H67" s="469"/>
      <c r="I67" s="469"/>
      <c r="J67" s="469"/>
      <c r="K67" s="469"/>
      <c r="L67" s="469"/>
      <c r="M67" s="469"/>
      <c r="N67" s="469"/>
      <c r="O67" s="469"/>
      <c r="P67" s="585"/>
      <c r="Q67" s="585"/>
      <c r="R67" s="585"/>
      <c r="S67" s="585"/>
      <c r="T67" s="585"/>
      <c r="U67" s="585"/>
      <c r="V67" s="586"/>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587">
        <f t="shared" si="9"/>
        <v>105</v>
      </c>
      <c r="AZ67" s="504"/>
      <c r="BA67" s="504"/>
      <c r="BB67" s="505">
        <f t="shared" ref="BB67:BB72" si="10">AY67/4</f>
        <v>26.25</v>
      </c>
      <c r="BC67" s="505"/>
      <c r="BD67" s="448"/>
      <c r="BE67" s="594"/>
      <c r="BF67" s="594"/>
      <c r="BG67" s="594"/>
      <c r="BH67" s="594"/>
      <c r="BI67" s="594"/>
      <c r="BJ67" s="594"/>
      <c r="BK67" s="527"/>
      <c r="BL67" s="527"/>
      <c r="BM67" s="527"/>
      <c r="BN67" s="528"/>
    </row>
    <row r="68" spans="2:66" ht="21" customHeight="1" x14ac:dyDescent="0.15">
      <c r="B68" s="431"/>
      <c r="C68" s="431"/>
      <c r="D68" s="468" t="s">
        <v>79</v>
      </c>
      <c r="E68" s="469"/>
      <c r="F68" s="469"/>
      <c r="G68" s="469"/>
      <c r="H68" s="469"/>
      <c r="I68" s="469"/>
      <c r="J68" s="469"/>
      <c r="K68" s="469"/>
      <c r="L68" s="469"/>
      <c r="M68" s="469"/>
      <c r="N68" s="469"/>
      <c r="O68" s="469"/>
      <c r="P68" s="457"/>
      <c r="Q68" s="458"/>
      <c r="R68" s="458"/>
      <c r="S68" s="458"/>
      <c r="T68" s="458"/>
      <c r="U68" s="458"/>
      <c r="V68" s="459"/>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587">
        <f t="shared" si="9"/>
        <v>56</v>
      </c>
      <c r="AZ68" s="504"/>
      <c r="BA68" s="504"/>
      <c r="BB68" s="505">
        <f t="shared" si="10"/>
        <v>14</v>
      </c>
      <c r="BC68" s="505"/>
      <c r="BD68" s="448"/>
      <c r="BE68" s="594"/>
      <c r="BF68" s="594"/>
      <c r="BG68" s="594"/>
      <c r="BH68" s="594"/>
      <c r="BI68" s="594"/>
      <c r="BJ68" s="594"/>
      <c r="BK68" s="527"/>
      <c r="BL68" s="527"/>
      <c r="BM68" s="527"/>
      <c r="BN68" s="528"/>
    </row>
    <row r="69" spans="2:66" ht="21" customHeight="1" x14ac:dyDescent="0.15">
      <c r="B69" s="431"/>
      <c r="C69" s="431"/>
      <c r="D69" s="468" t="s">
        <v>145</v>
      </c>
      <c r="E69" s="469"/>
      <c r="F69" s="469"/>
      <c r="G69" s="469"/>
      <c r="H69" s="469"/>
      <c r="I69" s="469"/>
      <c r="J69" s="469"/>
      <c r="K69" s="469"/>
      <c r="L69" s="469"/>
      <c r="M69" s="469"/>
      <c r="N69" s="469"/>
      <c r="O69" s="469"/>
      <c r="P69" s="585"/>
      <c r="Q69" s="585"/>
      <c r="R69" s="585"/>
      <c r="S69" s="585"/>
      <c r="T69" s="585"/>
      <c r="U69" s="585"/>
      <c r="V69" s="586"/>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587">
        <f t="shared" si="9"/>
        <v>74</v>
      </c>
      <c r="AZ69" s="504"/>
      <c r="BA69" s="504"/>
      <c r="BB69" s="505">
        <f t="shared" si="10"/>
        <v>18.5</v>
      </c>
      <c r="BC69" s="505"/>
      <c r="BD69" s="448"/>
      <c r="BE69" s="594"/>
      <c r="BF69" s="594"/>
      <c r="BG69" s="594"/>
      <c r="BH69" s="594"/>
      <c r="BI69" s="594"/>
      <c r="BJ69" s="594"/>
      <c r="BK69" s="527"/>
      <c r="BL69" s="527"/>
      <c r="BM69" s="527"/>
      <c r="BN69" s="528"/>
    </row>
    <row r="70" spans="2:66" ht="21" customHeight="1" x14ac:dyDescent="0.15">
      <c r="B70" s="431"/>
      <c r="C70" s="431"/>
      <c r="D70" s="468"/>
      <c r="E70" s="469"/>
      <c r="F70" s="469"/>
      <c r="G70" s="469"/>
      <c r="H70" s="469"/>
      <c r="I70" s="469"/>
      <c r="J70" s="469"/>
      <c r="K70" s="469"/>
      <c r="L70" s="469"/>
      <c r="M70" s="469"/>
      <c r="N70" s="469"/>
      <c r="O70" s="469"/>
      <c r="P70" s="457"/>
      <c r="Q70" s="458"/>
      <c r="R70" s="458"/>
      <c r="S70" s="458"/>
      <c r="T70" s="458"/>
      <c r="U70" s="458"/>
      <c r="V70" s="459"/>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87">
        <f t="shared" si="9"/>
        <v>0</v>
      </c>
      <c r="AZ70" s="504"/>
      <c r="BA70" s="504"/>
      <c r="BB70" s="505">
        <f t="shared" si="10"/>
        <v>0</v>
      </c>
      <c r="BC70" s="505"/>
      <c r="BD70" s="448"/>
      <c r="BE70" s="594"/>
      <c r="BF70" s="594"/>
      <c r="BG70" s="594"/>
      <c r="BH70" s="594"/>
      <c r="BI70" s="594"/>
      <c r="BJ70" s="594"/>
      <c r="BK70" s="527"/>
      <c r="BL70" s="527"/>
      <c r="BM70" s="527"/>
      <c r="BN70" s="528"/>
    </row>
    <row r="71" spans="2:66" ht="21" customHeight="1" x14ac:dyDescent="0.15">
      <c r="B71" s="431"/>
      <c r="C71" s="431"/>
      <c r="D71" s="468"/>
      <c r="E71" s="469"/>
      <c r="F71" s="469"/>
      <c r="G71" s="469"/>
      <c r="H71" s="469"/>
      <c r="I71" s="469"/>
      <c r="J71" s="469"/>
      <c r="K71" s="469"/>
      <c r="L71" s="469"/>
      <c r="M71" s="469"/>
      <c r="N71" s="469"/>
      <c r="O71" s="469"/>
      <c r="P71" s="457"/>
      <c r="Q71" s="458"/>
      <c r="R71" s="458"/>
      <c r="S71" s="458"/>
      <c r="T71" s="458"/>
      <c r="U71" s="458"/>
      <c r="V71" s="459"/>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87">
        <f t="shared" si="9"/>
        <v>0</v>
      </c>
      <c r="AZ71" s="504"/>
      <c r="BA71" s="504"/>
      <c r="BB71" s="505">
        <f t="shared" si="10"/>
        <v>0</v>
      </c>
      <c r="BC71" s="505"/>
      <c r="BD71" s="448"/>
      <c r="BE71" s="594"/>
      <c r="BF71" s="594"/>
      <c r="BG71" s="594"/>
      <c r="BH71" s="594"/>
      <c r="BI71" s="594"/>
      <c r="BJ71" s="594"/>
      <c r="BK71" s="527"/>
      <c r="BL71" s="527"/>
      <c r="BM71" s="527"/>
      <c r="BN71" s="528"/>
    </row>
    <row r="72" spans="2:66" ht="21" customHeight="1" thickBot="1" x14ac:dyDescent="0.2">
      <c r="B72" s="431"/>
      <c r="C72" s="431"/>
      <c r="D72" s="605"/>
      <c r="E72" s="565"/>
      <c r="F72" s="565"/>
      <c r="G72" s="565"/>
      <c r="H72" s="565"/>
      <c r="I72" s="565"/>
      <c r="J72" s="565"/>
      <c r="K72" s="565"/>
      <c r="L72" s="565"/>
      <c r="M72" s="565"/>
      <c r="N72" s="565"/>
      <c r="O72" s="565"/>
      <c r="P72" s="566"/>
      <c r="Q72" s="567"/>
      <c r="R72" s="567"/>
      <c r="S72" s="567"/>
      <c r="T72" s="567"/>
      <c r="U72" s="567"/>
      <c r="V72" s="568"/>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606">
        <f t="shared" si="9"/>
        <v>0</v>
      </c>
      <c r="AZ72" s="569"/>
      <c r="BA72" s="569"/>
      <c r="BB72" s="570">
        <f t="shared" si="10"/>
        <v>0</v>
      </c>
      <c r="BC72" s="570"/>
      <c r="BD72" s="462"/>
      <c r="BE72" s="595"/>
      <c r="BF72" s="595"/>
      <c r="BG72" s="595"/>
      <c r="BH72" s="595"/>
      <c r="BI72" s="595"/>
      <c r="BJ72" s="595"/>
      <c r="BK72" s="558"/>
      <c r="BL72" s="558"/>
      <c r="BM72" s="558"/>
      <c r="BN72" s="559"/>
    </row>
    <row r="73" spans="2:66" ht="21" customHeight="1" thickBot="1" x14ac:dyDescent="0.2">
      <c r="B73" s="431"/>
      <c r="C73" s="546" t="s">
        <v>86</v>
      </c>
      <c r="D73" s="547"/>
      <c r="E73" s="547"/>
      <c r="F73" s="547"/>
      <c r="G73" s="547"/>
      <c r="H73" s="547"/>
      <c r="I73" s="547"/>
      <c r="J73" s="547"/>
      <c r="K73" s="547"/>
      <c r="L73" s="547"/>
      <c r="M73" s="547"/>
      <c r="N73" s="547"/>
      <c r="O73" s="547"/>
      <c r="P73" s="547"/>
      <c r="Q73" s="547"/>
      <c r="R73" s="547"/>
      <c r="S73" s="547"/>
      <c r="T73" s="547"/>
      <c r="U73" s="547"/>
      <c r="V73" s="548"/>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599">
        <f>SUM(AY65:BA72)</f>
        <v>401</v>
      </c>
      <c r="AZ73" s="600"/>
      <c r="BA73" s="600"/>
      <c r="BB73" s="601">
        <f>SUM($BB$65:$BD$72)</f>
        <v>100.25</v>
      </c>
      <c r="BC73" s="601"/>
      <c r="BD73" s="602"/>
      <c r="BE73" s="590">
        <f>SUM(BE65)</f>
        <v>2.5</v>
      </c>
      <c r="BF73" s="591"/>
      <c r="BG73" s="591"/>
      <c r="BH73" s="591"/>
      <c r="BI73" s="591"/>
      <c r="BJ73" s="592"/>
      <c r="BK73" s="603"/>
      <c r="BL73" s="603"/>
      <c r="BM73" s="603"/>
      <c r="BN73" s="604"/>
    </row>
    <row r="74" spans="2:66" ht="21" customHeight="1" thickBot="1" x14ac:dyDescent="0.2">
      <c r="B74" s="5" t="s">
        <v>36</v>
      </c>
      <c r="C74" s="23"/>
      <c r="D74" s="52"/>
      <c r="E74" s="258"/>
      <c r="F74" s="258"/>
      <c r="G74" s="258"/>
      <c r="H74" s="258"/>
      <c r="I74" s="258"/>
      <c r="J74" s="258"/>
      <c r="K74" s="258"/>
      <c r="L74" s="258"/>
      <c r="M74" s="258"/>
      <c r="N74" s="258"/>
      <c r="O74" s="258"/>
      <c r="P74" s="258"/>
      <c r="Q74" s="258"/>
      <c r="R74" s="258"/>
      <c r="S74" s="258"/>
      <c r="T74" s="258"/>
      <c r="U74" s="258"/>
      <c r="V74" s="258"/>
      <c r="W74" s="264"/>
      <c r="X74" s="264"/>
      <c r="Y74" s="264"/>
      <c r="Z74" s="264"/>
      <c r="AA74" s="264"/>
      <c r="AB74" s="264"/>
      <c r="AC74" s="264"/>
      <c r="AD74" s="264"/>
      <c r="AE74" s="264"/>
      <c r="AF74" s="264"/>
      <c r="AG74" s="264"/>
      <c r="AH74" s="264"/>
      <c r="AI74" s="264"/>
      <c r="AJ74" s="264"/>
      <c r="AK74" s="264"/>
      <c r="AL74" s="264"/>
      <c r="AM74" s="264"/>
      <c r="AN74" s="264"/>
      <c r="AO74" s="264"/>
      <c r="AP74" s="264"/>
      <c r="AQ74" s="264"/>
      <c r="AR74" s="264"/>
      <c r="AS74" s="264"/>
      <c r="AT74" s="264"/>
      <c r="AU74" s="264"/>
      <c r="AV74" s="264"/>
      <c r="AW74" s="264"/>
      <c r="AX74" s="265"/>
      <c r="AY74" s="596">
        <v>40</v>
      </c>
      <c r="AZ74" s="597"/>
      <c r="BA74" s="597"/>
      <c r="BB74" s="597"/>
      <c r="BC74" s="597"/>
      <c r="BD74" s="597"/>
      <c r="BE74" s="597"/>
      <c r="BF74" s="597"/>
      <c r="BG74" s="597"/>
      <c r="BH74" s="597"/>
      <c r="BI74" s="597"/>
      <c r="BJ74" s="597"/>
      <c r="BK74" s="597"/>
      <c r="BL74" s="597"/>
      <c r="BM74" s="597"/>
      <c r="BN74" s="598"/>
    </row>
    <row r="75" spans="2:66" ht="21" customHeight="1" x14ac:dyDescent="0.15">
      <c r="B75" s="1" t="s">
        <v>170</v>
      </c>
    </row>
    <row r="76" spans="2:66" ht="21" customHeight="1" x14ac:dyDescent="0.15">
      <c r="B76" s="1" t="s">
        <v>128</v>
      </c>
      <c r="G76" s="1"/>
    </row>
    <row r="77" spans="2:66" ht="21" customHeight="1" x14ac:dyDescent="0.15">
      <c r="G77" s="1"/>
    </row>
  </sheetData>
  <mergeCells count="508">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65:BN65"/>
    <mergeCell ref="D66:I66"/>
    <mergeCell ref="J66:L66"/>
    <mergeCell ref="M66:O66"/>
    <mergeCell ref="P66:V66"/>
    <mergeCell ref="AY66:BA66"/>
    <mergeCell ref="BB66:BD66"/>
    <mergeCell ref="BK66:BN66"/>
    <mergeCell ref="BK67:BN67"/>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5:H26 AC25:AF26 CA25:CD26 I25:L29 Y25:AB29 AG25:AG29 C27:D27 T27 M27:M28 Q27:S28 BV27:BV28 T28:X28 C28:H29 M29:X29 AC29:AF29 BV29:BY29 CA29:CD29 C30:AG30 AG31">
    <cfRule type="expression" dxfId="40" priority="26">
      <formula>COUNTA($D$7)&gt;=1</formula>
    </cfRule>
  </conditionalFormatting>
  <conditionalFormatting sqref="C24:AG24">
    <cfRule type="expression" dxfId="39" priority="32">
      <formula>COUNTA($D$7)&gt;=1</formula>
    </cfRule>
  </conditionalFormatting>
  <conditionalFormatting sqref="C32:AG33">
    <cfRule type="expression" dxfId="38" priority="28">
      <formula>COUNTA($D$7)&gt;=1</formula>
    </cfRule>
  </conditionalFormatting>
  <conditionalFormatting sqref="D5:D7 E16:E17">
    <cfRule type="expression" dxfId="37" priority="41">
      <formula>IF($E$9:$F$9="〇",TRUE,FALSE)</formula>
    </cfRule>
  </conditionalFormatting>
  <conditionalFormatting sqref="D5:D7">
    <cfRule type="expression" dxfId="36" priority="40">
      <formula>IF($E$10:$F$11="〇",TRUE,FALSE)</formula>
    </cfRule>
  </conditionalFormatting>
  <conditionalFormatting sqref="D10">
    <cfRule type="expression" dxfId="35" priority="39">
      <formula>IF($E$9:$F$9="〇",TRUE,FALSE)</formula>
    </cfRule>
  </conditionalFormatting>
  <conditionalFormatting sqref="D12:E12 D13:D14">
    <cfRule type="expression" dxfId="34" priority="38">
      <formula>IF($E$10:$F$11="〇",TRUE,FALSE)</formula>
    </cfRule>
    <cfRule type="expression" dxfId="33" priority="37">
      <formula>IF($E$9:$F$9="〇",TRUE,FALSE)</formula>
    </cfRule>
  </conditionalFormatting>
  <conditionalFormatting sqref="M25:X26">
    <cfRule type="expression" dxfId="32" priority="7">
      <formula>COUNTA($D$7)&gt;=1</formula>
    </cfRule>
  </conditionalFormatting>
  <conditionalFormatting sqref="N31:P31">
    <cfRule type="beginsWith" dxfId="31" priority="15" operator="beginsWith" text="可">
      <formula>LEFT(N31,LEN("可"))="可"</formula>
    </cfRule>
    <cfRule type="containsText" dxfId="30" priority="16" operator="containsText" text="不可">
      <formula>NOT(ISERROR(SEARCH("不可",N31)))</formula>
    </cfRule>
  </conditionalFormatting>
  <conditionalFormatting sqref="Q31:AD31">
    <cfRule type="expression" dxfId="29" priority="25">
      <formula>COUNTA($D$7)&gt;=1</formula>
    </cfRule>
  </conditionalFormatting>
  <conditionalFormatting sqref="AC27:AC28">
    <cfRule type="expression" dxfId="28" priority="5">
      <formula>COUNTA($D$7)&gt;=1</formula>
    </cfRule>
  </conditionalFormatting>
  <conditionalFormatting sqref="AD31:AF31">
    <cfRule type="beginsWith" dxfId="27" priority="13" operator="beginsWith" text="可">
      <formula>LEFT(AD31,LEN("可"))="可"</formula>
    </cfRule>
    <cfRule type="containsText" dxfId="26" priority="14" operator="containsText" text="不可">
      <formula>NOT(ISERROR(SEARCH("不可",AD31)))</formula>
    </cfRule>
  </conditionalFormatting>
  <conditionalFormatting sqref="AE15">
    <cfRule type="expression" dxfId="25" priority="36">
      <formula>COUNTA($D$5,$D$6)&gt;=1</formula>
    </cfRule>
  </conditionalFormatting>
  <conditionalFormatting sqref="AE14:AN14">
    <cfRule type="expression" dxfId="24" priority="31">
      <formula>COUNTA($D$7)&gt;=1</formula>
    </cfRule>
  </conditionalFormatting>
  <conditionalFormatting sqref="AE16:AN16">
    <cfRule type="expression" dxfId="23" priority="35">
      <formula>COUNTA($D$6)&gt;=1</formula>
    </cfRule>
  </conditionalFormatting>
  <conditionalFormatting sqref="AI15:AN15">
    <cfRule type="expression" dxfId="22" priority="42">
      <formula>COUNTA($D$5,$D$6)&gt;=1</formula>
    </cfRule>
  </conditionalFormatting>
  <conditionalFormatting sqref="AI31:AT31">
    <cfRule type="expression" dxfId="21" priority="24">
      <formula>COUNTA($D$5:$D$6)&gt;=1</formula>
    </cfRule>
  </conditionalFormatting>
  <conditionalFormatting sqref="AI24:BM30">
    <cfRule type="expression" dxfId="20" priority="1">
      <formula>COUNTA($D$5:$D$6)&gt;=1</formula>
    </cfRule>
  </conditionalFormatting>
  <conditionalFormatting sqref="AI32:BM32">
    <cfRule type="expression" dxfId="19" priority="27">
      <formula>COUNTA($D$5:$D$6)&gt;=1</formula>
    </cfRule>
  </conditionalFormatting>
  <conditionalFormatting sqref="AT31:AV31">
    <cfRule type="beginsWith" dxfId="18" priority="10" operator="beginsWith" text="可">
      <formula>LEFT(AT31,LEN("可"))="可"</formula>
    </cfRule>
    <cfRule type="containsText" dxfId="17" priority="12" operator="containsText" text="不可">
      <formula>NOT(ISERROR(SEARCH("不可",AT31)))</formula>
    </cfRule>
  </conditionalFormatting>
  <conditionalFormatting sqref="AV14:BE14">
    <cfRule type="expression" dxfId="16" priority="17">
      <formula>COUNTA($D$7)&gt;=1</formula>
    </cfRule>
  </conditionalFormatting>
  <conditionalFormatting sqref="AV15:BE15">
    <cfRule type="expression" dxfId="15" priority="18">
      <formula>COUNTA($D$5,$D$6)&gt;=1</formula>
    </cfRule>
  </conditionalFormatting>
  <conditionalFormatting sqref="AV16:BE16">
    <cfRule type="expression" dxfId="14" priority="19">
      <formula>COUNTA($D$6)&gt;=1</formula>
    </cfRule>
  </conditionalFormatting>
  <conditionalFormatting sqref="AW31:BJ31">
    <cfRule type="expression" dxfId="13" priority="23">
      <formula>COUNTA($D$5:$D$6)&gt;=1</formula>
    </cfRule>
  </conditionalFormatting>
  <conditionalFormatting sqref="BJ31:BL31">
    <cfRule type="beginsWith" dxfId="12" priority="9" operator="beginsWith" text="可">
      <formula>LEFT(BJ31,LEN("可"))="可"</formula>
    </cfRule>
    <cfRule type="containsText" dxfId="11" priority="11" operator="containsText" text="不可">
      <formula>NOT(ISERROR(SEARCH("不可",BJ31)))</formula>
    </cfRule>
  </conditionalFormatting>
  <conditionalFormatting sqref="BM31">
    <cfRule type="expression" dxfId="10" priority="29">
      <formula>COUNTA($D$5:$D$6)&gt;=1</formula>
    </cfRule>
  </conditionalFormatting>
  <conditionalFormatting sqref="BM14:BS14">
    <cfRule type="expression" dxfId="9" priority="30">
      <formula>COUNTA($D$7)&gt;=1</formula>
    </cfRule>
  </conditionalFormatting>
  <conditionalFormatting sqref="BV25:BY26">
    <cfRule type="expression" dxfId="8" priority="8">
      <formula>COUNTA($D$7)&gt;=1</formula>
    </cfRule>
  </conditionalFormatting>
  <conditionalFormatting sqref="CA27:CA28">
    <cfRule type="expression" dxfId="7" priority="6">
      <formula>COUNTA($D$7)&gt;=1</formula>
    </cfRule>
  </conditionalFormatting>
  <conditionalFormatting sqref="CB9:CK9">
    <cfRule type="expression" dxfId="6" priority="20">
      <formula>COUNTA($D$7)&gt;=1</formula>
    </cfRule>
  </conditionalFormatting>
  <conditionalFormatting sqref="CB10:CK10">
    <cfRule type="expression" dxfId="5" priority="21">
      <formula>COUNTA($D$5,$D$6)&gt;=1</formula>
    </cfRule>
  </conditionalFormatting>
  <conditionalFormatting sqref="CB11:CK11">
    <cfRule type="expression" dxfId="4" priority="22">
      <formula>COUNTA($D$6)&gt;=1</formula>
    </cfRule>
  </conditionalFormatting>
  <conditionalFormatting sqref="CF25:CI29">
    <cfRule type="expression" dxfId="3" priority="4">
      <formula>COUNTA($D$5:$D$6)&gt;=1</formula>
    </cfRule>
  </conditionalFormatting>
  <conditionalFormatting sqref="CK25:CN29">
    <cfRule type="expression" dxfId="2" priority="2">
      <formula>COUNTA($D$5:$D$6)&gt;=1</formula>
    </cfRule>
  </conditionalFormatting>
  <conditionalFormatting sqref="CP42:CR43">
    <cfRule type="expression" dxfId="1" priority="34">
      <formula>COUNTA($AN$8)&gt;=1</formula>
    </cfRule>
  </conditionalFormatting>
  <conditionalFormatting sqref="CP44:CR45">
    <cfRule type="expression" dxfId="0" priority="33">
      <formula>COUNTA($AN$6:$AP$7)&gt;=1</formula>
    </cfRule>
  </conditionalFormatting>
  <dataValidations count="2">
    <dataValidation type="list" allowBlank="1" showInputMessage="1" showErrorMessage="1" sqref="E16:E17 D10" xr:uid="{56C7D3A2-5960-4DA0-9931-72F959772469}">
      <formula1>$X$1:$X$2</formula1>
    </dataValidation>
    <dataValidation type="list" allowBlank="1" showInputMessage="1" showErrorMessage="1" sqref="E12 D5:D7 D12:D14" xr:uid="{F15153EC-5141-443A-B5F4-225901BECD46}">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3C1DE-EA1D-43C2-8679-0E3371D5675B}">
  <sheetPr>
    <pageSetUpPr fitToPage="1"/>
  </sheetPr>
  <dimension ref="A1:CY45"/>
  <sheetViews>
    <sheetView view="pageBreakPreview" topLeftCell="C1" zoomScaleNormal="115" zoomScaleSheetLayoutView="100" workbookViewId="0">
      <selection activeCell="M20" sqref="M20:P20"/>
    </sheetView>
  </sheetViews>
  <sheetFormatPr defaultColWidth="8.875" defaultRowHeight="12" x14ac:dyDescent="0.15"/>
  <cols>
    <col min="1" max="2" width="1.75" style="7" hidden="1" customWidth="1"/>
    <col min="3" max="18" width="1.75" style="7" customWidth="1"/>
    <col min="19" max="72" width="2.25" style="7" customWidth="1"/>
    <col min="73" max="83" width="1.75" style="7" customWidth="1"/>
    <col min="84" max="107" width="1.875" style="7" customWidth="1"/>
    <col min="108" max="16384" width="8.875" style="7"/>
  </cols>
  <sheetData>
    <row r="1" spans="1:103" ht="54" customHeight="1" x14ac:dyDescent="0.15">
      <c r="A1" s="6"/>
      <c r="C1" s="6" t="s">
        <v>155</v>
      </c>
    </row>
    <row r="2" spans="1:103" ht="13.9" customHeight="1" x14ac:dyDescent="0.15">
      <c r="BE2" s="66"/>
      <c r="BF2" s="66"/>
      <c r="BG2" s="66"/>
      <c r="BH2" s="66"/>
      <c r="BI2" s="66"/>
      <c r="BJ2" s="66"/>
      <c r="BK2" s="66"/>
      <c r="BL2" s="6"/>
      <c r="BM2" s="6"/>
      <c r="BN2" s="6"/>
      <c r="BO2" s="497" t="s">
        <v>39</v>
      </c>
      <c r="BP2" s="497"/>
      <c r="BQ2" s="497"/>
      <c r="BR2" s="622"/>
      <c r="BS2" s="622"/>
      <c r="BT2" s="497" t="s">
        <v>40</v>
      </c>
      <c r="BU2" s="497"/>
      <c r="BV2" s="622"/>
      <c r="BW2" s="622"/>
      <c r="BX2" s="497" t="s">
        <v>41</v>
      </c>
      <c r="BY2" s="497"/>
      <c r="BZ2" s="622"/>
      <c r="CA2" s="622"/>
      <c r="CB2" s="497" t="s">
        <v>42</v>
      </c>
      <c r="CC2" s="497"/>
    </row>
    <row r="3" spans="1:103" ht="13.9" customHeight="1" x14ac:dyDescent="0.15">
      <c r="CJ3" s="31"/>
    </row>
    <row r="4" spans="1:103" ht="13.9" customHeight="1" x14ac:dyDescent="0.15">
      <c r="T4" s="7" t="s">
        <v>71</v>
      </c>
    </row>
    <row r="5" spans="1:103" ht="13.9" customHeight="1" x14ac:dyDescent="0.15">
      <c r="BY5" s="13" t="str">
        <f>IF(COUNTIF(BY1:CA3,"○")&gt;1,"いずれか１つを選択してください。","")</f>
        <v/>
      </c>
    </row>
    <row r="6" spans="1:103" ht="13.9" customHeight="1" x14ac:dyDescent="0.15">
      <c r="E6" s="7" t="s">
        <v>43</v>
      </c>
      <c r="AX6" s="7" t="s">
        <v>44</v>
      </c>
      <c r="CH6" s="14"/>
      <c r="CJ6" s="31"/>
    </row>
    <row r="7" spans="1:103" ht="13.9" customHeight="1" x14ac:dyDescent="0.15">
      <c r="G7" s="610" t="s">
        <v>45</v>
      </c>
      <c r="H7" s="610"/>
      <c r="I7" s="610"/>
      <c r="J7" s="610"/>
      <c r="K7" s="610"/>
      <c r="L7" s="610"/>
      <c r="M7" s="610"/>
      <c r="N7" s="610"/>
      <c r="O7" s="619"/>
      <c r="P7" s="620"/>
      <c r="Q7" s="620"/>
      <c r="R7" s="620"/>
      <c r="S7" s="620"/>
      <c r="T7" s="620"/>
      <c r="U7" s="620"/>
      <c r="V7" s="620"/>
      <c r="W7" s="620"/>
      <c r="X7" s="620"/>
      <c r="Y7" s="620"/>
      <c r="Z7" s="620"/>
      <c r="AA7" s="620"/>
      <c r="AB7" s="620"/>
      <c r="AC7" s="620"/>
      <c r="AD7" s="620"/>
      <c r="AE7" s="620"/>
      <c r="AF7" s="620"/>
      <c r="AG7" s="620"/>
      <c r="AH7" s="620"/>
      <c r="AI7" s="620"/>
      <c r="AJ7" s="621"/>
      <c r="AK7" s="8"/>
      <c r="AL7" s="8"/>
      <c r="AM7" s="8"/>
      <c r="AN7" s="8"/>
      <c r="AO7" s="8"/>
      <c r="AP7" s="8"/>
      <c r="AQ7" s="8"/>
      <c r="AR7" s="8"/>
      <c r="AS7" s="8"/>
      <c r="AZ7" s="618"/>
      <c r="BA7" s="618"/>
      <c r="BB7" s="618"/>
      <c r="BC7" s="610" t="s">
        <v>46</v>
      </c>
      <c r="BD7" s="610"/>
      <c r="BE7" s="610"/>
      <c r="BF7" s="610"/>
      <c r="BG7" s="610"/>
      <c r="BH7" s="610"/>
      <c r="BI7" s="610"/>
      <c r="BJ7" s="610"/>
      <c r="BK7" s="610"/>
      <c r="BL7" s="610"/>
      <c r="BM7" s="610"/>
      <c r="BN7" s="610"/>
      <c r="CH7" s="14"/>
      <c r="CJ7" s="6"/>
    </row>
    <row r="8" spans="1:103" ht="13.9" customHeight="1" x14ac:dyDescent="0.15">
      <c r="G8" s="610" t="s">
        <v>47</v>
      </c>
      <c r="H8" s="610"/>
      <c r="I8" s="610"/>
      <c r="J8" s="610"/>
      <c r="K8" s="610"/>
      <c r="L8" s="610"/>
      <c r="M8" s="610"/>
      <c r="N8" s="610"/>
      <c r="O8" s="619"/>
      <c r="P8" s="620"/>
      <c r="Q8" s="620"/>
      <c r="R8" s="620"/>
      <c r="S8" s="620"/>
      <c r="T8" s="620"/>
      <c r="U8" s="620"/>
      <c r="V8" s="620"/>
      <c r="W8" s="620"/>
      <c r="X8" s="620"/>
      <c r="Y8" s="620"/>
      <c r="Z8" s="620"/>
      <c r="AA8" s="620"/>
      <c r="AB8" s="620"/>
      <c r="AC8" s="620"/>
      <c r="AD8" s="620"/>
      <c r="AE8" s="620"/>
      <c r="AF8" s="620"/>
      <c r="AG8" s="620"/>
      <c r="AH8" s="620"/>
      <c r="AI8" s="620"/>
      <c r="AJ8" s="621"/>
      <c r="AK8" s="8"/>
      <c r="AL8" s="8"/>
      <c r="AM8" s="8"/>
      <c r="AN8" s="8"/>
      <c r="AO8" s="8"/>
      <c r="AP8" s="8"/>
      <c r="AQ8" s="8"/>
      <c r="AR8" s="8"/>
      <c r="AS8" s="8"/>
      <c r="AZ8" s="618"/>
      <c r="BA8" s="618"/>
      <c r="BB8" s="618"/>
      <c r="BC8" s="610" t="s">
        <v>48</v>
      </c>
      <c r="BD8" s="610"/>
      <c r="BE8" s="610"/>
      <c r="BF8" s="610"/>
      <c r="BG8" s="610"/>
      <c r="BH8" s="610"/>
      <c r="BI8" s="610"/>
      <c r="BJ8" s="610"/>
      <c r="BK8" s="610"/>
      <c r="BL8" s="610"/>
      <c r="BM8" s="610"/>
      <c r="BN8" s="610"/>
      <c r="BO8" s="66"/>
      <c r="BP8" s="66"/>
      <c r="BQ8" s="66"/>
      <c r="BR8" s="6"/>
      <c r="BS8" s="6"/>
      <c r="BT8" s="6"/>
      <c r="BU8" s="6"/>
      <c r="BV8" s="6"/>
      <c r="BW8" s="6"/>
      <c r="BX8" s="6"/>
      <c r="BY8" s="6"/>
      <c r="BZ8" s="6"/>
      <c r="CA8" s="6"/>
      <c r="CB8" s="6"/>
      <c r="CC8" s="6"/>
      <c r="CH8" s="14"/>
      <c r="CJ8" s="6"/>
    </row>
    <row r="9" spans="1:103" ht="13.9" customHeight="1" x14ac:dyDescent="0.15">
      <c r="G9" s="610" t="s">
        <v>49</v>
      </c>
      <c r="H9" s="610"/>
      <c r="I9" s="610"/>
      <c r="J9" s="610"/>
      <c r="K9" s="610"/>
      <c r="L9" s="610"/>
      <c r="M9" s="610"/>
      <c r="N9" s="610"/>
      <c r="O9" s="611"/>
      <c r="P9" s="611"/>
      <c r="Q9" s="611"/>
      <c r="R9" s="611"/>
      <c r="S9" s="611"/>
      <c r="T9" s="611"/>
      <c r="U9" s="611"/>
      <c r="V9" s="611"/>
      <c r="W9" s="611"/>
      <c r="X9" s="611"/>
      <c r="Y9" s="611"/>
      <c r="Z9" s="611"/>
      <c r="AA9" s="611"/>
      <c r="AB9" s="611"/>
      <c r="AC9" s="612" t="s">
        <v>50</v>
      </c>
      <c r="AD9" s="613"/>
      <c r="AE9" s="613"/>
      <c r="AF9" s="614"/>
      <c r="AG9" s="615"/>
      <c r="AH9" s="616"/>
      <c r="AI9" s="616"/>
      <c r="AJ9" s="617"/>
      <c r="AK9" s="8"/>
      <c r="AL9" s="8"/>
      <c r="AM9" s="8"/>
      <c r="AN9" s="8"/>
      <c r="AO9" s="8"/>
      <c r="AP9" s="8"/>
      <c r="AQ9" s="8"/>
      <c r="AR9" s="8"/>
      <c r="AS9" s="8"/>
      <c r="AZ9" s="618"/>
      <c r="BA9" s="618"/>
      <c r="BB9" s="618"/>
      <c r="BC9" s="610" t="s">
        <v>52</v>
      </c>
      <c r="BD9" s="610"/>
      <c r="BE9" s="610"/>
      <c r="BF9" s="610"/>
      <c r="BG9" s="610"/>
      <c r="BH9" s="610"/>
      <c r="BI9" s="610"/>
      <c r="BJ9" s="610"/>
      <c r="BK9" s="610"/>
      <c r="BL9" s="610"/>
      <c r="BM9" s="610"/>
      <c r="BN9" s="610"/>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 customHeight="1" x14ac:dyDescent="0.15">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 customHeight="1" thickBot="1" x14ac:dyDescent="0.2">
      <c r="G11" s="13"/>
      <c r="AT11" s="14"/>
      <c r="BU11" s="8"/>
      <c r="BV11" s="8"/>
      <c r="BW11" s="8"/>
      <c r="BX11" s="8"/>
      <c r="BY11" s="8"/>
      <c r="BZ11" s="8"/>
      <c r="CA11" s="8"/>
    </row>
    <row r="12" spans="1:103" ht="13.9" customHeight="1" thickBot="1" x14ac:dyDescent="0.2">
      <c r="E12" s="7" t="s">
        <v>53</v>
      </c>
      <c r="S12" s="607" t="s">
        <v>107</v>
      </c>
      <c r="T12" s="608"/>
      <c r="U12" s="608"/>
      <c r="V12" s="608"/>
      <c r="W12" s="608"/>
      <c r="X12" s="608"/>
      <c r="Y12" s="608"/>
      <c r="Z12" s="608"/>
      <c r="AA12" s="608"/>
      <c r="AB12" s="608"/>
      <c r="AC12" s="608"/>
      <c r="AD12" s="608"/>
      <c r="AE12" s="608"/>
      <c r="AF12" s="608"/>
      <c r="AG12" s="608"/>
      <c r="AH12" s="608"/>
      <c r="AI12" s="608"/>
      <c r="AJ12" s="608"/>
      <c r="AK12" s="608"/>
      <c r="AL12" s="608"/>
      <c r="AM12" s="608"/>
      <c r="AN12" s="608"/>
      <c r="AO12" s="608"/>
      <c r="AP12" s="608"/>
      <c r="AQ12" s="608"/>
      <c r="AR12" s="608"/>
      <c r="AS12" s="608"/>
      <c r="AT12" s="608"/>
      <c r="AU12" s="608"/>
      <c r="AV12" s="608"/>
      <c r="AW12" s="608"/>
      <c r="AX12" s="608"/>
      <c r="AY12" s="608"/>
      <c r="AZ12" s="608"/>
      <c r="BA12" s="608"/>
      <c r="BB12" s="608"/>
      <c r="BC12" s="608"/>
      <c r="BD12" s="608"/>
      <c r="BE12" s="608"/>
      <c r="BF12" s="608"/>
      <c r="BG12" s="608"/>
      <c r="BH12" s="608"/>
      <c r="BI12" s="608"/>
      <c r="BJ12" s="608"/>
      <c r="BK12" s="608"/>
      <c r="BL12" s="608"/>
      <c r="BM12" s="608"/>
      <c r="BN12" s="608"/>
      <c r="BO12" s="608"/>
      <c r="BP12" s="608"/>
      <c r="BQ12" s="608"/>
      <c r="BR12" s="608"/>
      <c r="BS12" s="608"/>
      <c r="BT12" s="608"/>
      <c r="BU12" s="608"/>
      <c r="BV12" s="608"/>
      <c r="BW12" s="608"/>
      <c r="BX12" s="608"/>
      <c r="BY12" s="609"/>
    </row>
    <row r="13" spans="1:103" ht="13.9" customHeight="1" thickBot="1" x14ac:dyDescent="0.2">
      <c r="S13" s="648" t="s">
        <v>30</v>
      </c>
      <c r="T13" s="649"/>
      <c r="U13" s="649"/>
      <c r="V13" s="649"/>
      <c r="W13" s="649"/>
      <c r="X13" s="649"/>
      <c r="Y13" s="649"/>
      <c r="Z13" s="649"/>
      <c r="AA13" s="650"/>
      <c r="AB13" s="648" t="s">
        <v>29</v>
      </c>
      <c r="AC13" s="649"/>
      <c r="AD13" s="649"/>
      <c r="AE13" s="649"/>
      <c r="AF13" s="649"/>
      <c r="AG13" s="649"/>
      <c r="AH13" s="649"/>
      <c r="AI13" s="649"/>
      <c r="AJ13" s="650"/>
      <c r="AK13" s="648" t="s">
        <v>28</v>
      </c>
      <c r="AL13" s="649"/>
      <c r="AM13" s="649"/>
      <c r="AN13" s="649"/>
      <c r="AO13" s="649"/>
      <c r="AP13" s="649"/>
      <c r="AQ13" s="649"/>
      <c r="AR13" s="649"/>
      <c r="AS13" s="650"/>
      <c r="AT13" s="649" t="s">
        <v>27</v>
      </c>
      <c r="AU13" s="649"/>
      <c r="AV13" s="649"/>
      <c r="AW13" s="649"/>
      <c r="AX13" s="649"/>
      <c r="AY13" s="649"/>
      <c r="AZ13" s="649"/>
      <c r="BA13" s="649"/>
      <c r="BB13" s="649"/>
      <c r="BC13" s="648" t="s">
        <v>26</v>
      </c>
      <c r="BD13" s="649"/>
      <c r="BE13" s="649"/>
      <c r="BF13" s="649"/>
      <c r="BG13" s="649"/>
      <c r="BH13" s="649"/>
      <c r="BI13" s="649"/>
      <c r="BJ13" s="649"/>
      <c r="BK13" s="650"/>
      <c r="BL13" s="648" t="s">
        <v>25</v>
      </c>
      <c r="BM13" s="649"/>
      <c r="BN13" s="649"/>
      <c r="BO13" s="649"/>
      <c r="BP13" s="649"/>
      <c r="BQ13" s="649"/>
      <c r="BR13" s="649"/>
      <c r="BS13" s="649"/>
      <c r="BT13" s="650"/>
      <c r="BU13" s="629" t="s">
        <v>55</v>
      </c>
      <c r="BV13" s="630"/>
      <c r="BW13" s="630"/>
      <c r="BX13" s="630"/>
      <c r="BY13" s="631"/>
    </row>
    <row r="14" spans="1:103" ht="21.75" customHeight="1" x14ac:dyDescent="0.15">
      <c r="G14" s="637"/>
      <c r="H14" s="638"/>
      <c r="I14" s="638"/>
      <c r="J14" s="638"/>
      <c r="K14" s="638"/>
      <c r="L14" s="638"/>
      <c r="M14" s="638" t="s">
        <v>54</v>
      </c>
      <c r="N14" s="638"/>
      <c r="O14" s="638"/>
      <c r="P14" s="638"/>
      <c r="Q14" s="638"/>
      <c r="R14" s="640"/>
      <c r="S14" s="642" t="s">
        <v>108</v>
      </c>
      <c r="T14" s="642"/>
      <c r="U14" s="642"/>
      <c r="V14" s="642"/>
      <c r="W14" s="642"/>
      <c r="X14" s="643"/>
      <c r="Y14" s="685" t="s">
        <v>156</v>
      </c>
      <c r="Z14" s="686"/>
      <c r="AA14" s="687"/>
      <c r="AB14" s="644" t="s">
        <v>108</v>
      </c>
      <c r="AC14" s="642"/>
      <c r="AD14" s="642"/>
      <c r="AE14" s="642"/>
      <c r="AF14" s="642"/>
      <c r="AG14" s="643"/>
      <c r="AH14" s="645" t="s">
        <v>106</v>
      </c>
      <c r="AI14" s="642"/>
      <c r="AJ14" s="646"/>
      <c r="AK14" s="644" t="s">
        <v>108</v>
      </c>
      <c r="AL14" s="642"/>
      <c r="AM14" s="642"/>
      <c r="AN14" s="642"/>
      <c r="AO14" s="642"/>
      <c r="AP14" s="643"/>
      <c r="AQ14" s="645" t="s">
        <v>106</v>
      </c>
      <c r="AR14" s="642"/>
      <c r="AS14" s="646"/>
      <c r="AT14" s="644" t="s">
        <v>108</v>
      </c>
      <c r="AU14" s="642"/>
      <c r="AV14" s="642"/>
      <c r="AW14" s="642"/>
      <c r="AX14" s="642"/>
      <c r="AY14" s="643"/>
      <c r="AZ14" s="645" t="s">
        <v>106</v>
      </c>
      <c r="BA14" s="642"/>
      <c r="BB14" s="642"/>
      <c r="BC14" s="644" t="s">
        <v>108</v>
      </c>
      <c r="BD14" s="642"/>
      <c r="BE14" s="642"/>
      <c r="BF14" s="642"/>
      <c r="BG14" s="642"/>
      <c r="BH14" s="643"/>
      <c r="BI14" s="645" t="s">
        <v>106</v>
      </c>
      <c r="BJ14" s="642"/>
      <c r="BK14" s="646"/>
      <c r="BL14" s="644" t="s">
        <v>108</v>
      </c>
      <c r="BM14" s="642"/>
      <c r="BN14" s="642"/>
      <c r="BO14" s="642"/>
      <c r="BP14" s="642"/>
      <c r="BQ14" s="643"/>
      <c r="BR14" s="645" t="s">
        <v>106</v>
      </c>
      <c r="BS14" s="642"/>
      <c r="BT14" s="646"/>
      <c r="BU14" s="632"/>
      <c r="BV14" s="497"/>
      <c r="BW14" s="497"/>
      <c r="BX14" s="497"/>
      <c r="BY14" s="633"/>
    </row>
    <row r="15" spans="1:103" ht="21.75" customHeight="1" x14ac:dyDescent="0.15">
      <c r="G15" s="639"/>
      <c r="H15" s="610"/>
      <c r="I15" s="610"/>
      <c r="J15" s="610"/>
      <c r="K15" s="610"/>
      <c r="L15" s="610"/>
      <c r="M15" s="610"/>
      <c r="N15" s="610"/>
      <c r="O15" s="610"/>
      <c r="P15" s="610"/>
      <c r="Q15" s="610"/>
      <c r="R15" s="641"/>
      <c r="S15" s="623"/>
      <c r="T15" s="623"/>
      <c r="U15" s="624"/>
      <c r="V15" s="625" t="s">
        <v>109</v>
      </c>
      <c r="W15" s="626"/>
      <c r="X15" s="627"/>
      <c r="Y15" s="688"/>
      <c r="Z15" s="689"/>
      <c r="AA15" s="690"/>
      <c r="AB15" s="628"/>
      <c r="AC15" s="623"/>
      <c r="AD15" s="624"/>
      <c r="AE15" s="625" t="s">
        <v>109</v>
      </c>
      <c r="AF15" s="626"/>
      <c r="AG15" s="627"/>
      <c r="AH15" s="623"/>
      <c r="AI15" s="623"/>
      <c r="AJ15" s="647"/>
      <c r="AK15" s="628"/>
      <c r="AL15" s="623"/>
      <c r="AM15" s="624"/>
      <c r="AN15" s="625" t="s">
        <v>109</v>
      </c>
      <c r="AO15" s="626"/>
      <c r="AP15" s="627"/>
      <c r="AQ15" s="623"/>
      <c r="AR15" s="623"/>
      <c r="AS15" s="647"/>
      <c r="AT15" s="628"/>
      <c r="AU15" s="623"/>
      <c r="AV15" s="624"/>
      <c r="AW15" s="625" t="s">
        <v>109</v>
      </c>
      <c r="AX15" s="626"/>
      <c r="AY15" s="627"/>
      <c r="AZ15" s="623"/>
      <c r="BA15" s="623"/>
      <c r="BB15" s="623"/>
      <c r="BC15" s="628"/>
      <c r="BD15" s="623"/>
      <c r="BE15" s="624"/>
      <c r="BF15" s="625" t="s">
        <v>109</v>
      </c>
      <c r="BG15" s="626"/>
      <c r="BH15" s="627"/>
      <c r="BI15" s="623"/>
      <c r="BJ15" s="623"/>
      <c r="BK15" s="647"/>
      <c r="BL15" s="628"/>
      <c r="BM15" s="623"/>
      <c r="BN15" s="624"/>
      <c r="BO15" s="625" t="s">
        <v>109</v>
      </c>
      <c r="BP15" s="626"/>
      <c r="BQ15" s="627"/>
      <c r="BR15" s="623"/>
      <c r="BS15" s="623"/>
      <c r="BT15" s="647"/>
      <c r="BU15" s="634"/>
      <c r="BV15" s="635"/>
      <c r="BW15" s="635"/>
      <c r="BX15" s="635"/>
      <c r="BY15" s="636"/>
    </row>
    <row r="16" spans="1:103" ht="13.9" customHeight="1" x14ac:dyDescent="0.15">
      <c r="G16" s="639" t="s">
        <v>56</v>
      </c>
      <c r="H16" s="610"/>
      <c r="I16" s="610"/>
      <c r="J16" s="610"/>
      <c r="K16" s="610"/>
      <c r="L16" s="610"/>
      <c r="M16" s="651">
        <v>30</v>
      </c>
      <c r="N16" s="652"/>
      <c r="O16" s="652"/>
      <c r="P16" s="652"/>
      <c r="Q16" s="635" t="s">
        <v>42</v>
      </c>
      <c r="R16" s="636"/>
      <c r="S16" s="653">
        <v>0</v>
      </c>
      <c r="T16" s="653"/>
      <c r="U16" s="653"/>
      <c r="V16" s="654"/>
      <c r="W16" s="655"/>
      <c r="X16" s="656"/>
      <c r="Y16" s="657">
        <v>0</v>
      </c>
      <c r="Z16" s="658"/>
      <c r="AA16" s="659"/>
      <c r="AB16" s="660">
        <v>0</v>
      </c>
      <c r="AC16" s="658"/>
      <c r="AD16" s="658"/>
      <c r="AE16" s="654"/>
      <c r="AF16" s="655"/>
      <c r="AG16" s="656"/>
      <c r="AH16" s="657">
        <v>0</v>
      </c>
      <c r="AI16" s="658"/>
      <c r="AJ16" s="659"/>
      <c r="AK16" s="660">
        <v>0</v>
      </c>
      <c r="AL16" s="658"/>
      <c r="AM16" s="658"/>
      <c r="AN16" s="654"/>
      <c r="AO16" s="655"/>
      <c r="AP16" s="656"/>
      <c r="AQ16" s="657">
        <v>0</v>
      </c>
      <c r="AR16" s="658"/>
      <c r="AS16" s="659"/>
      <c r="AT16" s="660">
        <v>0</v>
      </c>
      <c r="AU16" s="658"/>
      <c r="AV16" s="658"/>
      <c r="AW16" s="657">
        <v>0</v>
      </c>
      <c r="AX16" s="658"/>
      <c r="AY16" s="658"/>
      <c r="AZ16" s="657">
        <v>0</v>
      </c>
      <c r="BA16" s="658"/>
      <c r="BB16" s="659"/>
      <c r="BC16" s="660">
        <v>0</v>
      </c>
      <c r="BD16" s="658"/>
      <c r="BE16" s="658"/>
      <c r="BF16" s="657">
        <v>0</v>
      </c>
      <c r="BG16" s="658"/>
      <c r="BH16" s="658"/>
      <c r="BI16" s="657">
        <v>0</v>
      </c>
      <c r="BJ16" s="658"/>
      <c r="BK16" s="659"/>
      <c r="BL16" s="660">
        <v>0</v>
      </c>
      <c r="BM16" s="658"/>
      <c r="BN16" s="658"/>
      <c r="BO16" s="657">
        <v>0</v>
      </c>
      <c r="BP16" s="658"/>
      <c r="BQ16" s="658"/>
      <c r="BR16" s="657">
        <v>0</v>
      </c>
      <c r="BS16" s="658"/>
      <c r="BT16" s="659"/>
      <c r="BU16" s="661">
        <f t="shared" ref="BU16:BU27" si="0">S16+Y16+AH16+AB16+AK16+AQ16+AT16+AZ16+BC16+BI16+BL16+BR16</f>
        <v>0</v>
      </c>
      <c r="BV16" s="661"/>
      <c r="BW16" s="661"/>
      <c r="BX16" s="613" t="s">
        <v>51</v>
      </c>
      <c r="BY16" s="662"/>
    </row>
    <row r="17" spans="7:80" ht="13.9" customHeight="1" x14ac:dyDescent="0.15">
      <c r="G17" s="639" t="s">
        <v>57</v>
      </c>
      <c r="H17" s="610"/>
      <c r="I17" s="610"/>
      <c r="J17" s="610"/>
      <c r="K17" s="610"/>
      <c r="L17" s="610"/>
      <c r="M17" s="651">
        <v>31</v>
      </c>
      <c r="N17" s="652"/>
      <c r="O17" s="652"/>
      <c r="P17" s="652"/>
      <c r="Q17" s="635" t="s">
        <v>42</v>
      </c>
      <c r="R17" s="636"/>
      <c r="S17" s="653">
        <v>0</v>
      </c>
      <c r="T17" s="653"/>
      <c r="U17" s="653"/>
      <c r="V17" s="654"/>
      <c r="W17" s="655"/>
      <c r="X17" s="656"/>
      <c r="Y17" s="657">
        <v>0</v>
      </c>
      <c r="Z17" s="658"/>
      <c r="AA17" s="659"/>
      <c r="AB17" s="660">
        <v>0</v>
      </c>
      <c r="AC17" s="658"/>
      <c r="AD17" s="658"/>
      <c r="AE17" s="654"/>
      <c r="AF17" s="655"/>
      <c r="AG17" s="656"/>
      <c r="AH17" s="657">
        <v>0</v>
      </c>
      <c r="AI17" s="658"/>
      <c r="AJ17" s="659"/>
      <c r="AK17" s="660">
        <v>0</v>
      </c>
      <c r="AL17" s="658"/>
      <c r="AM17" s="658"/>
      <c r="AN17" s="654"/>
      <c r="AO17" s="655"/>
      <c r="AP17" s="656"/>
      <c r="AQ17" s="657">
        <v>0</v>
      </c>
      <c r="AR17" s="658"/>
      <c r="AS17" s="659"/>
      <c r="AT17" s="660">
        <v>0</v>
      </c>
      <c r="AU17" s="658"/>
      <c r="AV17" s="658"/>
      <c r="AW17" s="657">
        <v>0</v>
      </c>
      <c r="AX17" s="658"/>
      <c r="AY17" s="658"/>
      <c r="AZ17" s="657">
        <v>0</v>
      </c>
      <c r="BA17" s="658"/>
      <c r="BB17" s="659"/>
      <c r="BC17" s="660">
        <v>0</v>
      </c>
      <c r="BD17" s="658"/>
      <c r="BE17" s="658"/>
      <c r="BF17" s="657">
        <v>0</v>
      </c>
      <c r="BG17" s="658"/>
      <c r="BH17" s="658"/>
      <c r="BI17" s="657">
        <v>0</v>
      </c>
      <c r="BJ17" s="658"/>
      <c r="BK17" s="659"/>
      <c r="BL17" s="660">
        <v>0</v>
      </c>
      <c r="BM17" s="658"/>
      <c r="BN17" s="658"/>
      <c r="BO17" s="657">
        <v>0</v>
      </c>
      <c r="BP17" s="658"/>
      <c r="BQ17" s="658"/>
      <c r="BR17" s="657">
        <v>0</v>
      </c>
      <c r="BS17" s="658"/>
      <c r="BT17" s="659"/>
      <c r="BU17" s="661">
        <f t="shared" si="0"/>
        <v>0</v>
      </c>
      <c r="BV17" s="661"/>
      <c r="BW17" s="661"/>
      <c r="BX17" s="613" t="s">
        <v>51</v>
      </c>
      <c r="BY17" s="662"/>
    </row>
    <row r="18" spans="7:80" ht="13.9" customHeight="1" x14ac:dyDescent="0.15">
      <c r="G18" s="639" t="s">
        <v>58</v>
      </c>
      <c r="H18" s="610"/>
      <c r="I18" s="610"/>
      <c r="J18" s="610"/>
      <c r="K18" s="610"/>
      <c r="L18" s="610"/>
      <c r="M18" s="651">
        <v>30</v>
      </c>
      <c r="N18" s="652"/>
      <c r="O18" s="652"/>
      <c r="P18" s="652"/>
      <c r="Q18" s="635" t="s">
        <v>42</v>
      </c>
      <c r="R18" s="636"/>
      <c r="S18" s="653">
        <v>0</v>
      </c>
      <c r="T18" s="653"/>
      <c r="U18" s="653"/>
      <c r="V18" s="654"/>
      <c r="W18" s="655"/>
      <c r="X18" s="656"/>
      <c r="Y18" s="657">
        <v>0</v>
      </c>
      <c r="Z18" s="658"/>
      <c r="AA18" s="659"/>
      <c r="AB18" s="660">
        <v>0</v>
      </c>
      <c r="AC18" s="658"/>
      <c r="AD18" s="658"/>
      <c r="AE18" s="654"/>
      <c r="AF18" s="655"/>
      <c r="AG18" s="656"/>
      <c r="AH18" s="657">
        <v>0</v>
      </c>
      <c r="AI18" s="658"/>
      <c r="AJ18" s="659"/>
      <c r="AK18" s="660">
        <v>0</v>
      </c>
      <c r="AL18" s="658"/>
      <c r="AM18" s="658"/>
      <c r="AN18" s="654"/>
      <c r="AO18" s="655"/>
      <c r="AP18" s="656"/>
      <c r="AQ18" s="657">
        <v>0</v>
      </c>
      <c r="AR18" s="658"/>
      <c r="AS18" s="659"/>
      <c r="AT18" s="660">
        <v>0</v>
      </c>
      <c r="AU18" s="658"/>
      <c r="AV18" s="658"/>
      <c r="AW18" s="657">
        <v>0</v>
      </c>
      <c r="AX18" s="658"/>
      <c r="AY18" s="658"/>
      <c r="AZ18" s="657">
        <v>0</v>
      </c>
      <c r="BA18" s="658"/>
      <c r="BB18" s="659"/>
      <c r="BC18" s="660">
        <v>0</v>
      </c>
      <c r="BD18" s="658"/>
      <c r="BE18" s="658"/>
      <c r="BF18" s="657">
        <v>0</v>
      </c>
      <c r="BG18" s="658"/>
      <c r="BH18" s="658"/>
      <c r="BI18" s="657">
        <v>0</v>
      </c>
      <c r="BJ18" s="658"/>
      <c r="BK18" s="659"/>
      <c r="BL18" s="660">
        <v>0</v>
      </c>
      <c r="BM18" s="658"/>
      <c r="BN18" s="658"/>
      <c r="BO18" s="657">
        <v>0</v>
      </c>
      <c r="BP18" s="658"/>
      <c r="BQ18" s="658"/>
      <c r="BR18" s="657">
        <v>0</v>
      </c>
      <c r="BS18" s="658"/>
      <c r="BT18" s="659"/>
      <c r="BU18" s="661">
        <f t="shared" si="0"/>
        <v>0</v>
      </c>
      <c r="BV18" s="661"/>
      <c r="BW18" s="661"/>
      <c r="BX18" s="613" t="s">
        <v>51</v>
      </c>
      <c r="BY18" s="662"/>
    </row>
    <row r="19" spans="7:80" ht="13.9" customHeight="1" x14ac:dyDescent="0.15">
      <c r="G19" s="639" t="s">
        <v>59</v>
      </c>
      <c r="H19" s="610"/>
      <c r="I19" s="610"/>
      <c r="J19" s="610"/>
      <c r="K19" s="610"/>
      <c r="L19" s="610"/>
      <c r="M19" s="651">
        <v>31</v>
      </c>
      <c r="N19" s="652"/>
      <c r="O19" s="652"/>
      <c r="P19" s="652"/>
      <c r="Q19" s="635" t="s">
        <v>42</v>
      </c>
      <c r="R19" s="636"/>
      <c r="S19" s="653">
        <v>0</v>
      </c>
      <c r="T19" s="653"/>
      <c r="U19" s="653"/>
      <c r="V19" s="654"/>
      <c r="W19" s="655"/>
      <c r="X19" s="656"/>
      <c r="Y19" s="657">
        <v>0</v>
      </c>
      <c r="Z19" s="658"/>
      <c r="AA19" s="659"/>
      <c r="AB19" s="660">
        <v>0</v>
      </c>
      <c r="AC19" s="658"/>
      <c r="AD19" s="658"/>
      <c r="AE19" s="654"/>
      <c r="AF19" s="655"/>
      <c r="AG19" s="656"/>
      <c r="AH19" s="657">
        <v>0</v>
      </c>
      <c r="AI19" s="658"/>
      <c r="AJ19" s="659"/>
      <c r="AK19" s="660">
        <v>0</v>
      </c>
      <c r="AL19" s="658"/>
      <c r="AM19" s="658"/>
      <c r="AN19" s="654"/>
      <c r="AO19" s="655"/>
      <c r="AP19" s="656"/>
      <c r="AQ19" s="657">
        <v>0</v>
      </c>
      <c r="AR19" s="658"/>
      <c r="AS19" s="659"/>
      <c r="AT19" s="660">
        <v>0</v>
      </c>
      <c r="AU19" s="658"/>
      <c r="AV19" s="658"/>
      <c r="AW19" s="657">
        <v>0</v>
      </c>
      <c r="AX19" s="658"/>
      <c r="AY19" s="658"/>
      <c r="AZ19" s="657">
        <v>0</v>
      </c>
      <c r="BA19" s="658"/>
      <c r="BB19" s="659"/>
      <c r="BC19" s="660">
        <v>0</v>
      </c>
      <c r="BD19" s="658"/>
      <c r="BE19" s="658"/>
      <c r="BF19" s="657">
        <v>0</v>
      </c>
      <c r="BG19" s="658"/>
      <c r="BH19" s="658"/>
      <c r="BI19" s="657">
        <v>0</v>
      </c>
      <c r="BJ19" s="658"/>
      <c r="BK19" s="659"/>
      <c r="BL19" s="660">
        <v>0</v>
      </c>
      <c r="BM19" s="658"/>
      <c r="BN19" s="658"/>
      <c r="BO19" s="657">
        <v>0</v>
      </c>
      <c r="BP19" s="658"/>
      <c r="BQ19" s="658"/>
      <c r="BR19" s="657">
        <v>0</v>
      </c>
      <c r="BS19" s="658"/>
      <c r="BT19" s="659"/>
      <c r="BU19" s="661">
        <f t="shared" si="0"/>
        <v>0</v>
      </c>
      <c r="BV19" s="661"/>
      <c r="BW19" s="661"/>
      <c r="BX19" s="613" t="s">
        <v>51</v>
      </c>
      <c r="BY19" s="662"/>
    </row>
    <row r="20" spans="7:80" ht="13.9" customHeight="1" x14ac:dyDescent="0.15">
      <c r="G20" s="639" t="s">
        <v>60</v>
      </c>
      <c r="H20" s="610"/>
      <c r="I20" s="610"/>
      <c r="J20" s="610"/>
      <c r="K20" s="610"/>
      <c r="L20" s="610"/>
      <c r="M20" s="651">
        <v>31</v>
      </c>
      <c r="N20" s="652"/>
      <c r="O20" s="652"/>
      <c r="P20" s="652"/>
      <c r="Q20" s="635" t="s">
        <v>42</v>
      </c>
      <c r="R20" s="636"/>
      <c r="S20" s="653">
        <v>0</v>
      </c>
      <c r="T20" s="653"/>
      <c r="U20" s="653"/>
      <c r="V20" s="654"/>
      <c r="W20" s="655"/>
      <c r="X20" s="656"/>
      <c r="Y20" s="657">
        <v>0</v>
      </c>
      <c r="Z20" s="658"/>
      <c r="AA20" s="659"/>
      <c r="AB20" s="660">
        <v>0</v>
      </c>
      <c r="AC20" s="658"/>
      <c r="AD20" s="658"/>
      <c r="AE20" s="654"/>
      <c r="AF20" s="655"/>
      <c r="AG20" s="656"/>
      <c r="AH20" s="657">
        <v>0</v>
      </c>
      <c r="AI20" s="658"/>
      <c r="AJ20" s="659"/>
      <c r="AK20" s="660">
        <v>0</v>
      </c>
      <c r="AL20" s="658"/>
      <c r="AM20" s="658"/>
      <c r="AN20" s="654"/>
      <c r="AO20" s="655"/>
      <c r="AP20" s="656"/>
      <c r="AQ20" s="657">
        <v>0</v>
      </c>
      <c r="AR20" s="658"/>
      <c r="AS20" s="659"/>
      <c r="AT20" s="660">
        <v>0</v>
      </c>
      <c r="AU20" s="658"/>
      <c r="AV20" s="658"/>
      <c r="AW20" s="657">
        <v>0</v>
      </c>
      <c r="AX20" s="658"/>
      <c r="AY20" s="658"/>
      <c r="AZ20" s="657">
        <v>0</v>
      </c>
      <c r="BA20" s="658"/>
      <c r="BB20" s="659"/>
      <c r="BC20" s="660">
        <v>0</v>
      </c>
      <c r="BD20" s="658"/>
      <c r="BE20" s="658"/>
      <c r="BF20" s="657">
        <v>0</v>
      </c>
      <c r="BG20" s="658"/>
      <c r="BH20" s="658"/>
      <c r="BI20" s="657">
        <v>0</v>
      </c>
      <c r="BJ20" s="658"/>
      <c r="BK20" s="659"/>
      <c r="BL20" s="660">
        <v>0</v>
      </c>
      <c r="BM20" s="658"/>
      <c r="BN20" s="658"/>
      <c r="BO20" s="657">
        <v>0</v>
      </c>
      <c r="BP20" s="658"/>
      <c r="BQ20" s="658"/>
      <c r="BR20" s="657">
        <v>0</v>
      </c>
      <c r="BS20" s="658"/>
      <c r="BT20" s="659"/>
      <c r="BU20" s="661">
        <f t="shared" si="0"/>
        <v>0</v>
      </c>
      <c r="BV20" s="661"/>
      <c r="BW20" s="661"/>
      <c r="BX20" s="613" t="s">
        <v>51</v>
      </c>
      <c r="BY20" s="662"/>
    </row>
    <row r="21" spans="7:80" ht="13.9" customHeight="1" x14ac:dyDescent="0.15">
      <c r="G21" s="639" t="s">
        <v>61</v>
      </c>
      <c r="H21" s="610"/>
      <c r="I21" s="610"/>
      <c r="J21" s="610"/>
      <c r="K21" s="610"/>
      <c r="L21" s="610"/>
      <c r="M21" s="651">
        <v>30</v>
      </c>
      <c r="N21" s="652"/>
      <c r="O21" s="652"/>
      <c r="P21" s="652"/>
      <c r="Q21" s="635" t="s">
        <v>42</v>
      </c>
      <c r="R21" s="636"/>
      <c r="S21" s="653">
        <v>0</v>
      </c>
      <c r="T21" s="653"/>
      <c r="U21" s="653"/>
      <c r="V21" s="654"/>
      <c r="W21" s="655"/>
      <c r="X21" s="656"/>
      <c r="Y21" s="657">
        <v>0</v>
      </c>
      <c r="Z21" s="658"/>
      <c r="AA21" s="659"/>
      <c r="AB21" s="660">
        <v>0</v>
      </c>
      <c r="AC21" s="658"/>
      <c r="AD21" s="658"/>
      <c r="AE21" s="654"/>
      <c r="AF21" s="655"/>
      <c r="AG21" s="656"/>
      <c r="AH21" s="657">
        <v>0</v>
      </c>
      <c r="AI21" s="658"/>
      <c r="AJ21" s="659"/>
      <c r="AK21" s="660">
        <v>0</v>
      </c>
      <c r="AL21" s="658"/>
      <c r="AM21" s="658"/>
      <c r="AN21" s="654"/>
      <c r="AO21" s="655"/>
      <c r="AP21" s="656"/>
      <c r="AQ21" s="657">
        <v>0</v>
      </c>
      <c r="AR21" s="658"/>
      <c r="AS21" s="659"/>
      <c r="AT21" s="660">
        <v>0</v>
      </c>
      <c r="AU21" s="658"/>
      <c r="AV21" s="658"/>
      <c r="AW21" s="657">
        <v>0</v>
      </c>
      <c r="AX21" s="658"/>
      <c r="AY21" s="658"/>
      <c r="AZ21" s="657">
        <v>0</v>
      </c>
      <c r="BA21" s="658"/>
      <c r="BB21" s="659"/>
      <c r="BC21" s="660">
        <v>0</v>
      </c>
      <c r="BD21" s="658"/>
      <c r="BE21" s="658"/>
      <c r="BF21" s="657">
        <v>0</v>
      </c>
      <c r="BG21" s="658"/>
      <c r="BH21" s="658"/>
      <c r="BI21" s="657">
        <v>0</v>
      </c>
      <c r="BJ21" s="658"/>
      <c r="BK21" s="659"/>
      <c r="BL21" s="660">
        <v>0</v>
      </c>
      <c r="BM21" s="658"/>
      <c r="BN21" s="658"/>
      <c r="BO21" s="657">
        <v>0</v>
      </c>
      <c r="BP21" s="658"/>
      <c r="BQ21" s="658"/>
      <c r="BR21" s="657">
        <v>0</v>
      </c>
      <c r="BS21" s="658"/>
      <c r="BT21" s="659"/>
      <c r="BU21" s="661">
        <f t="shared" si="0"/>
        <v>0</v>
      </c>
      <c r="BV21" s="661"/>
      <c r="BW21" s="661"/>
      <c r="BX21" s="613" t="s">
        <v>51</v>
      </c>
      <c r="BY21" s="662"/>
    </row>
    <row r="22" spans="7:80" ht="13.9" customHeight="1" x14ac:dyDescent="0.15">
      <c r="G22" s="639" t="s">
        <v>62</v>
      </c>
      <c r="H22" s="610"/>
      <c r="I22" s="610"/>
      <c r="J22" s="610"/>
      <c r="K22" s="610"/>
      <c r="L22" s="610"/>
      <c r="M22" s="651">
        <v>31</v>
      </c>
      <c r="N22" s="652"/>
      <c r="O22" s="652"/>
      <c r="P22" s="652"/>
      <c r="Q22" s="635" t="s">
        <v>42</v>
      </c>
      <c r="R22" s="636"/>
      <c r="S22" s="653">
        <v>0</v>
      </c>
      <c r="T22" s="653"/>
      <c r="U22" s="653"/>
      <c r="V22" s="654"/>
      <c r="W22" s="655"/>
      <c r="X22" s="656"/>
      <c r="Y22" s="657">
        <v>0</v>
      </c>
      <c r="Z22" s="658"/>
      <c r="AA22" s="659"/>
      <c r="AB22" s="660">
        <v>0</v>
      </c>
      <c r="AC22" s="658"/>
      <c r="AD22" s="658"/>
      <c r="AE22" s="654"/>
      <c r="AF22" s="655"/>
      <c r="AG22" s="656"/>
      <c r="AH22" s="657">
        <v>0</v>
      </c>
      <c r="AI22" s="658"/>
      <c r="AJ22" s="659"/>
      <c r="AK22" s="660">
        <v>0</v>
      </c>
      <c r="AL22" s="658"/>
      <c r="AM22" s="658"/>
      <c r="AN22" s="654"/>
      <c r="AO22" s="655"/>
      <c r="AP22" s="656"/>
      <c r="AQ22" s="657">
        <v>0</v>
      </c>
      <c r="AR22" s="658"/>
      <c r="AS22" s="659"/>
      <c r="AT22" s="660">
        <v>0</v>
      </c>
      <c r="AU22" s="658"/>
      <c r="AV22" s="658"/>
      <c r="AW22" s="657">
        <v>0</v>
      </c>
      <c r="AX22" s="658"/>
      <c r="AY22" s="658"/>
      <c r="AZ22" s="657">
        <v>0</v>
      </c>
      <c r="BA22" s="658"/>
      <c r="BB22" s="659"/>
      <c r="BC22" s="660">
        <v>0</v>
      </c>
      <c r="BD22" s="658"/>
      <c r="BE22" s="658"/>
      <c r="BF22" s="657">
        <v>0</v>
      </c>
      <c r="BG22" s="658"/>
      <c r="BH22" s="658"/>
      <c r="BI22" s="657">
        <v>0</v>
      </c>
      <c r="BJ22" s="658"/>
      <c r="BK22" s="659"/>
      <c r="BL22" s="660">
        <v>0</v>
      </c>
      <c r="BM22" s="658"/>
      <c r="BN22" s="658"/>
      <c r="BO22" s="657">
        <v>0</v>
      </c>
      <c r="BP22" s="658"/>
      <c r="BQ22" s="658"/>
      <c r="BR22" s="657">
        <v>0</v>
      </c>
      <c r="BS22" s="658"/>
      <c r="BT22" s="659"/>
      <c r="BU22" s="661">
        <f t="shared" si="0"/>
        <v>0</v>
      </c>
      <c r="BV22" s="661"/>
      <c r="BW22" s="661"/>
      <c r="BX22" s="613" t="s">
        <v>51</v>
      </c>
      <c r="BY22" s="662"/>
    </row>
    <row r="23" spans="7:80" ht="13.9" customHeight="1" x14ac:dyDescent="0.15">
      <c r="G23" s="639" t="s">
        <v>63</v>
      </c>
      <c r="H23" s="610"/>
      <c r="I23" s="610"/>
      <c r="J23" s="610"/>
      <c r="K23" s="610"/>
      <c r="L23" s="610"/>
      <c r="M23" s="651">
        <v>30</v>
      </c>
      <c r="N23" s="652"/>
      <c r="O23" s="652"/>
      <c r="P23" s="652"/>
      <c r="Q23" s="635" t="s">
        <v>42</v>
      </c>
      <c r="R23" s="636"/>
      <c r="S23" s="653">
        <v>0</v>
      </c>
      <c r="T23" s="653"/>
      <c r="U23" s="653"/>
      <c r="V23" s="654"/>
      <c r="W23" s="655"/>
      <c r="X23" s="656"/>
      <c r="Y23" s="657">
        <v>0</v>
      </c>
      <c r="Z23" s="658"/>
      <c r="AA23" s="659"/>
      <c r="AB23" s="660">
        <v>0</v>
      </c>
      <c r="AC23" s="658"/>
      <c r="AD23" s="658"/>
      <c r="AE23" s="654"/>
      <c r="AF23" s="655"/>
      <c r="AG23" s="656"/>
      <c r="AH23" s="657">
        <v>0</v>
      </c>
      <c r="AI23" s="658"/>
      <c r="AJ23" s="659"/>
      <c r="AK23" s="660">
        <v>0</v>
      </c>
      <c r="AL23" s="658"/>
      <c r="AM23" s="658"/>
      <c r="AN23" s="654"/>
      <c r="AO23" s="655"/>
      <c r="AP23" s="656"/>
      <c r="AQ23" s="657">
        <v>0</v>
      </c>
      <c r="AR23" s="658"/>
      <c r="AS23" s="659"/>
      <c r="AT23" s="660">
        <v>0</v>
      </c>
      <c r="AU23" s="658"/>
      <c r="AV23" s="658"/>
      <c r="AW23" s="657">
        <v>0</v>
      </c>
      <c r="AX23" s="658"/>
      <c r="AY23" s="658"/>
      <c r="AZ23" s="657">
        <v>0</v>
      </c>
      <c r="BA23" s="658"/>
      <c r="BB23" s="659"/>
      <c r="BC23" s="660">
        <v>0</v>
      </c>
      <c r="BD23" s="658"/>
      <c r="BE23" s="658"/>
      <c r="BF23" s="657">
        <v>0</v>
      </c>
      <c r="BG23" s="658"/>
      <c r="BH23" s="658"/>
      <c r="BI23" s="657">
        <v>0</v>
      </c>
      <c r="BJ23" s="658"/>
      <c r="BK23" s="659"/>
      <c r="BL23" s="660">
        <v>0</v>
      </c>
      <c r="BM23" s="658"/>
      <c r="BN23" s="658"/>
      <c r="BO23" s="657">
        <v>0</v>
      </c>
      <c r="BP23" s="658"/>
      <c r="BQ23" s="658"/>
      <c r="BR23" s="657">
        <v>0</v>
      </c>
      <c r="BS23" s="658"/>
      <c r="BT23" s="659"/>
      <c r="BU23" s="661">
        <f t="shared" si="0"/>
        <v>0</v>
      </c>
      <c r="BV23" s="661"/>
      <c r="BW23" s="661"/>
      <c r="BX23" s="613" t="s">
        <v>51</v>
      </c>
      <c r="BY23" s="662"/>
    </row>
    <row r="24" spans="7:80" ht="13.9" customHeight="1" x14ac:dyDescent="0.15">
      <c r="G24" s="639" t="s">
        <v>64</v>
      </c>
      <c r="H24" s="610"/>
      <c r="I24" s="610"/>
      <c r="J24" s="610"/>
      <c r="K24" s="610"/>
      <c r="L24" s="610"/>
      <c r="M24" s="651">
        <v>31</v>
      </c>
      <c r="N24" s="652"/>
      <c r="O24" s="652"/>
      <c r="P24" s="652"/>
      <c r="Q24" s="635" t="s">
        <v>42</v>
      </c>
      <c r="R24" s="636"/>
      <c r="S24" s="653">
        <v>0</v>
      </c>
      <c r="T24" s="653"/>
      <c r="U24" s="653"/>
      <c r="V24" s="654"/>
      <c r="W24" s="655"/>
      <c r="X24" s="656"/>
      <c r="Y24" s="657">
        <v>0</v>
      </c>
      <c r="Z24" s="658"/>
      <c r="AA24" s="659"/>
      <c r="AB24" s="660">
        <v>0</v>
      </c>
      <c r="AC24" s="658"/>
      <c r="AD24" s="658"/>
      <c r="AE24" s="654"/>
      <c r="AF24" s="655"/>
      <c r="AG24" s="656"/>
      <c r="AH24" s="657">
        <v>0</v>
      </c>
      <c r="AI24" s="658"/>
      <c r="AJ24" s="659"/>
      <c r="AK24" s="660">
        <v>0</v>
      </c>
      <c r="AL24" s="658"/>
      <c r="AM24" s="658"/>
      <c r="AN24" s="654"/>
      <c r="AO24" s="655"/>
      <c r="AP24" s="656"/>
      <c r="AQ24" s="657">
        <v>0</v>
      </c>
      <c r="AR24" s="658"/>
      <c r="AS24" s="659"/>
      <c r="AT24" s="660">
        <v>0</v>
      </c>
      <c r="AU24" s="658"/>
      <c r="AV24" s="658"/>
      <c r="AW24" s="657">
        <v>0</v>
      </c>
      <c r="AX24" s="658"/>
      <c r="AY24" s="658"/>
      <c r="AZ24" s="657">
        <v>0</v>
      </c>
      <c r="BA24" s="658"/>
      <c r="BB24" s="659"/>
      <c r="BC24" s="660">
        <v>0</v>
      </c>
      <c r="BD24" s="658"/>
      <c r="BE24" s="658"/>
      <c r="BF24" s="657">
        <v>0</v>
      </c>
      <c r="BG24" s="658"/>
      <c r="BH24" s="658"/>
      <c r="BI24" s="657">
        <v>0</v>
      </c>
      <c r="BJ24" s="658"/>
      <c r="BK24" s="659"/>
      <c r="BL24" s="660">
        <v>0</v>
      </c>
      <c r="BM24" s="658"/>
      <c r="BN24" s="658"/>
      <c r="BO24" s="657">
        <v>0</v>
      </c>
      <c r="BP24" s="658"/>
      <c r="BQ24" s="658"/>
      <c r="BR24" s="657">
        <v>0</v>
      </c>
      <c r="BS24" s="658"/>
      <c r="BT24" s="659"/>
      <c r="BU24" s="661">
        <f t="shared" si="0"/>
        <v>0</v>
      </c>
      <c r="BV24" s="661"/>
      <c r="BW24" s="661"/>
      <c r="BX24" s="613" t="s">
        <v>51</v>
      </c>
      <c r="BY24" s="662"/>
      <c r="CB24" s="10"/>
    </row>
    <row r="25" spans="7:80" ht="13.9" customHeight="1" x14ac:dyDescent="0.15">
      <c r="G25" s="639" t="s">
        <v>65</v>
      </c>
      <c r="H25" s="610"/>
      <c r="I25" s="610"/>
      <c r="J25" s="610"/>
      <c r="K25" s="610"/>
      <c r="L25" s="610"/>
      <c r="M25" s="651">
        <v>31</v>
      </c>
      <c r="N25" s="652"/>
      <c r="O25" s="652"/>
      <c r="P25" s="652"/>
      <c r="Q25" s="635" t="s">
        <v>42</v>
      </c>
      <c r="R25" s="636"/>
      <c r="S25" s="653">
        <v>0</v>
      </c>
      <c r="T25" s="653"/>
      <c r="U25" s="653"/>
      <c r="V25" s="654"/>
      <c r="W25" s="655"/>
      <c r="X25" s="656"/>
      <c r="Y25" s="657">
        <v>0</v>
      </c>
      <c r="Z25" s="658"/>
      <c r="AA25" s="659"/>
      <c r="AB25" s="660">
        <v>0</v>
      </c>
      <c r="AC25" s="658"/>
      <c r="AD25" s="658"/>
      <c r="AE25" s="654"/>
      <c r="AF25" s="655"/>
      <c r="AG25" s="656"/>
      <c r="AH25" s="657">
        <v>0</v>
      </c>
      <c r="AI25" s="658"/>
      <c r="AJ25" s="659"/>
      <c r="AK25" s="660">
        <v>0</v>
      </c>
      <c r="AL25" s="658"/>
      <c r="AM25" s="658"/>
      <c r="AN25" s="654"/>
      <c r="AO25" s="655"/>
      <c r="AP25" s="656"/>
      <c r="AQ25" s="657">
        <v>0</v>
      </c>
      <c r="AR25" s="658"/>
      <c r="AS25" s="659"/>
      <c r="AT25" s="660">
        <v>0</v>
      </c>
      <c r="AU25" s="658"/>
      <c r="AV25" s="658"/>
      <c r="AW25" s="657">
        <v>0</v>
      </c>
      <c r="AX25" s="658"/>
      <c r="AY25" s="658"/>
      <c r="AZ25" s="657">
        <v>0</v>
      </c>
      <c r="BA25" s="658"/>
      <c r="BB25" s="659"/>
      <c r="BC25" s="660">
        <v>0</v>
      </c>
      <c r="BD25" s="658"/>
      <c r="BE25" s="658"/>
      <c r="BF25" s="657">
        <v>0</v>
      </c>
      <c r="BG25" s="658"/>
      <c r="BH25" s="658"/>
      <c r="BI25" s="657">
        <v>0</v>
      </c>
      <c r="BJ25" s="658"/>
      <c r="BK25" s="659"/>
      <c r="BL25" s="660">
        <v>0</v>
      </c>
      <c r="BM25" s="658"/>
      <c r="BN25" s="658"/>
      <c r="BO25" s="657">
        <v>0</v>
      </c>
      <c r="BP25" s="658"/>
      <c r="BQ25" s="658"/>
      <c r="BR25" s="657">
        <v>0</v>
      </c>
      <c r="BS25" s="658"/>
      <c r="BT25" s="659"/>
      <c r="BU25" s="661">
        <f t="shared" si="0"/>
        <v>0</v>
      </c>
      <c r="BV25" s="661"/>
      <c r="BW25" s="661"/>
      <c r="BX25" s="613" t="s">
        <v>51</v>
      </c>
      <c r="BY25" s="662"/>
    </row>
    <row r="26" spans="7:80" ht="13.9" customHeight="1" x14ac:dyDescent="0.15">
      <c r="G26" s="639" t="s">
        <v>66</v>
      </c>
      <c r="H26" s="610"/>
      <c r="I26" s="610"/>
      <c r="J26" s="610"/>
      <c r="K26" s="610"/>
      <c r="L26" s="610"/>
      <c r="M26" s="651">
        <v>28</v>
      </c>
      <c r="N26" s="652"/>
      <c r="O26" s="652"/>
      <c r="P26" s="652"/>
      <c r="Q26" s="635" t="s">
        <v>42</v>
      </c>
      <c r="R26" s="636"/>
      <c r="S26" s="653">
        <v>0</v>
      </c>
      <c r="T26" s="653"/>
      <c r="U26" s="653"/>
      <c r="V26" s="654"/>
      <c r="W26" s="655"/>
      <c r="X26" s="656"/>
      <c r="Y26" s="657">
        <v>0</v>
      </c>
      <c r="Z26" s="658"/>
      <c r="AA26" s="659"/>
      <c r="AB26" s="660">
        <v>0</v>
      </c>
      <c r="AC26" s="658"/>
      <c r="AD26" s="658"/>
      <c r="AE26" s="654"/>
      <c r="AF26" s="655"/>
      <c r="AG26" s="656"/>
      <c r="AH26" s="657">
        <v>0</v>
      </c>
      <c r="AI26" s="658"/>
      <c r="AJ26" s="659"/>
      <c r="AK26" s="660">
        <v>0</v>
      </c>
      <c r="AL26" s="658"/>
      <c r="AM26" s="658"/>
      <c r="AN26" s="654"/>
      <c r="AO26" s="655"/>
      <c r="AP26" s="656"/>
      <c r="AQ26" s="657">
        <v>0</v>
      </c>
      <c r="AR26" s="658"/>
      <c r="AS26" s="659"/>
      <c r="AT26" s="660">
        <v>0</v>
      </c>
      <c r="AU26" s="658"/>
      <c r="AV26" s="658"/>
      <c r="AW26" s="657">
        <v>0</v>
      </c>
      <c r="AX26" s="658"/>
      <c r="AY26" s="658"/>
      <c r="AZ26" s="657">
        <v>0</v>
      </c>
      <c r="BA26" s="658"/>
      <c r="BB26" s="659"/>
      <c r="BC26" s="660">
        <v>0</v>
      </c>
      <c r="BD26" s="658"/>
      <c r="BE26" s="658"/>
      <c r="BF26" s="657">
        <v>0</v>
      </c>
      <c r="BG26" s="658"/>
      <c r="BH26" s="658"/>
      <c r="BI26" s="657">
        <v>0</v>
      </c>
      <c r="BJ26" s="658"/>
      <c r="BK26" s="659"/>
      <c r="BL26" s="660">
        <v>0</v>
      </c>
      <c r="BM26" s="658"/>
      <c r="BN26" s="658"/>
      <c r="BO26" s="657">
        <v>0</v>
      </c>
      <c r="BP26" s="658"/>
      <c r="BQ26" s="658"/>
      <c r="BR26" s="657">
        <v>0</v>
      </c>
      <c r="BS26" s="658"/>
      <c r="BT26" s="659"/>
      <c r="BU26" s="661">
        <f t="shared" si="0"/>
        <v>0</v>
      </c>
      <c r="BV26" s="661"/>
      <c r="BW26" s="661"/>
      <c r="BX26" s="613" t="s">
        <v>51</v>
      </c>
      <c r="BY26" s="662"/>
    </row>
    <row r="27" spans="7:80" ht="13.9" customHeight="1" x14ac:dyDescent="0.15">
      <c r="G27" s="639" t="s">
        <v>67</v>
      </c>
      <c r="H27" s="610"/>
      <c r="I27" s="610"/>
      <c r="J27" s="610"/>
      <c r="K27" s="610"/>
      <c r="L27" s="610"/>
      <c r="M27" s="651">
        <v>31</v>
      </c>
      <c r="N27" s="652"/>
      <c r="O27" s="652"/>
      <c r="P27" s="652"/>
      <c r="Q27" s="635" t="s">
        <v>42</v>
      </c>
      <c r="R27" s="636"/>
      <c r="S27" s="653">
        <v>0</v>
      </c>
      <c r="T27" s="653"/>
      <c r="U27" s="653"/>
      <c r="V27" s="654"/>
      <c r="W27" s="655"/>
      <c r="X27" s="656"/>
      <c r="Y27" s="657">
        <v>0</v>
      </c>
      <c r="Z27" s="658"/>
      <c r="AA27" s="659"/>
      <c r="AB27" s="660">
        <v>0</v>
      </c>
      <c r="AC27" s="658"/>
      <c r="AD27" s="658"/>
      <c r="AE27" s="654"/>
      <c r="AF27" s="655"/>
      <c r="AG27" s="656"/>
      <c r="AH27" s="657">
        <v>0</v>
      </c>
      <c r="AI27" s="658"/>
      <c r="AJ27" s="659"/>
      <c r="AK27" s="660">
        <v>0</v>
      </c>
      <c r="AL27" s="658"/>
      <c r="AM27" s="658"/>
      <c r="AN27" s="654"/>
      <c r="AO27" s="655"/>
      <c r="AP27" s="656"/>
      <c r="AQ27" s="657">
        <v>0</v>
      </c>
      <c r="AR27" s="658"/>
      <c r="AS27" s="659"/>
      <c r="AT27" s="660">
        <v>0</v>
      </c>
      <c r="AU27" s="658"/>
      <c r="AV27" s="658"/>
      <c r="AW27" s="657">
        <v>0</v>
      </c>
      <c r="AX27" s="658"/>
      <c r="AY27" s="658"/>
      <c r="AZ27" s="657">
        <v>0</v>
      </c>
      <c r="BA27" s="658"/>
      <c r="BB27" s="659"/>
      <c r="BC27" s="660">
        <v>0</v>
      </c>
      <c r="BD27" s="658"/>
      <c r="BE27" s="658"/>
      <c r="BF27" s="657">
        <v>0</v>
      </c>
      <c r="BG27" s="658"/>
      <c r="BH27" s="658"/>
      <c r="BI27" s="657">
        <v>0</v>
      </c>
      <c r="BJ27" s="658"/>
      <c r="BK27" s="659"/>
      <c r="BL27" s="660">
        <v>0</v>
      </c>
      <c r="BM27" s="658"/>
      <c r="BN27" s="658"/>
      <c r="BO27" s="657">
        <v>0</v>
      </c>
      <c r="BP27" s="658"/>
      <c r="BQ27" s="658"/>
      <c r="BR27" s="657">
        <v>0</v>
      </c>
      <c r="BS27" s="658"/>
      <c r="BT27" s="659"/>
      <c r="BU27" s="661">
        <f t="shared" si="0"/>
        <v>0</v>
      </c>
      <c r="BV27" s="661"/>
      <c r="BW27" s="661"/>
      <c r="BX27" s="613" t="s">
        <v>51</v>
      </c>
      <c r="BY27" s="662"/>
    </row>
    <row r="28" spans="7:80" ht="13.9" customHeight="1" x14ac:dyDescent="0.15">
      <c r="G28" s="639" t="s">
        <v>55</v>
      </c>
      <c r="H28" s="610"/>
      <c r="I28" s="610"/>
      <c r="J28" s="610"/>
      <c r="K28" s="610"/>
      <c r="L28" s="610"/>
      <c r="M28" s="663">
        <f>SUM(M16:P27)</f>
        <v>365</v>
      </c>
      <c r="N28" s="664"/>
      <c r="O28" s="664"/>
      <c r="P28" s="664"/>
      <c r="Q28" s="635" t="s">
        <v>42</v>
      </c>
      <c r="R28" s="636"/>
      <c r="S28" s="665">
        <f>SUM(S16:U27)</f>
        <v>0</v>
      </c>
      <c r="T28" s="665"/>
      <c r="U28" s="665"/>
      <c r="V28" s="666"/>
      <c r="W28" s="667"/>
      <c r="X28" s="668"/>
      <c r="Y28" s="669">
        <f>SUM(Y16:AA27)</f>
        <v>0</v>
      </c>
      <c r="Z28" s="665"/>
      <c r="AA28" s="670"/>
      <c r="AB28" s="671">
        <f>SUM(AB16:AD27)</f>
        <v>0</v>
      </c>
      <c r="AC28" s="661"/>
      <c r="AD28" s="661"/>
      <c r="AE28" s="666"/>
      <c r="AF28" s="667"/>
      <c r="AG28" s="668"/>
      <c r="AH28" s="669">
        <f>SUM(AH16:AJ27)</f>
        <v>0</v>
      </c>
      <c r="AI28" s="665"/>
      <c r="AJ28" s="670"/>
      <c r="AK28" s="671">
        <f>SUM(AK16:AM27)</f>
        <v>0</v>
      </c>
      <c r="AL28" s="661"/>
      <c r="AM28" s="661"/>
      <c r="AN28" s="666"/>
      <c r="AO28" s="667"/>
      <c r="AP28" s="668"/>
      <c r="AQ28" s="669">
        <f>SUM(AQ16:AS27)</f>
        <v>0</v>
      </c>
      <c r="AR28" s="665"/>
      <c r="AS28" s="670"/>
      <c r="AT28" s="661">
        <f>SUM(AT16:AV27)</f>
        <v>0</v>
      </c>
      <c r="AU28" s="661"/>
      <c r="AV28" s="661"/>
      <c r="AW28" s="669">
        <f>SUM(AW16:AY27)</f>
        <v>0</v>
      </c>
      <c r="AX28" s="665"/>
      <c r="AY28" s="665"/>
      <c r="AZ28" s="669">
        <f>SUM(AZ16:BB27)</f>
        <v>0</v>
      </c>
      <c r="BA28" s="665"/>
      <c r="BB28" s="665"/>
      <c r="BC28" s="671">
        <f>SUM(BC16:BE27)</f>
        <v>0</v>
      </c>
      <c r="BD28" s="661"/>
      <c r="BE28" s="661"/>
      <c r="BF28" s="669">
        <f>SUM(BF16:BH27)</f>
        <v>0</v>
      </c>
      <c r="BG28" s="665"/>
      <c r="BH28" s="665"/>
      <c r="BI28" s="669">
        <f>SUM(BI16:BK27)</f>
        <v>0</v>
      </c>
      <c r="BJ28" s="665"/>
      <c r="BK28" s="670"/>
      <c r="BL28" s="671">
        <f>SUM(BL16:BN27)</f>
        <v>0</v>
      </c>
      <c r="BM28" s="661"/>
      <c r="BN28" s="661"/>
      <c r="BO28" s="669">
        <f>SUM(BO16:BQ27)</f>
        <v>0</v>
      </c>
      <c r="BP28" s="665"/>
      <c r="BQ28" s="665"/>
      <c r="BR28" s="669">
        <f>SUM(BR16:BT27)</f>
        <v>0</v>
      </c>
      <c r="BS28" s="665"/>
      <c r="BT28" s="670"/>
      <c r="BU28" s="661">
        <f>SUM(BU16:BW27)</f>
        <v>0</v>
      </c>
      <c r="BV28" s="661"/>
      <c r="BW28" s="661"/>
      <c r="BX28" s="613" t="s">
        <v>51</v>
      </c>
      <c r="BY28" s="662"/>
    </row>
    <row r="29" spans="7:80" ht="21.75" customHeight="1" thickBot="1" x14ac:dyDescent="0.2">
      <c r="G29" s="672" t="s">
        <v>111</v>
      </c>
      <c r="H29" s="673"/>
      <c r="I29" s="673"/>
      <c r="J29" s="673"/>
      <c r="K29" s="673"/>
      <c r="L29" s="674"/>
      <c r="M29" s="675"/>
      <c r="N29" s="676"/>
      <c r="O29" s="676"/>
      <c r="P29" s="676"/>
      <c r="Q29" s="676"/>
      <c r="R29" s="677"/>
      <c r="S29" s="678">
        <f>IFERROR(ROUNDUP(S28/$M$28,1),"0")</f>
        <v>0</v>
      </c>
      <c r="T29" s="678"/>
      <c r="U29" s="678"/>
      <c r="V29" s="679"/>
      <c r="W29" s="680"/>
      <c r="X29" s="681"/>
      <c r="Y29" s="682">
        <f>IFERROR(ROUNDUP(Y28/$M$28,1),"0")</f>
        <v>0</v>
      </c>
      <c r="Z29" s="678"/>
      <c r="AA29" s="683"/>
      <c r="AB29" s="684">
        <f>IFERROR(ROUNDUP(AB28/$M$28,1),"0")</f>
        <v>0</v>
      </c>
      <c r="AC29" s="678"/>
      <c r="AD29" s="678"/>
      <c r="AE29" s="679"/>
      <c r="AF29" s="680"/>
      <c r="AG29" s="681"/>
      <c r="AH29" s="682">
        <f>IFERROR(ROUNDUP(AH28/$M$28,1),"0")</f>
        <v>0</v>
      </c>
      <c r="AI29" s="678"/>
      <c r="AJ29" s="683"/>
      <c r="AK29" s="684">
        <f>IFERROR(ROUNDUP(AK28/$M$28,1),"0")</f>
        <v>0</v>
      </c>
      <c r="AL29" s="678"/>
      <c r="AM29" s="678"/>
      <c r="AN29" s="679"/>
      <c r="AO29" s="680"/>
      <c r="AP29" s="681"/>
      <c r="AQ29" s="682">
        <f>IFERROR(ROUNDUP(AQ28/$M$28,1),"0")</f>
        <v>0</v>
      </c>
      <c r="AR29" s="678"/>
      <c r="AS29" s="683"/>
      <c r="AT29" s="678">
        <f>IFERROR(ROUNDUP(AT28/$M$28,1),"0")</f>
        <v>0</v>
      </c>
      <c r="AU29" s="678"/>
      <c r="AV29" s="678"/>
      <c r="AW29" s="682">
        <f>IFERROR(ROUNDUP(AW28/$M$28,1),"0")</f>
        <v>0</v>
      </c>
      <c r="AX29" s="678"/>
      <c r="AY29" s="678"/>
      <c r="AZ29" s="682">
        <f>IFERROR(ROUNDUP(AZ28/$M$28,1),"0")</f>
        <v>0</v>
      </c>
      <c r="BA29" s="678"/>
      <c r="BB29" s="678"/>
      <c r="BC29" s="684">
        <f>IFERROR(ROUNDUP(BC28/$M$28,1),"0")</f>
        <v>0</v>
      </c>
      <c r="BD29" s="678"/>
      <c r="BE29" s="678"/>
      <c r="BF29" s="682">
        <f>IFERROR(ROUNDUP(BF28/$M$28,1),"0")</f>
        <v>0</v>
      </c>
      <c r="BG29" s="678"/>
      <c r="BH29" s="678"/>
      <c r="BI29" s="682">
        <f>IFERROR(ROUNDUP(BI28/$M$28,1),"0")</f>
        <v>0</v>
      </c>
      <c r="BJ29" s="678"/>
      <c r="BK29" s="683"/>
      <c r="BL29" s="684">
        <f>IFERROR(ROUNDUP(BL28/$M$28,1),"0")</f>
        <v>0</v>
      </c>
      <c r="BM29" s="678"/>
      <c r="BN29" s="678"/>
      <c r="BO29" s="682">
        <f>IFERROR(ROUNDUP(BO28/$M$28,1),"0")</f>
        <v>0</v>
      </c>
      <c r="BP29" s="678"/>
      <c r="BQ29" s="678"/>
      <c r="BR29" s="682">
        <f>IFERROR(ROUNDUP(BR28/$M$28,1),"0")</f>
        <v>0</v>
      </c>
      <c r="BS29" s="678"/>
      <c r="BT29" s="683"/>
      <c r="BU29" s="693">
        <f>S29+AB29+AK29+AT29+BC29+BL29</f>
        <v>0</v>
      </c>
      <c r="BV29" s="693"/>
      <c r="BW29" s="693"/>
      <c r="BX29" s="694" t="s">
        <v>51</v>
      </c>
      <c r="BY29" s="695"/>
    </row>
    <row r="30" spans="7:80" ht="13.9" customHeight="1" thickBot="1" x14ac:dyDescent="0.2">
      <c r="G30" s="696" t="s">
        <v>110</v>
      </c>
      <c r="H30" s="697"/>
      <c r="I30" s="697"/>
      <c r="J30" s="697"/>
      <c r="K30" s="697"/>
      <c r="L30" s="697"/>
      <c r="M30" s="697"/>
      <c r="N30" s="697"/>
      <c r="O30" s="697"/>
      <c r="P30" s="697"/>
      <c r="Q30" s="697"/>
      <c r="R30" s="698"/>
      <c r="S30" s="699">
        <f>S29+Y29</f>
        <v>0</v>
      </c>
      <c r="T30" s="691"/>
      <c r="U30" s="691"/>
      <c r="V30" s="691"/>
      <c r="W30" s="691"/>
      <c r="X30" s="691"/>
      <c r="Y30" s="691"/>
      <c r="Z30" s="691"/>
      <c r="AA30" s="691"/>
      <c r="AB30" s="691">
        <f>AB29+AH29</f>
        <v>0</v>
      </c>
      <c r="AC30" s="691"/>
      <c r="AD30" s="691"/>
      <c r="AE30" s="691"/>
      <c r="AF30" s="691"/>
      <c r="AG30" s="691"/>
      <c r="AH30" s="691"/>
      <c r="AI30" s="691"/>
      <c r="AJ30" s="691"/>
      <c r="AK30" s="691">
        <f>AK29+AQ29</f>
        <v>0</v>
      </c>
      <c r="AL30" s="691"/>
      <c r="AM30" s="691"/>
      <c r="AN30" s="691"/>
      <c r="AO30" s="691"/>
      <c r="AP30" s="691"/>
      <c r="AQ30" s="691"/>
      <c r="AR30" s="691"/>
      <c r="AS30" s="691"/>
      <c r="AT30" s="691">
        <f>AT29+AZ29</f>
        <v>0</v>
      </c>
      <c r="AU30" s="691"/>
      <c r="AV30" s="691"/>
      <c r="AW30" s="691"/>
      <c r="AX30" s="691"/>
      <c r="AY30" s="691"/>
      <c r="AZ30" s="691"/>
      <c r="BA30" s="691"/>
      <c r="BB30" s="691"/>
      <c r="BC30" s="691">
        <f>BC29+BI29</f>
        <v>0</v>
      </c>
      <c r="BD30" s="691"/>
      <c r="BE30" s="691"/>
      <c r="BF30" s="691"/>
      <c r="BG30" s="691"/>
      <c r="BH30" s="691"/>
      <c r="BI30" s="691"/>
      <c r="BJ30" s="691"/>
      <c r="BK30" s="691"/>
      <c r="BL30" s="691">
        <f>BL29+BR29</f>
        <v>0</v>
      </c>
      <c r="BM30" s="691"/>
      <c r="BN30" s="691"/>
      <c r="BO30" s="691"/>
      <c r="BP30" s="691"/>
      <c r="BQ30" s="691"/>
      <c r="BR30" s="691"/>
      <c r="BS30" s="691"/>
      <c r="BT30" s="692"/>
      <c r="BU30" s="67"/>
      <c r="BV30" s="67"/>
      <c r="BW30" s="67"/>
      <c r="BX30" s="62"/>
      <c r="BY30" s="62"/>
    </row>
    <row r="31" spans="7:80" ht="13.9" customHeight="1" x14ac:dyDescent="0.15">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 customHeight="1" x14ac:dyDescent="0.15">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 customHeight="1" x14ac:dyDescent="0.15">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 customHeight="1" x14ac:dyDescent="0.15">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 customHeight="1" x14ac:dyDescent="0.15">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 customHeight="1" x14ac:dyDescent="0.15"/>
    <row r="37" spans="7:77" ht="13.9" customHeight="1" x14ac:dyDescent="0.15"/>
    <row r="38" spans="7:77" ht="13.9" customHeight="1" x14ac:dyDescent="0.15"/>
    <row r="39" spans="7:77" ht="13.9" customHeight="1" x14ac:dyDescent="0.15"/>
    <row r="40" spans="7:77" ht="13.9" customHeight="1" x14ac:dyDescent="0.15"/>
    <row r="41" spans="7:77" ht="13.9" customHeight="1" x14ac:dyDescent="0.15"/>
    <row r="42" spans="7:77" ht="13.9" customHeight="1" x14ac:dyDescent="0.15"/>
    <row r="43" spans="7:77" ht="13.9" customHeight="1" x14ac:dyDescent="0.15"/>
    <row r="44" spans="7:77" ht="13.9" customHeight="1" x14ac:dyDescent="0.15"/>
    <row r="45" spans="7:77" ht="13.9" customHeight="1" x14ac:dyDescent="0.15"/>
  </sheetData>
  <mergeCells count="383">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 ref="G29:L29"/>
    <mergeCell ref="M29:R29"/>
    <mergeCell ref="S29:U29"/>
    <mergeCell ref="V29:X29"/>
    <mergeCell ref="Y29:AA29"/>
    <mergeCell ref="AB29:AD29"/>
    <mergeCell ref="BI28:BK28"/>
    <mergeCell ref="BL28:BN28"/>
    <mergeCell ref="BO28:BQ28"/>
    <mergeCell ref="BR28:BT28"/>
    <mergeCell ref="AW28:AY28"/>
    <mergeCell ref="AZ28:BB28"/>
    <mergeCell ref="BC28:BE28"/>
    <mergeCell ref="BF28:BH28"/>
    <mergeCell ref="Y28:AA28"/>
    <mergeCell ref="AB28:AD28"/>
    <mergeCell ref="AE28:AG28"/>
    <mergeCell ref="AH28:AJ28"/>
    <mergeCell ref="AK28:AM28"/>
    <mergeCell ref="AN28:AP28"/>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F17:BH17"/>
    <mergeCell ref="BI17:BK17"/>
    <mergeCell ref="BL17:BN17"/>
    <mergeCell ref="BO17:BQ17"/>
    <mergeCell ref="AH17:AJ17"/>
    <mergeCell ref="AK17:AM17"/>
    <mergeCell ref="AN17:AP17"/>
    <mergeCell ref="AQ17:AS17"/>
    <mergeCell ref="AT17:AV17"/>
    <mergeCell ref="AW17:AY17"/>
    <mergeCell ref="G18:L18"/>
    <mergeCell ref="M18:P18"/>
    <mergeCell ref="Q18:R18"/>
    <mergeCell ref="S18:U18"/>
    <mergeCell ref="V18:X18"/>
    <mergeCell ref="Y18:AA18"/>
    <mergeCell ref="AB18:AD18"/>
    <mergeCell ref="AZ17:BB17"/>
    <mergeCell ref="BC17:BE17"/>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BC15:BE15"/>
    <mergeCell ref="BF15:BH15"/>
    <mergeCell ref="BL15:BN15"/>
    <mergeCell ref="AZ14:BB15"/>
    <mergeCell ref="BC14:BH14"/>
    <mergeCell ref="BI14:BK15"/>
    <mergeCell ref="BL14:BQ14"/>
    <mergeCell ref="BU16:BW16"/>
    <mergeCell ref="BR14:BT15"/>
    <mergeCell ref="G16:L16"/>
    <mergeCell ref="M16:P16"/>
    <mergeCell ref="Q16:R16"/>
    <mergeCell ref="S16:U16"/>
    <mergeCell ref="V16:X16"/>
    <mergeCell ref="Y16:AA16"/>
    <mergeCell ref="AB16:AD16"/>
    <mergeCell ref="AE16:AG16"/>
    <mergeCell ref="AH16:AJ16"/>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s>
  <phoneticPr fontId="5"/>
  <dataValidations count="4">
    <dataValidation type="list" allowBlank="1" showInputMessage="1" showErrorMessage="1" sqref="BE2:BK2 BO8:BQ10 CG10 AZ7:BB9" xr:uid="{B8A13FAC-7D4F-4526-84A1-79F099AC250C}">
      <formula1>$T$3:$T$4</formula1>
    </dataValidation>
    <dataValidation type="whole" allowBlank="1" showInputMessage="1" showErrorMessage="1" error="入力月の月日数を超過しています" sqref="M16:P16 M18:P18 M21:P21 M23:P23" xr:uid="{4291DFB2-4830-46AA-9B9D-A73B8E1AEFC1}">
      <formula1>0</formula1>
      <formula2>30</formula2>
    </dataValidation>
    <dataValidation type="whole" allowBlank="1" showInputMessage="1" showErrorMessage="1" error="入力月の月日数を超過しています" sqref="M26:P26" xr:uid="{29D5269B-A337-4035-9DFE-8230D26EEA9F}">
      <formula1>0</formula1>
      <formula2>29</formula2>
    </dataValidation>
    <dataValidation type="whole" allowBlank="1" showInputMessage="1" showErrorMessage="1" error="入力月の月日数を超過しています" sqref="M17:P17 M19:P20 M22:P22 M24:P25 M27:P27" xr:uid="{75BB8082-E078-422C-8ABB-AE5949C2719C}">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2024-04-08T07:21:01Z</dcterms:created>
  <dcterms:modified xsi:type="dcterms:W3CDTF">2025-04-03T23:43:50Z</dcterms:modified>
</cp:coreProperties>
</file>