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 updateLinks="never" defaultThemeVersion="124226"/>
  <mc:AlternateContent xmlns:mc="http://schemas.openxmlformats.org/markup-compatibility/2006">
    <mc:Choice Requires="x15">
      <x15ac:absPath xmlns:x15ac="http://schemas.microsoft.com/office/spreadsheetml/2010/11/ac" url="\\Intranet-fs4\保）障がい福祉課\07運営指導\022_予算要求・決算見込み・資金計画等\R8\"/>
    </mc:Choice>
  </mc:AlternateContent>
  <xr:revisionPtr revIDLastSave="0" documentId="13_ncr:1_{DC9D951D-0F53-4B79-998B-8B44C1955800}" xr6:coauthVersionLast="47" xr6:coauthVersionMax="47" xr10:uidLastSave="{00000000-0000-0000-0000-000000000000}"/>
  <bookViews>
    <workbookView xWindow="-120" yWindow="-120" windowWidth="29040" windowHeight="15720" tabRatio="689" firstSheet="1" activeTab="1" xr2:uid="{00000000-000D-0000-FFFF-FFFF00000000}"/>
  </bookViews>
  <sheets>
    <sheet name="Sheet1" sheetId="145" state="hidden" r:id="rId1"/>
    <sheet name="別紙2-１-2(2) 介護ロボット等導入支援　総表（間接補助）" sheetId="221" r:id="rId2"/>
  </sheets>
  <definedNames>
    <definedName name="_Order1" hidden="1">255</definedName>
    <definedName name="_Order2" hidden="1">255</definedName>
    <definedName name="_xlnm.Print_Area" localSheetId="1">'別紙2-１-2(2) 介護ロボット等導入支援　総表（間接補助）'!$A$1:$R$42</definedName>
    <definedName name="グループホーム" localSheetId="1">'別紙2-１-2(2) 介護ロボット等導入支援　総表（間接補助）'!$E$52:$E$58</definedName>
    <definedName name="グループホーム">#REF!</definedName>
    <definedName name="居宅介護" localSheetId="1">'別紙2-１-2(2) 介護ロボット等導入支援　総表（間接補助）'!$F$52:$F$57</definedName>
    <definedName name="居宅介護">#REF!</definedName>
    <definedName name="重度障害者等包括支援" localSheetId="1">'別紙2-１-2(2) 介護ロボット等導入支援　総表（間接補助）'!$I$52:$I$57</definedName>
    <definedName name="重度障害者等包括支援">#REF!</definedName>
    <definedName name="重度訪問介護" localSheetId="1">'別紙2-１-2(2) 介護ロボット等導入支援　総表（間接補助）'!$G$52:$G$57</definedName>
    <definedName name="重度訪問介護">#REF!</definedName>
    <definedName name="障害児入所施設">#REF!</definedName>
    <definedName name="障害者支援施設" localSheetId="1">'別紙2-１-2(2) 介護ロボット等導入支援　総表（間接補助）'!$D$52:$D$58</definedName>
    <definedName name="障害者支援施設">#REF!</definedName>
    <definedName name="短期入所" localSheetId="1">'別紙2-１-2(2) 介護ロボット等導入支援　総表（間接補助）'!$H$52:$H$57</definedName>
    <definedName name="短期入所">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M29" i="221" l="1" a="1"/>
  <c r="M29" i="221" s="1"/>
  <c r="L29" i="221"/>
  <c r="F29" i="221"/>
  <c r="M28" i="221" a="1"/>
  <c r="M28" i="221" s="1"/>
  <c r="L28" i="221"/>
  <c r="F28" i="221"/>
  <c r="M27" i="221" a="1"/>
  <c r="M27" i="221" s="1"/>
  <c r="L27" i="221"/>
  <c r="F27" i="221"/>
  <c r="M26" i="221" a="1"/>
  <c r="M26" i="221" s="1"/>
  <c r="L26" i="221"/>
  <c r="F26" i="221"/>
  <c r="M25" i="221" a="1"/>
  <c r="M25" i="221" s="1"/>
  <c r="L25" i="221"/>
  <c r="F25" i="221"/>
  <c r="M24" i="221" a="1"/>
  <c r="M24" i="221" s="1"/>
  <c r="L24" i="221"/>
  <c r="F24" i="221"/>
  <c r="M23" i="221" a="1"/>
  <c r="M23" i="221" s="1"/>
  <c r="L23" i="221"/>
  <c r="F23" i="221"/>
  <c r="M22" i="221" a="1"/>
  <c r="M22" i="221" s="1"/>
  <c r="L22" i="221"/>
  <c r="F22" i="221"/>
  <c r="M21" i="221" a="1"/>
  <c r="M21" i="221" s="1"/>
  <c r="L21" i="221"/>
  <c r="F21" i="221"/>
  <c r="M20" i="221" a="1"/>
  <c r="M20" i="221" s="1"/>
  <c r="L20" i="221"/>
  <c r="F20" i="221"/>
  <c r="M19" i="221" a="1"/>
  <c r="M19" i="221" s="1"/>
  <c r="L19" i="221"/>
  <c r="F19" i="221"/>
  <c r="M18" i="221" a="1"/>
  <c r="M18" i="221" s="1"/>
  <c r="L18" i="221"/>
  <c r="F18" i="221"/>
  <c r="M17" i="221" a="1"/>
  <c r="M17" i="221" s="1"/>
  <c r="L17" i="221"/>
  <c r="F17" i="221"/>
  <c r="M16" i="221" a="1"/>
  <c r="M16" i="221" s="1"/>
  <c r="L16" i="221"/>
  <c r="F16" i="221"/>
  <c r="M15" i="221" a="1"/>
  <c r="M15" i="221" s="1"/>
  <c r="L15" i="221"/>
  <c r="F15" i="221"/>
  <c r="M14" i="221" a="1"/>
  <c r="M14" i="221" s="1"/>
  <c r="L14" i="221"/>
  <c r="F14" i="221"/>
  <c r="M13" i="221" a="1"/>
  <c r="M13" i="221" s="1"/>
  <c r="L13" i="221"/>
  <c r="F13" i="221"/>
  <c r="M12" i="221" a="1"/>
  <c r="M12" i="221" s="1"/>
  <c r="L12" i="221"/>
  <c r="F12" i="221"/>
  <c r="M11" i="221" a="1"/>
  <c r="M11" i="221" s="1"/>
  <c r="L11" i="221"/>
  <c r="F11" i="221"/>
  <c r="M10" i="221" a="1"/>
  <c r="M10" i="221" s="1"/>
  <c r="L10" i="221"/>
  <c r="F10" i="221"/>
  <c r="M9" i="221" a="1"/>
  <c r="M9" i="221" s="1"/>
  <c r="L9" i="221"/>
  <c r="F9" i="221"/>
  <c r="M8" i="221" a="1"/>
  <c r="M8" i="221" s="1"/>
  <c r="L8" i="221"/>
  <c r="F8" i="221"/>
  <c r="M7" i="221" a="1"/>
  <c r="M7" i="221" s="1"/>
  <c r="L7" i="221"/>
  <c r="F7" i="221"/>
  <c r="M6" i="221" a="1"/>
  <c r="M6" i="221" s="1"/>
  <c r="L6" i="221"/>
  <c r="F6" i="221"/>
  <c r="M5" i="221" a="1"/>
  <c r="M5" i="221" s="1"/>
  <c r="L5" i="221"/>
  <c r="F5" i="221"/>
  <c r="N10" i="221" l="1"/>
  <c r="O10" i="221" s="1"/>
  <c r="N14" i="221"/>
  <c r="O14" i="221" s="1"/>
  <c r="N24" i="221"/>
  <c r="O24" i="221" s="1"/>
  <c r="N18" i="221"/>
  <c r="O18" i="221" s="1"/>
  <c r="P6" i="221"/>
  <c r="N7" i="221"/>
  <c r="O7" i="221" s="1"/>
  <c r="N15" i="221"/>
  <c r="O15" i="221" s="1"/>
  <c r="N20" i="221"/>
  <c r="O20" i="221" s="1"/>
  <c r="N9" i="221"/>
  <c r="O9" i="221" s="1"/>
  <c r="P29" i="221"/>
  <c r="P14" i="221"/>
  <c r="Q14" i="221" s="1"/>
  <c r="R14" i="221" s="1"/>
  <c r="N5" i="221"/>
  <c r="O5" i="221" s="1"/>
  <c r="N16" i="221"/>
  <c r="O16" i="221" s="1"/>
  <c r="P19" i="221"/>
  <c r="Q19" i="221" s="1"/>
  <c r="R19" i="221" s="1"/>
  <c r="N21" i="221"/>
  <c r="O21" i="221" s="1"/>
  <c r="P28" i="221"/>
  <c r="Q28" i="221" s="1"/>
  <c r="N23" i="221"/>
  <c r="O23" i="221" s="1"/>
  <c r="P26" i="221"/>
  <c r="Q26" i="221" s="1"/>
  <c r="R26" i="221" s="1"/>
  <c r="P20" i="221"/>
  <c r="Q20" i="221" s="1"/>
  <c r="R20" i="221" s="1"/>
  <c r="N12" i="221"/>
  <c r="O12" i="221" s="1"/>
  <c r="P15" i="221"/>
  <c r="Q15" i="221" s="1"/>
  <c r="R15" i="221" s="1"/>
  <c r="N17" i="221"/>
  <c r="O17" i="221" s="1"/>
  <c r="P24" i="221"/>
  <c r="Q24" i="221" s="1"/>
  <c r="R24" i="221" s="1"/>
  <c r="N28" i="221"/>
  <c r="O28" i="221" s="1"/>
  <c r="P7" i="221"/>
  <c r="Q7" i="221" s="1"/>
  <c r="N19" i="221"/>
  <c r="O19" i="221" s="1"/>
  <c r="P21" i="221"/>
  <c r="Q21" i="221" s="1"/>
  <c r="R21" i="221" s="1"/>
  <c r="N26" i="221"/>
  <c r="O26" i="221" s="1"/>
  <c r="P11" i="221"/>
  <c r="Q11" i="221" s="1"/>
  <c r="R11" i="221" s="1"/>
  <c r="N13" i="221"/>
  <c r="O13" i="221" s="1"/>
  <c r="P27" i="221"/>
  <c r="Q27" i="221" s="1"/>
  <c r="R27" i="221" s="1"/>
  <c r="N29" i="221"/>
  <c r="O29" i="221" s="1"/>
  <c r="N6" i="221"/>
  <c r="O6" i="221" s="1"/>
  <c r="N8" i="221"/>
  <c r="O8" i="221" s="1"/>
  <c r="N11" i="221"/>
  <c r="O11" i="221" s="1"/>
  <c r="P18" i="221"/>
  <c r="Q18" i="221" s="1"/>
  <c r="R18" i="221" s="1"/>
  <c r="N22" i="221"/>
  <c r="O22" i="221" s="1"/>
  <c r="N27" i="221"/>
  <c r="O27" i="221" s="1"/>
  <c r="P23" i="221"/>
  <c r="Q23" i="221" s="1"/>
  <c r="R23" i="221" s="1"/>
  <c r="N25" i="221"/>
  <c r="O25" i="221" s="1"/>
  <c r="P5" i="221"/>
  <c r="Q29" i="221"/>
  <c r="R29" i="221" s="1"/>
  <c r="P12" i="221"/>
  <c r="P22" i="221"/>
  <c r="Q6" i="221"/>
  <c r="R6" i="221" s="1"/>
  <c r="P16" i="221"/>
  <c r="P8" i="221"/>
  <c r="P9" i="221"/>
  <c r="P17" i="221"/>
  <c r="P25" i="221"/>
  <c r="P10" i="221"/>
  <c r="P13" i="221"/>
  <c r="R28" i="221" l="1"/>
  <c r="O30" i="221"/>
  <c r="R7" i="221"/>
  <c r="Q22" i="221"/>
  <c r="R22" i="221" s="1"/>
  <c r="Q10" i="221"/>
  <c r="R10" i="221" s="1"/>
  <c r="Q12" i="221"/>
  <c r="R12" i="221" s="1"/>
  <c r="P30" i="221"/>
  <c r="Q5" i="221"/>
  <c r="R5" i="221" s="1"/>
  <c r="Q16" i="221"/>
  <c r="R16" i="221" s="1"/>
  <c r="Q13" i="221"/>
  <c r="R13" i="221" s="1"/>
  <c r="Q25" i="221"/>
  <c r="R25" i="221" s="1"/>
  <c r="Q17" i="221"/>
  <c r="R17" i="221" s="1"/>
  <c r="Q9" i="221"/>
  <c r="R9" i="221" s="1"/>
  <c r="Q8" i="221"/>
  <c r="R8" i="221" s="1"/>
  <c r="Q30" i="221" l="1"/>
  <c r="R30" i="221"/>
  <c r="R32" i="221" s="1"/>
  <c r="R34" i="221" l="1"/>
  <c r="R35" i="22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<sst xmlns="http://schemas.openxmlformats.org/spreadsheetml/2006/main" count="89" uniqueCount="54">
  <si>
    <t>事業所</t>
    <rPh sb="0" eb="3">
      <t>ジギョウショ</t>
    </rPh>
    <phoneticPr fontId="12"/>
  </si>
  <si>
    <t>（単位：円）</t>
    <rPh sb="1" eb="3">
      <t>タンイ</t>
    </rPh>
    <rPh sb="4" eb="5">
      <t>エン</t>
    </rPh>
    <phoneticPr fontId="12"/>
  </si>
  <si>
    <t>自治体名</t>
    <rPh sb="0" eb="3">
      <t>ジチタイ</t>
    </rPh>
    <rPh sb="3" eb="4">
      <t>メイ</t>
    </rPh>
    <phoneticPr fontId="12"/>
  </si>
  <si>
    <t>優先順位</t>
    <rPh sb="0" eb="2">
      <t>ユウセン</t>
    </rPh>
    <rPh sb="2" eb="4">
      <t>ジュンイ</t>
    </rPh>
    <phoneticPr fontId="12"/>
  </si>
  <si>
    <t>施設・事業所種別</t>
    <rPh sb="0" eb="2">
      <t>シセツ</t>
    </rPh>
    <rPh sb="3" eb="6">
      <t>ジギョウショ</t>
    </rPh>
    <rPh sb="6" eb="8">
      <t>シュベツ</t>
    </rPh>
    <phoneticPr fontId="12"/>
  </si>
  <si>
    <t>法人名</t>
    <rPh sb="0" eb="2">
      <t>ホウジン</t>
    </rPh>
    <rPh sb="2" eb="3">
      <t>メイ</t>
    </rPh>
    <phoneticPr fontId="12"/>
  </si>
  <si>
    <t>施設・事業所名</t>
    <rPh sb="0" eb="2">
      <t>シセツ</t>
    </rPh>
    <rPh sb="3" eb="6">
      <t>ジギョウショ</t>
    </rPh>
    <rPh sb="6" eb="7">
      <t>メイ</t>
    </rPh>
    <phoneticPr fontId="12"/>
  </si>
  <si>
    <t>法人名＋施設・事業所名</t>
    <rPh sb="0" eb="2">
      <t>ホウジン</t>
    </rPh>
    <rPh sb="2" eb="3">
      <t>メイ</t>
    </rPh>
    <rPh sb="4" eb="6">
      <t>シセツ</t>
    </rPh>
    <rPh sb="7" eb="10">
      <t>ジギョウショ</t>
    </rPh>
    <rPh sb="10" eb="11">
      <t>メイ</t>
    </rPh>
    <phoneticPr fontId="12"/>
  </si>
  <si>
    <t>導入機器名</t>
    <rPh sb="0" eb="2">
      <t>ドウニュウ</t>
    </rPh>
    <rPh sb="2" eb="4">
      <t>キキ</t>
    </rPh>
    <rPh sb="4" eb="5">
      <t>メイ</t>
    </rPh>
    <phoneticPr fontId="12"/>
  </si>
  <si>
    <t>介護ロボット等の種別
（Ａ）</t>
    <rPh sb="0" eb="2">
      <t>カイゴ</t>
    </rPh>
    <rPh sb="6" eb="7">
      <t>トウ</t>
    </rPh>
    <rPh sb="8" eb="10">
      <t>シュベツ</t>
    </rPh>
    <phoneticPr fontId="12"/>
  </si>
  <si>
    <t>１台当たりの
機器購入価格
（Ｂ）</t>
    <rPh sb="1" eb="2">
      <t>ダイ</t>
    </rPh>
    <rPh sb="2" eb="3">
      <t>ア</t>
    </rPh>
    <rPh sb="7" eb="9">
      <t>キキ</t>
    </rPh>
    <rPh sb="9" eb="11">
      <t>コウニュウ</t>
    </rPh>
    <rPh sb="11" eb="13">
      <t>カカク</t>
    </rPh>
    <phoneticPr fontId="12"/>
  </si>
  <si>
    <t>導入台数
（Ｃ）</t>
    <rPh sb="0" eb="2">
      <t>ドウニュウ</t>
    </rPh>
    <rPh sb="2" eb="4">
      <t>ダイスウ</t>
    </rPh>
    <phoneticPr fontId="12"/>
  </si>
  <si>
    <t>初期設定に要する費用
（Ｄ）</t>
    <rPh sb="0" eb="2">
      <t>ショキ</t>
    </rPh>
    <rPh sb="2" eb="4">
      <t>セッテイ</t>
    </rPh>
    <rPh sb="5" eb="6">
      <t>ヨウ</t>
    </rPh>
    <rPh sb="8" eb="10">
      <t>ヒヨウ</t>
    </rPh>
    <phoneticPr fontId="12"/>
  </si>
  <si>
    <t>１台当たりの導入経費
（Ｅ＝Ｂ＋Ｄ／Ｃ）</t>
    <rPh sb="1" eb="2">
      <t>ダイ</t>
    </rPh>
    <rPh sb="2" eb="3">
      <t>ア</t>
    </rPh>
    <rPh sb="6" eb="8">
      <t>ドウニュウ</t>
    </rPh>
    <rPh sb="8" eb="10">
      <t>ケイヒ</t>
    </rPh>
    <phoneticPr fontId="12"/>
  </si>
  <si>
    <t>１台当たりの上限額
（30万円又は100万円以内）
（Ｆ）</t>
    <rPh sb="1" eb="2">
      <t>ダイ</t>
    </rPh>
    <rPh sb="2" eb="3">
      <t>ア</t>
    </rPh>
    <rPh sb="6" eb="8">
      <t>ジョウゲン</t>
    </rPh>
    <rPh sb="8" eb="9">
      <t>ガク</t>
    </rPh>
    <rPh sb="13" eb="15">
      <t>マンエン</t>
    </rPh>
    <rPh sb="15" eb="16">
      <t>マタ</t>
    </rPh>
    <rPh sb="20" eb="22">
      <t>マンエン</t>
    </rPh>
    <rPh sb="22" eb="24">
      <t>イナイ</t>
    </rPh>
    <phoneticPr fontId="12"/>
  </si>
  <si>
    <t>１台当たりの金額の選定額
（ＥとＦを比較し少ない方）
（Ｇ）</t>
    <rPh sb="1" eb="2">
      <t>ダイ</t>
    </rPh>
    <rPh sb="2" eb="3">
      <t>ア</t>
    </rPh>
    <rPh sb="6" eb="8">
      <t>キンガク</t>
    </rPh>
    <rPh sb="9" eb="11">
      <t>センテイ</t>
    </rPh>
    <rPh sb="11" eb="12">
      <t>ガク</t>
    </rPh>
    <rPh sb="18" eb="20">
      <t>ヒカク</t>
    </rPh>
    <rPh sb="21" eb="22">
      <t>スク</t>
    </rPh>
    <rPh sb="24" eb="25">
      <t>ホウ</t>
    </rPh>
    <phoneticPr fontId="12"/>
  </si>
  <si>
    <t>所要額
（Ｈ＝Ｃ×Ｇ）</t>
    <rPh sb="0" eb="3">
      <t>ショヨウガク</t>
    </rPh>
    <phoneticPr fontId="12"/>
  </si>
  <si>
    <t>＜施設・事業所単位＞
対象経費の支出予定額
（Ｉ）</t>
    <rPh sb="1" eb="3">
      <t>シセツ</t>
    </rPh>
    <rPh sb="4" eb="6">
      <t>ジギョウ</t>
    </rPh>
    <rPh sb="6" eb="7">
      <t>ショ</t>
    </rPh>
    <rPh sb="7" eb="9">
      <t>タンイ</t>
    </rPh>
    <rPh sb="11" eb="13">
      <t>タイショウ</t>
    </rPh>
    <rPh sb="13" eb="15">
      <t>ケイヒ</t>
    </rPh>
    <rPh sb="16" eb="18">
      <t>シシュツ</t>
    </rPh>
    <rPh sb="18" eb="20">
      <t>ヨテイ</t>
    </rPh>
    <rPh sb="20" eb="21">
      <t>ガク</t>
    </rPh>
    <phoneticPr fontId="12"/>
  </si>
  <si>
    <t>＜施設・事業所別の補助上限額＞
（障害者支援施設：210万円
グループホーム：150万円
その他事業所：120万円）
（Ｊ）</t>
    <rPh sb="1" eb="3">
      <t>シセツ</t>
    </rPh>
    <rPh sb="4" eb="7">
      <t>ジギョウショ</t>
    </rPh>
    <rPh sb="7" eb="8">
      <t>ベツ</t>
    </rPh>
    <rPh sb="9" eb="11">
      <t>ホジョ</t>
    </rPh>
    <rPh sb="11" eb="14">
      <t>ジョウゲンガク</t>
    </rPh>
    <rPh sb="17" eb="20">
      <t>ショウガイシャ</t>
    </rPh>
    <rPh sb="20" eb="22">
      <t>シエン</t>
    </rPh>
    <rPh sb="22" eb="24">
      <t>シセツ</t>
    </rPh>
    <rPh sb="28" eb="30">
      <t>マンエン</t>
    </rPh>
    <rPh sb="42" eb="44">
      <t>マンエン</t>
    </rPh>
    <rPh sb="47" eb="48">
      <t>タ</t>
    </rPh>
    <rPh sb="48" eb="51">
      <t>ジギョウショ</t>
    </rPh>
    <rPh sb="55" eb="57">
      <t>マンエン</t>
    </rPh>
    <phoneticPr fontId="12"/>
  </si>
  <si>
    <t>上限額</t>
    <rPh sb="0" eb="3">
      <t>ジョウゲンガク</t>
    </rPh>
    <phoneticPr fontId="12"/>
  </si>
  <si>
    <t>障害者支援施設</t>
    <rPh sb="0" eb="7">
      <t>ショウガイシャシエンシセツ</t>
    </rPh>
    <phoneticPr fontId="12"/>
  </si>
  <si>
    <t>グループホーム</t>
    <phoneticPr fontId="12"/>
  </si>
  <si>
    <t>居宅介護</t>
    <rPh sb="0" eb="2">
      <t>キョタク</t>
    </rPh>
    <rPh sb="2" eb="4">
      <t>カイゴ</t>
    </rPh>
    <phoneticPr fontId="12"/>
  </si>
  <si>
    <t>重度訪問介護</t>
    <phoneticPr fontId="12"/>
  </si>
  <si>
    <t>短期入所</t>
    <phoneticPr fontId="12"/>
  </si>
  <si>
    <t>重度障害者等包括支援</t>
    <phoneticPr fontId="12"/>
  </si>
  <si>
    <t>障害児入所施設</t>
    <phoneticPr fontId="12"/>
  </si>
  <si>
    <t>合計</t>
    <phoneticPr fontId="12"/>
  </si>
  <si>
    <t>（注１）</t>
    <rPh sb="1" eb="2">
      <t>チュウ</t>
    </rPh>
    <phoneticPr fontId="12"/>
  </si>
  <si>
    <t>「導入機器名」には、補助対象となるロボット機器を記載。それ以外の付属品等は本体機器に含めて記載すること。</t>
    <phoneticPr fontId="12"/>
  </si>
  <si>
    <t>（注２）</t>
    <rPh sb="1" eb="2">
      <t>チュウ</t>
    </rPh>
    <phoneticPr fontId="12"/>
  </si>
  <si>
    <t>「Ａ」欄は、「移乗介護」、「移動支援」、「排泄支援」、「見守り・コミュニケーション」、「入浴支援」、「機能訓練支援」、「栄養管理支援」から選択すること。</t>
    <rPh sb="3" eb="4">
      <t>ラン</t>
    </rPh>
    <rPh sb="7" eb="9">
      <t>イジョウ</t>
    </rPh>
    <rPh sb="9" eb="11">
      <t>カイゴ</t>
    </rPh>
    <rPh sb="14" eb="16">
      <t>イドウ</t>
    </rPh>
    <rPh sb="16" eb="18">
      <t>シエン</t>
    </rPh>
    <rPh sb="21" eb="23">
      <t>ハイセツ</t>
    </rPh>
    <rPh sb="23" eb="25">
      <t>シエン</t>
    </rPh>
    <rPh sb="28" eb="30">
      <t>ミマモ</t>
    </rPh>
    <rPh sb="44" eb="46">
      <t>ニュウヨク</t>
    </rPh>
    <rPh sb="46" eb="48">
      <t>シエン</t>
    </rPh>
    <rPh sb="69" eb="71">
      <t>センタク</t>
    </rPh>
    <phoneticPr fontId="12"/>
  </si>
  <si>
    <t>（注３）</t>
    <rPh sb="1" eb="2">
      <t>チュウ</t>
    </rPh>
    <phoneticPr fontId="12"/>
  </si>
  <si>
    <t>機器をリース等により導入する場合、年度末までのリース等に要する料金を「Ｂ」欄に記載すること。</t>
    <rPh sb="0" eb="2">
      <t>キキ</t>
    </rPh>
    <rPh sb="6" eb="7">
      <t>トウ</t>
    </rPh>
    <rPh sb="10" eb="12">
      <t>ドウニュウ</t>
    </rPh>
    <rPh sb="14" eb="16">
      <t>バアイ</t>
    </rPh>
    <rPh sb="17" eb="19">
      <t>ネンド</t>
    </rPh>
    <rPh sb="19" eb="20">
      <t>マツ</t>
    </rPh>
    <rPh sb="26" eb="27">
      <t>トウ</t>
    </rPh>
    <rPh sb="28" eb="29">
      <t>ヨウ</t>
    </rPh>
    <rPh sb="31" eb="33">
      <t>リョウキン</t>
    </rPh>
    <rPh sb="37" eb="38">
      <t>ラン</t>
    </rPh>
    <rPh sb="39" eb="41">
      <t>キサイ</t>
    </rPh>
    <phoneticPr fontId="12"/>
  </si>
  <si>
    <t>（注４）</t>
    <rPh sb="1" eb="2">
      <t>チュウ</t>
    </rPh>
    <phoneticPr fontId="12"/>
  </si>
  <si>
    <t>行や列の結合や、自動計算の関数の変更等は行わないこと。</t>
    <rPh sb="2" eb="4">
      <t>ジドウ</t>
    </rPh>
    <rPh sb="4" eb="6">
      <t>ケイサン</t>
    </rPh>
    <rPh sb="7" eb="9">
      <t>カンスウ</t>
    </rPh>
    <rPh sb="10" eb="12">
      <t>ヘンコウ</t>
    </rPh>
    <rPh sb="12" eb="13">
      <t>トウ</t>
    </rPh>
    <rPh sb="14" eb="15">
      <t>オコナ</t>
    </rPh>
    <phoneticPr fontId="12"/>
  </si>
  <si>
    <t>障害者支援施設</t>
    <phoneticPr fontId="12"/>
  </si>
  <si>
    <t>居宅介護</t>
    <phoneticPr fontId="12"/>
  </si>
  <si>
    <t>移乗介護</t>
    <phoneticPr fontId="12"/>
  </si>
  <si>
    <t>移動支援</t>
    <phoneticPr fontId="12"/>
  </si>
  <si>
    <t>排泄支援</t>
    <phoneticPr fontId="12"/>
  </si>
  <si>
    <t>見守り・コミュニケーション</t>
    <phoneticPr fontId="12"/>
  </si>
  <si>
    <t>入浴支援</t>
    <phoneticPr fontId="12"/>
  </si>
  <si>
    <t>機能訓練支援</t>
    <rPh sb="0" eb="2">
      <t>キノウ</t>
    </rPh>
    <rPh sb="2" eb="4">
      <t>クンレン</t>
    </rPh>
    <rPh sb="4" eb="6">
      <t>シエン</t>
    </rPh>
    <phoneticPr fontId="12"/>
  </si>
  <si>
    <t>栄養管理支援</t>
    <rPh sb="0" eb="2">
      <t>エイヨウ</t>
    </rPh>
    <rPh sb="2" eb="4">
      <t>カンリ</t>
    </rPh>
    <rPh sb="4" eb="6">
      <t>シエン</t>
    </rPh>
    <phoneticPr fontId="12"/>
  </si>
  <si>
    <t>別紙２－１－２（２）</t>
    <rPh sb="0" eb="2">
      <t>ベッシ</t>
    </rPh>
    <phoneticPr fontId="12"/>
  </si>
  <si>
    <t>＜施設・事業所単位＞
選定額
（K）</t>
    <rPh sb="1" eb="3">
      <t>シセツ</t>
    </rPh>
    <rPh sb="4" eb="7">
      <t>ジギョウショ</t>
    </rPh>
    <rPh sb="7" eb="9">
      <t>タンイ</t>
    </rPh>
    <rPh sb="11" eb="13">
      <t>センテイ</t>
    </rPh>
    <rPh sb="13" eb="14">
      <t>ガク</t>
    </rPh>
    <phoneticPr fontId="12"/>
  </si>
  <si>
    <t>選定額合計×３／４（L）</t>
    <rPh sb="0" eb="2">
      <t>センテイ</t>
    </rPh>
    <rPh sb="2" eb="3">
      <t>ガク</t>
    </rPh>
    <rPh sb="3" eb="5">
      <t>ゴウケイ</t>
    </rPh>
    <phoneticPr fontId="12"/>
  </si>
  <si>
    <t>都道府県・指定都市・中核市
補助額（M）</t>
    <rPh sb="0" eb="4">
      <t>トドウフケン</t>
    </rPh>
    <rPh sb="5" eb="7">
      <t>シテイ</t>
    </rPh>
    <rPh sb="7" eb="9">
      <t>トシ</t>
    </rPh>
    <rPh sb="10" eb="13">
      <t>チュウカクシ</t>
    </rPh>
    <rPh sb="14" eb="17">
      <t>ホジョガク</t>
    </rPh>
    <phoneticPr fontId="12"/>
  </si>
  <si>
    <t>国庫補助基本額（N）</t>
    <rPh sb="0" eb="2">
      <t>コッコ</t>
    </rPh>
    <rPh sb="2" eb="4">
      <t>ホジョ</t>
    </rPh>
    <rPh sb="4" eb="7">
      <t>キホンガク</t>
    </rPh>
    <phoneticPr fontId="12"/>
  </si>
  <si>
    <t>国庫補助所要額( O = N ×２/３)</t>
    <rPh sb="0" eb="2">
      <t>コッコ</t>
    </rPh>
    <rPh sb="2" eb="4">
      <t>ホジョ</t>
    </rPh>
    <rPh sb="4" eb="6">
      <t>ショヨウ</t>
    </rPh>
    <rPh sb="6" eb="7">
      <t>ガク</t>
    </rPh>
    <phoneticPr fontId="12"/>
  </si>
  <si>
    <t>「M」欄は、実際に都道府県・指定都市・中核市が施設・事業所に対して補助する金額を記載すること。</t>
    <phoneticPr fontId="12"/>
  </si>
  <si>
    <t>（注５）</t>
    <rPh sb="1" eb="2">
      <t>チュウ</t>
    </rPh>
    <phoneticPr fontId="12"/>
  </si>
  <si>
    <t>令和８年度（令和７年度からの繰越分）障害福祉分野の介護テクノロジー導入支援事業（介護ロボット等導入支援）　事業計画書　総表　（間接補助分）　</t>
    <phoneticPr fontId="1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</si>
</sst>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6" formatCode="&quot;¥&quot;#,##0;[Red]&quot;¥&quot;\-#,##0"/>
  </numFmts>
  <fonts count="26" x14ac:knownFonts="1">
    <font>
      <sz val="11"/>
      <name val="ＭＳ Ｐゴシック"/>
      <family val="3"/>
      <charset val="128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3"/>
      <charset val="128"/>
    </font>
    <font>
      <sz val="11"/>
      <name val="ＭＳ Ｐゴシック"/>
      <family val="3"/>
      <charset val="128"/>
    </font>
    <font>
      <sz val="12"/>
      <name val="ＭＳ Ｐゴシック"/>
      <family val="3"/>
      <charset val="128"/>
    </font>
    <font>
      <sz val="11"/>
      <color theme="1"/>
      <name val="ＭＳ Ｐゴシック"/>
      <family val="3"/>
      <charset val="128"/>
      <scheme val="minor"/>
    </font>
    <font>
      <sz val="14"/>
      <color rgb="FFFF0000"/>
      <name val="ＭＳ Ｐゴシック"/>
      <family val="3"/>
      <charset val="128"/>
    </font>
    <font>
      <sz val="14"/>
      <color theme="1"/>
      <name val="ＭＳ Ｐゴシック"/>
      <family val="3"/>
      <charset val="128"/>
    </font>
    <font>
      <sz val="12"/>
      <color theme="1"/>
      <name val="ＭＳ Ｐゴシック"/>
      <family val="3"/>
      <charset val="128"/>
    </font>
    <font>
      <sz val="16"/>
      <name val="ＭＳ Ｐゴシック"/>
      <family val="3"/>
      <charset val="128"/>
    </font>
    <font>
      <sz val="14"/>
      <name val="ＭＳ Ｐゴシック"/>
      <family val="3"/>
      <charset val="128"/>
    </font>
    <font>
      <b/>
      <sz val="16"/>
      <color theme="1"/>
      <name val="ＭＳ Ｐゴシック"/>
      <family val="3"/>
      <charset val="128"/>
    </font>
    <font>
      <sz val="16"/>
      <color rgb="FFFF0000"/>
      <name val="ＭＳ Ｐゴシック"/>
      <family val="3"/>
      <charset val="128"/>
    </font>
    <font>
      <b/>
      <sz val="16"/>
      <name val="ＭＳ Ｐゴシック"/>
      <family val="3"/>
      <charset val="128"/>
    </font>
    <font>
      <sz val="20"/>
      <name val="ＭＳ Ｐゴシック"/>
      <family val="3"/>
      <charset val="128"/>
    </font>
    <font>
      <sz val="11"/>
      <color theme="1"/>
      <name val="ＭＳ Ｐゴシック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8" tint="0.79998168889431442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 diagonalUp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 diagonalUp="1">
      <left/>
      <right/>
      <top style="thin">
        <color indexed="64"/>
      </top>
      <bottom style="thin">
        <color indexed="64"/>
      </bottom>
      <diagonal style="thin">
        <color indexed="64"/>
      </diagonal>
    </border>
    <border diagonalUp="1">
      <left style="thin">
        <color indexed="64"/>
      </left>
      <right/>
      <top style="thin">
        <color indexed="64"/>
      </top>
      <bottom style="thin">
        <color indexed="64"/>
      </bottom>
      <diagonal style="thin">
        <color indexed="64"/>
      </diagonal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38">
    <xf numFmtId="0" fontId="0" fillId="0" borderId="0">
      <alignment vertical="center"/>
    </xf>
    <xf numFmtId="0" fontId="13" fillId="0" borderId="0"/>
    <xf numFmtId="38" fontId="13" fillId="0" borderId="0" applyFont="0" applyFill="0" applyBorder="0" applyAlignment="0" applyProtection="0"/>
    <xf numFmtId="0" fontId="13" fillId="0" borderId="0"/>
    <xf numFmtId="0" fontId="15" fillId="0" borderId="0">
      <alignment vertical="center"/>
    </xf>
    <xf numFmtId="38" fontId="15" fillId="0" borderId="0" applyFont="0" applyFill="0" applyBorder="0" applyAlignment="0" applyProtection="0">
      <alignment vertical="center"/>
    </xf>
    <xf numFmtId="9" fontId="15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1" fillId="0" borderId="0">
      <alignment vertical="center"/>
    </xf>
    <xf numFmtId="0" fontId="15" fillId="0" borderId="0">
      <alignment vertical="center"/>
    </xf>
    <xf numFmtId="0" fontId="13" fillId="0" borderId="0"/>
    <xf numFmtId="6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/>
    <xf numFmtId="0" fontId="10" fillId="0" borderId="0">
      <alignment vertical="center"/>
    </xf>
    <xf numFmtId="0" fontId="9" fillId="0" borderId="0">
      <alignment vertical="center"/>
    </xf>
    <xf numFmtId="38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38" fontId="7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6" fillId="0" borderId="0">
      <alignment vertical="center"/>
    </xf>
    <xf numFmtId="38" fontId="6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3" fillId="0" borderId="0">
      <alignment vertical="center"/>
    </xf>
    <xf numFmtId="38" fontId="13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38" fontId="25" fillId="0" borderId="0" applyFont="0" applyFill="0" applyBorder="0" applyAlignment="0" applyProtection="0">
      <alignment vertical="center"/>
    </xf>
  </cellStyleXfs>
  <cellXfs count="70">
    <xf numFmtId="0" fontId="0" fillId="0" borderId="0" xfId="0">
      <alignment vertical="center"/>
    </xf>
    <xf numFmtId="0" fontId="14" fillId="0" borderId="0" xfId="0" applyFont="1">
      <alignment vertical="center"/>
    </xf>
    <xf numFmtId="0" fontId="14" fillId="0" borderId="0" xfId="0" applyFont="1" applyAlignment="1">
      <alignment horizontal="left" vertical="center"/>
    </xf>
    <xf numFmtId="0" fontId="19" fillId="0" borderId="0" xfId="0" applyFont="1">
      <alignment vertical="center"/>
    </xf>
    <xf numFmtId="0" fontId="20" fillId="0" borderId="0" xfId="0" applyFont="1" applyAlignment="1">
      <alignment horizontal="left" vertical="center"/>
    </xf>
    <xf numFmtId="0" fontId="19" fillId="0" borderId="0" xfId="0" applyFont="1" applyAlignment="1">
      <alignment horizontal="left" vertical="center"/>
    </xf>
    <xf numFmtId="0" fontId="21" fillId="0" borderId="0" xfId="0" applyFont="1">
      <alignment vertical="center"/>
    </xf>
    <xf numFmtId="0" fontId="14" fillId="0" borderId="0" xfId="0" applyFont="1" applyAlignment="1">
      <alignment vertical="center" wrapText="1"/>
    </xf>
    <xf numFmtId="0" fontId="19" fillId="0" borderId="2" xfId="0" applyFont="1" applyBorder="1" applyAlignment="1">
      <alignment vertical="center" wrapText="1"/>
    </xf>
    <xf numFmtId="0" fontId="16" fillId="0" borderId="2" xfId="0" applyFont="1" applyBorder="1" applyAlignment="1">
      <alignment wrapText="1"/>
    </xf>
    <xf numFmtId="0" fontId="22" fillId="0" borderId="2" xfId="0" applyFont="1" applyBorder="1" applyAlignment="1">
      <alignment horizontal="right" wrapText="1"/>
    </xf>
    <xf numFmtId="0" fontId="19" fillId="0" borderId="0" xfId="0" applyFont="1" applyAlignment="1">
      <alignment horizontal="right"/>
    </xf>
    <xf numFmtId="0" fontId="20" fillId="0" borderId="1" xfId="0" applyFont="1" applyBorder="1" applyAlignment="1">
      <alignment horizontal="center" vertical="center"/>
    </xf>
    <xf numFmtId="0" fontId="17" fillId="0" borderId="4" xfId="0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 vertical="center" wrapText="1" shrinkToFit="1"/>
    </xf>
    <xf numFmtId="0" fontId="17" fillId="0" borderId="1" xfId="0" applyFont="1" applyBorder="1" applyAlignment="1">
      <alignment horizontal="center" vertical="center" shrinkToFit="1"/>
    </xf>
    <xf numFmtId="0" fontId="17" fillId="0" borderId="5" xfId="0" applyFont="1" applyBorder="1" applyAlignment="1">
      <alignment horizontal="center" vertical="center" shrinkToFit="1"/>
    </xf>
    <xf numFmtId="0" fontId="20" fillId="0" borderId="4" xfId="0" applyFont="1" applyBorder="1" applyAlignment="1">
      <alignment horizontal="center" vertical="center" wrapText="1" shrinkToFit="1"/>
    </xf>
    <xf numFmtId="0" fontId="20" fillId="0" borderId="1" xfId="0" applyFont="1" applyBorder="1" applyAlignment="1">
      <alignment horizontal="center" vertical="center" wrapText="1" shrinkToFit="1"/>
    </xf>
    <xf numFmtId="0" fontId="17" fillId="0" borderId="14" xfId="0" applyFont="1" applyBorder="1" applyAlignment="1">
      <alignment horizontal="center" vertical="center" wrapText="1" shrinkToFit="1"/>
    </xf>
    <xf numFmtId="0" fontId="14" fillId="0" borderId="1" xfId="0" applyFont="1" applyBorder="1" applyProtection="1">
      <alignment vertical="center"/>
      <protection locked="0"/>
    </xf>
    <xf numFmtId="0" fontId="17" fillId="0" borderId="6" xfId="0" applyFont="1" applyBorder="1" applyAlignment="1" applyProtection="1">
      <alignment horizontal="left" vertical="center" wrapText="1"/>
      <protection locked="0"/>
    </xf>
    <xf numFmtId="0" fontId="20" fillId="0" borderId="1" xfId="0" applyFont="1" applyBorder="1" applyProtection="1">
      <alignment vertical="center"/>
      <protection locked="0"/>
    </xf>
    <xf numFmtId="0" fontId="17" fillId="0" borderId="7" xfId="0" applyFont="1" applyBorder="1" applyAlignment="1" applyProtection="1">
      <alignment horizontal="center" vertical="center" wrapText="1" shrinkToFit="1"/>
      <protection locked="0"/>
    </xf>
    <xf numFmtId="0" fontId="17" fillId="0" borderId="2" xfId="0" applyFont="1" applyBorder="1" applyAlignment="1" applyProtection="1">
      <alignment horizontal="center" vertical="center" wrapText="1" shrinkToFit="1"/>
      <protection locked="0"/>
    </xf>
    <xf numFmtId="0" fontId="17" fillId="3" borderId="1" xfId="0" applyFont="1" applyFill="1" applyBorder="1" applyAlignment="1">
      <alignment horizontal="center" vertical="center" wrapText="1" shrinkToFit="1"/>
    </xf>
    <xf numFmtId="38" fontId="17" fillId="0" borderId="2" xfId="33" applyFont="1" applyFill="1" applyBorder="1" applyAlignment="1" applyProtection="1">
      <alignment vertical="center" wrapText="1" shrinkToFit="1"/>
      <protection locked="0"/>
    </xf>
    <xf numFmtId="38" fontId="17" fillId="0" borderId="7" xfId="33" applyFont="1" applyFill="1" applyBorder="1" applyAlignment="1" applyProtection="1">
      <alignment vertical="center" wrapText="1" shrinkToFit="1"/>
      <protection locked="0"/>
    </xf>
    <xf numFmtId="38" fontId="17" fillId="2" borderId="7" xfId="33" applyFont="1" applyFill="1" applyBorder="1" applyAlignment="1">
      <alignment vertical="center" wrapText="1" shrinkToFit="1"/>
    </xf>
    <xf numFmtId="38" fontId="17" fillId="2" borderId="6" xfId="33" applyFont="1" applyFill="1" applyBorder="1" applyAlignment="1">
      <alignment vertical="center" shrinkToFit="1"/>
    </xf>
    <xf numFmtId="38" fontId="0" fillId="0" borderId="0" xfId="33" applyFont="1">
      <alignment vertical="center"/>
    </xf>
    <xf numFmtId="0" fontId="17" fillId="0" borderId="1" xfId="0" applyFont="1" applyBorder="1" applyAlignment="1" applyProtection="1">
      <alignment horizontal="center" vertical="center" wrapText="1" shrinkToFit="1"/>
      <protection locked="0"/>
    </xf>
    <xf numFmtId="38" fontId="20" fillId="0" borderId="16" xfId="33" applyFont="1" applyFill="1" applyBorder="1" applyAlignment="1">
      <alignment horizontal="right" vertical="center"/>
    </xf>
    <xf numFmtId="38" fontId="20" fillId="0" borderId="17" xfId="33" applyFont="1" applyFill="1" applyBorder="1" applyAlignment="1">
      <alignment horizontal="right" vertical="center"/>
    </xf>
    <xf numFmtId="38" fontId="20" fillId="3" borderId="16" xfId="33" applyFont="1" applyFill="1" applyBorder="1" applyAlignment="1">
      <alignment horizontal="right" vertical="center"/>
    </xf>
    <xf numFmtId="38" fontId="20" fillId="0" borderId="16" xfId="33" applyFont="1" applyFill="1" applyBorder="1" applyAlignment="1">
      <alignment horizontal="center" vertical="center"/>
    </xf>
    <xf numFmtId="38" fontId="20" fillId="0" borderId="17" xfId="33" applyFont="1" applyFill="1" applyBorder="1" applyAlignment="1">
      <alignment vertical="center"/>
    </xf>
    <xf numFmtId="38" fontId="20" fillId="0" borderId="16" xfId="33" applyFont="1" applyFill="1" applyBorder="1" applyAlignment="1">
      <alignment vertical="center"/>
    </xf>
    <xf numFmtId="38" fontId="20" fillId="2" borderId="16" xfId="33" applyFont="1" applyFill="1" applyBorder="1" applyAlignment="1">
      <alignment vertical="center"/>
    </xf>
    <xf numFmtId="38" fontId="20" fillId="2" borderId="4" xfId="33" applyFont="1" applyFill="1" applyBorder="1" applyAlignment="1">
      <alignment vertical="center"/>
    </xf>
    <xf numFmtId="38" fontId="20" fillId="0" borderId="0" xfId="33" applyFont="1" applyFill="1" applyBorder="1" applyAlignment="1">
      <alignment horizontal="center" vertical="center"/>
    </xf>
    <xf numFmtId="38" fontId="20" fillId="0" borderId="0" xfId="33" applyFont="1" applyFill="1" applyBorder="1" applyAlignment="1">
      <alignment horizontal="right" vertical="center"/>
    </xf>
    <xf numFmtId="38" fontId="20" fillId="0" borderId="0" xfId="33" applyFont="1" applyFill="1" applyBorder="1" applyAlignment="1">
      <alignment vertical="center"/>
    </xf>
    <xf numFmtId="38" fontId="20" fillId="0" borderId="0" xfId="33" applyFont="1" applyFill="1" applyBorder="1">
      <alignment vertical="center"/>
    </xf>
    <xf numFmtId="38" fontId="20" fillId="0" borderId="12" xfId="33" applyFont="1" applyFill="1" applyBorder="1" applyAlignment="1">
      <alignment vertical="center"/>
    </xf>
    <xf numFmtId="38" fontId="20" fillId="0" borderId="19" xfId="33" applyFont="1" applyFill="1" applyBorder="1" applyAlignment="1">
      <alignment vertical="center"/>
    </xf>
    <xf numFmtId="38" fontId="19" fillId="0" borderId="0" xfId="33" applyFont="1" applyFill="1" applyBorder="1" applyAlignment="1">
      <alignment horizontal="right" vertical="center"/>
    </xf>
    <xf numFmtId="38" fontId="19" fillId="0" borderId="0" xfId="33" applyFont="1" applyFill="1" applyBorder="1" applyAlignment="1">
      <alignment horizontal="left" vertical="center"/>
    </xf>
    <xf numFmtId="0" fontId="19" fillId="0" borderId="0" xfId="0" applyFont="1" applyAlignment="1">
      <alignment horizontal="right" vertical="center"/>
    </xf>
    <xf numFmtId="0" fontId="20" fillId="0" borderId="0" xfId="0" applyFont="1">
      <alignment vertical="center"/>
    </xf>
    <xf numFmtId="0" fontId="20" fillId="0" borderId="0" xfId="0" applyFont="1" applyAlignment="1">
      <alignment horizontal="right" vertical="center"/>
    </xf>
    <xf numFmtId="0" fontId="23" fillId="0" borderId="0" xfId="0" applyFont="1">
      <alignment vertical="center"/>
    </xf>
    <xf numFmtId="38" fontId="14" fillId="0" borderId="0" xfId="0" applyNumberFormat="1" applyFont="1" applyAlignment="1">
      <alignment horizontal="left" vertical="center"/>
    </xf>
    <xf numFmtId="0" fontId="18" fillId="0" borderId="4" xfId="0" applyFont="1" applyBorder="1" applyAlignment="1">
      <alignment horizontal="center" vertical="center" wrapText="1" shrinkToFit="1"/>
    </xf>
    <xf numFmtId="38" fontId="17" fillId="2" borderId="7" xfId="33" applyFont="1" applyFill="1" applyBorder="1" applyAlignment="1">
      <alignment vertical="center" shrinkToFit="1"/>
    </xf>
    <xf numFmtId="38" fontId="20" fillId="2" borderId="4" xfId="33" applyFont="1" applyFill="1" applyBorder="1">
      <alignment vertical="center"/>
    </xf>
    <xf numFmtId="38" fontId="20" fillId="2" borderId="15" xfId="0" applyNumberFormat="1" applyFont="1" applyFill="1" applyBorder="1">
      <alignment vertical="center"/>
    </xf>
    <xf numFmtId="38" fontId="20" fillId="2" borderId="1" xfId="33" applyFont="1" applyFill="1" applyBorder="1" applyAlignment="1">
      <alignment vertical="center"/>
    </xf>
    <xf numFmtId="38" fontId="20" fillId="2" borderId="18" xfId="33" applyFont="1" applyFill="1" applyBorder="1">
      <alignment vertical="center"/>
    </xf>
    <xf numFmtId="38" fontId="20" fillId="2" borderId="13" xfId="33" applyFont="1" applyFill="1" applyBorder="1" applyAlignment="1">
      <alignment vertical="center"/>
    </xf>
    <xf numFmtId="38" fontId="14" fillId="0" borderId="0" xfId="33" applyFont="1" applyFill="1">
      <alignment vertical="center"/>
    </xf>
    <xf numFmtId="38" fontId="20" fillId="0" borderId="10" xfId="33" applyFont="1" applyFill="1" applyBorder="1" applyAlignment="1">
      <alignment vertical="center"/>
    </xf>
    <xf numFmtId="38" fontId="20" fillId="0" borderId="10" xfId="33" applyFont="1" applyFill="1" applyBorder="1" applyAlignment="1">
      <alignment vertical="center" wrapText="1"/>
    </xf>
    <xf numFmtId="38" fontId="20" fillId="2" borderId="11" xfId="33" applyFont="1" applyFill="1" applyBorder="1" applyAlignment="1">
      <alignment horizontal="right" vertical="center"/>
    </xf>
    <xf numFmtId="38" fontId="20" fillId="2" borderId="8" xfId="33" applyFont="1" applyFill="1" applyBorder="1" applyAlignment="1">
      <alignment horizontal="right" vertical="center"/>
    </xf>
    <xf numFmtId="38" fontId="20" fillId="2" borderId="9" xfId="33" applyFont="1" applyFill="1" applyBorder="1" applyAlignment="1">
      <alignment horizontal="right" vertical="center"/>
    </xf>
    <xf numFmtId="38" fontId="20" fillId="0" borderId="11" xfId="33" applyFont="1" applyFill="1" applyBorder="1" applyAlignment="1" applyProtection="1">
      <alignment horizontal="right" vertical="center"/>
      <protection locked="0"/>
    </xf>
    <xf numFmtId="0" fontId="24" fillId="0" borderId="0" xfId="0" applyFont="1" applyAlignment="1">
      <alignment horizontal="center" vertical="center" wrapText="1"/>
    </xf>
    <xf numFmtId="38" fontId="20" fillId="0" borderId="4" xfId="33" applyFont="1" applyFill="1" applyBorder="1" applyAlignment="1">
      <alignment horizontal="center" vertical="center"/>
    </xf>
    <xf numFmtId="38" fontId="20" fillId="0" borderId="3" xfId="33" applyFont="1" applyFill="1" applyBorder="1" applyAlignment="1">
      <alignment horizontal="center" vertical="center"/>
    </xf>
  </cellXfs>
  <cellStyles count="38">
    <cellStyle name="パーセント 2" xfId="6" xr:uid="{00000000-0005-0000-0000-000000000000}"/>
    <cellStyle name="パーセント 3" xfId="16" xr:uid="{00000000-0005-0000-0000-000001000000}"/>
    <cellStyle name="パーセント 3 2" xfId="30" xr:uid="{00000000-0005-0000-0000-000002000000}"/>
    <cellStyle name="桁区切り 2" xfId="2" xr:uid="{00000000-0005-0000-0000-000005000000}"/>
    <cellStyle name="桁区切り 2 2" xfId="12" xr:uid="{00000000-0005-0000-0000-000006000000}"/>
    <cellStyle name="桁区切り 2 3" xfId="33" xr:uid="{CCCD9392-9577-463E-9B4A-A53100AC6C88}"/>
    <cellStyle name="桁区切り 3" xfId="5" xr:uid="{00000000-0005-0000-0000-000007000000}"/>
    <cellStyle name="桁区切り 4" xfId="15" xr:uid="{00000000-0005-0000-0000-000008000000}"/>
    <cellStyle name="桁区切り 4 2" xfId="29" xr:uid="{00000000-0005-0000-0000-000009000000}"/>
    <cellStyle name="桁区切り 5" xfId="19" xr:uid="{00000000-0005-0000-0000-00000A000000}"/>
    <cellStyle name="桁区切り 6" xfId="25" xr:uid="{00000000-0005-0000-0000-00000B000000}"/>
    <cellStyle name="桁区切り 7" xfId="37" xr:uid="{59B08B46-060A-4687-9648-4B9995502153}"/>
    <cellStyle name="通貨 2" xfId="11" xr:uid="{00000000-0005-0000-0000-00000C000000}"/>
    <cellStyle name="標準" xfId="0" builtinId="0"/>
    <cellStyle name="標準 10" xfId="22" xr:uid="{00000000-0005-0000-0000-00000E000000}"/>
    <cellStyle name="標準 12" xfId="23" xr:uid="{00000000-0005-0000-0000-00000F000000}"/>
    <cellStyle name="標準 13" xfId="21" xr:uid="{00000000-0005-0000-0000-000010000000}"/>
    <cellStyle name="標準 2" xfId="1" xr:uid="{00000000-0005-0000-0000-000011000000}"/>
    <cellStyle name="標準 2 2" xfId="9" xr:uid="{00000000-0005-0000-0000-000012000000}"/>
    <cellStyle name="標準 2 2 2" xfId="10" xr:uid="{00000000-0005-0000-0000-000013000000}"/>
    <cellStyle name="標準 2 2 3" xfId="18" xr:uid="{00000000-0005-0000-0000-000014000000}"/>
    <cellStyle name="標準 2 3" xfId="20" xr:uid="{00000000-0005-0000-0000-000015000000}"/>
    <cellStyle name="標準 27" xfId="26" xr:uid="{00000000-0005-0000-0000-000016000000}"/>
    <cellStyle name="標準 3" xfId="3" xr:uid="{00000000-0005-0000-0000-000017000000}"/>
    <cellStyle name="標準 3 2" xfId="7" xr:uid="{00000000-0005-0000-0000-000018000000}"/>
    <cellStyle name="標準 4" xfId="4" xr:uid="{00000000-0005-0000-0000-000019000000}"/>
    <cellStyle name="標準 5" xfId="8" xr:uid="{00000000-0005-0000-0000-00001A000000}"/>
    <cellStyle name="標準 5 2" xfId="13" xr:uid="{00000000-0005-0000-0000-00001B000000}"/>
    <cellStyle name="標準 5 3" xfId="17" xr:uid="{00000000-0005-0000-0000-00001C000000}"/>
    <cellStyle name="標準 5 4" xfId="27" xr:uid="{00000000-0005-0000-0000-00001D000000}"/>
    <cellStyle name="標準 5 5" xfId="31" xr:uid="{00000000-0005-0000-0000-00001E000000}"/>
    <cellStyle name="標準 5 5 2" xfId="34" xr:uid="{71812CEF-7F87-4E72-96F7-2C7A3C647F7E}"/>
    <cellStyle name="標準 5 5 3" xfId="36" xr:uid="{DA457A0D-113D-42BB-87C0-E2BB562EE7E8}"/>
    <cellStyle name="標準 5 6" xfId="32" xr:uid="{00000000-0005-0000-0000-00001F000000}"/>
    <cellStyle name="標準 5 6 2" xfId="35" xr:uid="{EA80E7DD-833F-4583-86D2-D75666E5E1B1}"/>
    <cellStyle name="標準 6" xfId="14" xr:uid="{00000000-0005-0000-0000-000020000000}"/>
    <cellStyle name="標準 6 2" xfId="28" xr:uid="{00000000-0005-0000-0000-000021000000}"/>
    <cellStyle name="標準 7" xfId="24" xr:uid="{00000000-0005-0000-0000-000022000000}"/>
  </cellStyles>
  <dxfs count="0"/>
  <tableStyles count="0" defaultTableStyle="TableStyleMedium9" defaultPivotStyle="PivotStyleLight16"/>
  <colors>
    <mruColors>
      <color rgb="FFFFFFCC"/>
      <color rgb="FFDAEEF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3.xml"/><Relationship Id="rId4" Type="http://schemas.openxmlformats.org/officeDocument/2006/relationships/styles" Target="styles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"/>
  <sheetViews>
    <sheetView workbookViewId="0"/>
  </sheetViews>
  <sheetFormatPr defaultRowHeight="13.5" x14ac:dyDescent="0.15"/>
  <sheetData/>
  <phoneticPr fontId="12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1E3FD5-3960-48F7-B4F6-180CEEBD614E}">
  <sheetPr>
    <tabColor rgb="FFC00000"/>
    <pageSetUpPr fitToPage="1"/>
  </sheetPr>
  <dimension ref="A1:AE58"/>
  <sheetViews>
    <sheetView showGridLines="0" showZeros="0" tabSelected="1" view="pageBreakPreview" topLeftCell="BAQ19" zoomScale="55" zoomScaleNormal="55" zoomScaleSheetLayoutView="55" workbookViewId="0">
      <selection activeCell="BCC44" sqref="BCC44"/>
    </sheetView>
  </sheetViews>
  <sheetFormatPr defaultColWidth="8" defaultRowHeight="14.25" x14ac:dyDescent="0.15"/>
  <cols>
    <col min="1" max="1" width="15.625" style="1" customWidth="1"/>
    <col min="2" max="2" width="13.125" style="1" customWidth="1"/>
    <col min="3" max="3" width="28" style="1" bestFit="1" customWidth="1"/>
    <col min="4" max="4" width="25.375" style="1" customWidth="1"/>
    <col min="5" max="5" width="32.875" style="1" customWidth="1"/>
    <col min="6" max="6" width="38.125" style="1" hidden="1" customWidth="1"/>
    <col min="7" max="7" width="25.625" style="2" customWidth="1"/>
    <col min="8" max="8" width="30.625" style="2" bestFit="1" customWidth="1"/>
    <col min="9" max="9" width="17.625" style="2" bestFit="1" customWidth="1"/>
    <col min="10" max="10" width="12" style="2" bestFit="1" customWidth="1"/>
    <col min="11" max="11" width="28.125" style="2" bestFit="1" customWidth="1"/>
    <col min="12" max="12" width="26.625" style="2" bestFit="1" customWidth="1"/>
    <col min="13" max="13" width="32.875" style="2" customWidth="1"/>
    <col min="14" max="14" width="32.125" style="2" bestFit="1" customWidth="1"/>
    <col min="15" max="15" width="17.625" style="2" bestFit="1" customWidth="1"/>
    <col min="16" max="16" width="28.5" style="1" bestFit="1" customWidth="1"/>
    <col min="17" max="17" width="35.5" style="1" customWidth="1"/>
    <col min="18" max="18" width="26.625" style="1" customWidth="1"/>
    <col min="19" max="28" width="8" style="1"/>
    <col min="29" max="29" width="3.375" style="1" customWidth="1"/>
    <col min="30" max="30" width="11" style="1" hidden="1" customWidth="1"/>
    <col min="31" max="31" width="11.625" style="1" hidden="1" customWidth="1"/>
    <col min="32" max="32" width="15.875" style="1" customWidth="1"/>
    <col min="33" max="256" width="8" style="1"/>
    <col min="257" max="257" width="15.625" style="1" customWidth="1"/>
    <col min="258" max="258" width="13.125" style="1" customWidth="1"/>
    <col min="259" max="259" width="28" style="1" bestFit="1" customWidth="1"/>
    <col min="260" max="260" width="25.375" style="1" customWidth="1"/>
    <col min="261" max="261" width="32.875" style="1" customWidth="1"/>
    <col min="262" max="262" width="0" style="1" hidden="1" customWidth="1"/>
    <col min="263" max="263" width="25.625" style="1" customWidth="1"/>
    <col min="264" max="264" width="30.625" style="1" bestFit="1" customWidth="1"/>
    <col min="265" max="265" width="17.625" style="1" bestFit="1" customWidth="1"/>
    <col min="266" max="266" width="12" style="1" bestFit="1" customWidth="1"/>
    <col min="267" max="267" width="28.125" style="1" bestFit="1" customWidth="1"/>
    <col min="268" max="268" width="26.625" style="1" bestFit="1" customWidth="1"/>
    <col min="269" max="269" width="32.875" style="1" customWidth="1"/>
    <col min="270" max="270" width="32.125" style="1" bestFit="1" customWidth="1"/>
    <col min="271" max="271" width="17.625" style="1" bestFit="1" customWidth="1"/>
    <col min="272" max="272" width="28.5" style="1" bestFit="1" customWidth="1"/>
    <col min="273" max="273" width="29.875" style="1" customWidth="1"/>
    <col min="274" max="274" width="23.625" style="1" customWidth="1"/>
    <col min="275" max="284" width="8" style="1"/>
    <col min="285" max="288" width="0" style="1" hidden="1" customWidth="1"/>
    <col min="289" max="512" width="8" style="1"/>
    <col min="513" max="513" width="15.625" style="1" customWidth="1"/>
    <col min="514" max="514" width="13.125" style="1" customWidth="1"/>
    <col min="515" max="515" width="28" style="1" bestFit="1" customWidth="1"/>
    <col min="516" max="516" width="25.375" style="1" customWidth="1"/>
    <col min="517" max="517" width="32.875" style="1" customWidth="1"/>
    <col min="518" max="518" width="0" style="1" hidden="1" customWidth="1"/>
    <col min="519" max="519" width="25.625" style="1" customWidth="1"/>
    <col min="520" max="520" width="30.625" style="1" bestFit="1" customWidth="1"/>
    <col min="521" max="521" width="17.625" style="1" bestFit="1" customWidth="1"/>
    <col min="522" max="522" width="12" style="1" bestFit="1" customWidth="1"/>
    <col min="523" max="523" width="28.125" style="1" bestFit="1" customWidth="1"/>
    <col min="524" max="524" width="26.625" style="1" bestFit="1" customWidth="1"/>
    <col min="525" max="525" width="32.875" style="1" customWidth="1"/>
    <col min="526" max="526" width="32.125" style="1" bestFit="1" customWidth="1"/>
    <col min="527" max="527" width="17.625" style="1" bestFit="1" customWidth="1"/>
    <col min="528" max="528" width="28.5" style="1" bestFit="1" customWidth="1"/>
    <col min="529" max="529" width="29.875" style="1" customWidth="1"/>
    <col min="530" max="530" width="23.625" style="1" customWidth="1"/>
    <col min="531" max="540" width="8" style="1"/>
    <col min="541" max="544" width="0" style="1" hidden="1" customWidth="1"/>
    <col min="545" max="768" width="8" style="1"/>
    <col min="769" max="769" width="15.625" style="1" customWidth="1"/>
    <col min="770" max="770" width="13.125" style="1" customWidth="1"/>
    <col min="771" max="771" width="28" style="1" bestFit="1" customWidth="1"/>
    <col min="772" max="772" width="25.375" style="1" customWidth="1"/>
    <col min="773" max="773" width="32.875" style="1" customWidth="1"/>
    <col min="774" max="774" width="0" style="1" hidden="1" customWidth="1"/>
    <col min="775" max="775" width="25.625" style="1" customWidth="1"/>
    <col min="776" max="776" width="30.625" style="1" bestFit="1" customWidth="1"/>
    <col min="777" max="777" width="17.625" style="1" bestFit="1" customWidth="1"/>
    <col min="778" max="778" width="12" style="1" bestFit="1" customWidth="1"/>
    <col min="779" max="779" width="28.125" style="1" bestFit="1" customWidth="1"/>
    <col min="780" max="780" width="26.625" style="1" bestFit="1" customWidth="1"/>
    <col min="781" max="781" width="32.875" style="1" customWidth="1"/>
    <col min="782" max="782" width="32.125" style="1" bestFit="1" customWidth="1"/>
    <col min="783" max="783" width="17.625" style="1" bestFit="1" customWidth="1"/>
    <col min="784" max="784" width="28.5" style="1" bestFit="1" customWidth="1"/>
    <col min="785" max="785" width="29.875" style="1" customWidth="1"/>
    <col min="786" max="786" width="23.625" style="1" customWidth="1"/>
    <col min="787" max="796" width="8" style="1"/>
    <col min="797" max="800" width="0" style="1" hidden="1" customWidth="1"/>
    <col min="801" max="1024" width="8" style="1"/>
    <col min="1025" max="1025" width="15.625" style="1" customWidth="1"/>
    <col min="1026" max="1026" width="13.125" style="1" customWidth="1"/>
    <col min="1027" max="1027" width="28" style="1" bestFit="1" customWidth="1"/>
    <col min="1028" max="1028" width="25.375" style="1" customWidth="1"/>
    <col min="1029" max="1029" width="32.875" style="1" customWidth="1"/>
    <col min="1030" max="1030" width="0" style="1" hidden="1" customWidth="1"/>
    <col min="1031" max="1031" width="25.625" style="1" customWidth="1"/>
    <col min="1032" max="1032" width="30.625" style="1" bestFit="1" customWidth="1"/>
    <col min="1033" max="1033" width="17.625" style="1" bestFit="1" customWidth="1"/>
    <col min="1034" max="1034" width="12" style="1" bestFit="1" customWidth="1"/>
    <col min="1035" max="1035" width="28.125" style="1" bestFit="1" customWidth="1"/>
    <col min="1036" max="1036" width="26.625" style="1" bestFit="1" customWidth="1"/>
    <col min="1037" max="1037" width="32.875" style="1" customWidth="1"/>
    <col min="1038" max="1038" width="32.125" style="1" bestFit="1" customWidth="1"/>
    <col min="1039" max="1039" width="17.625" style="1" bestFit="1" customWidth="1"/>
    <col min="1040" max="1040" width="28.5" style="1" bestFit="1" customWidth="1"/>
    <col min="1041" max="1041" width="29.875" style="1" customWidth="1"/>
    <col min="1042" max="1042" width="23.625" style="1" customWidth="1"/>
    <col min="1043" max="1052" width="8" style="1"/>
    <col min="1053" max="1056" width="0" style="1" hidden="1" customWidth="1"/>
    <col min="1057" max="1280" width="8" style="1"/>
    <col min="1281" max="1281" width="15.625" style="1" customWidth="1"/>
    <col min="1282" max="1282" width="13.125" style="1" customWidth="1"/>
    <col min="1283" max="1283" width="28" style="1" bestFit="1" customWidth="1"/>
    <col min="1284" max="1284" width="25.375" style="1" customWidth="1"/>
    <col min="1285" max="1285" width="32.875" style="1" customWidth="1"/>
    <col min="1286" max="1286" width="0" style="1" hidden="1" customWidth="1"/>
    <col min="1287" max="1287" width="25.625" style="1" customWidth="1"/>
    <col min="1288" max="1288" width="30.625" style="1" bestFit="1" customWidth="1"/>
    <col min="1289" max="1289" width="17.625" style="1" bestFit="1" customWidth="1"/>
    <col min="1290" max="1290" width="12" style="1" bestFit="1" customWidth="1"/>
    <col min="1291" max="1291" width="28.125" style="1" bestFit="1" customWidth="1"/>
    <col min="1292" max="1292" width="26.625" style="1" bestFit="1" customWidth="1"/>
    <col min="1293" max="1293" width="32.875" style="1" customWidth="1"/>
    <col min="1294" max="1294" width="32.125" style="1" bestFit="1" customWidth="1"/>
    <col min="1295" max="1295" width="17.625" style="1" bestFit="1" customWidth="1"/>
    <col min="1296" max="1296" width="28.5" style="1" bestFit="1" customWidth="1"/>
    <col min="1297" max="1297" width="29.875" style="1" customWidth="1"/>
    <col min="1298" max="1298" width="23.625" style="1" customWidth="1"/>
    <col min="1299" max="1308" width="8" style="1"/>
    <col min="1309" max="1312" width="0" style="1" hidden="1" customWidth="1"/>
    <col min="1313" max="1536" width="8" style="1"/>
    <col min="1537" max="1537" width="15.625" style="1" customWidth="1"/>
    <col min="1538" max="1538" width="13.125" style="1" customWidth="1"/>
    <col min="1539" max="1539" width="28" style="1" bestFit="1" customWidth="1"/>
    <col min="1540" max="1540" width="25.375" style="1" customWidth="1"/>
    <col min="1541" max="1541" width="32.875" style="1" customWidth="1"/>
    <col min="1542" max="1542" width="0" style="1" hidden="1" customWidth="1"/>
    <col min="1543" max="1543" width="25.625" style="1" customWidth="1"/>
    <col min="1544" max="1544" width="30.625" style="1" bestFit="1" customWidth="1"/>
    <col min="1545" max="1545" width="17.625" style="1" bestFit="1" customWidth="1"/>
    <col min="1546" max="1546" width="12" style="1" bestFit="1" customWidth="1"/>
    <col min="1547" max="1547" width="28.125" style="1" bestFit="1" customWidth="1"/>
    <col min="1548" max="1548" width="26.625" style="1" bestFit="1" customWidth="1"/>
    <col min="1549" max="1549" width="32.875" style="1" customWidth="1"/>
    <col min="1550" max="1550" width="32.125" style="1" bestFit="1" customWidth="1"/>
    <col min="1551" max="1551" width="17.625" style="1" bestFit="1" customWidth="1"/>
    <col min="1552" max="1552" width="28.5" style="1" bestFit="1" customWidth="1"/>
    <col min="1553" max="1553" width="29.875" style="1" customWidth="1"/>
    <col min="1554" max="1554" width="23.625" style="1" customWidth="1"/>
    <col min="1555" max="1564" width="8" style="1"/>
    <col min="1565" max="1568" width="0" style="1" hidden="1" customWidth="1"/>
    <col min="1569" max="1792" width="8" style="1"/>
    <col min="1793" max="1793" width="15.625" style="1" customWidth="1"/>
    <col min="1794" max="1794" width="13.125" style="1" customWidth="1"/>
    <col min="1795" max="1795" width="28" style="1" bestFit="1" customWidth="1"/>
    <col min="1796" max="1796" width="25.375" style="1" customWidth="1"/>
    <col min="1797" max="1797" width="32.875" style="1" customWidth="1"/>
    <col min="1798" max="1798" width="0" style="1" hidden="1" customWidth="1"/>
    <col min="1799" max="1799" width="25.625" style="1" customWidth="1"/>
    <col min="1800" max="1800" width="30.625" style="1" bestFit="1" customWidth="1"/>
    <col min="1801" max="1801" width="17.625" style="1" bestFit="1" customWidth="1"/>
    <col min="1802" max="1802" width="12" style="1" bestFit="1" customWidth="1"/>
    <col min="1803" max="1803" width="28.125" style="1" bestFit="1" customWidth="1"/>
    <col min="1804" max="1804" width="26.625" style="1" bestFit="1" customWidth="1"/>
    <col min="1805" max="1805" width="32.875" style="1" customWidth="1"/>
    <col min="1806" max="1806" width="32.125" style="1" bestFit="1" customWidth="1"/>
    <col min="1807" max="1807" width="17.625" style="1" bestFit="1" customWidth="1"/>
    <col min="1808" max="1808" width="28.5" style="1" bestFit="1" customWidth="1"/>
    <col min="1809" max="1809" width="29.875" style="1" customWidth="1"/>
    <col min="1810" max="1810" width="23.625" style="1" customWidth="1"/>
    <col min="1811" max="1820" width="8" style="1"/>
    <col min="1821" max="1824" width="0" style="1" hidden="1" customWidth="1"/>
    <col min="1825" max="2048" width="8" style="1"/>
    <col min="2049" max="2049" width="15.625" style="1" customWidth="1"/>
    <col min="2050" max="2050" width="13.125" style="1" customWidth="1"/>
    <col min="2051" max="2051" width="28" style="1" bestFit="1" customWidth="1"/>
    <col min="2052" max="2052" width="25.375" style="1" customWidth="1"/>
    <col min="2053" max="2053" width="32.875" style="1" customWidth="1"/>
    <col min="2054" max="2054" width="0" style="1" hidden="1" customWidth="1"/>
    <col min="2055" max="2055" width="25.625" style="1" customWidth="1"/>
    <col min="2056" max="2056" width="30.625" style="1" bestFit="1" customWidth="1"/>
    <col min="2057" max="2057" width="17.625" style="1" bestFit="1" customWidth="1"/>
    <col min="2058" max="2058" width="12" style="1" bestFit="1" customWidth="1"/>
    <col min="2059" max="2059" width="28.125" style="1" bestFit="1" customWidth="1"/>
    <col min="2060" max="2060" width="26.625" style="1" bestFit="1" customWidth="1"/>
    <col min="2061" max="2061" width="32.875" style="1" customWidth="1"/>
    <col min="2062" max="2062" width="32.125" style="1" bestFit="1" customWidth="1"/>
    <col min="2063" max="2063" width="17.625" style="1" bestFit="1" customWidth="1"/>
    <col min="2064" max="2064" width="28.5" style="1" bestFit="1" customWidth="1"/>
    <col min="2065" max="2065" width="29.875" style="1" customWidth="1"/>
    <col min="2066" max="2066" width="23.625" style="1" customWidth="1"/>
    <col min="2067" max="2076" width="8" style="1"/>
    <col min="2077" max="2080" width="0" style="1" hidden="1" customWidth="1"/>
    <col min="2081" max="2304" width="8" style="1"/>
    <col min="2305" max="2305" width="15.625" style="1" customWidth="1"/>
    <col min="2306" max="2306" width="13.125" style="1" customWidth="1"/>
    <col min="2307" max="2307" width="28" style="1" bestFit="1" customWidth="1"/>
    <col min="2308" max="2308" width="25.375" style="1" customWidth="1"/>
    <col min="2309" max="2309" width="32.875" style="1" customWidth="1"/>
    <col min="2310" max="2310" width="0" style="1" hidden="1" customWidth="1"/>
    <col min="2311" max="2311" width="25.625" style="1" customWidth="1"/>
    <col min="2312" max="2312" width="30.625" style="1" bestFit="1" customWidth="1"/>
    <col min="2313" max="2313" width="17.625" style="1" bestFit="1" customWidth="1"/>
    <col min="2314" max="2314" width="12" style="1" bestFit="1" customWidth="1"/>
    <col min="2315" max="2315" width="28.125" style="1" bestFit="1" customWidth="1"/>
    <col min="2316" max="2316" width="26.625" style="1" bestFit="1" customWidth="1"/>
    <col min="2317" max="2317" width="32.875" style="1" customWidth="1"/>
    <col min="2318" max="2318" width="32.125" style="1" bestFit="1" customWidth="1"/>
    <col min="2319" max="2319" width="17.625" style="1" bestFit="1" customWidth="1"/>
    <col min="2320" max="2320" width="28.5" style="1" bestFit="1" customWidth="1"/>
    <col min="2321" max="2321" width="29.875" style="1" customWidth="1"/>
    <col min="2322" max="2322" width="23.625" style="1" customWidth="1"/>
    <col min="2323" max="2332" width="8" style="1"/>
    <col min="2333" max="2336" width="0" style="1" hidden="1" customWidth="1"/>
    <col min="2337" max="2560" width="8" style="1"/>
    <col min="2561" max="2561" width="15.625" style="1" customWidth="1"/>
    <col min="2562" max="2562" width="13.125" style="1" customWidth="1"/>
    <col min="2563" max="2563" width="28" style="1" bestFit="1" customWidth="1"/>
    <col min="2564" max="2564" width="25.375" style="1" customWidth="1"/>
    <col min="2565" max="2565" width="32.875" style="1" customWidth="1"/>
    <col min="2566" max="2566" width="0" style="1" hidden="1" customWidth="1"/>
    <col min="2567" max="2567" width="25.625" style="1" customWidth="1"/>
    <col min="2568" max="2568" width="30.625" style="1" bestFit="1" customWidth="1"/>
    <col min="2569" max="2569" width="17.625" style="1" bestFit="1" customWidth="1"/>
    <col min="2570" max="2570" width="12" style="1" bestFit="1" customWidth="1"/>
    <col min="2571" max="2571" width="28.125" style="1" bestFit="1" customWidth="1"/>
    <col min="2572" max="2572" width="26.625" style="1" bestFit="1" customWidth="1"/>
    <col min="2573" max="2573" width="32.875" style="1" customWidth="1"/>
    <col min="2574" max="2574" width="32.125" style="1" bestFit="1" customWidth="1"/>
    <col min="2575" max="2575" width="17.625" style="1" bestFit="1" customWidth="1"/>
    <col min="2576" max="2576" width="28.5" style="1" bestFit="1" customWidth="1"/>
    <col min="2577" max="2577" width="29.875" style="1" customWidth="1"/>
    <col min="2578" max="2578" width="23.625" style="1" customWidth="1"/>
    <col min="2579" max="2588" width="8" style="1"/>
    <col min="2589" max="2592" width="0" style="1" hidden="1" customWidth="1"/>
    <col min="2593" max="2816" width="8" style="1"/>
    <col min="2817" max="2817" width="15.625" style="1" customWidth="1"/>
    <col min="2818" max="2818" width="13.125" style="1" customWidth="1"/>
    <col min="2819" max="2819" width="28" style="1" bestFit="1" customWidth="1"/>
    <col min="2820" max="2820" width="25.375" style="1" customWidth="1"/>
    <col min="2821" max="2821" width="32.875" style="1" customWidth="1"/>
    <col min="2822" max="2822" width="0" style="1" hidden="1" customWidth="1"/>
    <col min="2823" max="2823" width="25.625" style="1" customWidth="1"/>
    <col min="2824" max="2824" width="30.625" style="1" bestFit="1" customWidth="1"/>
    <col min="2825" max="2825" width="17.625" style="1" bestFit="1" customWidth="1"/>
    <col min="2826" max="2826" width="12" style="1" bestFit="1" customWidth="1"/>
    <col min="2827" max="2827" width="28.125" style="1" bestFit="1" customWidth="1"/>
    <col min="2828" max="2828" width="26.625" style="1" bestFit="1" customWidth="1"/>
    <col min="2829" max="2829" width="32.875" style="1" customWidth="1"/>
    <col min="2830" max="2830" width="32.125" style="1" bestFit="1" customWidth="1"/>
    <col min="2831" max="2831" width="17.625" style="1" bestFit="1" customWidth="1"/>
    <col min="2832" max="2832" width="28.5" style="1" bestFit="1" customWidth="1"/>
    <col min="2833" max="2833" width="29.875" style="1" customWidth="1"/>
    <col min="2834" max="2834" width="23.625" style="1" customWidth="1"/>
    <col min="2835" max="2844" width="8" style="1"/>
    <col min="2845" max="2848" width="0" style="1" hidden="1" customWidth="1"/>
    <col min="2849" max="3072" width="8" style="1"/>
    <col min="3073" max="3073" width="15.625" style="1" customWidth="1"/>
    <col min="3074" max="3074" width="13.125" style="1" customWidth="1"/>
    <col min="3075" max="3075" width="28" style="1" bestFit="1" customWidth="1"/>
    <col min="3076" max="3076" width="25.375" style="1" customWidth="1"/>
    <col min="3077" max="3077" width="32.875" style="1" customWidth="1"/>
    <col min="3078" max="3078" width="0" style="1" hidden="1" customWidth="1"/>
    <col min="3079" max="3079" width="25.625" style="1" customWidth="1"/>
    <col min="3080" max="3080" width="30.625" style="1" bestFit="1" customWidth="1"/>
    <col min="3081" max="3081" width="17.625" style="1" bestFit="1" customWidth="1"/>
    <col min="3082" max="3082" width="12" style="1" bestFit="1" customWidth="1"/>
    <col min="3083" max="3083" width="28.125" style="1" bestFit="1" customWidth="1"/>
    <col min="3084" max="3084" width="26.625" style="1" bestFit="1" customWidth="1"/>
    <col min="3085" max="3085" width="32.875" style="1" customWidth="1"/>
    <col min="3086" max="3086" width="32.125" style="1" bestFit="1" customWidth="1"/>
    <col min="3087" max="3087" width="17.625" style="1" bestFit="1" customWidth="1"/>
    <col min="3088" max="3088" width="28.5" style="1" bestFit="1" customWidth="1"/>
    <col min="3089" max="3089" width="29.875" style="1" customWidth="1"/>
    <col min="3090" max="3090" width="23.625" style="1" customWidth="1"/>
    <col min="3091" max="3100" width="8" style="1"/>
    <col min="3101" max="3104" width="0" style="1" hidden="1" customWidth="1"/>
    <col min="3105" max="3328" width="8" style="1"/>
    <col min="3329" max="3329" width="15.625" style="1" customWidth="1"/>
    <col min="3330" max="3330" width="13.125" style="1" customWidth="1"/>
    <col min="3331" max="3331" width="28" style="1" bestFit="1" customWidth="1"/>
    <col min="3332" max="3332" width="25.375" style="1" customWidth="1"/>
    <col min="3333" max="3333" width="32.875" style="1" customWidth="1"/>
    <col min="3334" max="3334" width="0" style="1" hidden="1" customWidth="1"/>
    <col min="3335" max="3335" width="25.625" style="1" customWidth="1"/>
    <col min="3336" max="3336" width="30.625" style="1" bestFit="1" customWidth="1"/>
    <col min="3337" max="3337" width="17.625" style="1" bestFit="1" customWidth="1"/>
    <col min="3338" max="3338" width="12" style="1" bestFit="1" customWidth="1"/>
    <col min="3339" max="3339" width="28.125" style="1" bestFit="1" customWidth="1"/>
    <col min="3340" max="3340" width="26.625" style="1" bestFit="1" customWidth="1"/>
    <col min="3341" max="3341" width="32.875" style="1" customWidth="1"/>
    <col min="3342" max="3342" width="32.125" style="1" bestFit="1" customWidth="1"/>
    <col min="3343" max="3343" width="17.625" style="1" bestFit="1" customWidth="1"/>
    <col min="3344" max="3344" width="28.5" style="1" bestFit="1" customWidth="1"/>
    <col min="3345" max="3345" width="29.875" style="1" customWidth="1"/>
    <col min="3346" max="3346" width="23.625" style="1" customWidth="1"/>
    <col min="3347" max="3356" width="8" style="1"/>
    <col min="3357" max="3360" width="0" style="1" hidden="1" customWidth="1"/>
    <col min="3361" max="3584" width="8" style="1"/>
    <col min="3585" max="3585" width="15.625" style="1" customWidth="1"/>
    <col min="3586" max="3586" width="13.125" style="1" customWidth="1"/>
    <col min="3587" max="3587" width="28" style="1" bestFit="1" customWidth="1"/>
    <col min="3588" max="3588" width="25.375" style="1" customWidth="1"/>
    <col min="3589" max="3589" width="32.875" style="1" customWidth="1"/>
    <col min="3590" max="3590" width="0" style="1" hidden="1" customWidth="1"/>
    <col min="3591" max="3591" width="25.625" style="1" customWidth="1"/>
    <col min="3592" max="3592" width="30.625" style="1" bestFit="1" customWidth="1"/>
    <col min="3593" max="3593" width="17.625" style="1" bestFit="1" customWidth="1"/>
    <col min="3594" max="3594" width="12" style="1" bestFit="1" customWidth="1"/>
    <col min="3595" max="3595" width="28.125" style="1" bestFit="1" customWidth="1"/>
    <col min="3596" max="3596" width="26.625" style="1" bestFit="1" customWidth="1"/>
    <col min="3597" max="3597" width="32.875" style="1" customWidth="1"/>
    <col min="3598" max="3598" width="32.125" style="1" bestFit="1" customWidth="1"/>
    <col min="3599" max="3599" width="17.625" style="1" bestFit="1" customWidth="1"/>
    <col min="3600" max="3600" width="28.5" style="1" bestFit="1" customWidth="1"/>
    <col min="3601" max="3601" width="29.875" style="1" customWidth="1"/>
    <col min="3602" max="3602" width="23.625" style="1" customWidth="1"/>
    <col min="3603" max="3612" width="8" style="1"/>
    <col min="3613" max="3616" width="0" style="1" hidden="1" customWidth="1"/>
    <col min="3617" max="3840" width="8" style="1"/>
    <col min="3841" max="3841" width="15.625" style="1" customWidth="1"/>
    <col min="3842" max="3842" width="13.125" style="1" customWidth="1"/>
    <col min="3843" max="3843" width="28" style="1" bestFit="1" customWidth="1"/>
    <col min="3844" max="3844" width="25.375" style="1" customWidth="1"/>
    <col min="3845" max="3845" width="32.875" style="1" customWidth="1"/>
    <col min="3846" max="3846" width="0" style="1" hidden="1" customWidth="1"/>
    <col min="3847" max="3847" width="25.625" style="1" customWidth="1"/>
    <col min="3848" max="3848" width="30.625" style="1" bestFit="1" customWidth="1"/>
    <col min="3849" max="3849" width="17.625" style="1" bestFit="1" customWidth="1"/>
    <col min="3850" max="3850" width="12" style="1" bestFit="1" customWidth="1"/>
    <col min="3851" max="3851" width="28.125" style="1" bestFit="1" customWidth="1"/>
    <col min="3852" max="3852" width="26.625" style="1" bestFit="1" customWidth="1"/>
    <col min="3853" max="3853" width="32.875" style="1" customWidth="1"/>
    <col min="3854" max="3854" width="32.125" style="1" bestFit="1" customWidth="1"/>
    <col min="3855" max="3855" width="17.625" style="1" bestFit="1" customWidth="1"/>
    <col min="3856" max="3856" width="28.5" style="1" bestFit="1" customWidth="1"/>
    <col min="3857" max="3857" width="29.875" style="1" customWidth="1"/>
    <col min="3858" max="3858" width="23.625" style="1" customWidth="1"/>
    <col min="3859" max="3868" width="8" style="1"/>
    <col min="3869" max="3872" width="0" style="1" hidden="1" customWidth="1"/>
    <col min="3873" max="4096" width="8" style="1"/>
    <col min="4097" max="4097" width="15.625" style="1" customWidth="1"/>
    <col min="4098" max="4098" width="13.125" style="1" customWidth="1"/>
    <col min="4099" max="4099" width="28" style="1" bestFit="1" customWidth="1"/>
    <col min="4100" max="4100" width="25.375" style="1" customWidth="1"/>
    <col min="4101" max="4101" width="32.875" style="1" customWidth="1"/>
    <col min="4102" max="4102" width="0" style="1" hidden="1" customWidth="1"/>
    <col min="4103" max="4103" width="25.625" style="1" customWidth="1"/>
    <col min="4104" max="4104" width="30.625" style="1" bestFit="1" customWidth="1"/>
    <col min="4105" max="4105" width="17.625" style="1" bestFit="1" customWidth="1"/>
    <col min="4106" max="4106" width="12" style="1" bestFit="1" customWidth="1"/>
    <col min="4107" max="4107" width="28.125" style="1" bestFit="1" customWidth="1"/>
    <col min="4108" max="4108" width="26.625" style="1" bestFit="1" customWidth="1"/>
    <col min="4109" max="4109" width="32.875" style="1" customWidth="1"/>
    <col min="4110" max="4110" width="32.125" style="1" bestFit="1" customWidth="1"/>
    <col min="4111" max="4111" width="17.625" style="1" bestFit="1" customWidth="1"/>
    <col min="4112" max="4112" width="28.5" style="1" bestFit="1" customWidth="1"/>
    <col min="4113" max="4113" width="29.875" style="1" customWidth="1"/>
    <col min="4114" max="4114" width="23.625" style="1" customWidth="1"/>
    <col min="4115" max="4124" width="8" style="1"/>
    <col min="4125" max="4128" width="0" style="1" hidden="1" customWidth="1"/>
    <col min="4129" max="4352" width="8" style="1"/>
    <col min="4353" max="4353" width="15.625" style="1" customWidth="1"/>
    <col min="4354" max="4354" width="13.125" style="1" customWidth="1"/>
    <col min="4355" max="4355" width="28" style="1" bestFit="1" customWidth="1"/>
    <col min="4356" max="4356" width="25.375" style="1" customWidth="1"/>
    <col min="4357" max="4357" width="32.875" style="1" customWidth="1"/>
    <col min="4358" max="4358" width="0" style="1" hidden="1" customWidth="1"/>
    <col min="4359" max="4359" width="25.625" style="1" customWidth="1"/>
    <col min="4360" max="4360" width="30.625" style="1" bestFit="1" customWidth="1"/>
    <col min="4361" max="4361" width="17.625" style="1" bestFit="1" customWidth="1"/>
    <col min="4362" max="4362" width="12" style="1" bestFit="1" customWidth="1"/>
    <col min="4363" max="4363" width="28.125" style="1" bestFit="1" customWidth="1"/>
    <col min="4364" max="4364" width="26.625" style="1" bestFit="1" customWidth="1"/>
    <col min="4365" max="4365" width="32.875" style="1" customWidth="1"/>
    <col min="4366" max="4366" width="32.125" style="1" bestFit="1" customWidth="1"/>
    <col min="4367" max="4367" width="17.625" style="1" bestFit="1" customWidth="1"/>
    <col min="4368" max="4368" width="28.5" style="1" bestFit="1" customWidth="1"/>
    <col min="4369" max="4369" width="29.875" style="1" customWidth="1"/>
    <col min="4370" max="4370" width="23.625" style="1" customWidth="1"/>
    <col min="4371" max="4380" width="8" style="1"/>
    <col min="4381" max="4384" width="0" style="1" hidden="1" customWidth="1"/>
    <col min="4385" max="4608" width="8" style="1"/>
    <col min="4609" max="4609" width="15.625" style="1" customWidth="1"/>
    <col min="4610" max="4610" width="13.125" style="1" customWidth="1"/>
    <col min="4611" max="4611" width="28" style="1" bestFit="1" customWidth="1"/>
    <col min="4612" max="4612" width="25.375" style="1" customWidth="1"/>
    <col min="4613" max="4613" width="32.875" style="1" customWidth="1"/>
    <col min="4614" max="4614" width="0" style="1" hidden="1" customWidth="1"/>
    <col min="4615" max="4615" width="25.625" style="1" customWidth="1"/>
    <col min="4616" max="4616" width="30.625" style="1" bestFit="1" customWidth="1"/>
    <col min="4617" max="4617" width="17.625" style="1" bestFit="1" customWidth="1"/>
    <col min="4618" max="4618" width="12" style="1" bestFit="1" customWidth="1"/>
    <col min="4619" max="4619" width="28.125" style="1" bestFit="1" customWidth="1"/>
    <col min="4620" max="4620" width="26.625" style="1" bestFit="1" customWidth="1"/>
    <col min="4621" max="4621" width="32.875" style="1" customWidth="1"/>
    <col min="4622" max="4622" width="32.125" style="1" bestFit="1" customWidth="1"/>
    <col min="4623" max="4623" width="17.625" style="1" bestFit="1" customWidth="1"/>
    <col min="4624" max="4624" width="28.5" style="1" bestFit="1" customWidth="1"/>
    <col min="4625" max="4625" width="29.875" style="1" customWidth="1"/>
    <col min="4626" max="4626" width="23.625" style="1" customWidth="1"/>
    <col min="4627" max="4636" width="8" style="1"/>
    <col min="4637" max="4640" width="0" style="1" hidden="1" customWidth="1"/>
    <col min="4641" max="4864" width="8" style="1"/>
    <col min="4865" max="4865" width="15.625" style="1" customWidth="1"/>
    <col min="4866" max="4866" width="13.125" style="1" customWidth="1"/>
    <col min="4867" max="4867" width="28" style="1" bestFit="1" customWidth="1"/>
    <col min="4868" max="4868" width="25.375" style="1" customWidth="1"/>
    <col min="4869" max="4869" width="32.875" style="1" customWidth="1"/>
    <col min="4870" max="4870" width="0" style="1" hidden="1" customWidth="1"/>
    <col min="4871" max="4871" width="25.625" style="1" customWidth="1"/>
    <col min="4872" max="4872" width="30.625" style="1" bestFit="1" customWidth="1"/>
    <col min="4873" max="4873" width="17.625" style="1" bestFit="1" customWidth="1"/>
    <col min="4874" max="4874" width="12" style="1" bestFit="1" customWidth="1"/>
    <col min="4875" max="4875" width="28.125" style="1" bestFit="1" customWidth="1"/>
    <col min="4876" max="4876" width="26.625" style="1" bestFit="1" customWidth="1"/>
    <col min="4877" max="4877" width="32.875" style="1" customWidth="1"/>
    <col min="4878" max="4878" width="32.125" style="1" bestFit="1" customWidth="1"/>
    <col min="4879" max="4879" width="17.625" style="1" bestFit="1" customWidth="1"/>
    <col min="4880" max="4880" width="28.5" style="1" bestFit="1" customWidth="1"/>
    <col min="4881" max="4881" width="29.875" style="1" customWidth="1"/>
    <col min="4882" max="4882" width="23.625" style="1" customWidth="1"/>
    <col min="4883" max="4892" width="8" style="1"/>
    <col min="4893" max="4896" width="0" style="1" hidden="1" customWidth="1"/>
    <col min="4897" max="5120" width="8" style="1"/>
    <col min="5121" max="5121" width="15.625" style="1" customWidth="1"/>
    <col min="5122" max="5122" width="13.125" style="1" customWidth="1"/>
    <col min="5123" max="5123" width="28" style="1" bestFit="1" customWidth="1"/>
    <col min="5124" max="5124" width="25.375" style="1" customWidth="1"/>
    <col min="5125" max="5125" width="32.875" style="1" customWidth="1"/>
    <col min="5126" max="5126" width="0" style="1" hidden="1" customWidth="1"/>
    <col min="5127" max="5127" width="25.625" style="1" customWidth="1"/>
    <col min="5128" max="5128" width="30.625" style="1" bestFit="1" customWidth="1"/>
    <col min="5129" max="5129" width="17.625" style="1" bestFit="1" customWidth="1"/>
    <col min="5130" max="5130" width="12" style="1" bestFit="1" customWidth="1"/>
    <col min="5131" max="5131" width="28.125" style="1" bestFit="1" customWidth="1"/>
    <col min="5132" max="5132" width="26.625" style="1" bestFit="1" customWidth="1"/>
    <col min="5133" max="5133" width="32.875" style="1" customWidth="1"/>
    <col min="5134" max="5134" width="32.125" style="1" bestFit="1" customWidth="1"/>
    <col min="5135" max="5135" width="17.625" style="1" bestFit="1" customWidth="1"/>
    <col min="5136" max="5136" width="28.5" style="1" bestFit="1" customWidth="1"/>
    <col min="5137" max="5137" width="29.875" style="1" customWidth="1"/>
    <col min="5138" max="5138" width="23.625" style="1" customWidth="1"/>
    <col min="5139" max="5148" width="8" style="1"/>
    <col min="5149" max="5152" width="0" style="1" hidden="1" customWidth="1"/>
    <col min="5153" max="5376" width="8" style="1"/>
    <col min="5377" max="5377" width="15.625" style="1" customWidth="1"/>
    <col min="5378" max="5378" width="13.125" style="1" customWidth="1"/>
    <col min="5379" max="5379" width="28" style="1" bestFit="1" customWidth="1"/>
    <col min="5380" max="5380" width="25.375" style="1" customWidth="1"/>
    <col min="5381" max="5381" width="32.875" style="1" customWidth="1"/>
    <col min="5382" max="5382" width="0" style="1" hidden="1" customWidth="1"/>
    <col min="5383" max="5383" width="25.625" style="1" customWidth="1"/>
    <col min="5384" max="5384" width="30.625" style="1" bestFit="1" customWidth="1"/>
    <col min="5385" max="5385" width="17.625" style="1" bestFit="1" customWidth="1"/>
    <col min="5386" max="5386" width="12" style="1" bestFit="1" customWidth="1"/>
    <col min="5387" max="5387" width="28.125" style="1" bestFit="1" customWidth="1"/>
    <col min="5388" max="5388" width="26.625" style="1" bestFit="1" customWidth="1"/>
    <col min="5389" max="5389" width="32.875" style="1" customWidth="1"/>
    <col min="5390" max="5390" width="32.125" style="1" bestFit="1" customWidth="1"/>
    <col min="5391" max="5391" width="17.625" style="1" bestFit="1" customWidth="1"/>
    <col min="5392" max="5392" width="28.5" style="1" bestFit="1" customWidth="1"/>
    <col min="5393" max="5393" width="29.875" style="1" customWidth="1"/>
    <col min="5394" max="5394" width="23.625" style="1" customWidth="1"/>
    <col min="5395" max="5404" width="8" style="1"/>
    <col min="5405" max="5408" width="0" style="1" hidden="1" customWidth="1"/>
    <col min="5409" max="5632" width="8" style="1"/>
    <col min="5633" max="5633" width="15.625" style="1" customWidth="1"/>
    <col min="5634" max="5634" width="13.125" style="1" customWidth="1"/>
    <col min="5635" max="5635" width="28" style="1" bestFit="1" customWidth="1"/>
    <col min="5636" max="5636" width="25.375" style="1" customWidth="1"/>
    <col min="5637" max="5637" width="32.875" style="1" customWidth="1"/>
    <col min="5638" max="5638" width="0" style="1" hidden="1" customWidth="1"/>
    <col min="5639" max="5639" width="25.625" style="1" customWidth="1"/>
    <col min="5640" max="5640" width="30.625" style="1" bestFit="1" customWidth="1"/>
    <col min="5641" max="5641" width="17.625" style="1" bestFit="1" customWidth="1"/>
    <col min="5642" max="5642" width="12" style="1" bestFit="1" customWidth="1"/>
    <col min="5643" max="5643" width="28.125" style="1" bestFit="1" customWidth="1"/>
    <col min="5644" max="5644" width="26.625" style="1" bestFit="1" customWidth="1"/>
    <col min="5645" max="5645" width="32.875" style="1" customWidth="1"/>
    <col min="5646" max="5646" width="32.125" style="1" bestFit="1" customWidth="1"/>
    <col min="5647" max="5647" width="17.625" style="1" bestFit="1" customWidth="1"/>
    <col min="5648" max="5648" width="28.5" style="1" bestFit="1" customWidth="1"/>
    <col min="5649" max="5649" width="29.875" style="1" customWidth="1"/>
    <col min="5650" max="5650" width="23.625" style="1" customWidth="1"/>
    <col min="5651" max="5660" width="8" style="1"/>
    <col min="5661" max="5664" width="0" style="1" hidden="1" customWidth="1"/>
    <col min="5665" max="5888" width="8" style="1"/>
    <col min="5889" max="5889" width="15.625" style="1" customWidth="1"/>
    <col min="5890" max="5890" width="13.125" style="1" customWidth="1"/>
    <col min="5891" max="5891" width="28" style="1" bestFit="1" customWidth="1"/>
    <col min="5892" max="5892" width="25.375" style="1" customWidth="1"/>
    <col min="5893" max="5893" width="32.875" style="1" customWidth="1"/>
    <col min="5894" max="5894" width="0" style="1" hidden="1" customWidth="1"/>
    <col min="5895" max="5895" width="25.625" style="1" customWidth="1"/>
    <col min="5896" max="5896" width="30.625" style="1" bestFit="1" customWidth="1"/>
    <col min="5897" max="5897" width="17.625" style="1" bestFit="1" customWidth="1"/>
    <col min="5898" max="5898" width="12" style="1" bestFit="1" customWidth="1"/>
    <col min="5899" max="5899" width="28.125" style="1" bestFit="1" customWidth="1"/>
    <col min="5900" max="5900" width="26.625" style="1" bestFit="1" customWidth="1"/>
    <col min="5901" max="5901" width="32.875" style="1" customWidth="1"/>
    <col min="5902" max="5902" width="32.125" style="1" bestFit="1" customWidth="1"/>
    <col min="5903" max="5903" width="17.625" style="1" bestFit="1" customWidth="1"/>
    <col min="5904" max="5904" width="28.5" style="1" bestFit="1" customWidth="1"/>
    <col min="5905" max="5905" width="29.875" style="1" customWidth="1"/>
    <col min="5906" max="5906" width="23.625" style="1" customWidth="1"/>
    <col min="5907" max="5916" width="8" style="1"/>
    <col min="5917" max="5920" width="0" style="1" hidden="1" customWidth="1"/>
    <col min="5921" max="6144" width="8" style="1"/>
    <col min="6145" max="6145" width="15.625" style="1" customWidth="1"/>
    <col min="6146" max="6146" width="13.125" style="1" customWidth="1"/>
    <col min="6147" max="6147" width="28" style="1" bestFit="1" customWidth="1"/>
    <col min="6148" max="6148" width="25.375" style="1" customWidth="1"/>
    <col min="6149" max="6149" width="32.875" style="1" customWidth="1"/>
    <col min="6150" max="6150" width="0" style="1" hidden="1" customWidth="1"/>
    <col min="6151" max="6151" width="25.625" style="1" customWidth="1"/>
    <col min="6152" max="6152" width="30.625" style="1" bestFit="1" customWidth="1"/>
    <col min="6153" max="6153" width="17.625" style="1" bestFit="1" customWidth="1"/>
    <col min="6154" max="6154" width="12" style="1" bestFit="1" customWidth="1"/>
    <col min="6155" max="6155" width="28.125" style="1" bestFit="1" customWidth="1"/>
    <col min="6156" max="6156" width="26.625" style="1" bestFit="1" customWidth="1"/>
    <col min="6157" max="6157" width="32.875" style="1" customWidth="1"/>
    <col min="6158" max="6158" width="32.125" style="1" bestFit="1" customWidth="1"/>
    <col min="6159" max="6159" width="17.625" style="1" bestFit="1" customWidth="1"/>
    <col min="6160" max="6160" width="28.5" style="1" bestFit="1" customWidth="1"/>
    <col min="6161" max="6161" width="29.875" style="1" customWidth="1"/>
    <col min="6162" max="6162" width="23.625" style="1" customWidth="1"/>
    <col min="6163" max="6172" width="8" style="1"/>
    <col min="6173" max="6176" width="0" style="1" hidden="1" customWidth="1"/>
    <col min="6177" max="6400" width="8" style="1"/>
    <col min="6401" max="6401" width="15.625" style="1" customWidth="1"/>
    <col min="6402" max="6402" width="13.125" style="1" customWidth="1"/>
    <col min="6403" max="6403" width="28" style="1" bestFit="1" customWidth="1"/>
    <col min="6404" max="6404" width="25.375" style="1" customWidth="1"/>
    <col min="6405" max="6405" width="32.875" style="1" customWidth="1"/>
    <col min="6406" max="6406" width="0" style="1" hidden="1" customWidth="1"/>
    <col min="6407" max="6407" width="25.625" style="1" customWidth="1"/>
    <col min="6408" max="6408" width="30.625" style="1" bestFit="1" customWidth="1"/>
    <col min="6409" max="6409" width="17.625" style="1" bestFit="1" customWidth="1"/>
    <col min="6410" max="6410" width="12" style="1" bestFit="1" customWidth="1"/>
    <col min="6411" max="6411" width="28.125" style="1" bestFit="1" customWidth="1"/>
    <col min="6412" max="6412" width="26.625" style="1" bestFit="1" customWidth="1"/>
    <col min="6413" max="6413" width="32.875" style="1" customWidth="1"/>
    <col min="6414" max="6414" width="32.125" style="1" bestFit="1" customWidth="1"/>
    <col min="6415" max="6415" width="17.625" style="1" bestFit="1" customWidth="1"/>
    <col min="6416" max="6416" width="28.5" style="1" bestFit="1" customWidth="1"/>
    <col min="6417" max="6417" width="29.875" style="1" customWidth="1"/>
    <col min="6418" max="6418" width="23.625" style="1" customWidth="1"/>
    <col min="6419" max="6428" width="8" style="1"/>
    <col min="6429" max="6432" width="0" style="1" hidden="1" customWidth="1"/>
    <col min="6433" max="6656" width="8" style="1"/>
    <col min="6657" max="6657" width="15.625" style="1" customWidth="1"/>
    <col min="6658" max="6658" width="13.125" style="1" customWidth="1"/>
    <col min="6659" max="6659" width="28" style="1" bestFit="1" customWidth="1"/>
    <col min="6660" max="6660" width="25.375" style="1" customWidth="1"/>
    <col min="6661" max="6661" width="32.875" style="1" customWidth="1"/>
    <col min="6662" max="6662" width="0" style="1" hidden="1" customWidth="1"/>
    <col min="6663" max="6663" width="25.625" style="1" customWidth="1"/>
    <col min="6664" max="6664" width="30.625" style="1" bestFit="1" customWidth="1"/>
    <col min="6665" max="6665" width="17.625" style="1" bestFit="1" customWidth="1"/>
    <col min="6666" max="6666" width="12" style="1" bestFit="1" customWidth="1"/>
    <col min="6667" max="6667" width="28.125" style="1" bestFit="1" customWidth="1"/>
    <col min="6668" max="6668" width="26.625" style="1" bestFit="1" customWidth="1"/>
    <col min="6669" max="6669" width="32.875" style="1" customWidth="1"/>
    <col min="6670" max="6670" width="32.125" style="1" bestFit="1" customWidth="1"/>
    <col min="6671" max="6671" width="17.625" style="1" bestFit="1" customWidth="1"/>
    <col min="6672" max="6672" width="28.5" style="1" bestFit="1" customWidth="1"/>
    <col min="6673" max="6673" width="29.875" style="1" customWidth="1"/>
    <col min="6674" max="6674" width="23.625" style="1" customWidth="1"/>
    <col min="6675" max="6684" width="8" style="1"/>
    <col min="6685" max="6688" width="0" style="1" hidden="1" customWidth="1"/>
    <col min="6689" max="6912" width="8" style="1"/>
    <col min="6913" max="6913" width="15.625" style="1" customWidth="1"/>
    <col min="6914" max="6914" width="13.125" style="1" customWidth="1"/>
    <col min="6915" max="6915" width="28" style="1" bestFit="1" customWidth="1"/>
    <col min="6916" max="6916" width="25.375" style="1" customWidth="1"/>
    <col min="6917" max="6917" width="32.875" style="1" customWidth="1"/>
    <col min="6918" max="6918" width="0" style="1" hidden="1" customWidth="1"/>
    <col min="6919" max="6919" width="25.625" style="1" customWidth="1"/>
    <col min="6920" max="6920" width="30.625" style="1" bestFit="1" customWidth="1"/>
    <col min="6921" max="6921" width="17.625" style="1" bestFit="1" customWidth="1"/>
    <col min="6922" max="6922" width="12" style="1" bestFit="1" customWidth="1"/>
    <col min="6923" max="6923" width="28.125" style="1" bestFit="1" customWidth="1"/>
    <col min="6924" max="6924" width="26.625" style="1" bestFit="1" customWidth="1"/>
    <col min="6925" max="6925" width="32.875" style="1" customWidth="1"/>
    <col min="6926" max="6926" width="32.125" style="1" bestFit="1" customWidth="1"/>
    <col min="6927" max="6927" width="17.625" style="1" bestFit="1" customWidth="1"/>
    <col min="6928" max="6928" width="28.5" style="1" bestFit="1" customWidth="1"/>
    <col min="6929" max="6929" width="29.875" style="1" customWidth="1"/>
    <col min="6930" max="6930" width="23.625" style="1" customWidth="1"/>
    <col min="6931" max="6940" width="8" style="1"/>
    <col min="6941" max="6944" width="0" style="1" hidden="1" customWidth="1"/>
    <col min="6945" max="7168" width="8" style="1"/>
    <col min="7169" max="7169" width="15.625" style="1" customWidth="1"/>
    <col min="7170" max="7170" width="13.125" style="1" customWidth="1"/>
    <col min="7171" max="7171" width="28" style="1" bestFit="1" customWidth="1"/>
    <col min="7172" max="7172" width="25.375" style="1" customWidth="1"/>
    <col min="7173" max="7173" width="32.875" style="1" customWidth="1"/>
    <col min="7174" max="7174" width="0" style="1" hidden="1" customWidth="1"/>
    <col min="7175" max="7175" width="25.625" style="1" customWidth="1"/>
    <col min="7176" max="7176" width="30.625" style="1" bestFit="1" customWidth="1"/>
    <col min="7177" max="7177" width="17.625" style="1" bestFit="1" customWidth="1"/>
    <col min="7178" max="7178" width="12" style="1" bestFit="1" customWidth="1"/>
    <col min="7179" max="7179" width="28.125" style="1" bestFit="1" customWidth="1"/>
    <col min="7180" max="7180" width="26.625" style="1" bestFit="1" customWidth="1"/>
    <col min="7181" max="7181" width="32.875" style="1" customWidth="1"/>
    <col min="7182" max="7182" width="32.125" style="1" bestFit="1" customWidth="1"/>
    <col min="7183" max="7183" width="17.625" style="1" bestFit="1" customWidth="1"/>
    <col min="7184" max="7184" width="28.5" style="1" bestFit="1" customWidth="1"/>
    <col min="7185" max="7185" width="29.875" style="1" customWidth="1"/>
    <col min="7186" max="7186" width="23.625" style="1" customWidth="1"/>
    <col min="7187" max="7196" width="8" style="1"/>
    <col min="7197" max="7200" width="0" style="1" hidden="1" customWidth="1"/>
    <col min="7201" max="7424" width="8" style="1"/>
    <col min="7425" max="7425" width="15.625" style="1" customWidth="1"/>
    <col min="7426" max="7426" width="13.125" style="1" customWidth="1"/>
    <col min="7427" max="7427" width="28" style="1" bestFit="1" customWidth="1"/>
    <col min="7428" max="7428" width="25.375" style="1" customWidth="1"/>
    <col min="7429" max="7429" width="32.875" style="1" customWidth="1"/>
    <col min="7430" max="7430" width="0" style="1" hidden="1" customWidth="1"/>
    <col min="7431" max="7431" width="25.625" style="1" customWidth="1"/>
    <col min="7432" max="7432" width="30.625" style="1" bestFit="1" customWidth="1"/>
    <col min="7433" max="7433" width="17.625" style="1" bestFit="1" customWidth="1"/>
    <col min="7434" max="7434" width="12" style="1" bestFit="1" customWidth="1"/>
    <col min="7435" max="7435" width="28.125" style="1" bestFit="1" customWidth="1"/>
    <col min="7436" max="7436" width="26.625" style="1" bestFit="1" customWidth="1"/>
    <col min="7437" max="7437" width="32.875" style="1" customWidth="1"/>
    <col min="7438" max="7438" width="32.125" style="1" bestFit="1" customWidth="1"/>
    <col min="7439" max="7439" width="17.625" style="1" bestFit="1" customWidth="1"/>
    <col min="7440" max="7440" width="28.5" style="1" bestFit="1" customWidth="1"/>
    <col min="7441" max="7441" width="29.875" style="1" customWidth="1"/>
    <col min="7442" max="7442" width="23.625" style="1" customWidth="1"/>
    <col min="7443" max="7452" width="8" style="1"/>
    <col min="7453" max="7456" width="0" style="1" hidden="1" customWidth="1"/>
    <col min="7457" max="7680" width="8" style="1"/>
    <col min="7681" max="7681" width="15.625" style="1" customWidth="1"/>
    <col min="7682" max="7682" width="13.125" style="1" customWidth="1"/>
    <col min="7683" max="7683" width="28" style="1" bestFit="1" customWidth="1"/>
    <col min="7684" max="7684" width="25.375" style="1" customWidth="1"/>
    <col min="7685" max="7685" width="32.875" style="1" customWidth="1"/>
    <col min="7686" max="7686" width="0" style="1" hidden="1" customWidth="1"/>
    <col min="7687" max="7687" width="25.625" style="1" customWidth="1"/>
    <col min="7688" max="7688" width="30.625" style="1" bestFit="1" customWidth="1"/>
    <col min="7689" max="7689" width="17.625" style="1" bestFit="1" customWidth="1"/>
    <col min="7690" max="7690" width="12" style="1" bestFit="1" customWidth="1"/>
    <col min="7691" max="7691" width="28.125" style="1" bestFit="1" customWidth="1"/>
    <col min="7692" max="7692" width="26.625" style="1" bestFit="1" customWidth="1"/>
    <col min="7693" max="7693" width="32.875" style="1" customWidth="1"/>
    <col min="7694" max="7694" width="32.125" style="1" bestFit="1" customWidth="1"/>
    <col min="7695" max="7695" width="17.625" style="1" bestFit="1" customWidth="1"/>
    <col min="7696" max="7696" width="28.5" style="1" bestFit="1" customWidth="1"/>
    <col min="7697" max="7697" width="29.875" style="1" customWidth="1"/>
    <col min="7698" max="7698" width="23.625" style="1" customWidth="1"/>
    <col min="7699" max="7708" width="8" style="1"/>
    <col min="7709" max="7712" width="0" style="1" hidden="1" customWidth="1"/>
    <col min="7713" max="7936" width="8" style="1"/>
    <col min="7937" max="7937" width="15.625" style="1" customWidth="1"/>
    <col min="7938" max="7938" width="13.125" style="1" customWidth="1"/>
    <col min="7939" max="7939" width="28" style="1" bestFit="1" customWidth="1"/>
    <col min="7940" max="7940" width="25.375" style="1" customWidth="1"/>
    <col min="7941" max="7941" width="32.875" style="1" customWidth="1"/>
    <col min="7942" max="7942" width="0" style="1" hidden="1" customWidth="1"/>
    <col min="7943" max="7943" width="25.625" style="1" customWidth="1"/>
    <col min="7944" max="7944" width="30.625" style="1" bestFit="1" customWidth="1"/>
    <col min="7945" max="7945" width="17.625" style="1" bestFit="1" customWidth="1"/>
    <col min="7946" max="7946" width="12" style="1" bestFit="1" customWidth="1"/>
    <col min="7947" max="7947" width="28.125" style="1" bestFit="1" customWidth="1"/>
    <col min="7948" max="7948" width="26.625" style="1" bestFit="1" customWidth="1"/>
    <col min="7949" max="7949" width="32.875" style="1" customWidth="1"/>
    <col min="7950" max="7950" width="32.125" style="1" bestFit="1" customWidth="1"/>
    <col min="7951" max="7951" width="17.625" style="1" bestFit="1" customWidth="1"/>
    <col min="7952" max="7952" width="28.5" style="1" bestFit="1" customWidth="1"/>
    <col min="7953" max="7953" width="29.875" style="1" customWidth="1"/>
    <col min="7954" max="7954" width="23.625" style="1" customWidth="1"/>
    <col min="7955" max="7964" width="8" style="1"/>
    <col min="7965" max="7968" width="0" style="1" hidden="1" customWidth="1"/>
    <col min="7969" max="8192" width="8" style="1"/>
    <col min="8193" max="8193" width="15.625" style="1" customWidth="1"/>
    <col min="8194" max="8194" width="13.125" style="1" customWidth="1"/>
    <col min="8195" max="8195" width="28" style="1" bestFit="1" customWidth="1"/>
    <col min="8196" max="8196" width="25.375" style="1" customWidth="1"/>
    <col min="8197" max="8197" width="32.875" style="1" customWidth="1"/>
    <col min="8198" max="8198" width="0" style="1" hidden="1" customWidth="1"/>
    <col min="8199" max="8199" width="25.625" style="1" customWidth="1"/>
    <col min="8200" max="8200" width="30.625" style="1" bestFit="1" customWidth="1"/>
    <col min="8201" max="8201" width="17.625" style="1" bestFit="1" customWidth="1"/>
    <col min="8202" max="8202" width="12" style="1" bestFit="1" customWidth="1"/>
    <col min="8203" max="8203" width="28.125" style="1" bestFit="1" customWidth="1"/>
    <col min="8204" max="8204" width="26.625" style="1" bestFit="1" customWidth="1"/>
    <col min="8205" max="8205" width="32.875" style="1" customWidth="1"/>
    <col min="8206" max="8206" width="32.125" style="1" bestFit="1" customWidth="1"/>
    <col min="8207" max="8207" width="17.625" style="1" bestFit="1" customWidth="1"/>
    <col min="8208" max="8208" width="28.5" style="1" bestFit="1" customWidth="1"/>
    <col min="8209" max="8209" width="29.875" style="1" customWidth="1"/>
    <col min="8210" max="8210" width="23.625" style="1" customWidth="1"/>
    <col min="8211" max="8220" width="8" style="1"/>
    <col min="8221" max="8224" width="0" style="1" hidden="1" customWidth="1"/>
    <col min="8225" max="8448" width="8" style="1"/>
    <col min="8449" max="8449" width="15.625" style="1" customWidth="1"/>
    <col min="8450" max="8450" width="13.125" style="1" customWidth="1"/>
    <col min="8451" max="8451" width="28" style="1" bestFit="1" customWidth="1"/>
    <col min="8452" max="8452" width="25.375" style="1" customWidth="1"/>
    <col min="8453" max="8453" width="32.875" style="1" customWidth="1"/>
    <col min="8454" max="8454" width="0" style="1" hidden="1" customWidth="1"/>
    <col min="8455" max="8455" width="25.625" style="1" customWidth="1"/>
    <col min="8456" max="8456" width="30.625" style="1" bestFit="1" customWidth="1"/>
    <col min="8457" max="8457" width="17.625" style="1" bestFit="1" customWidth="1"/>
    <col min="8458" max="8458" width="12" style="1" bestFit="1" customWidth="1"/>
    <col min="8459" max="8459" width="28.125" style="1" bestFit="1" customWidth="1"/>
    <col min="8460" max="8460" width="26.625" style="1" bestFit="1" customWidth="1"/>
    <col min="8461" max="8461" width="32.875" style="1" customWidth="1"/>
    <col min="8462" max="8462" width="32.125" style="1" bestFit="1" customWidth="1"/>
    <col min="8463" max="8463" width="17.625" style="1" bestFit="1" customWidth="1"/>
    <col min="8464" max="8464" width="28.5" style="1" bestFit="1" customWidth="1"/>
    <col min="8465" max="8465" width="29.875" style="1" customWidth="1"/>
    <col min="8466" max="8466" width="23.625" style="1" customWidth="1"/>
    <col min="8467" max="8476" width="8" style="1"/>
    <col min="8477" max="8480" width="0" style="1" hidden="1" customWidth="1"/>
    <col min="8481" max="8704" width="8" style="1"/>
    <col min="8705" max="8705" width="15.625" style="1" customWidth="1"/>
    <col min="8706" max="8706" width="13.125" style="1" customWidth="1"/>
    <col min="8707" max="8707" width="28" style="1" bestFit="1" customWidth="1"/>
    <col min="8708" max="8708" width="25.375" style="1" customWidth="1"/>
    <col min="8709" max="8709" width="32.875" style="1" customWidth="1"/>
    <col min="8710" max="8710" width="0" style="1" hidden="1" customWidth="1"/>
    <col min="8711" max="8711" width="25.625" style="1" customWidth="1"/>
    <col min="8712" max="8712" width="30.625" style="1" bestFit="1" customWidth="1"/>
    <col min="8713" max="8713" width="17.625" style="1" bestFit="1" customWidth="1"/>
    <col min="8714" max="8714" width="12" style="1" bestFit="1" customWidth="1"/>
    <col min="8715" max="8715" width="28.125" style="1" bestFit="1" customWidth="1"/>
    <col min="8716" max="8716" width="26.625" style="1" bestFit="1" customWidth="1"/>
    <col min="8717" max="8717" width="32.875" style="1" customWidth="1"/>
    <col min="8718" max="8718" width="32.125" style="1" bestFit="1" customWidth="1"/>
    <col min="8719" max="8719" width="17.625" style="1" bestFit="1" customWidth="1"/>
    <col min="8720" max="8720" width="28.5" style="1" bestFit="1" customWidth="1"/>
    <col min="8721" max="8721" width="29.875" style="1" customWidth="1"/>
    <col min="8722" max="8722" width="23.625" style="1" customWidth="1"/>
    <col min="8723" max="8732" width="8" style="1"/>
    <col min="8733" max="8736" width="0" style="1" hidden="1" customWidth="1"/>
    <col min="8737" max="8960" width="8" style="1"/>
    <col min="8961" max="8961" width="15.625" style="1" customWidth="1"/>
    <col min="8962" max="8962" width="13.125" style="1" customWidth="1"/>
    <col min="8963" max="8963" width="28" style="1" bestFit="1" customWidth="1"/>
    <col min="8964" max="8964" width="25.375" style="1" customWidth="1"/>
    <col min="8965" max="8965" width="32.875" style="1" customWidth="1"/>
    <col min="8966" max="8966" width="0" style="1" hidden="1" customWidth="1"/>
    <col min="8967" max="8967" width="25.625" style="1" customWidth="1"/>
    <col min="8968" max="8968" width="30.625" style="1" bestFit="1" customWidth="1"/>
    <col min="8969" max="8969" width="17.625" style="1" bestFit="1" customWidth="1"/>
    <col min="8970" max="8970" width="12" style="1" bestFit="1" customWidth="1"/>
    <col min="8971" max="8971" width="28.125" style="1" bestFit="1" customWidth="1"/>
    <col min="8972" max="8972" width="26.625" style="1" bestFit="1" customWidth="1"/>
    <col min="8973" max="8973" width="32.875" style="1" customWidth="1"/>
    <col min="8974" max="8974" width="32.125" style="1" bestFit="1" customWidth="1"/>
    <col min="8975" max="8975" width="17.625" style="1" bestFit="1" customWidth="1"/>
    <col min="8976" max="8976" width="28.5" style="1" bestFit="1" customWidth="1"/>
    <col min="8977" max="8977" width="29.875" style="1" customWidth="1"/>
    <col min="8978" max="8978" width="23.625" style="1" customWidth="1"/>
    <col min="8979" max="8988" width="8" style="1"/>
    <col min="8989" max="8992" width="0" style="1" hidden="1" customWidth="1"/>
    <col min="8993" max="9216" width="8" style="1"/>
    <col min="9217" max="9217" width="15.625" style="1" customWidth="1"/>
    <col min="9218" max="9218" width="13.125" style="1" customWidth="1"/>
    <col min="9219" max="9219" width="28" style="1" bestFit="1" customWidth="1"/>
    <col min="9220" max="9220" width="25.375" style="1" customWidth="1"/>
    <col min="9221" max="9221" width="32.875" style="1" customWidth="1"/>
    <col min="9222" max="9222" width="0" style="1" hidden="1" customWidth="1"/>
    <col min="9223" max="9223" width="25.625" style="1" customWidth="1"/>
    <col min="9224" max="9224" width="30.625" style="1" bestFit="1" customWidth="1"/>
    <col min="9225" max="9225" width="17.625" style="1" bestFit="1" customWidth="1"/>
    <col min="9226" max="9226" width="12" style="1" bestFit="1" customWidth="1"/>
    <col min="9227" max="9227" width="28.125" style="1" bestFit="1" customWidth="1"/>
    <col min="9228" max="9228" width="26.625" style="1" bestFit="1" customWidth="1"/>
    <col min="9229" max="9229" width="32.875" style="1" customWidth="1"/>
    <col min="9230" max="9230" width="32.125" style="1" bestFit="1" customWidth="1"/>
    <col min="9231" max="9231" width="17.625" style="1" bestFit="1" customWidth="1"/>
    <col min="9232" max="9232" width="28.5" style="1" bestFit="1" customWidth="1"/>
    <col min="9233" max="9233" width="29.875" style="1" customWidth="1"/>
    <col min="9234" max="9234" width="23.625" style="1" customWidth="1"/>
    <col min="9235" max="9244" width="8" style="1"/>
    <col min="9245" max="9248" width="0" style="1" hidden="1" customWidth="1"/>
    <col min="9249" max="9472" width="8" style="1"/>
    <col min="9473" max="9473" width="15.625" style="1" customWidth="1"/>
    <col min="9474" max="9474" width="13.125" style="1" customWidth="1"/>
    <col min="9475" max="9475" width="28" style="1" bestFit="1" customWidth="1"/>
    <col min="9476" max="9476" width="25.375" style="1" customWidth="1"/>
    <col min="9477" max="9477" width="32.875" style="1" customWidth="1"/>
    <col min="9478" max="9478" width="0" style="1" hidden="1" customWidth="1"/>
    <col min="9479" max="9479" width="25.625" style="1" customWidth="1"/>
    <col min="9480" max="9480" width="30.625" style="1" bestFit="1" customWidth="1"/>
    <col min="9481" max="9481" width="17.625" style="1" bestFit="1" customWidth="1"/>
    <col min="9482" max="9482" width="12" style="1" bestFit="1" customWidth="1"/>
    <col min="9483" max="9483" width="28.125" style="1" bestFit="1" customWidth="1"/>
    <col min="9484" max="9484" width="26.625" style="1" bestFit="1" customWidth="1"/>
    <col min="9485" max="9485" width="32.875" style="1" customWidth="1"/>
    <col min="9486" max="9486" width="32.125" style="1" bestFit="1" customWidth="1"/>
    <col min="9487" max="9487" width="17.625" style="1" bestFit="1" customWidth="1"/>
    <col min="9488" max="9488" width="28.5" style="1" bestFit="1" customWidth="1"/>
    <col min="9489" max="9489" width="29.875" style="1" customWidth="1"/>
    <col min="9490" max="9490" width="23.625" style="1" customWidth="1"/>
    <col min="9491" max="9500" width="8" style="1"/>
    <col min="9501" max="9504" width="0" style="1" hidden="1" customWidth="1"/>
    <col min="9505" max="9728" width="8" style="1"/>
    <col min="9729" max="9729" width="15.625" style="1" customWidth="1"/>
    <col min="9730" max="9730" width="13.125" style="1" customWidth="1"/>
    <col min="9731" max="9731" width="28" style="1" bestFit="1" customWidth="1"/>
    <col min="9732" max="9732" width="25.375" style="1" customWidth="1"/>
    <col min="9733" max="9733" width="32.875" style="1" customWidth="1"/>
    <col min="9734" max="9734" width="0" style="1" hidden="1" customWidth="1"/>
    <col min="9735" max="9735" width="25.625" style="1" customWidth="1"/>
    <col min="9736" max="9736" width="30.625" style="1" bestFit="1" customWidth="1"/>
    <col min="9737" max="9737" width="17.625" style="1" bestFit="1" customWidth="1"/>
    <col min="9738" max="9738" width="12" style="1" bestFit="1" customWidth="1"/>
    <col min="9739" max="9739" width="28.125" style="1" bestFit="1" customWidth="1"/>
    <col min="9740" max="9740" width="26.625" style="1" bestFit="1" customWidth="1"/>
    <col min="9741" max="9741" width="32.875" style="1" customWidth="1"/>
    <col min="9742" max="9742" width="32.125" style="1" bestFit="1" customWidth="1"/>
    <col min="9743" max="9743" width="17.625" style="1" bestFit="1" customWidth="1"/>
    <col min="9744" max="9744" width="28.5" style="1" bestFit="1" customWidth="1"/>
    <col min="9745" max="9745" width="29.875" style="1" customWidth="1"/>
    <col min="9746" max="9746" width="23.625" style="1" customWidth="1"/>
    <col min="9747" max="9756" width="8" style="1"/>
    <col min="9757" max="9760" width="0" style="1" hidden="1" customWidth="1"/>
    <col min="9761" max="9984" width="8" style="1"/>
    <col min="9985" max="9985" width="15.625" style="1" customWidth="1"/>
    <col min="9986" max="9986" width="13.125" style="1" customWidth="1"/>
    <col min="9987" max="9987" width="28" style="1" bestFit="1" customWidth="1"/>
    <col min="9988" max="9988" width="25.375" style="1" customWidth="1"/>
    <col min="9989" max="9989" width="32.875" style="1" customWidth="1"/>
    <col min="9990" max="9990" width="0" style="1" hidden="1" customWidth="1"/>
    <col min="9991" max="9991" width="25.625" style="1" customWidth="1"/>
    <col min="9992" max="9992" width="30.625" style="1" bestFit="1" customWidth="1"/>
    <col min="9993" max="9993" width="17.625" style="1" bestFit="1" customWidth="1"/>
    <col min="9994" max="9994" width="12" style="1" bestFit="1" customWidth="1"/>
    <col min="9995" max="9995" width="28.125" style="1" bestFit="1" customWidth="1"/>
    <col min="9996" max="9996" width="26.625" style="1" bestFit="1" customWidth="1"/>
    <col min="9997" max="9997" width="32.875" style="1" customWidth="1"/>
    <col min="9998" max="9998" width="32.125" style="1" bestFit="1" customWidth="1"/>
    <col min="9999" max="9999" width="17.625" style="1" bestFit="1" customWidth="1"/>
    <col min="10000" max="10000" width="28.5" style="1" bestFit="1" customWidth="1"/>
    <col min="10001" max="10001" width="29.875" style="1" customWidth="1"/>
    <col min="10002" max="10002" width="23.625" style="1" customWidth="1"/>
    <col min="10003" max="10012" width="8" style="1"/>
    <col min="10013" max="10016" width="0" style="1" hidden="1" customWidth="1"/>
    <col min="10017" max="10240" width="8" style="1"/>
    <col min="10241" max="10241" width="15.625" style="1" customWidth="1"/>
    <col min="10242" max="10242" width="13.125" style="1" customWidth="1"/>
    <col min="10243" max="10243" width="28" style="1" bestFit="1" customWidth="1"/>
    <col min="10244" max="10244" width="25.375" style="1" customWidth="1"/>
    <col min="10245" max="10245" width="32.875" style="1" customWidth="1"/>
    <col min="10246" max="10246" width="0" style="1" hidden="1" customWidth="1"/>
    <col min="10247" max="10247" width="25.625" style="1" customWidth="1"/>
    <col min="10248" max="10248" width="30.625" style="1" bestFit="1" customWidth="1"/>
    <col min="10249" max="10249" width="17.625" style="1" bestFit="1" customWidth="1"/>
    <col min="10250" max="10250" width="12" style="1" bestFit="1" customWidth="1"/>
    <col min="10251" max="10251" width="28.125" style="1" bestFit="1" customWidth="1"/>
    <col min="10252" max="10252" width="26.625" style="1" bestFit="1" customWidth="1"/>
    <col min="10253" max="10253" width="32.875" style="1" customWidth="1"/>
    <col min="10254" max="10254" width="32.125" style="1" bestFit="1" customWidth="1"/>
    <col min="10255" max="10255" width="17.625" style="1" bestFit="1" customWidth="1"/>
    <col min="10256" max="10256" width="28.5" style="1" bestFit="1" customWidth="1"/>
    <col min="10257" max="10257" width="29.875" style="1" customWidth="1"/>
    <col min="10258" max="10258" width="23.625" style="1" customWidth="1"/>
    <col min="10259" max="10268" width="8" style="1"/>
    <col min="10269" max="10272" width="0" style="1" hidden="1" customWidth="1"/>
    <col min="10273" max="10496" width="8" style="1"/>
    <col min="10497" max="10497" width="15.625" style="1" customWidth="1"/>
    <col min="10498" max="10498" width="13.125" style="1" customWidth="1"/>
    <col min="10499" max="10499" width="28" style="1" bestFit="1" customWidth="1"/>
    <col min="10500" max="10500" width="25.375" style="1" customWidth="1"/>
    <col min="10501" max="10501" width="32.875" style="1" customWidth="1"/>
    <col min="10502" max="10502" width="0" style="1" hidden="1" customWidth="1"/>
    <col min="10503" max="10503" width="25.625" style="1" customWidth="1"/>
    <col min="10504" max="10504" width="30.625" style="1" bestFit="1" customWidth="1"/>
    <col min="10505" max="10505" width="17.625" style="1" bestFit="1" customWidth="1"/>
    <col min="10506" max="10506" width="12" style="1" bestFit="1" customWidth="1"/>
    <col min="10507" max="10507" width="28.125" style="1" bestFit="1" customWidth="1"/>
    <col min="10508" max="10508" width="26.625" style="1" bestFit="1" customWidth="1"/>
    <col min="10509" max="10509" width="32.875" style="1" customWidth="1"/>
    <col min="10510" max="10510" width="32.125" style="1" bestFit="1" customWidth="1"/>
    <col min="10511" max="10511" width="17.625" style="1" bestFit="1" customWidth="1"/>
    <col min="10512" max="10512" width="28.5" style="1" bestFit="1" customWidth="1"/>
    <col min="10513" max="10513" width="29.875" style="1" customWidth="1"/>
    <col min="10514" max="10514" width="23.625" style="1" customWidth="1"/>
    <col min="10515" max="10524" width="8" style="1"/>
    <col min="10525" max="10528" width="0" style="1" hidden="1" customWidth="1"/>
    <col min="10529" max="10752" width="8" style="1"/>
    <col min="10753" max="10753" width="15.625" style="1" customWidth="1"/>
    <col min="10754" max="10754" width="13.125" style="1" customWidth="1"/>
    <col min="10755" max="10755" width="28" style="1" bestFit="1" customWidth="1"/>
    <col min="10756" max="10756" width="25.375" style="1" customWidth="1"/>
    <col min="10757" max="10757" width="32.875" style="1" customWidth="1"/>
    <col min="10758" max="10758" width="0" style="1" hidden="1" customWidth="1"/>
    <col min="10759" max="10759" width="25.625" style="1" customWidth="1"/>
    <col min="10760" max="10760" width="30.625" style="1" bestFit="1" customWidth="1"/>
    <col min="10761" max="10761" width="17.625" style="1" bestFit="1" customWidth="1"/>
    <col min="10762" max="10762" width="12" style="1" bestFit="1" customWidth="1"/>
    <col min="10763" max="10763" width="28.125" style="1" bestFit="1" customWidth="1"/>
    <col min="10764" max="10764" width="26.625" style="1" bestFit="1" customWidth="1"/>
    <col min="10765" max="10765" width="32.875" style="1" customWidth="1"/>
    <col min="10766" max="10766" width="32.125" style="1" bestFit="1" customWidth="1"/>
    <col min="10767" max="10767" width="17.625" style="1" bestFit="1" customWidth="1"/>
    <col min="10768" max="10768" width="28.5" style="1" bestFit="1" customWidth="1"/>
    <col min="10769" max="10769" width="29.875" style="1" customWidth="1"/>
    <col min="10770" max="10770" width="23.625" style="1" customWidth="1"/>
    <col min="10771" max="10780" width="8" style="1"/>
    <col min="10781" max="10784" width="0" style="1" hidden="1" customWidth="1"/>
    <col min="10785" max="11008" width="8" style="1"/>
    <col min="11009" max="11009" width="15.625" style="1" customWidth="1"/>
    <col min="11010" max="11010" width="13.125" style="1" customWidth="1"/>
    <col min="11011" max="11011" width="28" style="1" bestFit="1" customWidth="1"/>
    <col min="11012" max="11012" width="25.375" style="1" customWidth="1"/>
    <col min="11013" max="11013" width="32.875" style="1" customWidth="1"/>
    <col min="11014" max="11014" width="0" style="1" hidden="1" customWidth="1"/>
    <col min="11015" max="11015" width="25.625" style="1" customWidth="1"/>
    <col min="11016" max="11016" width="30.625" style="1" bestFit="1" customWidth="1"/>
    <col min="11017" max="11017" width="17.625" style="1" bestFit="1" customWidth="1"/>
    <col min="11018" max="11018" width="12" style="1" bestFit="1" customWidth="1"/>
    <col min="11019" max="11019" width="28.125" style="1" bestFit="1" customWidth="1"/>
    <col min="11020" max="11020" width="26.625" style="1" bestFit="1" customWidth="1"/>
    <col min="11021" max="11021" width="32.875" style="1" customWidth="1"/>
    <col min="11022" max="11022" width="32.125" style="1" bestFit="1" customWidth="1"/>
    <col min="11023" max="11023" width="17.625" style="1" bestFit="1" customWidth="1"/>
    <col min="11024" max="11024" width="28.5" style="1" bestFit="1" customWidth="1"/>
    <col min="11025" max="11025" width="29.875" style="1" customWidth="1"/>
    <col min="11026" max="11026" width="23.625" style="1" customWidth="1"/>
    <col min="11027" max="11036" width="8" style="1"/>
    <col min="11037" max="11040" width="0" style="1" hidden="1" customWidth="1"/>
    <col min="11041" max="11264" width="8" style="1"/>
    <col min="11265" max="11265" width="15.625" style="1" customWidth="1"/>
    <col min="11266" max="11266" width="13.125" style="1" customWidth="1"/>
    <col min="11267" max="11267" width="28" style="1" bestFit="1" customWidth="1"/>
    <col min="11268" max="11268" width="25.375" style="1" customWidth="1"/>
    <col min="11269" max="11269" width="32.875" style="1" customWidth="1"/>
    <col min="11270" max="11270" width="0" style="1" hidden="1" customWidth="1"/>
    <col min="11271" max="11271" width="25.625" style="1" customWidth="1"/>
    <col min="11272" max="11272" width="30.625" style="1" bestFit="1" customWidth="1"/>
    <col min="11273" max="11273" width="17.625" style="1" bestFit="1" customWidth="1"/>
    <col min="11274" max="11274" width="12" style="1" bestFit="1" customWidth="1"/>
    <col min="11275" max="11275" width="28.125" style="1" bestFit="1" customWidth="1"/>
    <col min="11276" max="11276" width="26.625" style="1" bestFit="1" customWidth="1"/>
    <col min="11277" max="11277" width="32.875" style="1" customWidth="1"/>
    <col min="11278" max="11278" width="32.125" style="1" bestFit="1" customWidth="1"/>
    <col min="11279" max="11279" width="17.625" style="1" bestFit="1" customWidth="1"/>
    <col min="11280" max="11280" width="28.5" style="1" bestFit="1" customWidth="1"/>
    <col min="11281" max="11281" width="29.875" style="1" customWidth="1"/>
    <col min="11282" max="11282" width="23.625" style="1" customWidth="1"/>
    <col min="11283" max="11292" width="8" style="1"/>
    <col min="11293" max="11296" width="0" style="1" hidden="1" customWidth="1"/>
    <col min="11297" max="11520" width="8" style="1"/>
    <col min="11521" max="11521" width="15.625" style="1" customWidth="1"/>
    <col min="11522" max="11522" width="13.125" style="1" customWidth="1"/>
    <col min="11523" max="11523" width="28" style="1" bestFit="1" customWidth="1"/>
    <col min="11524" max="11524" width="25.375" style="1" customWidth="1"/>
    <col min="11525" max="11525" width="32.875" style="1" customWidth="1"/>
    <col min="11526" max="11526" width="0" style="1" hidden="1" customWidth="1"/>
    <col min="11527" max="11527" width="25.625" style="1" customWidth="1"/>
    <col min="11528" max="11528" width="30.625" style="1" bestFit="1" customWidth="1"/>
    <col min="11529" max="11529" width="17.625" style="1" bestFit="1" customWidth="1"/>
    <col min="11530" max="11530" width="12" style="1" bestFit="1" customWidth="1"/>
    <col min="11531" max="11531" width="28.125" style="1" bestFit="1" customWidth="1"/>
    <col min="11532" max="11532" width="26.625" style="1" bestFit="1" customWidth="1"/>
    <col min="11533" max="11533" width="32.875" style="1" customWidth="1"/>
    <col min="11534" max="11534" width="32.125" style="1" bestFit="1" customWidth="1"/>
    <col min="11535" max="11535" width="17.625" style="1" bestFit="1" customWidth="1"/>
    <col min="11536" max="11536" width="28.5" style="1" bestFit="1" customWidth="1"/>
    <col min="11537" max="11537" width="29.875" style="1" customWidth="1"/>
    <col min="11538" max="11538" width="23.625" style="1" customWidth="1"/>
    <col min="11539" max="11548" width="8" style="1"/>
    <col min="11549" max="11552" width="0" style="1" hidden="1" customWidth="1"/>
    <col min="11553" max="11776" width="8" style="1"/>
    <col min="11777" max="11777" width="15.625" style="1" customWidth="1"/>
    <col min="11778" max="11778" width="13.125" style="1" customWidth="1"/>
    <col min="11779" max="11779" width="28" style="1" bestFit="1" customWidth="1"/>
    <col min="11780" max="11780" width="25.375" style="1" customWidth="1"/>
    <col min="11781" max="11781" width="32.875" style="1" customWidth="1"/>
    <col min="11782" max="11782" width="0" style="1" hidden="1" customWidth="1"/>
    <col min="11783" max="11783" width="25.625" style="1" customWidth="1"/>
    <col min="11784" max="11784" width="30.625" style="1" bestFit="1" customWidth="1"/>
    <col min="11785" max="11785" width="17.625" style="1" bestFit="1" customWidth="1"/>
    <col min="11786" max="11786" width="12" style="1" bestFit="1" customWidth="1"/>
    <col min="11787" max="11787" width="28.125" style="1" bestFit="1" customWidth="1"/>
    <col min="11788" max="11788" width="26.625" style="1" bestFit="1" customWidth="1"/>
    <col min="11789" max="11789" width="32.875" style="1" customWidth="1"/>
    <col min="11790" max="11790" width="32.125" style="1" bestFit="1" customWidth="1"/>
    <col min="11791" max="11791" width="17.625" style="1" bestFit="1" customWidth="1"/>
    <col min="11792" max="11792" width="28.5" style="1" bestFit="1" customWidth="1"/>
    <col min="11793" max="11793" width="29.875" style="1" customWidth="1"/>
    <col min="11794" max="11794" width="23.625" style="1" customWidth="1"/>
    <col min="11795" max="11804" width="8" style="1"/>
    <col min="11805" max="11808" width="0" style="1" hidden="1" customWidth="1"/>
    <col min="11809" max="12032" width="8" style="1"/>
    <col min="12033" max="12033" width="15.625" style="1" customWidth="1"/>
    <col min="12034" max="12034" width="13.125" style="1" customWidth="1"/>
    <col min="12035" max="12035" width="28" style="1" bestFit="1" customWidth="1"/>
    <col min="12036" max="12036" width="25.375" style="1" customWidth="1"/>
    <col min="12037" max="12037" width="32.875" style="1" customWidth="1"/>
    <col min="12038" max="12038" width="0" style="1" hidden="1" customWidth="1"/>
    <col min="12039" max="12039" width="25.625" style="1" customWidth="1"/>
    <col min="12040" max="12040" width="30.625" style="1" bestFit="1" customWidth="1"/>
    <col min="12041" max="12041" width="17.625" style="1" bestFit="1" customWidth="1"/>
    <col min="12042" max="12042" width="12" style="1" bestFit="1" customWidth="1"/>
    <col min="12043" max="12043" width="28.125" style="1" bestFit="1" customWidth="1"/>
    <col min="12044" max="12044" width="26.625" style="1" bestFit="1" customWidth="1"/>
    <col min="12045" max="12045" width="32.875" style="1" customWidth="1"/>
    <col min="12046" max="12046" width="32.125" style="1" bestFit="1" customWidth="1"/>
    <col min="12047" max="12047" width="17.625" style="1" bestFit="1" customWidth="1"/>
    <col min="12048" max="12048" width="28.5" style="1" bestFit="1" customWidth="1"/>
    <col min="12049" max="12049" width="29.875" style="1" customWidth="1"/>
    <col min="12050" max="12050" width="23.625" style="1" customWidth="1"/>
    <col min="12051" max="12060" width="8" style="1"/>
    <col min="12061" max="12064" width="0" style="1" hidden="1" customWidth="1"/>
    <col min="12065" max="12288" width="8" style="1"/>
    <col min="12289" max="12289" width="15.625" style="1" customWidth="1"/>
    <col min="12290" max="12290" width="13.125" style="1" customWidth="1"/>
    <col min="12291" max="12291" width="28" style="1" bestFit="1" customWidth="1"/>
    <col min="12292" max="12292" width="25.375" style="1" customWidth="1"/>
    <col min="12293" max="12293" width="32.875" style="1" customWidth="1"/>
    <col min="12294" max="12294" width="0" style="1" hidden="1" customWidth="1"/>
    <col min="12295" max="12295" width="25.625" style="1" customWidth="1"/>
    <col min="12296" max="12296" width="30.625" style="1" bestFit="1" customWidth="1"/>
    <col min="12297" max="12297" width="17.625" style="1" bestFit="1" customWidth="1"/>
    <col min="12298" max="12298" width="12" style="1" bestFit="1" customWidth="1"/>
    <col min="12299" max="12299" width="28.125" style="1" bestFit="1" customWidth="1"/>
    <col min="12300" max="12300" width="26.625" style="1" bestFit="1" customWidth="1"/>
    <col min="12301" max="12301" width="32.875" style="1" customWidth="1"/>
    <col min="12302" max="12302" width="32.125" style="1" bestFit="1" customWidth="1"/>
    <col min="12303" max="12303" width="17.625" style="1" bestFit="1" customWidth="1"/>
    <col min="12304" max="12304" width="28.5" style="1" bestFit="1" customWidth="1"/>
    <col min="12305" max="12305" width="29.875" style="1" customWidth="1"/>
    <col min="12306" max="12306" width="23.625" style="1" customWidth="1"/>
    <col min="12307" max="12316" width="8" style="1"/>
    <col min="12317" max="12320" width="0" style="1" hidden="1" customWidth="1"/>
    <col min="12321" max="12544" width="8" style="1"/>
    <col min="12545" max="12545" width="15.625" style="1" customWidth="1"/>
    <col min="12546" max="12546" width="13.125" style="1" customWidth="1"/>
    <col min="12547" max="12547" width="28" style="1" bestFit="1" customWidth="1"/>
    <col min="12548" max="12548" width="25.375" style="1" customWidth="1"/>
    <col min="12549" max="12549" width="32.875" style="1" customWidth="1"/>
    <col min="12550" max="12550" width="0" style="1" hidden="1" customWidth="1"/>
    <col min="12551" max="12551" width="25.625" style="1" customWidth="1"/>
    <col min="12552" max="12552" width="30.625" style="1" bestFit="1" customWidth="1"/>
    <col min="12553" max="12553" width="17.625" style="1" bestFit="1" customWidth="1"/>
    <col min="12554" max="12554" width="12" style="1" bestFit="1" customWidth="1"/>
    <col min="12555" max="12555" width="28.125" style="1" bestFit="1" customWidth="1"/>
    <col min="12556" max="12556" width="26.625" style="1" bestFit="1" customWidth="1"/>
    <col min="12557" max="12557" width="32.875" style="1" customWidth="1"/>
    <col min="12558" max="12558" width="32.125" style="1" bestFit="1" customWidth="1"/>
    <col min="12559" max="12559" width="17.625" style="1" bestFit="1" customWidth="1"/>
    <col min="12560" max="12560" width="28.5" style="1" bestFit="1" customWidth="1"/>
    <col min="12561" max="12561" width="29.875" style="1" customWidth="1"/>
    <col min="12562" max="12562" width="23.625" style="1" customWidth="1"/>
    <col min="12563" max="12572" width="8" style="1"/>
    <col min="12573" max="12576" width="0" style="1" hidden="1" customWidth="1"/>
    <col min="12577" max="12800" width="8" style="1"/>
    <col min="12801" max="12801" width="15.625" style="1" customWidth="1"/>
    <col min="12802" max="12802" width="13.125" style="1" customWidth="1"/>
    <col min="12803" max="12803" width="28" style="1" bestFit="1" customWidth="1"/>
    <col min="12804" max="12804" width="25.375" style="1" customWidth="1"/>
    <col min="12805" max="12805" width="32.875" style="1" customWidth="1"/>
    <col min="12806" max="12806" width="0" style="1" hidden="1" customWidth="1"/>
    <col min="12807" max="12807" width="25.625" style="1" customWidth="1"/>
    <col min="12808" max="12808" width="30.625" style="1" bestFit="1" customWidth="1"/>
    <col min="12809" max="12809" width="17.625" style="1" bestFit="1" customWidth="1"/>
    <col min="12810" max="12810" width="12" style="1" bestFit="1" customWidth="1"/>
    <col min="12811" max="12811" width="28.125" style="1" bestFit="1" customWidth="1"/>
    <col min="12812" max="12812" width="26.625" style="1" bestFit="1" customWidth="1"/>
    <col min="12813" max="12813" width="32.875" style="1" customWidth="1"/>
    <col min="12814" max="12814" width="32.125" style="1" bestFit="1" customWidth="1"/>
    <col min="12815" max="12815" width="17.625" style="1" bestFit="1" customWidth="1"/>
    <col min="12816" max="12816" width="28.5" style="1" bestFit="1" customWidth="1"/>
    <col min="12817" max="12817" width="29.875" style="1" customWidth="1"/>
    <col min="12818" max="12818" width="23.625" style="1" customWidth="1"/>
    <col min="12819" max="12828" width="8" style="1"/>
    <col min="12829" max="12832" width="0" style="1" hidden="1" customWidth="1"/>
    <col min="12833" max="13056" width="8" style="1"/>
    <col min="13057" max="13057" width="15.625" style="1" customWidth="1"/>
    <col min="13058" max="13058" width="13.125" style="1" customWidth="1"/>
    <col min="13059" max="13059" width="28" style="1" bestFit="1" customWidth="1"/>
    <col min="13060" max="13060" width="25.375" style="1" customWidth="1"/>
    <col min="13061" max="13061" width="32.875" style="1" customWidth="1"/>
    <col min="13062" max="13062" width="0" style="1" hidden="1" customWidth="1"/>
    <col min="13063" max="13063" width="25.625" style="1" customWidth="1"/>
    <col min="13064" max="13064" width="30.625" style="1" bestFit="1" customWidth="1"/>
    <col min="13065" max="13065" width="17.625" style="1" bestFit="1" customWidth="1"/>
    <col min="13066" max="13066" width="12" style="1" bestFit="1" customWidth="1"/>
    <col min="13067" max="13067" width="28.125" style="1" bestFit="1" customWidth="1"/>
    <col min="13068" max="13068" width="26.625" style="1" bestFit="1" customWidth="1"/>
    <col min="13069" max="13069" width="32.875" style="1" customWidth="1"/>
    <col min="13070" max="13070" width="32.125" style="1" bestFit="1" customWidth="1"/>
    <col min="13071" max="13071" width="17.625" style="1" bestFit="1" customWidth="1"/>
    <col min="13072" max="13072" width="28.5" style="1" bestFit="1" customWidth="1"/>
    <col min="13073" max="13073" width="29.875" style="1" customWidth="1"/>
    <col min="13074" max="13074" width="23.625" style="1" customWidth="1"/>
    <col min="13075" max="13084" width="8" style="1"/>
    <col min="13085" max="13088" width="0" style="1" hidden="1" customWidth="1"/>
    <col min="13089" max="13312" width="8" style="1"/>
    <col min="13313" max="13313" width="15.625" style="1" customWidth="1"/>
    <col min="13314" max="13314" width="13.125" style="1" customWidth="1"/>
    <col min="13315" max="13315" width="28" style="1" bestFit="1" customWidth="1"/>
    <col min="13316" max="13316" width="25.375" style="1" customWidth="1"/>
    <col min="13317" max="13317" width="32.875" style="1" customWidth="1"/>
    <col min="13318" max="13318" width="0" style="1" hidden="1" customWidth="1"/>
    <col min="13319" max="13319" width="25.625" style="1" customWidth="1"/>
    <col min="13320" max="13320" width="30.625" style="1" bestFit="1" customWidth="1"/>
    <col min="13321" max="13321" width="17.625" style="1" bestFit="1" customWidth="1"/>
    <col min="13322" max="13322" width="12" style="1" bestFit="1" customWidth="1"/>
    <col min="13323" max="13323" width="28.125" style="1" bestFit="1" customWidth="1"/>
    <col min="13324" max="13324" width="26.625" style="1" bestFit="1" customWidth="1"/>
    <col min="13325" max="13325" width="32.875" style="1" customWidth="1"/>
    <col min="13326" max="13326" width="32.125" style="1" bestFit="1" customWidth="1"/>
    <col min="13327" max="13327" width="17.625" style="1" bestFit="1" customWidth="1"/>
    <col min="13328" max="13328" width="28.5" style="1" bestFit="1" customWidth="1"/>
    <col min="13329" max="13329" width="29.875" style="1" customWidth="1"/>
    <col min="13330" max="13330" width="23.625" style="1" customWidth="1"/>
    <col min="13331" max="13340" width="8" style="1"/>
    <col min="13341" max="13344" width="0" style="1" hidden="1" customWidth="1"/>
    <col min="13345" max="13568" width="8" style="1"/>
    <col min="13569" max="13569" width="15.625" style="1" customWidth="1"/>
    <col min="13570" max="13570" width="13.125" style="1" customWidth="1"/>
    <col min="13571" max="13571" width="28" style="1" bestFit="1" customWidth="1"/>
    <col min="13572" max="13572" width="25.375" style="1" customWidth="1"/>
    <col min="13573" max="13573" width="32.875" style="1" customWidth="1"/>
    <col min="13574" max="13574" width="0" style="1" hidden="1" customWidth="1"/>
    <col min="13575" max="13575" width="25.625" style="1" customWidth="1"/>
    <col min="13576" max="13576" width="30.625" style="1" bestFit="1" customWidth="1"/>
    <col min="13577" max="13577" width="17.625" style="1" bestFit="1" customWidth="1"/>
    <col min="13578" max="13578" width="12" style="1" bestFit="1" customWidth="1"/>
    <col min="13579" max="13579" width="28.125" style="1" bestFit="1" customWidth="1"/>
    <col min="13580" max="13580" width="26.625" style="1" bestFit="1" customWidth="1"/>
    <col min="13581" max="13581" width="32.875" style="1" customWidth="1"/>
    <col min="13582" max="13582" width="32.125" style="1" bestFit="1" customWidth="1"/>
    <col min="13583" max="13583" width="17.625" style="1" bestFit="1" customWidth="1"/>
    <col min="13584" max="13584" width="28.5" style="1" bestFit="1" customWidth="1"/>
    <col min="13585" max="13585" width="29.875" style="1" customWidth="1"/>
    <col min="13586" max="13586" width="23.625" style="1" customWidth="1"/>
    <col min="13587" max="13596" width="8" style="1"/>
    <col min="13597" max="13600" width="0" style="1" hidden="1" customWidth="1"/>
    <col min="13601" max="13824" width="8" style="1"/>
    <col min="13825" max="13825" width="15.625" style="1" customWidth="1"/>
    <col min="13826" max="13826" width="13.125" style="1" customWidth="1"/>
    <col min="13827" max="13827" width="28" style="1" bestFit="1" customWidth="1"/>
    <col min="13828" max="13828" width="25.375" style="1" customWidth="1"/>
    <col min="13829" max="13829" width="32.875" style="1" customWidth="1"/>
    <col min="13830" max="13830" width="0" style="1" hidden="1" customWidth="1"/>
    <col min="13831" max="13831" width="25.625" style="1" customWidth="1"/>
    <col min="13832" max="13832" width="30.625" style="1" bestFit="1" customWidth="1"/>
    <col min="13833" max="13833" width="17.625" style="1" bestFit="1" customWidth="1"/>
    <col min="13834" max="13834" width="12" style="1" bestFit="1" customWidth="1"/>
    <col min="13835" max="13835" width="28.125" style="1" bestFit="1" customWidth="1"/>
    <col min="13836" max="13836" width="26.625" style="1" bestFit="1" customWidth="1"/>
    <col min="13837" max="13837" width="32.875" style="1" customWidth="1"/>
    <col min="13838" max="13838" width="32.125" style="1" bestFit="1" customWidth="1"/>
    <col min="13839" max="13839" width="17.625" style="1" bestFit="1" customWidth="1"/>
    <col min="13840" max="13840" width="28.5" style="1" bestFit="1" customWidth="1"/>
    <col min="13841" max="13841" width="29.875" style="1" customWidth="1"/>
    <col min="13842" max="13842" width="23.625" style="1" customWidth="1"/>
    <col min="13843" max="13852" width="8" style="1"/>
    <col min="13853" max="13856" width="0" style="1" hidden="1" customWidth="1"/>
    <col min="13857" max="14080" width="8" style="1"/>
    <col min="14081" max="14081" width="15.625" style="1" customWidth="1"/>
    <col min="14082" max="14082" width="13.125" style="1" customWidth="1"/>
    <col min="14083" max="14083" width="28" style="1" bestFit="1" customWidth="1"/>
    <col min="14084" max="14084" width="25.375" style="1" customWidth="1"/>
    <col min="14085" max="14085" width="32.875" style="1" customWidth="1"/>
    <col min="14086" max="14086" width="0" style="1" hidden="1" customWidth="1"/>
    <col min="14087" max="14087" width="25.625" style="1" customWidth="1"/>
    <col min="14088" max="14088" width="30.625" style="1" bestFit="1" customWidth="1"/>
    <col min="14089" max="14089" width="17.625" style="1" bestFit="1" customWidth="1"/>
    <col min="14090" max="14090" width="12" style="1" bestFit="1" customWidth="1"/>
    <col min="14091" max="14091" width="28.125" style="1" bestFit="1" customWidth="1"/>
    <col min="14092" max="14092" width="26.625" style="1" bestFit="1" customWidth="1"/>
    <col min="14093" max="14093" width="32.875" style="1" customWidth="1"/>
    <col min="14094" max="14094" width="32.125" style="1" bestFit="1" customWidth="1"/>
    <col min="14095" max="14095" width="17.625" style="1" bestFit="1" customWidth="1"/>
    <col min="14096" max="14096" width="28.5" style="1" bestFit="1" customWidth="1"/>
    <col min="14097" max="14097" width="29.875" style="1" customWidth="1"/>
    <col min="14098" max="14098" width="23.625" style="1" customWidth="1"/>
    <col min="14099" max="14108" width="8" style="1"/>
    <col min="14109" max="14112" width="0" style="1" hidden="1" customWidth="1"/>
    <col min="14113" max="14336" width="8" style="1"/>
    <col min="14337" max="14337" width="15.625" style="1" customWidth="1"/>
    <col min="14338" max="14338" width="13.125" style="1" customWidth="1"/>
    <col min="14339" max="14339" width="28" style="1" bestFit="1" customWidth="1"/>
    <col min="14340" max="14340" width="25.375" style="1" customWidth="1"/>
    <col min="14341" max="14341" width="32.875" style="1" customWidth="1"/>
    <col min="14342" max="14342" width="0" style="1" hidden="1" customWidth="1"/>
    <col min="14343" max="14343" width="25.625" style="1" customWidth="1"/>
    <col min="14344" max="14344" width="30.625" style="1" bestFit="1" customWidth="1"/>
    <col min="14345" max="14345" width="17.625" style="1" bestFit="1" customWidth="1"/>
    <col min="14346" max="14346" width="12" style="1" bestFit="1" customWidth="1"/>
    <col min="14347" max="14347" width="28.125" style="1" bestFit="1" customWidth="1"/>
    <col min="14348" max="14348" width="26.625" style="1" bestFit="1" customWidth="1"/>
    <col min="14349" max="14349" width="32.875" style="1" customWidth="1"/>
    <col min="14350" max="14350" width="32.125" style="1" bestFit="1" customWidth="1"/>
    <col min="14351" max="14351" width="17.625" style="1" bestFit="1" customWidth="1"/>
    <col min="14352" max="14352" width="28.5" style="1" bestFit="1" customWidth="1"/>
    <col min="14353" max="14353" width="29.875" style="1" customWidth="1"/>
    <col min="14354" max="14354" width="23.625" style="1" customWidth="1"/>
    <col min="14355" max="14364" width="8" style="1"/>
    <col min="14365" max="14368" width="0" style="1" hidden="1" customWidth="1"/>
    <col min="14369" max="14592" width="8" style="1"/>
    <col min="14593" max="14593" width="15.625" style="1" customWidth="1"/>
    <col min="14594" max="14594" width="13.125" style="1" customWidth="1"/>
    <col min="14595" max="14595" width="28" style="1" bestFit="1" customWidth="1"/>
    <col min="14596" max="14596" width="25.375" style="1" customWidth="1"/>
    <col min="14597" max="14597" width="32.875" style="1" customWidth="1"/>
    <col min="14598" max="14598" width="0" style="1" hidden="1" customWidth="1"/>
    <col min="14599" max="14599" width="25.625" style="1" customWidth="1"/>
    <col min="14600" max="14600" width="30.625" style="1" bestFit="1" customWidth="1"/>
    <col min="14601" max="14601" width="17.625" style="1" bestFit="1" customWidth="1"/>
    <col min="14602" max="14602" width="12" style="1" bestFit="1" customWidth="1"/>
    <col min="14603" max="14603" width="28.125" style="1" bestFit="1" customWidth="1"/>
    <col min="14604" max="14604" width="26.625" style="1" bestFit="1" customWidth="1"/>
    <col min="14605" max="14605" width="32.875" style="1" customWidth="1"/>
    <col min="14606" max="14606" width="32.125" style="1" bestFit="1" customWidth="1"/>
    <col min="14607" max="14607" width="17.625" style="1" bestFit="1" customWidth="1"/>
    <col min="14608" max="14608" width="28.5" style="1" bestFit="1" customWidth="1"/>
    <col min="14609" max="14609" width="29.875" style="1" customWidth="1"/>
    <col min="14610" max="14610" width="23.625" style="1" customWidth="1"/>
    <col min="14611" max="14620" width="8" style="1"/>
    <col min="14621" max="14624" width="0" style="1" hidden="1" customWidth="1"/>
    <col min="14625" max="14848" width="8" style="1"/>
    <col min="14849" max="14849" width="15.625" style="1" customWidth="1"/>
    <col min="14850" max="14850" width="13.125" style="1" customWidth="1"/>
    <col min="14851" max="14851" width="28" style="1" bestFit="1" customWidth="1"/>
    <col min="14852" max="14852" width="25.375" style="1" customWidth="1"/>
    <col min="14853" max="14853" width="32.875" style="1" customWidth="1"/>
    <col min="14854" max="14854" width="0" style="1" hidden="1" customWidth="1"/>
    <col min="14855" max="14855" width="25.625" style="1" customWidth="1"/>
    <col min="14856" max="14856" width="30.625" style="1" bestFit="1" customWidth="1"/>
    <col min="14857" max="14857" width="17.625" style="1" bestFit="1" customWidth="1"/>
    <col min="14858" max="14858" width="12" style="1" bestFit="1" customWidth="1"/>
    <col min="14859" max="14859" width="28.125" style="1" bestFit="1" customWidth="1"/>
    <col min="14860" max="14860" width="26.625" style="1" bestFit="1" customWidth="1"/>
    <col min="14861" max="14861" width="32.875" style="1" customWidth="1"/>
    <col min="14862" max="14862" width="32.125" style="1" bestFit="1" customWidth="1"/>
    <col min="14863" max="14863" width="17.625" style="1" bestFit="1" customWidth="1"/>
    <col min="14864" max="14864" width="28.5" style="1" bestFit="1" customWidth="1"/>
    <col min="14865" max="14865" width="29.875" style="1" customWidth="1"/>
    <col min="14866" max="14866" width="23.625" style="1" customWidth="1"/>
    <col min="14867" max="14876" width="8" style="1"/>
    <col min="14877" max="14880" width="0" style="1" hidden="1" customWidth="1"/>
    <col min="14881" max="15104" width="8" style="1"/>
    <col min="15105" max="15105" width="15.625" style="1" customWidth="1"/>
    <col min="15106" max="15106" width="13.125" style="1" customWidth="1"/>
    <col min="15107" max="15107" width="28" style="1" bestFit="1" customWidth="1"/>
    <col min="15108" max="15108" width="25.375" style="1" customWidth="1"/>
    <col min="15109" max="15109" width="32.875" style="1" customWidth="1"/>
    <col min="15110" max="15110" width="0" style="1" hidden="1" customWidth="1"/>
    <col min="15111" max="15111" width="25.625" style="1" customWidth="1"/>
    <col min="15112" max="15112" width="30.625" style="1" bestFit="1" customWidth="1"/>
    <col min="15113" max="15113" width="17.625" style="1" bestFit="1" customWidth="1"/>
    <col min="15114" max="15114" width="12" style="1" bestFit="1" customWidth="1"/>
    <col min="15115" max="15115" width="28.125" style="1" bestFit="1" customWidth="1"/>
    <col min="15116" max="15116" width="26.625" style="1" bestFit="1" customWidth="1"/>
    <col min="15117" max="15117" width="32.875" style="1" customWidth="1"/>
    <col min="15118" max="15118" width="32.125" style="1" bestFit="1" customWidth="1"/>
    <col min="15119" max="15119" width="17.625" style="1" bestFit="1" customWidth="1"/>
    <col min="15120" max="15120" width="28.5" style="1" bestFit="1" customWidth="1"/>
    <col min="15121" max="15121" width="29.875" style="1" customWidth="1"/>
    <col min="15122" max="15122" width="23.625" style="1" customWidth="1"/>
    <col min="15123" max="15132" width="8" style="1"/>
    <col min="15133" max="15136" width="0" style="1" hidden="1" customWidth="1"/>
    <col min="15137" max="15360" width="8" style="1"/>
    <col min="15361" max="15361" width="15.625" style="1" customWidth="1"/>
    <col min="15362" max="15362" width="13.125" style="1" customWidth="1"/>
    <col min="15363" max="15363" width="28" style="1" bestFit="1" customWidth="1"/>
    <col min="15364" max="15364" width="25.375" style="1" customWidth="1"/>
    <col min="15365" max="15365" width="32.875" style="1" customWidth="1"/>
    <col min="15366" max="15366" width="0" style="1" hidden="1" customWidth="1"/>
    <col min="15367" max="15367" width="25.625" style="1" customWidth="1"/>
    <col min="15368" max="15368" width="30.625" style="1" bestFit="1" customWidth="1"/>
    <col min="15369" max="15369" width="17.625" style="1" bestFit="1" customWidth="1"/>
    <col min="15370" max="15370" width="12" style="1" bestFit="1" customWidth="1"/>
    <col min="15371" max="15371" width="28.125" style="1" bestFit="1" customWidth="1"/>
    <col min="15372" max="15372" width="26.625" style="1" bestFit="1" customWidth="1"/>
    <col min="15373" max="15373" width="32.875" style="1" customWidth="1"/>
    <col min="15374" max="15374" width="32.125" style="1" bestFit="1" customWidth="1"/>
    <col min="15375" max="15375" width="17.625" style="1" bestFit="1" customWidth="1"/>
    <col min="15376" max="15376" width="28.5" style="1" bestFit="1" customWidth="1"/>
    <col min="15377" max="15377" width="29.875" style="1" customWidth="1"/>
    <col min="15378" max="15378" width="23.625" style="1" customWidth="1"/>
    <col min="15379" max="15388" width="8" style="1"/>
    <col min="15389" max="15392" width="0" style="1" hidden="1" customWidth="1"/>
    <col min="15393" max="15616" width="8" style="1"/>
    <col min="15617" max="15617" width="15.625" style="1" customWidth="1"/>
    <col min="15618" max="15618" width="13.125" style="1" customWidth="1"/>
    <col min="15619" max="15619" width="28" style="1" bestFit="1" customWidth="1"/>
    <col min="15620" max="15620" width="25.375" style="1" customWidth="1"/>
    <col min="15621" max="15621" width="32.875" style="1" customWidth="1"/>
    <col min="15622" max="15622" width="0" style="1" hidden="1" customWidth="1"/>
    <col min="15623" max="15623" width="25.625" style="1" customWidth="1"/>
    <col min="15624" max="15624" width="30.625" style="1" bestFit="1" customWidth="1"/>
    <col min="15625" max="15625" width="17.625" style="1" bestFit="1" customWidth="1"/>
    <col min="15626" max="15626" width="12" style="1" bestFit="1" customWidth="1"/>
    <col min="15627" max="15627" width="28.125" style="1" bestFit="1" customWidth="1"/>
    <col min="15628" max="15628" width="26.625" style="1" bestFit="1" customWidth="1"/>
    <col min="15629" max="15629" width="32.875" style="1" customWidth="1"/>
    <col min="15630" max="15630" width="32.125" style="1" bestFit="1" customWidth="1"/>
    <col min="15631" max="15631" width="17.625" style="1" bestFit="1" customWidth="1"/>
    <col min="15632" max="15632" width="28.5" style="1" bestFit="1" customWidth="1"/>
    <col min="15633" max="15633" width="29.875" style="1" customWidth="1"/>
    <col min="15634" max="15634" width="23.625" style="1" customWidth="1"/>
    <col min="15635" max="15644" width="8" style="1"/>
    <col min="15645" max="15648" width="0" style="1" hidden="1" customWidth="1"/>
    <col min="15649" max="15872" width="8" style="1"/>
    <col min="15873" max="15873" width="15.625" style="1" customWidth="1"/>
    <col min="15874" max="15874" width="13.125" style="1" customWidth="1"/>
    <col min="15875" max="15875" width="28" style="1" bestFit="1" customWidth="1"/>
    <col min="15876" max="15876" width="25.375" style="1" customWidth="1"/>
    <col min="15877" max="15877" width="32.875" style="1" customWidth="1"/>
    <col min="15878" max="15878" width="0" style="1" hidden="1" customWidth="1"/>
    <col min="15879" max="15879" width="25.625" style="1" customWidth="1"/>
    <col min="15880" max="15880" width="30.625" style="1" bestFit="1" customWidth="1"/>
    <col min="15881" max="15881" width="17.625" style="1" bestFit="1" customWidth="1"/>
    <col min="15882" max="15882" width="12" style="1" bestFit="1" customWidth="1"/>
    <col min="15883" max="15883" width="28.125" style="1" bestFit="1" customWidth="1"/>
    <col min="15884" max="15884" width="26.625" style="1" bestFit="1" customWidth="1"/>
    <col min="15885" max="15885" width="32.875" style="1" customWidth="1"/>
    <col min="15886" max="15886" width="32.125" style="1" bestFit="1" customWidth="1"/>
    <col min="15887" max="15887" width="17.625" style="1" bestFit="1" customWidth="1"/>
    <col min="15888" max="15888" width="28.5" style="1" bestFit="1" customWidth="1"/>
    <col min="15889" max="15889" width="29.875" style="1" customWidth="1"/>
    <col min="15890" max="15890" width="23.625" style="1" customWidth="1"/>
    <col min="15891" max="15900" width="8" style="1"/>
    <col min="15901" max="15904" width="0" style="1" hidden="1" customWidth="1"/>
    <col min="15905" max="16128" width="8" style="1"/>
    <col min="16129" max="16129" width="15.625" style="1" customWidth="1"/>
    <col min="16130" max="16130" width="13.125" style="1" customWidth="1"/>
    <col min="16131" max="16131" width="28" style="1" bestFit="1" customWidth="1"/>
    <col min="16132" max="16132" width="25.375" style="1" customWidth="1"/>
    <col min="16133" max="16133" width="32.875" style="1" customWidth="1"/>
    <col min="16134" max="16134" width="0" style="1" hidden="1" customWidth="1"/>
    <col min="16135" max="16135" width="25.625" style="1" customWidth="1"/>
    <col min="16136" max="16136" width="30.625" style="1" bestFit="1" customWidth="1"/>
    <col min="16137" max="16137" width="17.625" style="1" bestFit="1" customWidth="1"/>
    <col min="16138" max="16138" width="12" style="1" bestFit="1" customWidth="1"/>
    <col min="16139" max="16139" width="28.125" style="1" bestFit="1" customWidth="1"/>
    <col min="16140" max="16140" width="26.625" style="1" bestFit="1" customWidth="1"/>
    <col min="16141" max="16141" width="32.875" style="1" customWidth="1"/>
    <col min="16142" max="16142" width="32.125" style="1" bestFit="1" customWidth="1"/>
    <col min="16143" max="16143" width="17.625" style="1" bestFit="1" customWidth="1"/>
    <col min="16144" max="16144" width="28.5" style="1" bestFit="1" customWidth="1"/>
    <col min="16145" max="16145" width="29.875" style="1" customWidth="1"/>
    <col min="16146" max="16146" width="23.625" style="1" customWidth="1"/>
    <col min="16147" max="16156" width="8" style="1"/>
    <col min="16157" max="16160" width="0" style="1" hidden="1" customWidth="1"/>
    <col min="16161" max="16384" width="8" style="1"/>
  </cols>
  <sheetData>
    <row r="1" spans="1:31" ht="30" customHeight="1" x14ac:dyDescent="0.15">
      <c r="A1" s="3" t="s">
        <v>45</v>
      </c>
      <c r="D1" s="4"/>
      <c r="H1" s="5"/>
      <c r="I1" s="5"/>
      <c r="J1" s="5"/>
      <c r="K1" s="5"/>
      <c r="L1" s="5"/>
      <c r="M1" s="5"/>
      <c r="N1" s="5"/>
      <c r="O1" s="5"/>
    </row>
    <row r="2" spans="1:31" ht="44.25" customHeight="1" x14ac:dyDescent="0.15">
      <c r="A2" s="67" t="s">
        <v>53</v>
      </c>
      <c r="B2" s="67"/>
      <c r="C2" s="67"/>
      <c r="D2" s="67"/>
      <c r="E2" s="67"/>
      <c r="F2" s="67"/>
      <c r="G2" s="67"/>
      <c r="H2" s="67"/>
      <c r="I2" s="67"/>
      <c r="J2" s="67"/>
      <c r="K2" s="67"/>
      <c r="L2" s="67"/>
      <c r="M2" s="67"/>
      <c r="N2" s="67"/>
      <c r="O2" s="67"/>
      <c r="P2" s="67"/>
      <c r="Q2" s="67"/>
      <c r="R2" s="67"/>
    </row>
    <row r="3" spans="1:31" ht="43.5" customHeight="1" thickBot="1" x14ac:dyDescent="0.25">
      <c r="G3" s="7"/>
      <c r="H3" s="7"/>
      <c r="I3" s="8"/>
      <c r="J3" s="8"/>
      <c r="K3" s="8"/>
      <c r="L3" s="9"/>
      <c r="M3" s="10"/>
      <c r="N3" s="10"/>
      <c r="O3" s="10"/>
      <c r="R3" s="11" t="s">
        <v>1</v>
      </c>
    </row>
    <row r="4" spans="1:31" ht="108" customHeight="1" x14ac:dyDescent="0.15">
      <c r="A4" s="12" t="s">
        <v>2</v>
      </c>
      <c r="B4" s="13" t="s">
        <v>3</v>
      </c>
      <c r="C4" s="14" t="s">
        <v>4</v>
      </c>
      <c r="D4" s="15" t="s">
        <v>5</v>
      </c>
      <c r="E4" s="16" t="s">
        <v>6</v>
      </c>
      <c r="F4" s="15" t="s">
        <v>7</v>
      </c>
      <c r="G4" s="15" t="s">
        <v>8</v>
      </c>
      <c r="H4" s="14" t="s">
        <v>9</v>
      </c>
      <c r="I4" s="17" t="s">
        <v>10</v>
      </c>
      <c r="J4" s="14" t="s">
        <v>11</v>
      </c>
      <c r="K4" s="14" t="s">
        <v>12</v>
      </c>
      <c r="L4" s="14" t="s">
        <v>13</v>
      </c>
      <c r="M4" s="18" t="s">
        <v>14</v>
      </c>
      <c r="N4" s="18" t="s">
        <v>15</v>
      </c>
      <c r="O4" s="18" t="s">
        <v>16</v>
      </c>
      <c r="P4" s="14" t="s">
        <v>17</v>
      </c>
      <c r="Q4" s="53" t="s">
        <v>18</v>
      </c>
      <c r="R4" s="19" t="s">
        <v>46</v>
      </c>
      <c r="AD4" t="s">
        <v>0</v>
      </c>
      <c r="AE4" t="s">
        <v>19</v>
      </c>
    </row>
    <row r="5" spans="1:31" ht="45" customHeight="1" x14ac:dyDescent="0.15">
      <c r="A5" s="20"/>
      <c r="B5" s="21"/>
      <c r="C5" s="22"/>
      <c r="D5" s="23"/>
      <c r="E5" s="24"/>
      <c r="F5" s="25" t="str">
        <f>D5&amp;E5</f>
        <v/>
      </c>
      <c r="G5" s="23"/>
      <c r="H5" s="23"/>
      <c r="I5" s="26"/>
      <c r="J5" s="27"/>
      <c r="K5" s="27"/>
      <c r="L5" s="28" t="str">
        <f t="shared" ref="L5:L29" si="0">IFERROR((I5+K5/J5),"")</f>
        <v/>
      </c>
      <c r="M5" s="28" t="str" cm="1">
        <f t="array" ref="M5">IFERROR(_xlfn.IFS(H5="移乗介護",1000000,H5="入浴支援",1000000,H5="移動支援",300000,H5="排泄支援",300000,H5="見守り・コミュニケーション",300000,H5="機能訓練支援",300000,H5="栄養管理支援",300000),"")</f>
        <v/>
      </c>
      <c r="N5" s="28">
        <f>MIN(L5:M5)</f>
        <v>0</v>
      </c>
      <c r="O5" s="54">
        <f>J5*N5</f>
        <v>0</v>
      </c>
      <c r="P5" s="29">
        <f>SUMIF($F5:$F29,F5,$O5:$O29)</f>
        <v>0</v>
      </c>
      <c r="Q5" s="55" t="str">
        <f>IF(P5&gt;0,IFERROR(VLOOKUP($C5,$AD$5:$AE$11,2,FALSE),""),"")</f>
        <v/>
      </c>
      <c r="R5" s="56">
        <f>MIN(P5:Q5)</f>
        <v>0</v>
      </c>
      <c r="AD5" t="s">
        <v>20</v>
      </c>
      <c r="AE5" s="30">
        <v>2100000</v>
      </c>
    </row>
    <row r="6" spans="1:31" ht="45" customHeight="1" x14ac:dyDescent="0.15">
      <c r="A6" s="20"/>
      <c r="B6" s="21"/>
      <c r="C6" s="22"/>
      <c r="D6" s="23"/>
      <c r="E6" s="24"/>
      <c r="F6" s="25" t="str">
        <f>D6&amp;E6</f>
        <v/>
      </c>
      <c r="G6" s="31"/>
      <c r="H6" s="23"/>
      <c r="I6" s="26"/>
      <c r="J6" s="27"/>
      <c r="K6" s="27"/>
      <c r="L6" s="28" t="str">
        <f t="shared" si="0"/>
        <v/>
      </c>
      <c r="M6" s="28" t="str" cm="1">
        <f t="array" ref="M6">IFERROR(_xlfn.IFS(H6="移乗介護",1000000,H6="入浴支援",1000000,H6="移動支援",300000,H6="排泄支援",300000,H6="見守り・コミュニケーション",300000,H6="機能訓練支援",300000,H6="栄養管理支援",300000),"")</f>
        <v/>
      </c>
      <c r="N6" s="28">
        <f t="shared" ref="N6:N29" si="1">MIN(L6:M6)</f>
        <v>0</v>
      </c>
      <c r="O6" s="54">
        <f t="shared" ref="O6:O29" si="2">J6*N6</f>
        <v>0</v>
      </c>
      <c r="P6" s="29" t="str">
        <f>IF($F$6=$F$5,"",SUMIF($F$5:$F$29,F6,$O$5:$O$29))</f>
        <v/>
      </c>
      <c r="Q6" s="55" t="str">
        <f t="shared" ref="Q6:Q29" si="3">IF($P6="","",IF(P6&gt;0,IFERROR(VLOOKUP($C6,$AD$5:$AE$11,2,FALSE),""),""))</f>
        <v/>
      </c>
      <c r="R6" s="56">
        <f t="shared" ref="R6:R29" si="4">MIN(P6:Q6)</f>
        <v>0</v>
      </c>
      <c r="AD6" t="s">
        <v>21</v>
      </c>
      <c r="AE6" s="30">
        <v>1500000</v>
      </c>
    </row>
    <row r="7" spans="1:31" ht="45" customHeight="1" x14ac:dyDescent="0.15">
      <c r="A7" s="20"/>
      <c r="B7" s="21"/>
      <c r="C7" s="22"/>
      <c r="D7" s="23"/>
      <c r="E7" s="24"/>
      <c r="F7" s="25" t="str">
        <f t="shared" ref="F7:F29" si="5">D7&amp;E7</f>
        <v/>
      </c>
      <c r="G7" s="23"/>
      <c r="H7" s="23"/>
      <c r="I7" s="26"/>
      <c r="J7" s="27"/>
      <c r="K7" s="27"/>
      <c r="L7" s="28" t="str">
        <f t="shared" si="0"/>
        <v/>
      </c>
      <c r="M7" s="28" t="str" cm="1">
        <f t="array" ref="M7">IFERROR(_xlfn.IFS(H7="移乗介護",1000000,H7="入浴支援",1000000,H7="移動支援",300000,H7="排泄支援",300000,H7="見守り・コミュニケーション",300000,H7="機能訓練支援",300000,H7="栄養管理支援",300000),"")</f>
        <v/>
      </c>
      <c r="N7" s="28">
        <f t="shared" si="1"/>
        <v>0</v>
      </c>
      <c r="O7" s="54">
        <f t="shared" si="2"/>
        <v>0</v>
      </c>
      <c r="P7" s="29" t="str">
        <f>IF(OR(F7=$F$5,F7=$F$6),"",SUMIF($F$5:$F$29,F7,$O$5:$O$29))</f>
        <v/>
      </c>
      <c r="Q7" s="55" t="str">
        <f t="shared" si="3"/>
        <v/>
      </c>
      <c r="R7" s="56">
        <f t="shared" si="4"/>
        <v>0</v>
      </c>
      <c r="AD7" t="s">
        <v>22</v>
      </c>
      <c r="AE7" s="30">
        <v>1200000</v>
      </c>
    </row>
    <row r="8" spans="1:31" ht="45" customHeight="1" x14ac:dyDescent="0.15">
      <c r="A8" s="20"/>
      <c r="B8" s="21"/>
      <c r="C8" s="22"/>
      <c r="D8" s="23"/>
      <c r="E8" s="24"/>
      <c r="F8" s="25" t="str">
        <f t="shared" si="5"/>
        <v/>
      </c>
      <c r="G8" s="31"/>
      <c r="H8" s="23"/>
      <c r="I8" s="26"/>
      <c r="J8" s="27"/>
      <c r="K8" s="27"/>
      <c r="L8" s="28" t="str">
        <f t="shared" si="0"/>
        <v/>
      </c>
      <c r="M8" s="28" t="str" cm="1">
        <f t="array" ref="M8">IFERROR(_xlfn.IFS(H8="移乗介護",1000000,H8="入浴支援",1000000,H8="移動支援",300000,H8="排泄支援",300000,H8="見守り・コミュニケーション",300000,H8="機能訓練支援",300000,H8="栄養管理支援",300000),"")</f>
        <v/>
      </c>
      <c r="N8" s="28">
        <f t="shared" si="1"/>
        <v>0</v>
      </c>
      <c r="O8" s="54">
        <f t="shared" si="2"/>
        <v>0</v>
      </c>
      <c r="P8" s="29" t="str">
        <f>IF(OR(F8=$F$5,F8=$F$6,F8=$F$7),"",SUMIF($F$5:$F$29,F8,$O$5:$O$29))</f>
        <v/>
      </c>
      <c r="Q8" s="55" t="str">
        <f t="shared" si="3"/>
        <v/>
      </c>
      <c r="R8" s="56">
        <f t="shared" si="4"/>
        <v>0</v>
      </c>
      <c r="AD8" t="s">
        <v>23</v>
      </c>
      <c r="AE8" s="30">
        <v>1200000</v>
      </c>
    </row>
    <row r="9" spans="1:31" ht="45" customHeight="1" x14ac:dyDescent="0.15">
      <c r="A9" s="20"/>
      <c r="B9" s="21"/>
      <c r="C9" s="22"/>
      <c r="D9" s="23"/>
      <c r="E9" s="24"/>
      <c r="F9" s="25" t="str">
        <f t="shared" si="5"/>
        <v/>
      </c>
      <c r="G9" s="23"/>
      <c r="H9" s="23"/>
      <c r="I9" s="26"/>
      <c r="J9" s="27"/>
      <c r="K9" s="27"/>
      <c r="L9" s="28" t="str">
        <f t="shared" si="0"/>
        <v/>
      </c>
      <c r="M9" s="28" t="str" cm="1">
        <f t="array" ref="M9">IFERROR(_xlfn.IFS(H9="移乗介護",1000000,H9="入浴支援",1000000,H9="移動支援",300000,H9="排泄支援",300000,H9="見守り・コミュニケーション",300000,H9="機能訓練支援",300000,H9="栄養管理支援",300000),"")</f>
        <v/>
      </c>
      <c r="N9" s="28">
        <f t="shared" si="1"/>
        <v>0</v>
      </c>
      <c r="O9" s="54">
        <f t="shared" si="2"/>
        <v>0</v>
      </c>
      <c r="P9" s="29" t="str">
        <f>IF(OR(F9=$F$5,F9=$F$6,F9=$F$7,F9=$F$8),"",SUMIF($F$5:$F$29,F9,$O$5:$O$29))</f>
        <v/>
      </c>
      <c r="Q9" s="55" t="str">
        <f t="shared" si="3"/>
        <v/>
      </c>
      <c r="R9" s="56">
        <f t="shared" si="4"/>
        <v>0</v>
      </c>
      <c r="AD9" t="s">
        <v>24</v>
      </c>
      <c r="AE9" s="30">
        <v>1200000</v>
      </c>
    </row>
    <row r="10" spans="1:31" ht="45" customHeight="1" x14ac:dyDescent="0.15">
      <c r="A10" s="20"/>
      <c r="B10" s="21"/>
      <c r="C10" s="22"/>
      <c r="D10" s="23"/>
      <c r="E10" s="24"/>
      <c r="F10" s="25" t="str">
        <f t="shared" si="5"/>
        <v/>
      </c>
      <c r="G10" s="31"/>
      <c r="H10" s="23"/>
      <c r="I10" s="26"/>
      <c r="J10" s="27"/>
      <c r="K10" s="27"/>
      <c r="L10" s="28" t="str">
        <f t="shared" si="0"/>
        <v/>
      </c>
      <c r="M10" s="28" t="str" cm="1">
        <f t="array" ref="M10">IFERROR(_xlfn.IFS(H10="移乗介護",1000000,H10="入浴支援",1000000,H10="移動支援",300000,H10="排泄支援",300000,H10="見守り・コミュニケーション",300000,H10="機能訓練支援",300000,H10="栄養管理支援",300000),"")</f>
        <v/>
      </c>
      <c r="N10" s="28">
        <f t="shared" si="1"/>
        <v>0</v>
      </c>
      <c r="O10" s="54">
        <f t="shared" si="2"/>
        <v>0</v>
      </c>
      <c r="P10" s="29" t="str">
        <f>IF(OR(F10=$F$5,F10=$F$6,F10=$F$7,F10=$F$8,F10=$F$9),"",SUMIF($F$5:$F$29,F10,$O$5:$O$29))</f>
        <v/>
      </c>
      <c r="Q10" s="55" t="str">
        <f t="shared" si="3"/>
        <v/>
      </c>
      <c r="R10" s="56">
        <f t="shared" si="4"/>
        <v>0</v>
      </c>
      <c r="AD10" s="1" t="s">
        <v>25</v>
      </c>
      <c r="AE10" s="30">
        <v>1200000</v>
      </c>
    </row>
    <row r="11" spans="1:31" ht="45" customHeight="1" x14ac:dyDescent="0.15">
      <c r="A11" s="20"/>
      <c r="B11" s="21"/>
      <c r="C11" s="22"/>
      <c r="D11" s="23"/>
      <c r="E11" s="24"/>
      <c r="F11" s="25" t="str">
        <f t="shared" si="5"/>
        <v/>
      </c>
      <c r="G11" s="23"/>
      <c r="H11" s="23"/>
      <c r="I11" s="26"/>
      <c r="J11" s="27"/>
      <c r="K11" s="27"/>
      <c r="L11" s="28" t="str">
        <f t="shared" si="0"/>
        <v/>
      </c>
      <c r="M11" s="28" t="str" cm="1">
        <f t="array" ref="M11">IFERROR(_xlfn.IFS(H11="移乗介護",1000000,H11="入浴支援",1000000,H11="移動支援",300000,H11="排泄支援",300000,H11="見守り・コミュニケーション",300000,H11="機能訓練支援",300000,H11="栄養管理支援",300000),"")</f>
        <v/>
      </c>
      <c r="N11" s="28">
        <f t="shared" si="1"/>
        <v>0</v>
      </c>
      <c r="O11" s="54">
        <f t="shared" si="2"/>
        <v>0</v>
      </c>
      <c r="P11" s="29" t="str">
        <f>IF(OR(F11=$F$5,F11=$F$6,F11=$F$7,F11=$F$8,F11=$F$9,F11=$F$10),"",SUMIF($F$5:$F$29,F11,$O$5:$O$29))</f>
        <v/>
      </c>
      <c r="Q11" s="55" t="str">
        <f t="shared" si="3"/>
        <v/>
      </c>
      <c r="R11" s="56">
        <f t="shared" si="4"/>
        <v>0</v>
      </c>
      <c r="AD11" s="1" t="s">
        <v>26</v>
      </c>
      <c r="AE11" s="30">
        <v>1200000</v>
      </c>
    </row>
    <row r="12" spans="1:31" ht="45" customHeight="1" x14ac:dyDescent="0.15">
      <c r="A12" s="20"/>
      <c r="B12" s="21"/>
      <c r="C12" s="22"/>
      <c r="D12" s="23"/>
      <c r="E12" s="24"/>
      <c r="F12" s="25" t="str">
        <f t="shared" si="5"/>
        <v/>
      </c>
      <c r="G12" s="31"/>
      <c r="H12" s="23"/>
      <c r="I12" s="26"/>
      <c r="J12" s="27"/>
      <c r="K12" s="27"/>
      <c r="L12" s="28" t="str">
        <f t="shared" si="0"/>
        <v/>
      </c>
      <c r="M12" s="28" t="str" cm="1">
        <f t="array" ref="M12">IFERROR(_xlfn.IFS(H12="移乗介護",1000000,H12="入浴支援",1000000,H12="移動支援",300000,H12="排泄支援",300000,H12="見守り・コミュニケーション",300000,H12="機能訓練支援",300000,H12="栄養管理支援",300000),"")</f>
        <v/>
      </c>
      <c r="N12" s="28">
        <f t="shared" si="1"/>
        <v>0</v>
      </c>
      <c r="O12" s="54">
        <f t="shared" si="2"/>
        <v>0</v>
      </c>
      <c r="P12" s="29" t="str">
        <f>IF(OR(F12=$F$5,F12=$F$6,F12=$F$7,F12=$F$8,F12=$F$9,F12=$F$10,F12=$F$11),"",SUMIF($F$5:$F$29,F12,$O$5:$O$29))</f>
        <v/>
      </c>
      <c r="Q12" s="55" t="str">
        <f t="shared" si="3"/>
        <v/>
      </c>
      <c r="R12" s="56">
        <f t="shared" si="4"/>
        <v>0</v>
      </c>
    </row>
    <row r="13" spans="1:31" ht="45" customHeight="1" x14ac:dyDescent="0.15">
      <c r="A13" s="20"/>
      <c r="B13" s="21"/>
      <c r="C13" s="22"/>
      <c r="D13" s="23"/>
      <c r="E13" s="24"/>
      <c r="F13" s="25" t="str">
        <f t="shared" si="5"/>
        <v/>
      </c>
      <c r="G13" s="23"/>
      <c r="H13" s="23"/>
      <c r="I13" s="26"/>
      <c r="J13" s="27"/>
      <c r="K13" s="27"/>
      <c r="L13" s="28" t="str">
        <f t="shared" si="0"/>
        <v/>
      </c>
      <c r="M13" s="28" t="str" cm="1">
        <f t="array" ref="M13">IFERROR(_xlfn.IFS(H13="移乗介護",1000000,H13="入浴支援",1000000,H13="移動支援",300000,H13="排泄支援",300000,H13="見守り・コミュニケーション",300000,H13="機能訓練支援",300000,H13="栄養管理支援",300000),"")</f>
        <v/>
      </c>
      <c r="N13" s="28">
        <f t="shared" si="1"/>
        <v>0</v>
      </c>
      <c r="O13" s="54">
        <f t="shared" si="2"/>
        <v>0</v>
      </c>
      <c r="P13" s="29" t="str">
        <f>IF(OR(F13=$F$5,F13=$F$6,F13=$F$7,F13=$F$8,F13=$F$9,F13=$F$10,F13=$F$11,F13=$F$12),"",SUMIF($F$5:$F$29,F13,$O$5:$O$29))</f>
        <v/>
      </c>
      <c r="Q13" s="55" t="str">
        <f t="shared" si="3"/>
        <v/>
      </c>
      <c r="R13" s="56">
        <f t="shared" si="4"/>
        <v>0</v>
      </c>
    </row>
    <row r="14" spans="1:31" ht="45" customHeight="1" x14ac:dyDescent="0.15">
      <c r="A14" s="20"/>
      <c r="B14" s="21"/>
      <c r="C14" s="22"/>
      <c r="D14" s="23"/>
      <c r="E14" s="24"/>
      <c r="F14" s="25" t="str">
        <f t="shared" si="5"/>
        <v/>
      </c>
      <c r="G14" s="31"/>
      <c r="H14" s="23"/>
      <c r="I14" s="26"/>
      <c r="J14" s="27"/>
      <c r="K14" s="27"/>
      <c r="L14" s="28" t="str">
        <f t="shared" si="0"/>
        <v/>
      </c>
      <c r="M14" s="28" t="str" cm="1">
        <f t="array" ref="M14">IFERROR(_xlfn.IFS(H14="移乗介護",1000000,H14="入浴支援",1000000,H14="移動支援",300000,H14="排泄支援",300000,H14="見守り・コミュニケーション",300000,H14="機能訓練支援",300000,H14="栄養管理支援",300000),"")</f>
        <v/>
      </c>
      <c r="N14" s="28">
        <f t="shared" si="1"/>
        <v>0</v>
      </c>
      <c r="O14" s="54">
        <f t="shared" si="2"/>
        <v>0</v>
      </c>
      <c r="P14" s="29" t="str">
        <f>IF(OR(F14=$F$5,F14=$F$6,F14=$F$7,F14=$F$8,F14=$F$9,F14=$F$10,F14=$F$11,F14=$F$12,F14=$F$13),"",SUMIF($F$5:$F$29,F14,$O$5:$O$29))</f>
        <v/>
      </c>
      <c r="Q14" s="55" t="str">
        <f t="shared" si="3"/>
        <v/>
      </c>
      <c r="R14" s="56">
        <f t="shared" si="4"/>
        <v>0</v>
      </c>
    </row>
    <row r="15" spans="1:31" ht="45" customHeight="1" x14ac:dyDescent="0.15">
      <c r="A15" s="20"/>
      <c r="B15" s="21"/>
      <c r="C15" s="22"/>
      <c r="D15" s="23"/>
      <c r="E15" s="24"/>
      <c r="F15" s="25" t="str">
        <f t="shared" si="5"/>
        <v/>
      </c>
      <c r="G15" s="23"/>
      <c r="H15" s="23"/>
      <c r="I15" s="26"/>
      <c r="J15" s="27"/>
      <c r="K15" s="27"/>
      <c r="L15" s="28" t="str">
        <f t="shared" si="0"/>
        <v/>
      </c>
      <c r="M15" s="28" t="str" cm="1">
        <f t="array" ref="M15">IFERROR(_xlfn.IFS(H15="移乗介護",1000000,H15="入浴支援",1000000,H15="移動支援",300000,H15="排泄支援",300000,H15="見守り・コミュニケーション",300000,H15="機能訓練支援",300000,H15="栄養管理支援",300000),"")</f>
        <v/>
      </c>
      <c r="N15" s="28">
        <f t="shared" si="1"/>
        <v>0</v>
      </c>
      <c r="O15" s="54">
        <f t="shared" si="2"/>
        <v>0</v>
      </c>
      <c r="P15" s="29" t="str">
        <f>IF(OR(F15=$F$5,F15=$F$6,F15=$F$7,F15=$F$8,F15=$F$9,F15=$F$10,F15=$F$11,F15=$F$12,F15=$F$13,F15=$F$14),"",SUMIF($F$5:$F$29,F15,$O$5:$O$29))</f>
        <v/>
      </c>
      <c r="Q15" s="55" t="str">
        <f t="shared" si="3"/>
        <v/>
      </c>
      <c r="R15" s="56">
        <f t="shared" si="4"/>
        <v>0</v>
      </c>
    </row>
    <row r="16" spans="1:31" ht="45" customHeight="1" x14ac:dyDescent="0.15">
      <c r="A16" s="20"/>
      <c r="B16" s="21"/>
      <c r="C16" s="22"/>
      <c r="D16" s="23"/>
      <c r="E16" s="24"/>
      <c r="F16" s="25" t="str">
        <f t="shared" si="5"/>
        <v/>
      </c>
      <c r="G16" s="31"/>
      <c r="H16" s="23"/>
      <c r="I16" s="26"/>
      <c r="J16" s="27"/>
      <c r="K16" s="27"/>
      <c r="L16" s="28" t="str">
        <f t="shared" si="0"/>
        <v/>
      </c>
      <c r="M16" s="28" t="str" cm="1">
        <f t="array" ref="M16">IFERROR(_xlfn.IFS(H16="移乗介護",1000000,H16="入浴支援",1000000,H16="移動支援",300000,H16="排泄支援",300000,H16="見守り・コミュニケーション",300000,H16="機能訓練支援",300000,H16="栄養管理支援",300000),"")</f>
        <v/>
      </c>
      <c r="N16" s="28">
        <f t="shared" si="1"/>
        <v>0</v>
      </c>
      <c r="O16" s="54">
        <f t="shared" si="2"/>
        <v>0</v>
      </c>
      <c r="P16" s="29" t="str">
        <f>IF(OR(F16=$F$5,F16=$F$6,F16=$F$7,F16=$F$8,F16=$F$9,F16=$F$10,F16=$F$11,F16=$F$12,F16=$F$13,F16=$F$14,F16=$F$15),"",SUMIF($F$5:$F$29,F16,$O$5:$O$29))</f>
        <v/>
      </c>
      <c r="Q16" s="55" t="str">
        <f t="shared" si="3"/>
        <v/>
      </c>
      <c r="R16" s="56">
        <f t="shared" si="4"/>
        <v>0</v>
      </c>
    </row>
    <row r="17" spans="1:18" ht="45" customHeight="1" x14ac:dyDescent="0.15">
      <c r="A17" s="20"/>
      <c r="B17" s="21"/>
      <c r="C17" s="22"/>
      <c r="D17" s="23"/>
      <c r="E17" s="24"/>
      <c r="F17" s="25" t="str">
        <f t="shared" si="5"/>
        <v/>
      </c>
      <c r="G17" s="23"/>
      <c r="H17" s="23"/>
      <c r="I17" s="26"/>
      <c r="J17" s="27"/>
      <c r="K17" s="27"/>
      <c r="L17" s="28" t="str">
        <f t="shared" si="0"/>
        <v/>
      </c>
      <c r="M17" s="28" t="str" cm="1">
        <f t="array" ref="M17">IFERROR(_xlfn.IFS(H17="移乗介護",1000000,H17="入浴支援",1000000,H17="移動支援",300000,H17="排泄支援",300000,H17="見守り・コミュニケーション",300000,H17="機能訓練支援",300000,H17="栄養管理支援",300000),"")</f>
        <v/>
      </c>
      <c r="N17" s="28">
        <f t="shared" si="1"/>
        <v>0</v>
      </c>
      <c r="O17" s="54">
        <f t="shared" si="2"/>
        <v>0</v>
      </c>
      <c r="P17" s="29" t="str">
        <f>IF(OR(F17=$F$5,F17=$F$6,F17=$F$7,F17=$F$8,F17=$F$9,F17=$F$10,F17=$F$11,F17=$F$12,F17=$F$13,F17=$F$14,F17=$F$15,F17=$F$16),"",SUMIF($F$5:$F$29,F17,$O$5:$O$29))</f>
        <v/>
      </c>
      <c r="Q17" s="55" t="str">
        <f t="shared" si="3"/>
        <v/>
      </c>
      <c r="R17" s="56">
        <f t="shared" si="4"/>
        <v>0</v>
      </c>
    </row>
    <row r="18" spans="1:18" ht="45" customHeight="1" x14ac:dyDescent="0.15">
      <c r="A18" s="20"/>
      <c r="B18" s="21"/>
      <c r="C18" s="22"/>
      <c r="D18" s="23"/>
      <c r="E18" s="24"/>
      <c r="F18" s="25" t="str">
        <f t="shared" si="5"/>
        <v/>
      </c>
      <c r="G18" s="23"/>
      <c r="H18" s="23"/>
      <c r="I18" s="26"/>
      <c r="J18" s="27"/>
      <c r="K18" s="27"/>
      <c r="L18" s="28" t="str">
        <f t="shared" si="0"/>
        <v/>
      </c>
      <c r="M18" s="28" t="str" cm="1">
        <f t="array" ref="M18">IFERROR(_xlfn.IFS(H18="移乗介護",1000000,H18="入浴支援",1000000,H18="移動支援",300000,H18="排泄支援",300000,H18="見守り・コミュニケーション",300000,H18="機能訓練支援",300000,H18="栄養管理支援",300000),"")</f>
        <v/>
      </c>
      <c r="N18" s="28">
        <f t="shared" si="1"/>
        <v>0</v>
      </c>
      <c r="O18" s="54">
        <f t="shared" si="2"/>
        <v>0</v>
      </c>
      <c r="P18" s="29" t="str">
        <f>IF(OR(F18=$F$5,F18=$F$6,F18=$F$7,F18=$F$8,F18=$F$9,F18=$F$10,F18=$F$11,F18=$F$12,F18=$F$13,F18=$F$14,F18=$F$15,F18=$F$16,F18=$F$17),"",SUMIF($F$5:$F$29,F18,$O$5:$O$29))</f>
        <v/>
      </c>
      <c r="Q18" s="55" t="str">
        <f t="shared" si="3"/>
        <v/>
      </c>
      <c r="R18" s="56">
        <f t="shared" si="4"/>
        <v>0</v>
      </c>
    </row>
    <row r="19" spans="1:18" ht="45" customHeight="1" x14ac:dyDescent="0.15">
      <c r="A19" s="20"/>
      <c r="B19" s="21"/>
      <c r="C19" s="22"/>
      <c r="D19" s="23"/>
      <c r="E19" s="24"/>
      <c r="F19" s="25" t="str">
        <f t="shared" si="5"/>
        <v/>
      </c>
      <c r="G19" s="23"/>
      <c r="H19" s="23"/>
      <c r="I19" s="26"/>
      <c r="J19" s="27"/>
      <c r="K19" s="27"/>
      <c r="L19" s="28" t="str">
        <f t="shared" si="0"/>
        <v/>
      </c>
      <c r="M19" s="28" t="str" cm="1">
        <f t="array" ref="M19">IFERROR(_xlfn.IFS(H19="移乗介護",1000000,H19="入浴支援",1000000,H19="移動支援",300000,H19="排泄支援",300000,H19="見守り・コミュニケーション",300000,H19="機能訓練支援",300000,H19="栄養管理支援",300000),"")</f>
        <v/>
      </c>
      <c r="N19" s="28">
        <f t="shared" si="1"/>
        <v>0</v>
      </c>
      <c r="O19" s="54">
        <f t="shared" si="2"/>
        <v>0</v>
      </c>
      <c r="P19" s="29" t="str">
        <f>IF(OR(F19=$F$5,F19=$F$6,F19=$F$7,F19=$F$8,F19=$F$9,F19=$F$10,F19=$F$11,F19=$F$12,F19=$F$13,F19=$F$14,F19=$F$15,F19=$F$16,F19=$F$17,F19=$F$18),"",SUMIF($F$5:$F$29,F19,$O$5:$O$29))</f>
        <v/>
      </c>
      <c r="Q19" s="55" t="str">
        <f t="shared" si="3"/>
        <v/>
      </c>
      <c r="R19" s="56">
        <f t="shared" si="4"/>
        <v>0</v>
      </c>
    </row>
    <row r="20" spans="1:18" ht="45" customHeight="1" x14ac:dyDescent="0.15">
      <c r="A20" s="20"/>
      <c r="B20" s="21"/>
      <c r="C20" s="22"/>
      <c r="D20" s="23"/>
      <c r="E20" s="24"/>
      <c r="F20" s="25" t="str">
        <f t="shared" si="5"/>
        <v/>
      </c>
      <c r="G20" s="23"/>
      <c r="H20" s="23"/>
      <c r="I20" s="26"/>
      <c r="J20" s="27"/>
      <c r="K20" s="27"/>
      <c r="L20" s="28" t="str">
        <f t="shared" si="0"/>
        <v/>
      </c>
      <c r="M20" s="28" t="str" cm="1">
        <f t="array" ref="M20">IFERROR(_xlfn.IFS(H20="移乗介護",1000000,H20="入浴支援",1000000,H20="移動支援",300000,H20="排泄支援",300000,H20="見守り・コミュニケーション",300000,H20="機能訓練支援",300000,H20="栄養管理支援",300000),"")</f>
        <v/>
      </c>
      <c r="N20" s="28">
        <f t="shared" si="1"/>
        <v>0</v>
      </c>
      <c r="O20" s="54">
        <f t="shared" si="2"/>
        <v>0</v>
      </c>
      <c r="P20" s="29" t="str">
        <f>IF(OR(F20=$F$5,F20=$F$6,F20=$F$7,F20=$F$8,F20=$F$9,F20=$F$10,F20=$F$11,F20=$F$12,F20=$F$13,F20=$F$14,F20=$F$15,F20=$F$16,F20=$F$17,F20=$F$18,F20=$F$19),"",SUMIF($F$5:$F$29,F20,$O$5:$O$29))</f>
        <v/>
      </c>
      <c r="Q20" s="55" t="str">
        <f t="shared" si="3"/>
        <v/>
      </c>
      <c r="R20" s="56">
        <f t="shared" si="4"/>
        <v>0</v>
      </c>
    </row>
    <row r="21" spans="1:18" ht="45" customHeight="1" x14ac:dyDescent="0.15">
      <c r="A21" s="20"/>
      <c r="B21" s="21"/>
      <c r="C21" s="22"/>
      <c r="D21" s="23"/>
      <c r="E21" s="24"/>
      <c r="F21" s="25" t="str">
        <f t="shared" si="5"/>
        <v/>
      </c>
      <c r="G21" s="23"/>
      <c r="H21" s="23"/>
      <c r="I21" s="26"/>
      <c r="J21" s="27"/>
      <c r="K21" s="27"/>
      <c r="L21" s="28" t="str">
        <f t="shared" si="0"/>
        <v/>
      </c>
      <c r="M21" s="28" t="str" cm="1">
        <f t="array" ref="M21">IFERROR(_xlfn.IFS(H21="移乗介護",1000000,H21="入浴支援",1000000,H21="移動支援",300000,H21="排泄支援",300000,H21="見守り・コミュニケーション",300000,H21="機能訓練支援",300000,H21="栄養管理支援",300000),"")</f>
        <v/>
      </c>
      <c r="N21" s="28">
        <f t="shared" si="1"/>
        <v>0</v>
      </c>
      <c r="O21" s="54">
        <f t="shared" si="2"/>
        <v>0</v>
      </c>
      <c r="P21" s="29" t="str">
        <f>IF(OR(F21=$F$5,F21=$F$6,F21=$F$7,F21=$F$8,F21=$F$9,F21=$F$10,F21=$F$11,F21=$F$12,F21=$F$13,F21=$F$14,F21=$F$15,F21=$F$16,F21=$F$17,F21=$F$18,F21=$F$19,F21=$F$20),"",SUMIF($F$5:$F$29,F21,$O$5:$O$29))</f>
        <v/>
      </c>
      <c r="Q21" s="55" t="str">
        <f t="shared" si="3"/>
        <v/>
      </c>
      <c r="R21" s="56">
        <f t="shared" si="4"/>
        <v>0</v>
      </c>
    </row>
    <row r="22" spans="1:18" ht="45" customHeight="1" x14ac:dyDescent="0.15">
      <c r="A22" s="20"/>
      <c r="B22" s="21"/>
      <c r="C22" s="22"/>
      <c r="D22" s="23"/>
      <c r="E22" s="24"/>
      <c r="F22" s="25" t="str">
        <f t="shared" si="5"/>
        <v/>
      </c>
      <c r="G22" s="23"/>
      <c r="H22" s="23"/>
      <c r="I22" s="26"/>
      <c r="J22" s="27"/>
      <c r="K22" s="27"/>
      <c r="L22" s="28" t="str">
        <f t="shared" si="0"/>
        <v/>
      </c>
      <c r="M22" s="28" t="str" cm="1">
        <f t="array" ref="M22">IFERROR(_xlfn.IFS(H22="移乗介護",1000000,H22="入浴支援",1000000,H22="移動支援",300000,H22="排泄支援",300000,H22="見守り・コミュニケーション",300000,H22="機能訓練支援",300000,H22="栄養管理支援",300000),"")</f>
        <v/>
      </c>
      <c r="N22" s="28">
        <f t="shared" si="1"/>
        <v>0</v>
      </c>
      <c r="O22" s="54">
        <f t="shared" si="2"/>
        <v>0</v>
      </c>
      <c r="P22" s="29" t="str">
        <f>IF(OR(F22=$F$5,F22=$F$6,F22=$F$7,F22=$F$8,F22=$F$9,F22=$F$10,F22=$F$11,F22=$F$12,F22=$F$13,F22=$F$14,F22=$F$15,F22=$F$16,F22=$F$17,F22=$F$18,F22=$F$19,F22=$F$20,F22=$F$21),"",SUMIF($F$5:$F$29,F22,$O$5:$O$29))</f>
        <v/>
      </c>
      <c r="Q22" s="55" t="str">
        <f t="shared" si="3"/>
        <v/>
      </c>
      <c r="R22" s="56">
        <f t="shared" si="4"/>
        <v>0</v>
      </c>
    </row>
    <row r="23" spans="1:18" ht="45" customHeight="1" x14ac:dyDescent="0.15">
      <c r="A23" s="20"/>
      <c r="B23" s="21"/>
      <c r="C23" s="22"/>
      <c r="D23" s="23"/>
      <c r="E23" s="24"/>
      <c r="F23" s="25" t="str">
        <f t="shared" si="5"/>
        <v/>
      </c>
      <c r="G23" s="23"/>
      <c r="H23" s="23"/>
      <c r="I23" s="26"/>
      <c r="J23" s="27"/>
      <c r="K23" s="27"/>
      <c r="L23" s="28" t="str">
        <f t="shared" si="0"/>
        <v/>
      </c>
      <c r="M23" s="28" t="str" cm="1">
        <f t="array" ref="M23">IFERROR(_xlfn.IFS(H23="移乗介護",1000000,H23="入浴支援",1000000,H23="移動支援",300000,H23="排泄支援",300000,H23="見守り・コミュニケーション",300000,H23="機能訓練支援",300000,H23="栄養管理支援",300000),"")</f>
        <v/>
      </c>
      <c r="N23" s="28">
        <f t="shared" si="1"/>
        <v>0</v>
      </c>
      <c r="O23" s="54">
        <f t="shared" si="2"/>
        <v>0</v>
      </c>
      <c r="P23" s="29" t="str">
        <f>IF(OR(F23=$F$5,F23=$F$6,F23=$F$7,F23=$F$8,F23=$F$9,F23=$F$10,F23=$F$11,F23=$F$12,F23=$F$13,F23=$F$14,F23=$F$15,F23=$F$16,F23=$F$17,F23=$F$18,F23=$F$19,F23=$F$20,F23=$F$21,F23=$F$22),"",SUMIF($F$5:$F$29,F23,$O$5:$O$29))</f>
        <v/>
      </c>
      <c r="Q23" s="55" t="str">
        <f t="shared" si="3"/>
        <v/>
      </c>
      <c r="R23" s="56">
        <f t="shared" si="4"/>
        <v>0</v>
      </c>
    </row>
    <row r="24" spans="1:18" ht="45" customHeight="1" x14ac:dyDescent="0.15">
      <c r="A24" s="20"/>
      <c r="B24" s="21"/>
      <c r="C24" s="22"/>
      <c r="D24" s="23"/>
      <c r="E24" s="24"/>
      <c r="F24" s="25" t="str">
        <f t="shared" si="5"/>
        <v/>
      </c>
      <c r="G24" s="23"/>
      <c r="H24" s="23"/>
      <c r="I24" s="26"/>
      <c r="J24" s="27"/>
      <c r="K24" s="27"/>
      <c r="L24" s="28" t="str">
        <f t="shared" si="0"/>
        <v/>
      </c>
      <c r="M24" s="28" t="str" cm="1">
        <f t="array" ref="M24">IFERROR(_xlfn.IFS(H24="移乗介護",1000000,H24="入浴支援",1000000,H24="移動支援",300000,H24="排泄支援",300000,H24="見守り・コミュニケーション",300000,H24="機能訓練支援",300000,H24="栄養管理支援",300000),"")</f>
        <v/>
      </c>
      <c r="N24" s="28">
        <f t="shared" si="1"/>
        <v>0</v>
      </c>
      <c r="O24" s="54">
        <f t="shared" si="2"/>
        <v>0</v>
      </c>
      <c r="P24" s="29" t="str">
        <f>IF(OR(F24=$F$5,F24=$F$6,F24=$F$7,F24=$F$8,F24=$F$9,F24=$F$10,F24=$F$11,F24=$F$12,F24=$F$13,F24=$F$14,F24=$F$15,F24=$F$16,F24=$F$17,F24=$F$18,F24=$F$19,F24=$F$20,F24=$F$21,F24=$F$22,F24=$F$23),"",SUMIF($F$5:$F$29,F24,$O$5:$O$29))</f>
        <v/>
      </c>
      <c r="Q24" s="55" t="str">
        <f t="shared" si="3"/>
        <v/>
      </c>
      <c r="R24" s="56">
        <f t="shared" si="4"/>
        <v>0</v>
      </c>
    </row>
    <row r="25" spans="1:18" ht="45" customHeight="1" x14ac:dyDescent="0.15">
      <c r="A25" s="20"/>
      <c r="B25" s="21"/>
      <c r="C25" s="22"/>
      <c r="D25" s="23"/>
      <c r="E25" s="24"/>
      <c r="F25" s="25" t="str">
        <f t="shared" si="5"/>
        <v/>
      </c>
      <c r="G25" s="23"/>
      <c r="H25" s="23"/>
      <c r="I25" s="26"/>
      <c r="J25" s="27"/>
      <c r="K25" s="27"/>
      <c r="L25" s="28" t="str">
        <f t="shared" si="0"/>
        <v/>
      </c>
      <c r="M25" s="28" t="str" cm="1">
        <f t="array" ref="M25">IFERROR(_xlfn.IFS(H25="移乗介護",1000000,H25="入浴支援",1000000,H25="移動支援",300000,H25="排泄支援",300000,H25="見守り・コミュニケーション",300000,H25="機能訓練支援",300000,H25="栄養管理支援",300000),"")</f>
        <v/>
      </c>
      <c r="N25" s="28">
        <f t="shared" si="1"/>
        <v>0</v>
      </c>
      <c r="O25" s="54">
        <f t="shared" si="2"/>
        <v>0</v>
      </c>
      <c r="P25" s="29" t="str">
        <f>IF(OR(F25=$F$5,F25=$F$6,F25=$F$7,F25=$F$8,F25=$F$9,F25=$F$10,F25=$F$11,F25=$F$12,F25=$F$13,F25=$F$14,F25=$F$15,F25=$F$16,F25=$F$17,F25=$F$18,F25=$F$19,F25=$F$20,F25=$F$21,F25=$F$22,F25=$F$23,F25=$F$24),"",SUMIF($F$5:$F$29,F25,$O$5:$O$29))</f>
        <v/>
      </c>
      <c r="Q25" s="55" t="str">
        <f t="shared" si="3"/>
        <v/>
      </c>
      <c r="R25" s="56">
        <f t="shared" si="4"/>
        <v>0</v>
      </c>
    </row>
    <row r="26" spans="1:18" ht="45" customHeight="1" x14ac:dyDescent="0.15">
      <c r="A26" s="20"/>
      <c r="B26" s="21"/>
      <c r="C26" s="22"/>
      <c r="D26" s="23"/>
      <c r="E26" s="24"/>
      <c r="F26" s="25" t="str">
        <f t="shared" si="5"/>
        <v/>
      </c>
      <c r="G26" s="23"/>
      <c r="H26" s="23"/>
      <c r="I26" s="26"/>
      <c r="J26" s="27"/>
      <c r="K26" s="27"/>
      <c r="L26" s="28" t="str">
        <f t="shared" si="0"/>
        <v/>
      </c>
      <c r="M26" s="28" t="str" cm="1">
        <f t="array" ref="M26">IFERROR(_xlfn.IFS(H26="移乗介護",1000000,H26="入浴支援",1000000,H26="移動支援",300000,H26="排泄支援",300000,H26="見守り・コミュニケーション",300000,H26="機能訓練支援",300000,H26="栄養管理支援",300000),"")</f>
        <v/>
      </c>
      <c r="N26" s="28">
        <f t="shared" si="1"/>
        <v>0</v>
      </c>
      <c r="O26" s="54">
        <f t="shared" si="2"/>
        <v>0</v>
      </c>
      <c r="P26" s="29" t="str">
        <f>IF(OR(F26=$F$5,F26=$F$6,F26=$F$7,F26=$F$8,F26=$F$9,F26=$F$10,F26=$F$11,F26=$F$12,F26=$F$13,F26=$F$14,F26=$F$15,F26=$F$16,F26=$F$17,F26=$F$18,F26=$F$19,F26=$F$20,F26=$F$21,F26=$F$22,F26=$F$23,F26=$F$24,F26=$F$25),"",SUMIF($F$5:$F$29,F26,$O$5:$O$29))</f>
        <v/>
      </c>
      <c r="Q26" s="55" t="str">
        <f t="shared" si="3"/>
        <v/>
      </c>
      <c r="R26" s="56">
        <f t="shared" si="4"/>
        <v>0</v>
      </c>
    </row>
    <row r="27" spans="1:18" ht="45" customHeight="1" x14ac:dyDescent="0.15">
      <c r="A27" s="20"/>
      <c r="B27" s="21"/>
      <c r="C27" s="22"/>
      <c r="D27" s="23"/>
      <c r="E27" s="24"/>
      <c r="F27" s="25" t="str">
        <f t="shared" si="5"/>
        <v/>
      </c>
      <c r="G27" s="23"/>
      <c r="H27" s="23"/>
      <c r="I27" s="26"/>
      <c r="J27" s="27"/>
      <c r="K27" s="27"/>
      <c r="L27" s="28" t="str">
        <f t="shared" si="0"/>
        <v/>
      </c>
      <c r="M27" s="28" t="str" cm="1">
        <f t="array" ref="M27">IFERROR(_xlfn.IFS(H27="移乗介護",1000000,H27="入浴支援",1000000,H27="移動支援",300000,H27="排泄支援",300000,H27="見守り・コミュニケーション",300000,H27="機能訓練支援",300000,H27="栄養管理支援",300000),"")</f>
        <v/>
      </c>
      <c r="N27" s="28">
        <f t="shared" si="1"/>
        <v>0</v>
      </c>
      <c r="O27" s="54">
        <f t="shared" si="2"/>
        <v>0</v>
      </c>
      <c r="P27" s="29" t="str">
        <f>IF(OR(F27=$F$5,F27=$F$6,F27=$F$7,F27=$F$8,F27=$F$9,F27=$F$10,F27=$F$11,F27=$F$12,F27=$F$13,F27=$F$14,F27=$F$15,F27=$F$16,F27=$F$17,F27=$F$18,F27=$F$19,F27=$F$20,F27=$F$21,F27=$F$22,F27=$F$23,F27=$F$24,F27=$F$25,F27=$F$26),"",SUMIF($F$5:$F$29,F27,$O$5:$O$29))</f>
        <v/>
      </c>
      <c r="Q27" s="55" t="str">
        <f t="shared" si="3"/>
        <v/>
      </c>
      <c r="R27" s="56">
        <f t="shared" si="4"/>
        <v>0</v>
      </c>
    </row>
    <row r="28" spans="1:18" ht="45" customHeight="1" x14ac:dyDescent="0.15">
      <c r="A28" s="20"/>
      <c r="B28" s="21"/>
      <c r="C28" s="22"/>
      <c r="D28" s="23"/>
      <c r="E28" s="24"/>
      <c r="F28" s="25" t="str">
        <f t="shared" si="5"/>
        <v/>
      </c>
      <c r="G28" s="23"/>
      <c r="H28" s="23"/>
      <c r="I28" s="26"/>
      <c r="J28" s="27"/>
      <c r="K28" s="27"/>
      <c r="L28" s="28" t="str">
        <f t="shared" si="0"/>
        <v/>
      </c>
      <c r="M28" s="28" t="str" cm="1">
        <f t="array" ref="M28">IFERROR(_xlfn.IFS(H28="移乗介護",1000000,H28="入浴支援",1000000,H28="移動支援",300000,H28="排泄支援",300000,H28="見守り・コミュニケーション",300000,H28="機能訓練支援",300000,H28="栄養管理支援",300000),"")</f>
        <v/>
      </c>
      <c r="N28" s="28">
        <f t="shared" si="1"/>
        <v>0</v>
      </c>
      <c r="O28" s="54">
        <f t="shared" si="2"/>
        <v>0</v>
      </c>
      <c r="P28" s="29" t="str">
        <f>IF(OR(F28=$F$5,F28=$F$6,F28=$F$7,F28=$F$8,F28=$F$9,F28=$F$10,F28=$F$11,F28=$F$12,F28=$F$13,F28=$F$14,F28=$F$15,F28=$F$16,F28=$F$17,F28=$F$18,F28=$F$19,F28=$F$20,F28=$F$21,F28=$F$22,F28=$F$23,F28=$F$24,F28=$F$25,F28=$F$26,F28=$F$27),"",SUMIF($F$5:$F$29,F28,$O$5:$O$29))</f>
        <v/>
      </c>
      <c r="Q28" s="55" t="str">
        <f t="shared" si="3"/>
        <v/>
      </c>
      <c r="R28" s="56">
        <f t="shared" si="4"/>
        <v>0</v>
      </c>
    </row>
    <row r="29" spans="1:18" ht="45" customHeight="1" x14ac:dyDescent="0.15">
      <c r="A29" s="20"/>
      <c r="B29" s="21"/>
      <c r="C29" s="22"/>
      <c r="D29" s="23"/>
      <c r="E29" s="24"/>
      <c r="F29" s="25" t="str">
        <f t="shared" si="5"/>
        <v/>
      </c>
      <c r="G29" s="31"/>
      <c r="H29" s="23"/>
      <c r="I29" s="26"/>
      <c r="J29" s="27"/>
      <c r="K29" s="27"/>
      <c r="L29" s="28" t="str">
        <f t="shared" si="0"/>
        <v/>
      </c>
      <c r="M29" s="28" t="str" cm="1">
        <f t="array" ref="M29">IFERROR(_xlfn.IFS(H29="移乗介護",1000000,H29="入浴支援",1000000,H29="移動支援",300000,H29="排泄支援",300000,H29="見守り・コミュニケーション",300000,H29="機能訓練支援",300000,H29="栄養管理支援",300000),"")</f>
        <v/>
      </c>
      <c r="N29" s="28">
        <f t="shared" si="1"/>
        <v>0</v>
      </c>
      <c r="O29" s="54">
        <f t="shared" si="2"/>
        <v>0</v>
      </c>
      <c r="P29" s="29" t="str">
        <f>IF(OR(F29=$F$5,F29=$F$6,F29=$F$7,F29=$F$8,F29=$F$9,F29=$F$10,F29=$F$11,F29=$F$12,F29=$F$13,F29=$F$14,F29=$F$15,F29=$F$16,F29=$F$17,F29=$F$18,F29=$F$19,F29=$F$20,F29=$F$21,F29=$F$22,F29=$F$23,F29=$F$24,F29=$F$25,F29=$F$26,F29=$F$27,F29=$F$28),"",SUMIF($F$5:$F$29,F29,$O$5:$O$29))</f>
        <v/>
      </c>
      <c r="Q29" s="55" t="str">
        <f t="shared" si="3"/>
        <v/>
      </c>
      <c r="R29" s="56">
        <f t="shared" si="4"/>
        <v>0</v>
      </c>
    </row>
    <row r="30" spans="1:18" ht="45" customHeight="1" thickBot="1" x14ac:dyDescent="0.2">
      <c r="A30" s="68" t="s">
        <v>27</v>
      </c>
      <c r="B30" s="69"/>
      <c r="C30" s="32"/>
      <c r="D30" s="32"/>
      <c r="E30" s="33"/>
      <c r="F30" s="34"/>
      <c r="G30" s="35"/>
      <c r="H30" s="32"/>
      <c r="I30" s="36"/>
      <c r="J30" s="37"/>
      <c r="K30" s="37"/>
      <c r="L30" s="38"/>
      <c r="M30" s="38"/>
      <c r="N30" s="38"/>
      <c r="O30" s="39">
        <f>SUM(O5:O29)</f>
        <v>0</v>
      </c>
      <c r="P30" s="57">
        <f>SUM(P5:P29)</f>
        <v>0</v>
      </c>
      <c r="Q30" s="58" t="str">
        <f>IF(P30&gt;0,IFERROR(VLOOKUP($C30,$AD$5:$AE$11,2,FALSE),""),"")</f>
        <v/>
      </c>
      <c r="R30" s="59">
        <f>SUM(R5:R29)</f>
        <v>0</v>
      </c>
    </row>
    <row r="31" spans="1:18" ht="45" customHeight="1" thickBot="1" x14ac:dyDescent="0.2">
      <c r="A31" s="40"/>
      <c r="B31" s="40"/>
      <c r="C31" s="41"/>
      <c r="D31" s="41"/>
      <c r="E31" s="41"/>
      <c r="F31" s="41"/>
      <c r="G31" s="40"/>
      <c r="H31" s="41"/>
      <c r="I31" s="42"/>
      <c r="J31" s="42"/>
      <c r="K31" s="42"/>
      <c r="L31" s="42"/>
      <c r="M31" s="42"/>
      <c r="N31" s="42"/>
      <c r="O31" s="42"/>
      <c r="P31" s="42"/>
      <c r="Q31" s="43"/>
      <c r="R31" s="42"/>
    </row>
    <row r="32" spans="1:18" ht="45" customHeight="1" x14ac:dyDescent="0.15">
      <c r="A32" s="40"/>
      <c r="B32" s="40"/>
      <c r="C32" s="41"/>
      <c r="D32" s="41"/>
      <c r="E32" s="41"/>
      <c r="F32" s="41"/>
      <c r="G32" s="40"/>
      <c r="H32" s="41"/>
      <c r="I32" s="42"/>
      <c r="J32" s="42"/>
      <c r="K32" s="42"/>
      <c r="L32" s="42"/>
      <c r="M32" s="42"/>
      <c r="N32" s="42"/>
      <c r="O32" s="42"/>
      <c r="Q32" s="44" t="s">
        <v>47</v>
      </c>
      <c r="R32" s="64">
        <f>R30*3/4</f>
        <v>0</v>
      </c>
    </row>
    <row r="33" spans="1:18" ht="45" customHeight="1" x14ac:dyDescent="0.15">
      <c r="A33" s="40"/>
      <c r="B33" s="40"/>
      <c r="C33" s="41"/>
      <c r="D33" s="41"/>
      <c r="E33" s="41"/>
      <c r="F33" s="41"/>
      <c r="G33" s="40"/>
      <c r="H33" s="41"/>
      <c r="I33" s="42"/>
      <c r="J33" s="42"/>
      <c r="K33" s="42"/>
      <c r="L33" s="42"/>
      <c r="M33" s="42"/>
      <c r="N33" s="42"/>
      <c r="O33" s="42"/>
      <c r="Q33" s="62" t="s">
        <v>48</v>
      </c>
      <c r="R33" s="66"/>
    </row>
    <row r="34" spans="1:18" ht="45" customHeight="1" x14ac:dyDescent="0.15">
      <c r="A34" s="40"/>
      <c r="B34" s="40"/>
      <c r="C34" s="41"/>
      <c r="D34" s="41"/>
      <c r="E34" s="41"/>
      <c r="F34" s="41"/>
      <c r="G34" s="40"/>
      <c r="H34" s="41"/>
      <c r="I34" s="42"/>
      <c r="J34" s="42"/>
      <c r="K34" s="42"/>
      <c r="L34" s="42"/>
      <c r="M34" s="42"/>
      <c r="N34" s="42"/>
      <c r="O34" s="42"/>
      <c r="Q34" s="61" t="s">
        <v>49</v>
      </c>
      <c r="R34" s="63">
        <f>MIN(R32:R33)</f>
        <v>0</v>
      </c>
    </row>
    <row r="35" spans="1:18" ht="45" customHeight="1" thickBot="1" x14ac:dyDescent="0.2">
      <c r="A35" s="40"/>
      <c r="B35" s="40"/>
      <c r="C35" s="41"/>
      <c r="D35" s="41"/>
      <c r="E35" s="41"/>
      <c r="F35" s="41"/>
      <c r="G35" s="40"/>
      <c r="H35" s="41"/>
      <c r="I35" s="42"/>
      <c r="J35" s="42"/>
      <c r="K35" s="42"/>
      <c r="L35" s="42"/>
      <c r="M35" s="42"/>
      <c r="N35" s="42"/>
      <c r="O35" s="42"/>
      <c r="Q35" s="45" t="s">
        <v>50</v>
      </c>
      <c r="R35" s="65">
        <f>ROUNDDOWN(R34*2/3,-3)</f>
        <v>0</v>
      </c>
    </row>
    <row r="36" spans="1:18" ht="23.1" customHeight="1" x14ac:dyDescent="0.15">
      <c r="A36" s="46" t="s">
        <v>28</v>
      </c>
      <c r="B36" s="47" t="s">
        <v>29</v>
      </c>
      <c r="C36" s="41"/>
      <c r="D36" s="41"/>
      <c r="E36" s="41"/>
      <c r="F36" s="41"/>
      <c r="G36" s="40"/>
      <c r="H36" s="41"/>
      <c r="I36" s="42"/>
      <c r="J36" s="42"/>
      <c r="K36" s="42"/>
      <c r="L36" s="42"/>
      <c r="M36" s="42"/>
      <c r="N36" s="42"/>
      <c r="O36" s="42"/>
      <c r="Q36" s="42"/>
      <c r="R36" s="43"/>
    </row>
    <row r="37" spans="1:18" ht="23.1" customHeight="1" x14ac:dyDescent="0.15">
      <c r="A37" s="48" t="s">
        <v>30</v>
      </c>
      <c r="B37" s="5" t="s">
        <v>31</v>
      </c>
      <c r="C37" s="49"/>
      <c r="D37" s="49"/>
      <c r="E37" s="49"/>
      <c r="F37" s="49"/>
      <c r="G37" s="4"/>
      <c r="H37" s="4"/>
      <c r="I37" s="4"/>
      <c r="J37" s="4"/>
      <c r="Q37" s="60"/>
    </row>
    <row r="38" spans="1:18" ht="23.1" customHeight="1" x14ac:dyDescent="0.15">
      <c r="A38" s="48" t="s">
        <v>32</v>
      </c>
      <c r="B38" s="5" t="s">
        <v>33</v>
      </c>
      <c r="C38" s="49"/>
      <c r="D38" s="49"/>
      <c r="E38" s="49"/>
      <c r="F38" s="49"/>
      <c r="G38" s="4"/>
      <c r="H38" s="4"/>
      <c r="I38" s="4"/>
      <c r="J38" s="4"/>
    </row>
    <row r="39" spans="1:18" ht="23.1" customHeight="1" x14ac:dyDescent="0.15">
      <c r="A39" s="48" t="s">
        <v>34</v>
      </c>
      <c r="B39" s="5" t="s">
        <v>51</v>
      </c>
      <c r="C39" s="49"/>
      <c r="D39" s="49"/>
      <c r="E39" s="49"/>
      <c r="F39" s="49"/>
      <c r="G39" s="50"/>
      <c r="H39" s="4"/>
      <c r="I39" s="49"/>
      <c r="J39" s="4"/>
    </row>
    <row r="40" spans="1:18" ht="23.1" customHeight="1" x14ac:dyDescent="0.15">
      <c r="A40" s="48" t="s">
        <v>52</v>
      </c>
      <c r="B40" s="3" t="s">
        <v>35</v>
      </c>
    </row>
    <row r="41" spans="1:18" ht="17.25" customHeight="1" x14ac:dyDescent="0.15">
      <c r="B41" s="51"/>
      <c r="O41" s="52"/>
    </row>
    <row r="42" spans="1:18" s="2" customFormat="1" ht="24.75" customHeight="1" x14ac:dyDescent="0.15"/>
    <row r="43" spans="1:18" s="2" customFormat="1" ht="45.75" customHeight="1" x14ac:dyDescent="0.15">
      <c r="B43" s="6"/>
    </row>
    <row r="44" spans="1:18" s="2" customFormat="1" ht="45" customHeight="1" x14ac:dyDescent="0.15"/>
    <row r="45" spans="1:18" s="2" customFormat="1" ht="24.75" customHeight="1" x14ac:dyDescent="0.15"/>
    <row r="46" spans="1:18" s="2" customFormat="1" ht="24.75" customHeight="1" x14ac:dyDescent="0.15"/>
    <row r="47" spans="1:18" s="2" customFormat="1" ht="24.75" customHeight="1" x14ac:dyDescent="0.15"/>
    <row r="48" spans="1:18" s="2" customFormat="1" ht="24.75" customHeight="1" x14ac:dyDescent="0.15"/>
    <row r="49" spans="4:9" s="2" customFormat="1" ht="24.75" customHeight="1" x14ac:dyDescent="0.15"/>
    <row r="50" spans="4:9" s="2" customFormat="1" ht="24.75" customHeight="1" x14ac:dyDescent="0.15"/>
    <row r="51" spans="4:9" hidden="1" x14ac:dyDescent="0.15">
      <c r="D51" s="2" t="s">
        <v>36</v>
      </c>
      <c r="E51" s="2" t="s">
        <v>21</v>
      </c>
      <c r="F51" s="2" t="s">
        <v>37</v>
      </c>
      <c r="G51" s="2" t="s">
        <v>23</v>
      </c>
      <c r="H51" s="2" t="s">
        <v>24</v>
      </c>
      <c r="I51" s="1" t="s">
        <v>25</v>
      </c>
    </row>
    <row r="52" spans="4:9" hidden="1" x14ac:dyDescent="0.15">
      <c r="D52" s="2" t="s">
        <v>38</v>
      </c>
      <c r="E52" s="2" t="s">
        <v>38</v>
      </c>
      <c r="F52" s="2" t="s">
        <v>38</v>
      </c>
      <c r="G52" s="2" t="s">
        <v>38</v>
      </c>
      <c r="H52" s="2" t="s">
        <v>38</v>
      </c>
      <c r="I52" s="2" t="s">
        <v>38</v>
      </c>
    </row>
    <row r="53" spans="4:9" hidden="1" x14ac:dyDescent="0.15">
      <c r="D53" s="2" t="s">
        <v>39</v>
      </c>
      <c r="E53" s="2" t="s">
        <v>39</v>
      </c>
      <c r="F53" s="2" t="s">
        <v>39</v>
      </c>
      <c r="G53" s="2" t="s">
        <v>39</v>
      </c>
      <c r="H53" s="2" t="s">
        <v>39</v>
      </c>
      <c r="I53" s="2" t="s">
        <v>39</v>
      </c>
    </row>
    <row r="54" spans="4:9" hidden="1" x14ac:dyDescent="0.15">
      <c r="D54" s="2" t="s">
        <v>40</v>
      </c>
      <c r="E54" s="2" t="s">
        <v>40</v>
      </c>
      <c r="F54" s="2" t="s">
        <v>40</v>
      </c>
      <c r="G54" s="2" t="s">
        <v>40</v>
      </c>
      <c r="H54" s="2" t="s">
        <v>40</v>
      </c>
      <c r="I54" s="2" t="s">
        <v>40</v>
      </c>
    </row>
    <row r="55" spans="4:9" hidden="1" x14ac:dyDescent="0.15">
      <c r="D55" s="2" t="s">
        <v>41</v>
      </c>
      <c r="E55" s="2" t="s">
        <v>41</v>
      </c>
      <c r="F55" s="2" t="s">
        <v>42</v>
      </c>
      <c r="G55" s="2" t="s">
        <v>42</v>
      </c>
      <c r="H55" s="2" t="s">
        <v>42</v>
      </c>
      <c r="I55" s="2" t="s">
        <v>42</v>
      </c>
    </row>
    <row r="56" spans="4:9" hidden="1" x14ac:dyDescent="0.15">
      <c r="D56" s="2" t="s">
        <v>42</v>
      </c>
      <c r="E56" s="2" t="s">
        <v>42</v>
      </c>
      <c r="F56" s="2" t="s">
        <v>43</v>
      </c>
      <c r="G56" s="2" t="s">
        <v>43</v>
      </c>
      <c r="H56" s="2" t="s">
        <v>43</v>
      </c>
      <c r="I56" s="2" t="s">
        <v>43</v>
      </c>
    </row>
    <row r="57" spans="4:9" hidden="1" x14ac:dyDescent="0.15">
      <c r="D57" s="1" t="s">
        <v>43</v>
      </c>
      <c r="E57" s="1" t="s">
        <v>43</v>
      </c>
      <c r="F57" s="2" t="s">
        <v>44</v>
      </c>
      <c r="G57" s="2" t="s">
        <v>44</v>
      </c>
      <c r="H57" s="2" t="s">
        <v>44</v>
      </c>
      <c r="I57" s="2" t="s">
        <v>44</v>
      </c>
    </row>
    <row r="58" spans="4:9" hidden="1" x14ac:dyDescent="0.15">
      <c r="D58" s="1" t="s">
        <v>44</v>
      </c>
      <c r="E58" s="1" t="s">
        <v>44</v>
      </c>
    </row>
  </sheetData>
  <mergeCells count="2">
    <mergeCell ref="A2:R2"/>
    <mergeCell ref="A30:B30"/>
  </mergeCells>
  <phoneticPr fontId="12"/>
  <dataValidations count="3">
    <dataValidation type="list" allowBlank="1" showInputMessage="1" showErrorMessage="1" sqref="H5:H29" xr:uid="{2963B01B-53F9-45B9-A376-0F0CCEA44B71}">
      <formula1>INDIRECT($C5)</formula1>
    </dataValidation>
    <dataValidation type="list" allowBlank="1" showInputMessage="1" showErrorMessage="1" sqref="WVK983058:WVK983071 IY5:IY29 SU5:SU29 ACQ5:ACQ29 AMM5:AMM29 AWI5:AWI29 BGE5:BGE29 BQA5:BQA29 BZW5:BZW29 CJS5:CJS29 CTO5:CTO29 DDK5:DDK29 DNG5:DNG29 DXC5:DXC29 EGY5:EGY29 EQU5:EQU29 FAQ5:FAQ29 FKM5:FKM29 FUI5:FUI29 GEE5:GEE29 GOA5:GOA29 GXW5:GXW29 HHS5:HHS29 HRO5:HRO29 IBK5:IBK29 ILG5:ILG29 IVC5:IVC29 JEY5:JEY29 JOU5:JOU29 JYQ5:JYQ29 KIM5:KIM29 KSI5:KSI29 LCE5:LCE29 LMA5:LMA29 LVW5:LVW29 MFS5:MFS29 MPO5:MPO29 MZK5:MZK29 NJG5:NJG29 NTC5:NTC29 OCY5:OCY29 OMU5:OMU29 OWQ5:OWQ29 PGM5:PGM29 PQI5:PQI29 QAE5:QAE29 QKA5:QKA29 QTW5:QTW29 RDS5:RDS29 RNO5:RNO29 RXK5:RXK29 SHG5:SHG29 SRC5:SRC29 TAY5:TAY29 TKU5:TKU29 TUQ5:TUQ29 UEM5:UEM29 UOI5:UOI29 UYE5:UYE29 VIA5:VIA29 VRW5:VRW29 WBS5:WBS29 WLO5:WLO29 WVK5:WVK29 C65554:C65567 IY65554:IY65567 SU65554:SU65567 ACQ65554:ACQ65567 AMM65554:AMM65567 AWI65554:AWI65567 BGE65554:BGE65567 BQA65554:BQA65567 BZW65554:BZW65567 CJS65554:CJS65567 CTO65554:CTO65567 DDK65554:DDK65567 DNG65554:DNG65567 DXC65554:DXC65567 EGY65554:EGY65567 EQU65554:EQU65567 FAQ65554:FAQ65567 FKM65554:FKM65567 FUI65554:FUI65567 GEE65554:GEE65567 GOA65554:GOA65567 GXW65554:GXW65567 HHS65554:HHS65567 HRO65554:HRO65567 IBK65554:IBK65567 ILG65554:ILG65567 IVC65554:IVC65567 JEY65554:JEY65567 JOU65554:JOU65567 JYQ65554:JYQ65567 KIM65554:KIM65567 KSI65554:KSI65567 LCE65554:LCE65567 LMA65554:LMA65567 LVW65554:LVW65567 MFS65554:MFS65567 MPO65554:MPO65567 MZK65554:MZK65567 NJG65554:NJG65567 NTC65554:NTC65567 OCY65554:OCY65567 OMU65554:OMU65567 OWQ65554:OWQ65567 PGM65554:PGM65567 PQI65554:PQI65567 QAE65554:QAE65567 QKA65554:QKA65567 QTW65554:QTW65567 RDS65554:RDS65567 RNO65554:RNO65567 RXK65554:RXK65567 SHG65554:SHG65567 SRC65554:SRC65567 TAY65554:TAY65567 TKU65554:TKU65567 TUQ65554:TUQ65567 UEM65554:UEM65567 UOI65554:UOI65567 UYE65554:UYE65567 VIA65554:VIA65567 VRW65554:VRW65567 WBS65554:WBS65567 WLO65554:WLO65567 WVK65554:WVK65567 C131090:C131103 IY131090:IY131103 SU131090:SU131103 ACQ131090:ACQ131103 AMM131090:AMM131103 AWI131090:AWI131103 BGE131090:BGE131103 BQA131090:BQA131103 BZW131090:BZW131103 CJS131090:CJS131103 CTO131090:CTO131103 DDK131090:DDK131103 DNG131090:DNG131103 DXC131090:DXC131103 EGY131090:EGY131103 EQU131090:EQU131103 FAQ131090:FAQ131103 FKM131090:FKM131103 FUI131090:FUI131103 GEE131090:GEE131103 GOA131090:GOA131103 GXW131090:GXW131103 HHS131090:HHS131103 HRO131090:HRO131103 IBK131090:IBK131103 ILG131090:ILG131103 IVC131090:IVC131103 JEY131090:JEY131103 JOU131090:JOU131103 JYQ131090:JYQ131103 KIM131090:KIM131103 KSI131090:KSI131103 LCE131090:LCE131103 LMA131090:LMA131103 LVW131090:LVW131103 MFS131090:MFS131103 MPO131090:MPO131103 MZK131090:MZK131103 NJG131090:NJG131103 NTC131090:NTC131103 OCY131090:OCY131103 OMU131090:OMU131103 OWQ131090:OWQ131103 PGM131090:PGM131103 PQI131090:PQI131103 QAE131090:QAE131103 QKA131090:QKA131103 QTW131090:QTW131103 RDS131090:RDS131103 RNO131090:RNO131103 RXK131090:RXK131103 SHG131090:SHG131103 SRC131090:SRC131103 TAY131090:TAY131103 TKU131090:TKU131103 TUQ131090:TUQ131103 UEM131090:UEM131103 UOI131090:UOI131103 UYE131090:UYE131103 VIA131090:VIA131103 VRW131090:VRW131103 WBS131090:WBS131103 WLO131090:WLO131103 WVK131090:WVK131103 C196626:C196639 IY196626:IY196639 SU196626:SU196639 ACQ196626:ACQ196639 AMM196626:AMM196639 AWI196626:AWI196639 BGE196626:BGE196639 BQA196626:BQA196639 BZW196626:BZW196639 CJS196626:CJS196639 CTO196626:CTO196639 DDK196626:DDK196639 DNG196626:DNG196639 DXC196626:DXC196639 EGY196626:EGY196639 EQU196626:EQU196639 FAQ196626:FAQ196639 FKM196626:FKM196639 FUI196626:FUI196639 GEE196626:GEE196639 GOA196626:GOA196639 GXW196626:GXW196639 HHS196626:HHS196639 HRO196626:HRO196639 IBK196626:IBK196639 ILG196626:ILG196639 IVC196626:IVC196639 JEY196626:JEY196639 JOU196626:JOU196639 JYQ196626:JYQ196639 KIM196626:KIM196639 KSI196626:KSI196639 LCE196626:LCE196639 LMA196626:LMA196639 LVW196626:LVW196639 MFS196626:MFS196639 MPO196626:MPO196639 MZK196626:MZK196639 NJG196626:NJG196639 NTC196626:NTC196639 OCY196626:OCY196639 OMU196626:OMU196639 OWQ196626:OWQ196639 PGM196626:PGM196639 PQI196626:PQI196639 QAE196626:QAE196639 QKA196626:QKA196639 QTW196626:QTW196639 RDS196626:RDS196639 RNO196626:RNO196639 RXK196626:RXK196639 SHG196626:SHG196639 SRC196626:SRC196639 TAY196626:TAY196639 TKU196626:TKU196639 TUQ196626:TUQ196639 UEM196626:UEM196639 UOI196626:UOI196639 UYE196626:UYE196639 VIA196626:VIA196639 VRW196626:VRW196639 WBS196626:WBS196639 WLO196626:WLO196639 WVK196626:WVK196639 C262162:C262175 IY262162:IY262175 SU262162:SU262175 ACQ262162:ACQ262175 AMM262162:AMM262175 AWI262162:AWI262175 BGE262162:BGE262175 BQA262162:BQA262175 BZW262162:BZW262175 CJS262162:CJS262175 CTO262162:CTO262175 DDK262162:DDK262175 DNG262162:DNG262175 DXC262162:DXC262175 EGY262162:EGY262175 EQU262162:EQU262175 FAQ262162:FAQ262175 FKM262162:FKM262175 FUI262162:FUI262175 GEE262162:GEE262175 GOA262162:GOA262175 GXW262162:GXW262175 HHS262162:HHS262175 HRO262162:HRO262175 IBK262162:IBK262175 ILG262162:ILG262175 IVC262162:IVC262175 JEY262162:JEY262175 JOU262162:JOU262175 JYQ262162:JYQ262175 KIM262162:KIM262175 KSI262162:KSI262175 LCE262162:LCE262175 LMA262162:LMA262175 LVW262162:LVW262175 MFS262162:MFS262175 MPO262162:MPO262175 MZK262162:MZK262175 NJG262162:NJG262175 NTC262162:NTC262175 OCY262162:OCY262175 OMU262162:OMU262175 OWQ262162:OWQ262175 PGM262162:PGM262175 PQI262162:PQI262175 QAE262162:QAE262175 QKA262162:QKA262175 QTW262162:QTW262175 RDS262162:RDS262175 RNO262162:RNO262175 RXK262162:RXK262175 SHG262162:SHG262175 SRC262162:SRC262175 TAY262162:TAY262175 TKU262162:TKU262175 TUQ262162:TUQ262175 UEM262162:UEM262175 UOI262162:UOI262175 UYE262162:UYE262175 VIA262162:VIA262175 VRW262162:VRW262175 WBS262162:WBS262175 WLO262162:WLO262175 WVK262162:WVK262175 C327698:C327711 IY327698:IY327711 SU327698:SU327711 ACQ327698:ACQ327711 AMM327698:AMM327711 AWI327698:AWI327711 BGE327698:BGE327711 BQA327698:BQA327711 BZW327698:BZW327711 CJS327698:CJS327711 CTO327698:CTO327711 DDK327698:DDK327711 DNG327698:DNG327711 DXC327698:DXC327711 EGY327698:EGY327711 EQU327698:EQU327711 FAQ327698:FAQ327711 FKM327698:FKM327711 FUI327698:FUI327711 GEE327698:GEE327711 GOA327698:GOA327711 GXW327698:GXW327711 HHS327698:HHS327711 HRO327698:HRO327711 IBK327698:IBK327711 ILG327698:ILG327711 IVC327698:IVC327711 JEY327698:JEY327711 JOU327698:JOU327711 JYQ327698:JYQ327711 KIM327698:KIM327711 KSI327698:KSI327711 LCE327698:LCE327711 LMA327698:LMA327711 LVW327698:LVW327711 MFS327698:MFS327711 MPO327698:MPO327711 MZK327698:MZK327711 NJG327698:NJG327711 NTC327698:NTC327711 OCY327698:OCY327711 OMU327698:OMU327711 OWQ327698:OWQ327711 PGM327698:PGM327711 PQI327698:PQI327711 QAE327698:QAE327711 QKA327698:QKA327711 QTW327698:QTW327711 RDS327698:RDS327711 RNO327698:RNO327711 RXK327698:RXK327711 SHG327698:SHG327711 SRC327698:SRC327711 TAY327698:TAY327711 TKU327698:TKU327711 TUQ327698:TUQ327711 UEM327698:UEM327711 UOI327698:UOI327711 UYE327698:UYE327711 VIA327698:VIA327711 VRW327698:VRW327711 WBS327698:WBS327711 WLO327698:WLO327711 WVK327698:WVK327711 C393234:C393247 IY393234:IY393247 SU393234:SU393247 ACQ393234:ACQ393247 AMM393234:AMM393247 AWI393234:AWI393247 BGE393234:BGE393247 BQA393234:BQA393247 BZW393234:BZW393247 CJS393234:CJS393247 CTO393234:CTO393247 DDK393234:DDK393247 DNG393234:DNG393247 DXC393234:DXC393247 EGY393234:EGY393247 EQU393234:EQU393247 FAQ393234:FAQ393247 FKM393234:FKM393247 FUI393234:FUI393247 GEE393234:GEE393247 GOA393234:GOA393247 GXW393234:GXW393247 HHS393234:HHS393247 HRO393234:HRO393247 IBK393234:IBK393247 ILG393234:ILG393247 IVC393234:IVC393247 JEY393234:JEY393247 JOU393234:JOU393247 JYQ393234:JYQ393247 KIM393234:KIM393247 KSI393234:KSI393247 LCE393234:LCE393247 LMA393234:LMA393247 LVW393234:LVW393247 MFS393234:MFS393247 MPO393234:MPO393247 MZK393234:MZK393247 NJG393234:NJG393247 NTC393234:NTC393247 OCY393234:OCY393247 OMU393234:OMU393247 OWQ393234:OWQ393247 PGM393234:PGM393247 PQI393234:PQI393247 QAE393234:QAE393247 QKA393234:QKA393247 QTW393234:QTW393247 RDS393234:RDS393247 RNO393234:RNO393247 RXK393234:RXK393247 SHG393234:SHG393247 SRC393234:SRC393247 TAY393234:TAY393247 TKU393234:TKU393247 TUQ393234:TUQ393247 UEM393234:UEM393247 UOI393234:UOI393247 UYE393234:UYE393247 VIA393234:VIA393247 VRW393234:VRW393247 WBS393234:WBS393247 WLO393234:WLO393247 WVK393234:WVK393247 C458770:C458783 IY458770:IY458783 SU458770:SU458783 ACQ458770:ACQ458783 AMM458770:AMM458783 AWI458770:AWI458783 BGE458770:BGE458783 BQA458770:BQA458783 BZW458770:BZW458783 CJS458770:CJS458783 CTO458770:CTO458783 DDK458770:DDK458783 DNG458770:DNG458783 DXC458770:DXC458783 EGY458770:EGY458783 EQU458770:EQU458783 FAQ458770:FAQ458783 FKM458770:FKM458783 FUI458770:FUI458783 GEE458770:GEE458783 GOA458770:GOA458783 GXW458770:GXW458783 HHS458770:HHS458783 HRO458770:HRO458783 IBK458770:IBK458783 ILG458770:ILG458783 IVC458770:IVC458783 JEY458770:JEY458783 JOU458770:JOU458783 JYQ458770:JYQ458783 KIM458770:KIM458783 KSI458770:KSI458783 LCE458770:LCE458783 LMA458770:LMA458783 LVW458770:LVW458783 MFS458770:MFS458783 MPO458770:MPO458783 MZK458770:MZK458783 NJG458770:NJG458783 NTC458770:NTC458783 OCY458770:OCY458783 OMU458770:OMU458783 OWQ458770:OWQ458783 PGM458770:PGM458783 PQI458770:PQI458783 QAE458770:QAE458783 QKA458770:QKA458783 QTW458770:QTW458783 RDS458770:RDS458783 RNO458770:RNO458783 RXK458770:RXK458783 SHG458770:SHG458783 SRC458770:SRC458783 TAY458770:TAY458783 TKU458770:TKU458783 TUQ458770:TUQ458783 UEM458770:UEM458783 UOI458770:UOI458783 UYE458770:UYE458783 VIA458770:VIA458783 VRW458770:VRW458783 WBS458770:WBS458783 WLO458770:WLO458783 WVK458770:WVK458783 C524306:C524319 IY524306:IY524319 SU524306:SU524319 ACQ524306:ACQ524319 AMM524306:AMM524319 AWI524306:AWI524319 BGE524306:BGE524319 BQA524306:BQA524319 BZW524306:BZW524319 CJS524306:CJS524319 CTO524306:CTO524319 DDK524306:DDK524319 DNG524306:DNG524319 DXC524306:DXC524319 EGY524306:EGY524319 EQU524306:EQU524319 FAQ524306:FAQ524319 FKM524306:FKM524319 FUI524306:FUI524319 GEE524306:GEE524319 GOA524306:GOA524319 GXW524306:GXW524319 HHS524306:HHS524319 HRO524306:HRO524319 IBK524306:IBK524319 ILG524306:ILG524319 IVC524306:IVC524319 JEY524306:JEY524319 JOU524306:JOU524319 JYQ524306:JYQ524319 KIM524306:KIM524319 KSI524306:KSI524319 LCE524306:LCE524319 LMA524306:LMA524319 LVW524306:LVW524319 MFS524306:MFS524319 MPO524306:MPO524319 MZK524306:MZK524319 NJG524306:NJG524319 NTC524306:NTC524319 OCY524306:OCY524319 OMU524306:OMU524319 OWQ524306:OWQ524319 PGM524306:PGM524319 PQI524306:PQI524319 QAE524306:QAE524319 QKA524306:QKA524319 QTW524306:QTW524319 RDS524306:RDS524319 RNO524306:RNO524319 RXK524306:RXK524319 SHG524306:SHG524319 SRC524306:SRC524319 TAY524306:TAY524319 TKU524306:TKU524319 TUQ524306:TUQ524319 UEM524306:UEM524319 UOI524306:UOI524319 UYE524306:UYE524319 VIA524306:VIA524319 VRW524306:VRW524319 WBS524306:WBS524319 WLO524306:WLO524319 WVK524306:WVK524319 C589842:C589855 IY589842:IY589855 SU589842:SU589855 ACQ589842:ACQ589855 AMM589842:AMM589855 AWI589842:AWI589855 BGE589842:BGE589855 BQA589842:BQA589855 BZW589842:BZW589855 CJS589842:CJS589855 CTO589842:CTO589855 DDK589842:DDK589855 DNG589842:DNG589855 DXC589842:DXC589855 EGY589842:EGY589855 EQU589842:EQU589855 FAQ589842:FAQ589855 FKM589842:FKM589855 FUI589842:FUI589855 GEE589842:GEE589855 GOA589842:GOA589855 GXW589842:GXW589855 HHS589842:HHS589855 HRO589842:HRO589855 IBK589842:IBK589855 ILG589842:ILG589855 IVC589842:IVC589855 JEY589842:JEY589855 JOU589842:JOU589855 JYQ589842:JYQ589855 KIM589842:KIM589855 KSI589842:KSI589855 LCE589842:LCE589855 LMA589842:LMA589855 LVW589842:LVW589855 MFS589842:MFS589855 MPO589842:MPO589855 MZK589842:MZK589855 NJG589842:NJG589855 NTC589842:NTC589855 OCY589842:OCY589855 OMU589842:OMU589855 OWQ589842:OWQ589855 PGM589842:PGM589855 PQI589842:PQI589855 QAE589842:QAE589855 QKA589842:QKA589855 QTW589842:QTW589855 RDS589842:RDS589855 RNO589842:RNO589855 RXK589842:RXK589855 SHG589842:SHG589855 SRC589842:SRC589855 TAY589842:TAY589855 TKU589842:TKU589855 TUQ589842:TUQ589855 UEM589842:UEM589855 UOI589842:UOI589855 UYE589842:UYE589855 VIA589842:VIA589855 VRW589842:VRW589855 WBS589842:WBS589855 WLO589842:WLO589855 WVK589842:WVK589855 C655378:C655391 IY655378:IY655391 SU655378:SU655391 ACQ655378:ACQ655391 AMM655378:AMM655391 AWI655378:AWI655391 BGE655378:BGE655391 BQA655378:BQA655391 BZW655378:BZW655391 CJS655378:CJS655391 CTO655378:CTO655391 DDK655378:DDK655391 DNG655378:DNG655391 DXC655378:DXC655391 EGY655378:EGY655391 EQU655378:EQU655391 FAQ655378:FAQ655391 FKM655378:FKM655391 FUI655378:FUI655391 GEE655378:GEE655391 GOA655378:GOA655391 GXW655378:GXW655391 HHS655378:HHS655391 HRO655378:HRO655391 IBK655378:IBK655391 ILG655378:ILG655391 IVC655378:IVC655391 JEY655378:JEY655391 JOU655378:JOU655391 JYQ655378:JYQ655391 KIM655378:KIM655391 KSI655378:KSI655391 LCE655378:LCE655391 LMA655378:LMA655391 LVW655378:LVW655391 MFS655378:MFS655391 MPO655378:MPO655391 MZK655378:MZK655391 NJG655378:NJG655391 NTC655378:NTC655391 OCY655378:OCY655391 OMU655378:OMU655391 OWQ655378:OWQ655391 PGM655378:PGM655391 PQI655378:PQI655391 QAE655378:QAE655391 QKA655378:QKA655391 QTW655378:QTW655391 RDS655378:RDS655391 RNO655378:RNO655391 RXK655378:RXK655391 SHG655378:SHG655391 SRC655378:SRC655391 TAY655378:TAY655391 TKU655378:TKU655391 TUQ655378:TUQ655391 UEM655378:UEM655391 UOI655378:UOI655391 UYE655378:UYE655391 VIA655378:VIA655391 VRW655378:VRW655391 WBS655378:WBS655391 WLO655378:WLO655391 WVK655378:WVK655391 C720914:C720927 IY720914:IY720927 SU720914:SU720927 ACQ720914:ACQ720927 AMM720914:AMM720927 AWI720914:AWI720927 BGE720914:BGE720927 BQA720914:BQA720927 BZW720914:BZW720927 CJS720914:CJS720927 CTO720914:CTO720927 DDK720914:DDK720927 DNG720914:DNG720927 DXC720914:DXC720927 EGY720914:EGY720927 EQU720914:EQU720927 FAQ720914:FAQ720927 FKM720914:FKM720927 FUI720914:FUI720927 GEE720914:GEE720927 GOA720914:GOA720927 GXW720914:GXW720927 HHS720914:HHS720927 HRO720914:HRO720927 IBK720914:IBK720927 ILG720914:ILG720927 IVC720914:IVC720927 JEY720914:JEY720927 JOU720914:JOU720927 JYQ720914:JYQ720927 KIM720914:KIM720927 KSI720914:KSI720927 LCE720914:LCE720927 LMA720914:LMA720927 LVW720914:LVW720927 MFS720914:MFS720927 MPO720914:MPO720927 MZK720914:MZK720927 NJG720914:NJG720927 NTC720914:NTC720927 OCY720914:OCY720927 OMU720914:OMU720927 OWQ720914:OWQ720927 PGM720914:PGM720927 PQI720914:PQI720927 QAE720914:QAE720927 QKA720914:QKA720927 QTW720914:QTW720927 RDS720914:RDS720927 RNO720914:RNO720927 RXK720914:RXK720927 SHG720914:SHG720927 SRC720914:SRC720927 TAY720914:TAY720927 TKU720914:TKU720927 TUQ720914:TUQ720927 UEM720914:UEM720927 UOI720914:UOI720927 UYE720914:UYE720927 VIA720914:VIA720927 VRW720914:VRW720927 WBS720914:WBS720927 WLO720914:WLO720927 WVK720914:WVK720927 C786450:C786463 IY786450:IY786463 SU786450:SU786463 ACQ786450:ACQ786463 AMM786450:AMM786463 AWI786450:AWI786463 BGE786450:BGE786463 BQA786450:BQA786463 BZW786450:BZW786463 CJS786450:CJS786463 CTO786450:CTO786463 DDK786450:DDK786463 DNG786450:DNG786463 DXC786450:DXC786463 EGY786450:EGY786463 EQU786450:EQU786463 FAQ786450:FAQ786463 FKM786450:FKM786463 FUI786450:FUI786463 GEE786450:GEE786463 GOA786450:GOA786463 GXW786450:GXW786463 HHS786450:HHS786463 HRO786450:HRO786463 IBK786450:IBK786463 ILG786450:ILG786463 IVC786450:IVC786463 JEY786450:JEY786463 JOU786450:JOU786463 JYQ786450:JYQ786463 KIM786450:KIM786463 KSI786450:KSI786463 LCE786450:LCE786463 LMA786450:LMA786463 LVW786450:LVW786463 MFS786450:MFS786463 MPO786450:MPO786463 MZK786450:MZK786463 NJG786450:NJG786463 NTC786450:NTC786463 OCY786450:OCY786463 OMU786450:OMU786463 OWQ786450:OWQ786463 PGM786450:PGM786463 PQI786450:PQI786463 QAE786450:QAE786463 QKA786450:QKA786463 QTW786450:QTW786463 RDS786450:RDS786463 RNO786450:RNO786463 RXK786450:RXK786463 SHG786450:SHG786463 SRC786450:SRC786463 TAY786450:TAY786463 TKU786450:TKU786463 TUQ786450:TUQ786463 UEM786450:UEM786463 UOI786450:UOI786463 UYE786450:UYE786463 VIA786450:VIA786463 VRW786450:VRW786463 WBS786450:WBS786463 WLO786450:WLO786463 WVK786450:WVK786463 C851986:C851999 IY851986:IY851999 SU851986:SU851999 ACQ851986:ACQ851999 AMM851986:AMM851999 AWI851986:AWI851999 BGE851986:BGE851999 BQA851986:BQA851999 BZW851986:BZW851999 CJS851986:CJS851999 CTO851986:CTO851999 DDK851986:DDK851999 DNG851986:DNG851999 DXC851986:DXC851999 EGY851986:EGY851999 EQU851986:EQU851999 FAQ851986:FAQ851999 FKM851986:FKM851999 FUI851986:FUI851999 GEE851986:GEE851999 GOA851986:GOA851999 GXW851986:GXW851999 HHS851986:HHS851999 HRO851986:HRO851999 IBK851986:IBK851999 ILG851986:ILG851999 IVC851986:IVC851999 JEY851986:JEY851999 JOU851986:JOU851999 JYQ851986:JYQ851999 KIM851986:KIM851999 KSI851986:KSI851999 LCE851986:LCE851999 LMA851986:LMA851999 LVW851986:LVW851999 MFS851986:MFS851999 MPO851986:MPO851999 MZK851986:MZK851999 NJG851986:NJG851999 NTC851986:NTC851999 OCY851986:OCY851999 OMU851986:OMU851999 OWQ851986:OWQ851999 PGM851986:PGM851999 PQI851986:PQI851999 QAE851986:QAE851999 QKA851986:QKA851999 QTW851986:QTW851999 RDS851986:RDS851999 RNO851986:RNO851999 RXK851986:RXK851999 SHG851986:SHG851999 SRC851986:SRC851999 TAY851986:TAY851999 TKU851986:TKU851999 TUQ851986:TUQ851999 UEM851986:UEM851999 UOI851986:UOI851999 UYE851986:UYE851999 VIA851986:VIA851999 VRW851986:VRW851999 WBS851986:WBS851999 WLO851986:WLO851999 WVK851986:WVK851999 C917522:C917535 IY917522:IY917535 SU917522:SU917535 ACQ917522:ACQ917535 AMM917522:AMM917535 AWI917522:AWI917535 BGE917522:BGE917535 BQA917522:BQA917535 BZW917522:BZW917535 CJS917522:CJS917535 CTO917522:CTO917535 DDK917522:DDK917535 DNG917522:DNG917535 DXC917522:DXC917535 EGY917522:EGY917535 EQU917522:EQU917535 FAQ917522:FAQ917535 FKM917522:FKM917535 FUI917522:FUI917535 GEE917522:GEE917535 GOA917522:GOA917535 GXW917522:GXW917535 HHS917522:HHS917535 HRO917522:HRO917535 IBK917522:IBK917535 ILG917522:ILG917535 IVC917522:IVC917535 JEY917522:JEY917535 JOU917522:JOU917535 JYQ917522:JYQ917535 KIM917522:KIM917535 KSI917522:KSI917535 LCE917522:LCE917535 LMA917522:LMA917535 LVW917522:LVW917535 MFS917522:MFS917535 MPO917522:MPO917535 MZK917522:MZK917535 NJG917522:NJG917535 NTC917522:NTC917535 OCY917522:OCY917535 OMU917522:OMU917535 OWQ917522:OWQ917535 PGM917522:PGM917535 PQI917522:PQI917535 QAE917522:QAE917535 QKA917522:QKA917535 QTW917522:QTW917535 RDS917522:RDS917535 RNO917522:RNO917535 RXK917522:RXK917535 SHG917522:SHG917535 SRC917522:SRC917535 TAY917522:TAY917535 TKU917522:TKU917535 TUQ917522:TUQ917535 UEM917522:UEM917535 UOI917522:UOI917535 UYE917522:UYE917535 VIA917522:VIA917535 VRW917522:VRW917535 WBS917522:WBS917535 WLO917522:WLO917535 WVK917522:WVK917535 C983058:C983071 IY983058:IY983071 SU983058:SU983071 ACQ983058:ACQ983071 AMM983058:AMM983071 AWI983058:AWI983071 BGE983058:BGE983071 BQA983058:BQA983071 BZW983058:BZW983071 CJS983058:CJS983071 CTO983058:CTO983071 DDK983058:DDK983071 DNG983058:DNG983071 DXC983058:DXC983071 EGY983058:EGY983071 EQU983058:EQU983071 FAQ983058:FAQ983071 FKM983058:FKM983071 FUI983058:FUI983071 GEE983058:GEE983071 GOA983058:GOA983071 GXW983058:GXW983071 HHS983058:HHS983071 HRO983058:HRO983071 IBK983058:IBK983071 ILG983058:ILG983071 IVC983058:IVC983071 JEY983058:JEY983071 JOU983058:JOU983071 JYQ983058:JYQ983071 KIM983058:KIM983071 KSI983058:KSI983071 LCE983058:LCE983071 LMA983058:LMA983071 LVW983058:LVW983071 MFS983058:MFS983071 MPO983058:MPO983071 MZK983058:MZK983071 NJG983058:NJG983071 NTC983058:NTC983071 OCY983058:OCY983071 OMU983058:OMU983071 OWQ983058:OWQ983071 PGM983058:PGM983071 PQI983058:PQI983071 QAE983058:QAE983071 QKA983058:QKA983071 QTW983058:QTW983071 RDS983058:RDS983071 RNO983058:RNO983071 RXK983058:RXK983071 SHG983058:SHG983071 SRC983058:SRC983071 TAY983058:TAY983071 TKU983058:TKU983071 TUQ983058:TUQ983071 UEM983058:UEM983071 UOI983058:UOI983071 UYE983058:UYE983071 VIA983058:VIA983071 VRW983058:VRW983071 WBS983058:WBS983071 WLO983058:WLO983071 C5:C29" xr:uid="{894EA2DB-E4D1-4914-BD3B-FBF51BB9B0D9}">
      <formula1>"障害者支援施設,グループホーム,居宅介護,重度訪問介護,短期入所,重度障害者等包括支援,障害児入所施設"</formula1>
    </dataValidation>
    <dataValidation type="list" allowBlank="1" showInputMessage="1" showErrorMessage="1" sqref="WVP983058:WVP983071 JD5:JD29 SZ5:SZ29 ACV5:ACV29 AMR5:AMR29 AWN5:AWN29 BGJ5:BGJ29 BQF5:BQF29 CAB5:CAB29 CJX5:CJX29 CTT5:CTT29 DDP5:DDP29 DNL5:DNL29 DXH5:DXH29 EHD5:EHD29 EQZ5:EQZ29 FAV5:FAV29 FKR5:FKR29 FUN5:FUN29 GEJ5:GEJ29 GOF5:GOF29 GYB5:GYB29 HHX5:HHX29 HRT5:HRT29 IBP5:IBP29 ILL5:ILL29 IVH5:IVH29 JFD5:JFD29 JOZ5:JOZ29 JYV5:JYV29 KIR5:KIR29 KSN5:KSN29 LCJ5:LCJ29 LMF5:LMF29 LWB5:LWB29 MFX5:MFX29 MPT5:MPT29 MZP5:MZP29 NJL5:NJL29 NTH5:NTH29 ODD5:ODD29 OMZ5:OMZ29 OWV5:OWV29 PGR5:PGR29 PQN5:PQN29 QAJ5:QAJ29 QKF5:QKF29 QUB5:QUB29 RDX5:RDX29 RNT5:RNT29 RXP5:RXP29 SHL5:SHL29 SRH5:SRH29 TBD5:TBD29 TKZ5:TKZ29 TUV5:TUV29 UER5:UER29 UON5:UON29 UYJ5:UYJ29 VIF5:VIF29 VSB5:VSB29 WBX5:WBX29 WLT5:WLT29 WVP5:WVP29 H65554:H65567 JD65554:JD65567 SZ65554:SZ65567 ACV65554:ACV65567 AMR65554:AMR65567 AWN65554:AWN65567 BGJ65554:BGJ65567 BQF65554:BQF65567 CAB65554:CAB65567 CJX65554:CJX65567 CTT65554:CTT65567 DDP65554:DDP65567 DNL65554:DNL65567 DXH65554:DXH65567 EHD65554:EHD65567 EQZ65554:EQZ65567 FAV65554:FAV65567 FKR65554:FKR65567 FUN65554:FUN65567 GEJ65554:GEJ65567 GOF65554:GOF65567 GYB65554:GYB65567 HHX65554:HHX65567 HRT65554:HRT65567 IBP65554:IBP65567 ILL65554:ILL65567 IVH65554:IVH65567 JFD65554:JFD65567 JOZ65554:JOZ65567 JYV65554:JYV65567 KIR65554:KIR65567 KSN65554:KSN65567 LCJ65554:LCJ65567 LMF65554:LMF65567 LWB65554:LWB65567 MFX65554:MFX65567 MPT65554:MPT65567 MZP65554:MZP65567 NJL65554:NJL65567 NTH65554:NTH65567 ODD65554:ODD65567 OMZ65554:OMZ65567 OWV65554:OWV65567 PGR65554:PGR65567 PQN65554:PQN65567 QAJ65554:QAJ65567 QKF65554:QKF65567 QUB65554:QUB65567 RDX65554:RDX65567 RNT65554:RNT65567 RXP65554:RXP65567 SHL65554:SHL65567 SRH65554:SRH65567 TBD65554:TBD65567 TKZ65554:TKZ65567 TUV65554:TUV65567 UER65554:UER65567 UON65554:UON65567 UYJ65554:UYJ65567 VIF65554:VIF65567 VSB65554:VSB65567 WBX65554:WBX65567 WLT65554:WLT65567 WVP65554:WVP65567 H131090:H131103 JD131090:JD131103 SZ131090:SZ131103 ACV131090:ACV131103 AMR131090:AMR131103 AWN131090:AWN131103 BGJ131090:BGJ131103 BQF131090:BQF131103 CAB131090:CAB131103 CJX131090:CJX131103 CTT131090:CTT131103 DDP131090:DDP131103 DNL131090:DNL131103 DXH131090:DXH131103 EHD131090:EHD131103 EQZ131090:EQZ131103 FAV131090:FAV131103 FKR131090:FKR131103 FUN131090:FUN131103 GEJ131090:GEJ131103 GOF131090:GOF131103 GYB131090:GYB131103 HHX131090:HHX131103 HRT131090:HRT131103 IBP131090:IBP131103 ILL131090:ILL131103 IVH131090:IVH131103 JFD131090:JFD131103 JOZ131090:JOZ131103 JYV131090:JYV131103 KIR131090:KIR131103 KSN131090:KSN131103 LCJ131090:LCJ131103 LMF131090:LMF131103 LWB131090:LWB131103 MFX131090:MFX131103 MPT131090:MPT131103 MZP131090:MZP131103 NJL131090:NJL131103 NTH131090:NTH131103 ODD131090:ODD131103 OMZ131090:OMZ131103 OWV131090:OWV131103 PGR131090:PGR131103 PQN131090:PQN131103 QAJ131090:QAJ131103 QKF131090:QKF131103 QUB131090:QUB131103 RDX131090:RDX131103 RNT131090:RNT131103 RXP131090:RXP131103 SHL131090:SHL131103 SRH131090:SRH131103 TBD131090:TBD131103 TKZ131090:TKZ131103 TUV131090:TUV131103 UER131090:UER131103 UON131090:UON131103 UYJ131090:UYJ131103 VIF131090:VIF131103 VSB131090:VSB131103 WBX131090:WBX131103 WLT131090:WLT131103 WVP131090:WVP131103 H196626:H196639 JD196626:JD196639 SZ196626:SZ196639 ACV196626:ACV196639 AMR196626:AMR196639 AWN196626:AWN196639 BGJ196626:BGJ196639 BQF196626:BQF196639 CAB196626:CAB196639 CJX196626:CJX196639 CTT196626:CTT196639 DDP196626:DDP196639 DNL196626:DNL196639 DXH196626:DXH196639 EHD196626:EHD196639 EQZ196626:EQZ196639 FAV196626:FAV196639 FKR196626:FKR196639 FUN196626:FUN196639 GEJ196626:GEJ196639 GOF196626:GOF196639 GYB196626:GYB196639 HHX196626:HHX196639 HRT196626:HRT196639 IBP196626:IBP196639 ILL196626:ILL196639 IVH196626:IVH196639 JFD196626:JFD196639 JOZ196626:JOZ196639 JYV196626:JYV196639 KIR196626:KIR196639 KSN196626:KSN196639 LCJ196626:LCJ196639 LMF196626:LMF196639 LWB196626:LWB196639 MFX196626:MFX196639 MPT196626:MPT196639 MZP196626:MZP196639 NJL196626:NJL196639 NTH196626:NTH196639 ODD196626:ODD196639 OMZ196626:OMZ196639 OWV196626:OWV196639 PGR196626:PGR196639 PQN196626:PQN196639 QAJ196626:QAJ196639 QKF196626:QKF196639 QUB196626:QUB196639 RDX196626:RDX196639 RNT196626:RNT196639 RXP196626:RXP196639 SHL196626:SHL196639 SRH196626:SRH196639 TBD196626:TBD196639 TKZ196626:TKZ196639 TUV196626:TUV196639 UER196626:UER196639 UON196626:UON196639 UYJ196626:UYJ196639 VIF196626:VIF196639 VSB196626:VSB196639 WBX196626:WBX196639 WLT196626:WLT196639 WVP196626:WVP196639 H262162:H262175 JD262162:JD262175 SZ262162:SZ262175 ACV262162:ACV262175 AMR262162:AMR262175 AWN262162:AWN262175 BGJ262162:BGJ262175 BQF262162:BQF262175 CAB262162:CAB262175 CJX262162:CJX262175 CTT262162:CTT262175 DDP262162:DDP262175 DNL262162:DNL262175 DXH262162:DXH262175 EHD262162:EHD262175 EQZ262162:EQZ262175 FAV262162:FAV262175 FKR262162:FKR262175 FUN262162:FUN262175 GEJ262162:GEJ262175 GOF262162:GOF262175 GYB262162:GYB262175 HHX262162:HHX262175 HRT262162:HRT262175 IBP262162:IBP262175 ILL262162:ILL262175 IVH262162:IVH262175 JFD262162:JFD262175 JOZ262162:JOZ262175 JYV262162:JYV262175 KIR262162:KIR262175 KSN262162:KSN262175 LCJ262162:LCJ262175 LMF262162:LMF262175 LWB262162:LWB262175 MFX262162:MFX262175 MPT262162:MPT262175 MZP262162:MZP262175 NJL262162:NJL262175 NTH262162:NTH262175 ODD262162:ODD262175 OMZ262162:OMZ262175 OWV262162:OWV262175 PGR262162:PGR262175 PQN262162:PQN262175 QAJ262162:QAJ262175 QKF262162:QKF262175 QUB262162:QUB262175 RDX262162:RDX262175 RNT262162:RNT262175 RXP262162:RXP262175 SHL262162:SHL262175 SRH262162:SRH262175 TBD262162:TBD262175 TKZ262162:TKZ262175 TUV262162:TUV262175 UER262162:UER262175 UON262162:UON262175 UYJ262162:UYJ262175 VIF262162:VIF262175 VSB262162:VSB262175 WBX262162:WBX262175 WLT262162:WLT262175 WVP262162:WVP262175 H327698:H327711 JD327698:JD327711 SZ327698:SZ327711 ACV327698:ACV327711 AMR327698:AMR327711 AWN327698:AWN327711 BGJ327698:BGJ327711 BQF327698:BQF327711 CAB327698:CAB327711 CJX327698:CJX327711 CTT327698:CTT327711 DDP327698:DDP327711 DNL327698:DNL327711 DXH327698:DXH327711 EHD327698:EHD327711 EQZ327698:EQZ327711 FAV327698:FAV327711 FKR327698:FKR327711 FUN327698:FUN327711 GEJ327698:GEJ327711 GOF327698:GOF327711 GYB327698:GYB327711 HHX327698:HHX327711 HRT327698:HRT327711 IBP327698:IBP327711 ILL327698:ILL327711 IVH327698:IVH327711 JFD327698:JFD327711 JOZ327698:JOZ327711 JYV327698:JYV327711 KIR327698:KIR327711 KSN327698:KSN327711 LCJ327698:LCJ327711 LMF327698:LMF327711 LWB327698:LWB327711 MFX327698:MFX327711 MPT327698:MPT327711 MZP327698:MZP327711 NJL327698:NJL327711 NTH327698:NTH327711 ODD327698:ODD327711 OMZ327698:OMZ327711 OWV327698:OWV327711 PGR327698:PGR327711 PQN327698:PQN327711 QAJ327698:QAJ327711 QKF327698:QKF327711 QUB327698:QUB327711 RDX327698:RDX327711 RNT327698:RNT327711 RXP327698:RXP327711 SHL327698:SHL327711 SRH327698:SRH327711 TBD327698:TBD327711 TKZ327698:TKZ327711 TUV327698:TUV327711 UER327698:UER327711 UON327698:UON327711 UYJ327698:UYJ327711 VIF327698:VIF327711 VSB327698:VSB327711 WBX327698:WBX327711 WLT327698:WLT327711 WVP327698:WVP327711 H393234:H393247 JD393234:JD393247 SZ393234:SZ393247 ACV393234:ACV393247 AMR393234:AMR393247 AWN393234:AWN393247 BGJ393234:BGJ393247 BQF393234:BQF393247 CAB393234:CAB393247 CJX393234:CJX393247 CTT393234:CTT393247 DDP393234:DDP393247 DNL393234:DNL393247 DXH393234:DXH393247 EHD393234:EHD393247 EQZ393234:EQZ393247 FAV393234:FAV393247 FKR393234:FKR393247 FUN393234:FUN393247 GEJ393234:GEJ393247 GOF393234:GOF393247 GYB393234:GYB393247 HHX393234:HHX393247 HRT393234:HRT393247 IBP393234:IBP393247 ILL393234:ILL393247 IVH393234:IVH393247 JFD393234:JFD393247 JOZ393234:JOZ393247 JYV393234:JYV393247 KIR393234:KIR393247 KSN393234:KSN393247 LCJ393234:LCJ393247 LMF393234:LMF393247 LWB393234:LWB393247 MFX393234:MFX393247 MPT393234:MPT393247 MZP393234:MZP393247 NJL393234:NJL393247 NTH393234:NTH393247 ODD393234:ODD393247 OMZ393234:OMZ393247 OWV393234:OWV393247 PGR393234:PGR393247 PQN393234:PQN393247 QAJ393234:QAJ393247 QKF393234:QKF393247 QUB393234:QUB393247 RDX393234:RDX393247 RNT393234:RNT393247 RXP393234:RXP393247 SHL393234:SHL393247 SRH393234:SRH393247 TBD393234:TBD393247 TKZ393234:TKZ393247 TUV393234:TUV393247 UER393234:UER393247 UON393234:UON393247 UYJ393234:UYJ393247 VIF393234:VIF393247 VSB393234:VSB393247 WBX393234:WBX393247 WLT393234:WLT393247 WVP393234:WVP393247 H458770:H458783 JD458770:JD458783 SZ458770:SZ458783 ACV458770:ACV458783 AMR458770:AMR458783 AWN458770:AWN458783 BGJ458770:BGJ458783 BQF458770:BQF458783 CAB458770:CAB458783 CJX458770:CJX458783 CTT458770:CTT458783 DDP458770:DDP458783 DNL458770:DNL458783 DXH458770:DXH458783 EHD458770:EHD458783 EQZ458770:EQZ458783 FAV458770:FAV458783 FKR458770:FKR458783 FUN458770:FUN458783 GEJ458770:GEJ458783 GOF458770:GOF458783 GYB458770:GYB458783 HHX458770:HHX458783 HRT458770:HRT458783 IBP458770:IBP458783 ILL458770:ILL458783 IVH458770:IVH458783 JFD458770:JFD458783 JOZ458770:JOZ458783 JYV458770:JYV458783 KIR458770:KIR458783 KSN458770:KSN458783 LCJ458770:LCJ458783 LMF458770:LMF458783 LWB458770:LWB458783 MFX458770:MFX458783 MPT458770:MPT458783 MZP458770:MZP458783 NJL458770:NJL458783 NTH458770:NTH458783 ODD458770:ODD458783 OMZ458770:OMZ458783 OWV458770:OWV458783 PGR458770:PGR458783 PQN458770:PQN458783 QAJ458770:QAJ458783 QKF458770:QKF458783 QUB458770:QUB458783 RDX458770:RDX458783 RNT458770:RNT458783 RXP458770:RXP458783 SHL458770:SHL458783 SRH458770:SRH458783 TBD458770:TBD458783 TKZ458770:TKZ458783 TUV458770:TUV458783 UER458770:UER458783 UON458770:UON458783 UYJ458770:UYJ458783 VIF458770:VIF458783 VSB458770:VSB458783 WBX458770:WBX458783 WLT458770:WLT458783 WVP458770:WVP458783 H524306:H524319 JD524306:JD524319 SZ524306:SZ524319 ACV524306:ACV524319 AMR524306:AMR524319 AWN524306:AWN524319 BGJ524306:BGJ524319 BQF524306:BQF524319 CAB524306:CAB524319 CJX524306:CJX524319 CTT524306:CTT524319 DDP524306:DDP524319 DNL524306:DNL524319 DXH524306:DXH524319 EHD524306:EHD524319 EQZ524306:EQZ524319 FAV524306:FAV524319 FKR524306:FKR524319 FUN524306:FUN524319 GEJ524306:GEJ524319 GOF524306:GOF524319 GYB524306:GYB524319 HHX524306:HHX524319 HRT524306:HRT524319 IBP524306:IBP524319 ILL524306:ILL524319 IVH524306:IVH524319 JFD524306:JFD524319 JOZ524306:JOZ524319 JYV524306:JYV524319 KIR524306:KIR524319 KSN524306:KSN524319 LCJ524306:LCJ524319 LMF524306:LMF524319 LWB524306:LWB524319 MFX524306:MFX524319 MPT524306:MPT524319 MZP524306:MZP524319 NJL524306:NJL524319 NTH524306:NTH524319 ODD524306:ODD524319 OMZ524306:OMZ524319 OWV524306:OWV524319 PGR524306:PGR524319 PQN524306:PQN524319 QAJ524306:QAJ524319 QKF524306:QKF524319 QUB524306:QUB524319 RDX524306:RDX524319 RNT524306:RNT524319 RXP524306:RXP524319 SHL524306:SHL524319 SRH524306:SRH524319 TBD524306:TBD524319 TKZ524306:TKZ524319 TUV524306:TUV524319 UER524306:UER524319 UON524306:UON524319 UYJ524306:UYJ524319 VIF524306:VIF524319 VSB524306:VSB524319 WBX524306:WBX524319 WLT524306:WLT524319 WVP524306:WVP524319 H589842:H589855 JD589842:JD589855 SZ589842:SZ589855 ACV589842:ACV589855 AMR589842:AMR589855 AWN589842:AWN589855 BGJ589842:BGJ589855 BQF589842:BQF589855 CAB589842:CAB589855 CJX589842:CJX589855 CTT589842:CTT589855 DDP589842:DDP589855 DNL589842:DNL589855 DXH589842:DXH589855 EHD589842:EHD589855 EQZ589842:EQZ589855 FAV589842:FAV589855 FKR589842:FKR589855 FUN589842:FUN589855 GEJ589842:GEJ589855 GOF589842:GOF589855 GYB589842:GYB589855 HHX589842:HHX589855 HRT589842:HRT589855 IBP589842:IBP589855 ILL589842:ILL589855 IVH589842:IVH589855 JFD589842:JFD589855 JOZ589842:JOZ589855 JYV589842:JYV589855 KIR589842:KIR589855 KSN589842:KSN589855 LCJ589842:LCJ589855 LMF589842:LMF589855 LWB589842:LWB589855 MFX589842:MFX589855 MPT589842:MPT589855 MZP589842:MZP589855 NJL589842:NJL589855 NTH589842:NTH589855 ODD589842:ODD589855 OMZ589842:OMZ589855 OWV589842:OWV589855 PGR589842:PGR589855 PQN589842:PQN589855 QAJ589842:QAJ589855 QKF589842:QKF589855 QUB589842:QUB589855 RDX589842:RDX589855 RNT589842:RNT589855 RXP589842:RXP589855 SHL589842:SHL589855 SRH589842:SRH589855 TBD589842:TBD589855 TKZ589842:TKZ589855 TUV589842:TUV589855 UER589842:UER589855 UON589842:UON589855 UYJ589842:UYJ589855 VIF589842:VIF589855 VSB589842:VSB589855 WBX589842:WBX589855 WLT589842:WLT589855 WVP589842:WVP589855 H655378:H655391 JD655378:JD655391 SZ655378:SZ655391 ACV655378:ACV655391 AMR655378:AMR655391 AWN655378:AWN655391 BGJ655378:BGJ655391 BQF655378:BQF655391 CAB655378:CAB655391 CJX655378:CJX655391 CTT655378:CTT655391 DDP655378:DDP655391 DNL655378:DNL655391 DXH655378:DXH655391 EHD655378:EHD655391 EQZ655378:EQZ655391 FAV655378:FAV655391 FKR655378:FKR655391 FUN655378:FUN655391 GEJ655378:GEJ655391 GOF655378:GOF655391 GYB655378:GYB655391 HHX655378:HHX655391 HRT655378:HRT655391 IBP655378:IBP655391 ILL655378:ILL655391 IVH655378:IVH655391 JFD655378:JFD655391 JOZ655378:JOZ655391 JYV655378:JYV655391 KIR655378:KIR655391 KSN655378:KSN655391 LCJ655378:LCJ655391 LMF655378:LMF655391 LWB655378:LWB655391 MFX655378:MFX655391 MPT655378:MPT655391 MZP655378:MZP655391 NJL655378:NJL655391 NTH655378:NTH655391 ODD655378:ODD655391 OMZ655378:OMZ655391 OWV655378:OWV655391 PGR655378:PGR655391 PQN655378:PQN655391 QAJ655378:QAJ655391 QKF655378:QKF655391 QUB655378:QUB655391 RDX655378:RDX655391 RNT655378:RNT655391 RXP655378:RXP655391 SHL655378:SHL655391 SRH655378:SRH655391 TBD655378:TBD655391 TKZ655378:TKZ655391 TUV655378:TUV655391 UER655378:UER655391 UON655378:UON655391 UYJ655378:UYJ655391 VIF655378:VIF655391 VSB655378:VSB655391 WBX655378:WBX655391 WLT655378:WLT655391 WVP655378:WVP655391 H720914:H720927 JD720914:JD720927 SZ720914:SZ720927 ACV720914:ACV720927 AMR720914:AMR720927 AWN720914:AWN720927 BGJ720914:BGJ720927 BQF720914:BQF720927 CAB720914:CAB720927 CJX720914:CJX720927 CTT720914:CTT720927 DDP720914:DDP720927 DNL720914:DNL720927 DXH720914:DXH720927 EHD720914:EHD720927 EQZ720914:EQZ720927 FAV720914:FAV720927 FKR720914:FKR720927 FUN720914:FUN720927 GEJ720914:GEJ720927 GOF720914:GOF720927 GYB720914:GYB720927 HHX720914:HHX720927 HRT720914:HRT720927 IBP720914:IBP720927 ILL720914:ILL720927 IVH720914:IVH720927 JFD720914:JFD720927 JOZ720914:JOZ720927 JYV720914:JYV720927 KIR720914:KIR720927 KSN720914:KSN720927 LCJ720914:LCJ720927 LMF720914:LMF720927 LWB720914:LWB720927 MFX720914:MFX720927 MPT720914:MPT720927 MZP720914:MZP720927 NJL720914:NJL720927 NTH720914:NTH720927 ODD720914:ODD720927 OMZ720914:OMZ720927 OWV720914:OWV720927 PGR720914:PGR720927 PQN720914:PQN720927 QAJ720914:QAJ720927 QKF720914:QKF720927 QUB720914:QUB720927 RDX720914:RDX720927 RNT720914:RNT720927 RXP720914:RXP720927 SHL720914:SHL720927 SRH720914:SRH720927 TBD720914:TBD720927 TKZ720914:TKZ720927 TUV720914:TUV720927 UER720914:UER720927 UON720914:UON720927 UYJ720914:UYJ720927 VIF720914:VIF720927 VSB720914:VSB720927 WBX720914:WBX720927 WLT720914:WLT720927 WVP720914:WVP720927 H786450:H786463 JD786450:JD786463 SZ786450:SZ786463 ACV786450:ACV786463 AMR786450:AMR786463 AWN786450:AWN786463 BGJ786450:BGJ786463 BQF786450:BQF786463 CAB786450:CAB786463 CJX786450:CJX786463 CTT786450:CTT786463 DDP786450:DDP786463 DNL786450:DNL786463 DXH786450:DXH786463 EHD786450:EHD786463 EQZ786450:EQZ786463 FAV786450:FAV786463 FKR786450:FKR786463 FUN786450:FUN786463 GEJ786450:GEJ786463 GOF786450:GOF786463 GYB786450:GYB786463 HHX786450:HHX786463 HRT786450:HRT786463 IBP786450:IBP786463 ILL786450:ILL786463 IVH786450:IVH786463 JFD786450:JFD786463 JOZ786450:JOZ786463 JYV786450:JYV786463 KIR786450:KIR786463 KSN786450:KSN786463 LCJ786450:LCJ786463 LMF786450:LMF786463 LWB786450:LWB786463 MFX786450:MFX786463 MPT786450:MPT786463 MZP786450:MZP786463 NJL786450:NJL786463 NTH786450:NTH786463 ODD786450:ODD786463 OMZ786450:OMZ786463 OWV786450:OWV786463 PGR786450:PGR786463 PQN786450:PQN786463 QAJ786450:QAJ786463 QKF786450:QKF786463 QUB786450:QUB786463 RDX786450:RDX786463 RNT786450:RNT786463 RXP786450:RXP786463 SHL786450:SHL786463 SRH786450:SRH786463 TBD786450:TBD786463 TKZ786450:TKZ786463 TUV786450:TUV786463 UER786450:UER786463 UON786450:UON786463 UYJ786450:UYJ786463 VIF786450:VIF786463 VSB786450:VSB786463 WBX786450:WBX786463 WLT786450:WLT786463 WVP786450:WVP786463 H851986:H851999 JD851986:JD851999 SZ851986:SZ851999 ACV851986:ACV851999 AMR851986:AMR851999 AWN851986:AWN851999 BGJ851986:BGJ851999 BQF851986:BQF851999 CAB851986:CAB851999 CJX851986:CJX851999 CTT851986:CTT851999 DDP851986:DDP851999 DNL851986:DNL851999 DXH851986:DXH851999 EHD851986:EHD851999 EQZ851986:EQZ851999 FAV851986:FAV851999 FKR851986:FKR851999 FUN851986:FUN851999 GEJ851986:GEJ851999 GOF851986:GOF851999 GYB851986:GYB851999 HHX851986:HHX851999 HRT851986:HRT851999 IBP851986:IBP851999 ILL851986:ILL851999 IVH851986:IVH851999 JFD851986:JFD851999 JOZ851986:JOZ851999 JYV851986:JYV851999 KIR851986:KIR851999 KSN851986:KSN851999 LCJ851986:LCJ851999 LMF851986:LMF851999 LWB851986:LWB851999 MFX851986:MFX851999 MPT851986:MPT851999 MZP851986:MZP851999 NJL851986:NJL851999 NTH851986:NTH851999 ODD851986:ODD851999 OMZ851986:OMZ851999 OWV851986:OWV851999 PGR851986:PGR851999 PQN851986:PQN851999 QAJ851986:QAJ851999 QKF851986:QKF851999 QUB851986:QUB851999 RDX851986:RDX851999 RNT851986:RNT851999 RXP851986:RXP851999 SHL851986:SHL851999 SRH851986:SRH851999 TBD851986:TBD851999 TKZ851986:TKZ851999 TUV851986:TUV851999 UER851986:UER851999 UON851986:UON851999 UYJ851986:UYJ851999 VIF851986:VIF851999 VSB851986:VSB851999 WBX851986:WBX851999 WLT851986:WLT851999 WVP851986:WVP851999 H917522:H917535 JD917522:JD917535 SZ917522:SZ917535 ACV917522:ACV917535 AMR917522:AMR917535 AWN917522:AWN917535 BGJ917522:BGJ917535 BQF917522:BQF917535 CAB917522:CAB917535 CJX917522:CJX917535 CTT917522:CTT917535 DDP917522:DDP917535 DNL917522:DNL917535 DXH917522:DXH917535 EHD917522:EHD917535 EQZ917522:EQZ917535 FAV917522:FAV917535 FKR917522:FKR917535 FUN917522:FUN917535 GEJ917522:GEJ917535 GOF917522:GOF917535 GYB917522:GYB917535 HHX917522:HHX917535 HRT917522:HRT917535 IBP917522:IBP917535 ILL917522:ILL917535 IVH917522:IVH917535 JFD917522:JFD917535 JOZ917522:JOZ917535 JYV917522:JYV917535 KIR917522:KIR917535 KSN917522:KSN917535 LCJ917522:LCJ917535 LMF917522:LMF917535 LWB917522:LWB917535 MFX917522:MFX917535 MPT917522:MPT917535 MZP917522:MZP917535 NJL917522:NJL917535 NTH917522:NTH917535 ODD917522:ODD917535 OMZ917522:OMZ917535 OWV917522:OWV917535 PGR917522:PGR917535 PQN917522:PQN917535 QAJ917522:QAJ917535 QKF917522:QKF917535 QUB917522:QUB917535 RDX917522:RDX917535 RNT917522:RNT917535 RXP917522:RXP917535 SHL917522:SHL917535 SRH917522:SRH917535 TBD917522:TBD917535 TKZ917522:TKZ917535 TUV917522:TUV917535 UER917522:UER917535 UON917522:UON917535 UYJ917522:UYJ917535 VIF917522:VIF917535 VSB917522:VSB917535 WBX917522:WBX917535 WLT917522:WLT917535 WVP917522:WVP917535 H983058:H983071 JD983058:JD983071 SZ983058:SZ983071 ACV983058:ACV983071 AMR983058:AMR983071 AWN983058:AWN983071 BGJ983058:BGJ983071 BQF983058:BQF983071 CAB983058:CAB983071 CJX983058:CJX983071 CTT983058:CTT983071 DDP983058:DDP983071 DNL983058:DNL983071 DXH983058:DXH983071 EHD983058:EHD983071 EQZ983058:EQZ983071 FAV983058:FAV983071 FKR983058:FKR983071 FUN983058:FUN983071 GEJ983058:GEJ983071 GOF983058:GOF983071 GYB983058:GYB983071 HHX983058:HHX983071 HRT983058:HRT983071 IBP983058:IBP983071 ILL983058:ILL983071 IVH983058:IVH983071 JFD983058:JFD983071 JOZ983058:JOZ983071 JYV983058:JYV983071 KIR983058:KIR983071 KSN983058:KSN983071 LCJ983058:LCJ983071 LMF983058:LMF983071 LWB983058:LWB983071 MFX983058:MFX983071 MPT983058:MPT983071 MZP983058:MZP983071 NJL983058:NJL983071 NTH983058:NTH983071 ODD983058:ODD983071 OMZ983058:OMZ983071 OWV983058:OWV983071 PGR983058:PGR983071 PQN983058:PQN983071 QAJ983058:QAJ983071 QKF983058:QKF983071 QUB983058:QUB983071 RDX983058:RDX983071 RNT983058:RNT983071 RXP983058:RXP983071 SHL983058:SHL983071 SRH983058:SRH983071 TBD983058:TBD983071 TKZ983058:TKZ983071 TUV983058:TUV983071 UER983058:UER983071 UON983058:UON983071 UYJ983058:UYJ983071 VIF983058:VIF983071 VSB983058:VSB983071 WBX983058:WBX983071 WLT983058:WLT983071" xr:uid="{2FF44661-1931-4DC5-BDD8-C6C72DF836E2}">
      <formula1>"移乗介護,移動支援,排泄支援,見守り・コミュニケーション,入浴支援"</formula1>
    </dataValidation>
  </dataValidations>
  <printOptions horizontalCentered="1"/>
  <pageMargins left="0.19685039370078741" right="0.19685039370078741" top="0.39370078740157483" bottom="0.39370078740157483" header="0.51181102362204722" footer="0.51181102362204722"/>
  <pageSetup paperSize="9" scale="32" orientation="landscape" horizontalDpi="300" verticalDpi="300" r:id="rId1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263dbbe5-076b-4606-a03b-9598f5f2f35a" xsi:nil="true"/>
    <Owner xmlns="3b7b391f-316a-4bc7-a585-b2bcaf106fac">
      <UserInfo>
        <DisplayName/>
        <AccountId xsi:nil="true"/>
        <AccountType/>
      </UserInfo>
    </Owner>
    <lcf76f155ced4ddcb4097134ff3c332f xmlns="3b7b391f-316a-4bc7-a585-b2bcaf106fac">
      <Terms xmlns="http://schemas.microsoft.com/office/infopath/2007/PartnerControls"/>
    </lcf76f155ced4ddcb4097134ff3c332f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C01E761D7F10AC4AA5F2ABE28D747455" ma:contentTypeVersion="15" ma:contentTypeDescription="新しいドキュメントを作成します。" ma:contentTypeScope="" ma:versionID="a1a5d4788f9ad038195f184f59cbe8c5">
  <xsd:schema xmlns:xsd="http://www.w3.org/2001/XMLSchema" xmlns:xs="http://www.w3.org/2001/XMLSchema" xmlns:p="http://schemas.microsoft.com/office/2006/metadata/properties" xmlns:ns2="3b7b391f-316a-4bc7-a585-b2bcaf106fac" xmlns:ns3="263dbbe5-076b-4606-a03b-9598f5f2f35a" targetNamespace="http://schemas.microsoft.com/office/2006/metadata/properties" ma:root="true" ma:fieldsID="a415a90dd5818373bf7a0c58fd41e082" ns2:_="" ns3:_="">
    <xsd:import namespace="3b7b391f-316a-4bc7-a585-b2bcaf106fac"/>
    <xsd:import namespace="263dbbe5-076b-4606-a03b-9598f5f2f35a"/>
    <xsd:element name="properties">
      <xsd:complexType>
        <xsd:sequence>
          <xsd:element name="documentManagement">
            <xsd:complexType>
              <xsd:all>
                <xsd:element ref="ns2:Owner" minOccurs="0"/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LengthInSeconds" minOccurs="0"/>
                <xsd:element ref="ns2:MediaServiceLocation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b7b391f-316a-4bc7-a585-b2bcaf106fac" elementFormDefault="qualified">
    <xsd:import namespace="http://schemas.microsoft.com/office/2006/documentManagement/types"/>
    <xsd:import namespace="http://schemas.microsoft.com/office/infopath/2007/PartnerControls"/>
    <xsd:element name="Owner" ma:index="8" nillable="true" ma:displayName="所有者" ma:internalName="Owner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MediaServiceMetadata" ma:index="9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0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4" nillable="true" ma:taxonomy="true" ma:internalName="lcf76f155ced4ddcb4097134ff3c332f" ma:taxonomyFieldName="MediaServiceImageTags" ma:displayName="画像タグ" ma:readOnly="false" ma:fieldId="{5cf76f15-5ced-4ddc-b409-7134ff3c332f}" ma:taxonomyMulti="true" ma:sspId="0347f584-7be2-4218-8e94-402d99aedf0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6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1" nillable="true" ma:displayName="Location" ma:description="" ma:indexed="true" ma:internalName="MediaServiceLocation" ma:readOnly="true">
      <xsd:simpleType>
        <xsd:restriction base="dms:Text"/>
      </xsd:simpleType>
    </xsd:element>
    <xsd:element name="MediaServiceBillingMetadata" ma:index="22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63dbbe5-076b-4606-a03b-9598f5f2f35a" elementFormDefault="qualified">
    <xsd:import namespace="http://schemas.microsoft.com/office/2006/documentManagement/types"/>
    <xsd:import namespace="http://schemas.microsoft.com/office/infopath/2007/PartnerControls"/>
    <xsd:element name="TaxCatchAll" ma:index="15" nillable="true" ma:displayName="Taxonomy Catch All Column" ma:hidden="true" ma:list="{b34faeb6-5c06-48a1-9936-61b343ad2bb4}" ma:internalName="TaxCatchAll" ma:showField="CatchAllData" ma:web="263dbbe5-076b-4606-a03b-9598f5f2f35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1D20C8F5-B162-4CF1-A83B-94B08B40DCEB}">
  <ds:schemaRefs>
    <ds:schemaRef ds:uri="3b7b391f-316a-4bc7-a585-b2bcaf106fac"/>
    <ds:schemaRef ds:uri="http://schemas.microsoft.com/office/infopath/2007/PartnerControls"/>
    <ds:schemaRef ds:uri="http://purl.org/dc/dcmitype/"/>
    <ds:schemaRef ds:uri="http://schemas.microsoft.com/office/2006/metadata/properties"/>
    <ds:schemaRef ds:uri="263dbbe5-076b-4606-a03b-9598f5f2f35a"/>
    <ds:schemaRef ds:uri="http://schemas.openxmlformats.org/package/2006/metadata/core-properties"/>
    <ds:schemaRef ds:uri="http://purl.org/dc/elements/1.1/"/>
    <ds:schemaRef ds:uri="http://schemas.microsoft.com/office/2006/documentManagement/types"/>
    <ds:schemaRef ds:uri="http://www.w3.org/XML/1998/namespace"/>
    <ds:schemaRef ds:uri="http://purl.org/dc/terms/"/>
  </ds:schemaRefs>
</ds:datastoreItem>
</file>

<file path=customXml/itemProps2.xml><?xml version="1.0" encoding="utf-8"?>
<ds:datastoreItem xmlns:ds="http://schemas.openxmlformats.org/officeDocument/2006/customXml" ds:itemID="{C4328561-D06F-4E56-9BA1-A7E5297D17D6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95382818-772A-4FEE-9148-87A90CD095B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b7b391f-316a-4bc7-a585-b2bcaf106fac"/>
    <ds:schemaRef ds:uri="263dbbe5-076b-4606-a03b-9598f5f2f35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7</vt:i4>
      </vt:variant>
    </vt:vector>
  </HeadingPairs>
  <TitlesOfParts>
    <vt:vector size="9" baseType="lpstr">
      <vt:lpstr>Sheet1</vt:lpstr>
      <vt:lpstr>別紙2-１-2(2) 介護ロボット等導入支援　総表（間接補助）</vt:lpstr>
      <vt:lpstr>'別紙2-１-2(2) 介護ロボット等導入支援　総表（間接補助）'!Print_Area</vt:lpstr>
      <vt:lpstr>'別紙2-１-2(2) 介護ロボット等導入支援　総表（間接補助）'!グループホーム</vt:lpstr>
      <vt:lpstr>'別紙2-１-2(2) 介護ロボット等導入支援　総表（間接補助）'!居宅介護</vt:lpstr>
      <vt:lpstr>'別紙2-１-2(2) 介護ロボット等導入支援　総表（間接補助）'!重度障害者等包括支援</vt:lpstr>
      <vt:lpstr>'別紙2-１-2(2) 介護ロボット等導入支援　総表（間接補助）'!重度訪問介護</vt:lpstr>
      <vt:lpstr>'別紙2-１-2(2) 介護ロボット等導入支援　総表（間接補助）'!障害者支援施設</vt:lpstr>
      <vt:lpstr>'別紙2-１-2(2) 介護ロボット等導入支援　総表（間接補助）'!短期入所</vt:lpstr>
    </vt:vector>
  </TitlesOfParts>
  <Manager/>
  <Company>厚生労働省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厚生労働省ネットワークシステム</dc:creator>
  <cp:keywords/>
  <dc:description/>
  <cp:lastModifiedBy>大森 将司</cp:lastModifiedBy>
  <cp:revision/>
  <dcterms:created xsi:type="dcterms:W3CDTF">2006-04-10T04:26:56Z</dcterms:created>
  <dcterms:modified xsi:type="dcterms:W3CDTF">2026-05-11T09:07:35Z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0x010100C01E761D7F10AC4AA5F2ABE28D747455</vt:lpwstr>
  </property>
  <property fmtid="{D5CDD505-2E9C-101B-9397-08002B2CF9AE}" pid="3" name="MediaServiceImageTags">
    <vt:lpwstr/>
  </property>
</Properties>
</file>